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bRES_TMPL\"/>
    </mc:Choice>
  </mc:AlternateContent>
  <xr:revisionPtr revIDLastSave="0" documentId="13_ncr:1_{B549B473-3F5A-4667-AA4F-690DF5F128A1}" xr6:coauthVersionLast="45" xr6:coauthVersionMax="45" xr10:uidLastSave="{00000000-0000-0000-0000-000000000000}"/>
  <bookViews>
    <workbookView xWindow="-120" yWindow="-120" windowWidth="29040" windowHeight="15840" tabRatio="909" xr2:uid="{00000000-000D-0000-FFFF-FFFF00000000}"/>
  </bookViews>
  <sheets>
    <sheet name="ERSE_Data_IMP-EXP_ExtraEU" sheetId="33" r:id="rId1"/>
    <sheet name="IMP-EXP_ELC_ExtraEU" sheetId="34" r:id="rId2"/>
    <sheet name="AVA" sheetId="36" r:id="rId3"/>
  </sheets>
  <definedNames>
    <definedName name="_xlnm.Print_Area" localSheetId="0">'ERSE_Data_IMP-EXP_ExtraEU'!$A$2:$I$27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7" i="34" l="1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8" i="34"/>
  <c r="M33" i="33"/>
  <c r="D4" i="33" s="1"/>
  <c r="P4" i="34" s="1"/>
  <c r="F26" i="33"/>
  <c r="D6" i="33"/>
  <c r="O10" i="34" s="1"/>
  <c r="D22" i="33"/>
  <c r="M52" i="34"/>
  <c r="E6" i="33"/>
  <c r="O5" i="34"/>
  <c r="E18" i="33"/>
  <c r="G47" i="34"/>
  <c r="F10" i="33"/>
  <c r="N18" i="34" s="1"/>
  <c r="D23" i="33"/>
  <c r="F7" i="33"/>
  <c r="J6" i="34"/>
  <c r="F11" i="33"/>
  <c r="F19" i="33"/>
  <c r="K48" i="34" s="1"/>
  <c r="F23" i="33"/>
  <c r="F15" i="33"/>
  <c r="L30" i="34"/>
  <c r="G7" i="33"/>
  <c r="J7" i="34" s="1"/>
  <c r="G6" i="33"/>
  <c r="O7" i="34"/>
  <c r="G14" i="33"/>
  <c r="S37" i="34"/>
  <c r="G18" i="33"/>
  <c r="G49" i="34" s="1"/>
  <c r="G26" i="33"/>
  <c r="H6" i="33"/>
  <c r="O8" i="34" s="1"/>
  <c r="H14" i="33"/>
  <c r="S38" i="34"/>
  <c r="I6" i="33"/>
  <c r="O9" i="34"/>
  <c r="H23" i="33"/>
  <c r="I7" i="33"/>
  <c r="J9" i="34"/>
  <c r="I11" i="33"/>
  <c r="I15" i="33"/>
  <c r="L33" i="34"/>
  <c r="I19" i="33"/>
  <c r="K51" i="34"/>
  <c r="I23" i="33"/>
  <c r="D10" i="33"/>
  <c r="N16" i="34"/>
  <c r="D26" i="33"/>
  <c r="F4" i="33"/>
  <c r="P6" i="34"/>
  <c r="F8" i="33"/>
  <c r="N6" i="34"/>
  <c r="F12" i="33"/>
  <c r="F16" i="33"/>
  <c r="R30" i="34"/>
  <c r="F20" i="33"/>
  <c r="R48" i="34"/>
  <c r="F24" i="33"/>
  <c r="I60" i="34"/>
  <c r="E5" i="33"/>
  <c r="H5" i="34" s="1"/>
  <c r="E9" i="33"/>
  <c r="Q5" i="34"/>
  <c r="E13" i="33"/>
  <c r="Q29" i="34" s="1"/>
  <c r="E17" i="33"/>
  <c r="R41" i="34"/>
  <c r="E21" i="33"/>
  <c r="E25" i="33"/>
  <c r="I65" i="34" s="1"/>
  <c r="F25" i="33"/>
  <c r="I66" i="34" s="1"/>
  <c r="D14" i="33"/>
  <c r="S34" i="34"/>
  <c r="G12" i="33"/>
  <c r="G20" i="33"/>
  <c r="R49" i="34"/>
  <c r="H4" i="33"/>
  <c r="P8" i="34" s="1"/>
  <c r="H12" i="33"/>
  <c r="H20" i="33"/>
  <c r="R50" i="34"/>
  <c r="I4" i="33"/>
  <c r="P9" i="34" s="1"/>
  <c r="F5" i="33"/>
  <c r="H6" i="34" s="1"/>
  <c r="I9" i="33"/>
  <c r="Q9" i="34"/>
  <c r="I13" i="33"/>
  <c r="I17" i="33"/>
  <c r="R45" i="34"/>
  <c r="I21" i="33"/>
  <c r="Q33" i="34"/>
  <c r="Q21" i="34"/>
  <c r="E26" i="33" l="1"/>
  <c r="D19" i="33"/>
  <c r="K46" i="34" s="1"/>
  <c r="E24" i="33"/>
  <c r="I59" i="34" s="1"/>
  <c r="D18" i="33"/>
  <c r="G46" i="34" s="1"/>
  <c r="D15" i="33"/>
  <c r="L28" i="34" s="1"/>
  <c r="I5" i="33"/>
  <c r="H9" i="34" s="1"/>
  <c r="H25" i="33"/>
  <c r="I68" i="34" s="1"/>
  <c r="E20" i="33"/>
  <c r="R47" i="34" s="1"/>
  <c r="F18" i="33"/>
  <c r="G48" i="34" s="1"/>
  <c r="D11" i="33"/>
  <c r="I25" i="33"/>
  <c r="I69" i="34" s="1"/>
  <c r="G25" i="33"/>
  <c r="I67" i="34" s="1"/>
  <c r="D17" i="33"/>
  <c r="R40" i="34" s="1"/>
  <c r="F14" i="33"/>
  <c r="S36" i="34" s="1"/>
  <c r="D7" i="33"/>
  <c r="J4" i="34" s="1"/>
  <c r="D25" i="33"/>
  <c r="I64" i="34" s="1"/>
  <c r="H21" i="33"/>
  <c r="H13" i="33"/>
  <c r="D21" i="33"/>
  <c r="H9" i="33"/>
  <c r="Q8" i="34" s="1"/>
  <c r="D9" i="33"/>
  <c r="Q4" i="34" s="1"/>
  <c r="E23" i="33"/>
  <c r="I22" i="33"/>
  <c r="M57" i="34" s="1"/>
  <c r="G17" i="33"/>
  <c r="R43" i="34" s="1"/>
  <c r="I26" i="33"/>
  <c r="E22" i="33"/>
  <c r="M53" i="34" s="1"/>
  <c r="H22" i="33"/>
  <c r="M56" i="34" s="1"/>
  <c r="H15" i="33"/>
  <c r="L32" i="34" s="1"/>
  <c r="F6" i="33"/>
  <c r="O6" i="34" s="1"/>
  <c r="H17" i="33"/>
  <c r="R44" i="34" s="1"/>
  <c r="G9" i="33"/>
  <c r="Q7" i="34" s="1"/>
  <c r="E4" i="33"/>
  <c r="P5" i="34" s="1"/>
  <c r="I12" i="33"/>
  <c r="E15" i="33"/>
  <c r="L29" i="34" s="1"/>
  <c r="E11" i="33"/>
  <c r="E10" i="33"/>
  <c r="N17" i="34" s="1"/>
  <c r="H10" i="33"/>
  <c r="N26" i="34" s="1"/>
  <c r="E16" i="33"/>
  <c r="R29" i="34" s="1"/>
  <c r="E14" i="33"/>
  <c r="S35" i="34" s="1"/>
  <c r="D20" i="33"/>
  <c r="R46" i="34" s="1"/>
  <c r="E7" i="33"/>
  <c r="G23" i="33"/>
  <c r="H26" i="33"/>
  <c r="G5" i="33"/>
  <c r="H7" i="34" s="1"/>
  <c r="G22" i="33"/>
  <c r="M55" i="34" s="1"/>
  <c r="H19" i="33"/>
  <c r="K50" i="34" s="1"/>
  <c r="G13" i="33"/>
  <c r="H7" i="33"/>
  <c r="J8" i="34" s="1"/>
  <c r="H18" i="33"/>
  <c r="G50" i="34" s="1"/>
  <c r="Q17" i="34"/>
  <c r="H16" i="33"/>
  <c r="R32" i="34" s="1"/>
  <c r="H24" i="33"/>
  <c r="I62" i="34" s="1"/>
  <c r="D16" i="33"/>
  <c r="R28" i="34" s="1"/>
  <c r="I18" i="33"/>
  <c r="G51" i="34" s="1"/>
  <c r="G19" i="33"/>
  <c r="K49" i="34" s="1"/>
  <c r="E12" i="33"/>
  <c r="E8" i="33"/>
  <c r="N11" i="34" s="1"/>
  <c r="H5" i="33"/>
  <c r="H8" i="34" s="1"/>
  <c r="D5" i="33"/>
  <c r="H4" i="34" s="1"/>
  <c r="F21" i="33"/>
  <c r="D24" i="33"/>
  <c r="I58" i="34" s="1"/>
  <c r="I8" i="33"/>
  <c r="N9" i="34" s="1"/>
  <c r="F9" i="33"/>
  <c r="Q6" i="34" s="1"/>
  <c r="D12" i="33"/>
  <c r="G10" i="33"/>
  <c r="N25" i="34" s="1"/>
  <c r="H11" i="33"/>
  <c r="G21" i="33"/>
  <c r="I20" i="33"/>
  <c r="R51" i="34" s="1"/>
  <c r="F17" i="33"/>
  <c r="R42" i="34" s="1"/>
  <c r="F13" i="33"/>
  <c r="H8" i="33"/>
  <c r="N8" i="34" s="1"/>
  <c r="D13" i="33"/>
  <c r="E19" i="33"/>
  <c r="K47" i="34" s="1"/>
  <c r="G8" i="33"/>
  <c r="N7" i="34" s="1"/>
  <c r="I24" i="33"/>
  <c r="I63" i="34" s="1"/>
  <c r="G24" i="33"/>
  <c r="I61" i="34" s="1"/>
  <c r="I14" i="33"/>
  <c r="S39" i="34" s="1"/>
  <c r="D8" i="33"/>
  <c r="N10" i="34" s="1"/>
  <c r="G11" i="33"/>
  <c r="F22" i="33"/>
  <c r="M54" i="34" s="1"/>
  <c r="G15" i="33"/>
  <c r="L31" i="34" s="1"/>
  <c r="I16" i="33"/>
  <c r="R33" i="34" s="1"/>
  <c r="G16" i="33"/>
  <c r="R31" i="34" s="1"/>
  <c r="G4" i="33"/>
  <c r="P7" i="34" s="1"/>
  <c r="I10" i="33"/>
  <c r="N27" i="34" s="1"/>
  <c r="Q19" i="34" l="1"/>
  <c r="Q31" i="34"/>
  <c r="Q32" i="34"/>
  <c r="Q20" i="34"/>
  <c r="Q30" i="34"/>
  <c r="Q18" i="34"/>
  <c r="Q28" i="34"/>
  <c r="Q16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Angelo L'Abbate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Russia</t>
        </r>
      </text>
    </comment>
    <comment ref="B8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Russia Kaliningrad (KA)</t>
        </r>
      </text>
    </comment>
    <comment ref="B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Russia Kaliningrad (KA)
</t>
        </r>
      </text>
    </comment>
    <comment ref="B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Belarus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Ukraine</t>
        </r>
      </text>
    </comment>
    <comment ref="B1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UA_W</t>
        </r>
      </text>
    </comment>
    <comment ref="B15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UA_W</t>
        </r>
      </text>
    </comment>
    <comment ref="B1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UA_W</t>
        </r>
      </text>
    </comment>
    <comment ref="B1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Moldova</t>
        </r>
      </text>
    </comment>
    <comment ref="B1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Turkey</t>
        </r>
      </text>
    </comment>
    <comment ref="B2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Tunisia</t>
        </r>
      </text>
    </comment>
    <comment ref="B2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Algeria</t>
        </r>
      </text>
    </comment>
    <comment ref="B2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Morocco</t>
        </r>
      </text>
    </comment>
    <comment ref="B3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Russia</t>
        </r>
      </text>
    </comment>
    <comment ref="B38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Russia Kaliningrad (KA)</t>
        </r>
      </text>
    </comment>
    <comment ref="B39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Russia Kaliningrad (KA)
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Belarus</t>
        </r>
      </text>
    </comment>
    <comment ref="B4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Ukraine</t>
        </r>
      </text>
    </comment>
    <comment ref="B44" authorId="1" shapeId="0" xr:uid="{00000000-0006-0000-0000-000013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UA_W</t>
        </r>
      </text>
    </comment>
    <comment ref="B4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UA_W</t>
        </r>
      </text>
    </comment>
    <comment ref="B46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Angelo L'Abbate:</t>
        </r>
        <r>
          <rPr>
            <sz val="8"/>
            <color indexed="81"/>
            <rFont val="Tahoma"/>
            <family val="2"/>
          </rPr>
          <t xml:space="preserve">
UA_W</t>
        </r>
      </text>
    </comment>
    <comment ref="B4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Moldova</t>
        </r>
      </text>
    </comment>
    <comment ref="B4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Turkey</t>
        </r>
      </text>
    </comment>
    <comment ref="B5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Tunisia</t>
        </r>
      </text>
    </comment>
    <comment ref="B5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Algeria</t>
        </r>
      </text>
    </comment>
    <comment ref="B5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Morocco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J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3/12/2016
Eurostat 2016
</t>
        </r>
      </text>
    </comment>
    <comment ref="H75" authorId="1" shapeId="0" xr:uid="{00000000-0006-0000-0100-000002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increased import costs as they are hitting the bound in REF
</t>
        </r>
      </text>
    </comment>
    <comment ref="D78" authorId="1" shapeId="0" xr:uid="{00000000-0006-0000-0100-000003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11/14/2011
This is a very adhoc bound… needs review
</t>
        </r>
      </text>
    </comment>
    <comment ref="G78" authorId="1" shapeId="0" xr:uid="{00000000-0006-0000-0100-000004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not more than 20GW per country from this source??
</t>
        </r>
      </text>
    </comment>
    <comment ref="D79" authorId="0" shapeId="0" xr:uid="{00000000-0006-0000-0100-000005000000}">
      <text>
        <r>
          <rPr>
            <b/>
            <sz val="8"/>
            <color indexed="81"/>
            <rFont val="Tahoma"/>
            <charset val="1"/>
          </rPr>
          <t>Amit:</t>
        </r>
        <r>
          <rPr>
            <sz val="8"/>
            <color indexed="81"/>
            <rFont val="Tahoma"/>
            <charset val="1"/>
          </rPr>
          <t xml:space="preserve">
1/14/2012
All Imp/exp extrapolated
</t>
        </r>
      </text>
    </comment>
    <comment ref="D81" authorId="1" shapeId="0" xr:uid="{00000000-0006-0000-0100-000006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these imports are basically transmissions lines with a long life… need to see the CAP
</t>
        </r>
      </text>
    </comment>
  </commentList>
</comments>
</file>

<file path=xl/sharedStrings.xml><?xml version="1.0" encoding="utf-8"?>
<sst xmlns="http://schemas.openxmlformats.org/spreadsheetml/2006/main" count="889" uniqueCount="89">
  <si>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</si>
  <si>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</si>
  <si>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</si>
  <si>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</si>
  <si>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</si>
  <si>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</si>
  <si>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</si>
  <si>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</si>
  <si>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</si>
  <si>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</si>
  <si>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</si>
  <si>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</si>
  <si>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</si>
  <si>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</si>
  <si>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</si>
  <si>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</si>
  <si>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</si>
  <si>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</si>
  <si>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</si>
  <si>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</si>
  <si>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</si>
  <si>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</si>
  <si>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</si>
  <si>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</si>
  <si>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</si>
  <si>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</si>
  <si>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</si>
  <si>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</si>
  <si>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</si>
  <si>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BG</t>
  </si>
  <si>
    <t>TimeSlice</t>
  </si>
  <si>
    <t>LimType</t>
  </si>
  <si>
    <t>Attribute</t>
  </si>
  <si>
    <t>Year</t>
  </si>
  <si>
    <t>PSet_PN</t>
  </si>
  <si>
    <t>~TFM_DINS</t>
  </si>
  <si>
    <t>AL</t>
  </si>
  <si>
    <t>HR</t>
  </si>
  <si>
    <t>ME</t>
  </si>
  <si>
    <t>MK</t>
  </si>
  <si>
    <t>RS</t>
  </si>
  <si>
    <t>From</t>
  </si>
  <si>
    <t>To</t>
  </si>
  <si>
    <t>Net energy imports/exports (GWh)</t>
  </si>
  <si>
    <t>IMPELC-RU</t>
  </si>
  <si>
    <t>RU</t>
  </si>
  <si>
    <t>Export</t>
  </si>
  <si>
    <t>EXPELC-RU</t>
  </si>
  <si>
    <t>IMPELC-BY</t>
  </si>
  <si>
    <t>BY</t>
  </si>
  <si>
    <t>EXPELC-BY</t>
  </si>
  <si>
    <t>IMPELC-UA</t>
  </si>
  <si>
    <t>UA</t>
  </si>
  <si>
    <t>EXPELC-UA</t>
  </si>
  <si>
    <t>IMPELC-MD</t>
  </si>
  <si>
    <t>MD</t>
  </si>
  <si>
    <t>IMPELC-TR</t>
  </si>
  <si>
    <t>TR</t>
  </si>
  <si>
    <t>IMPELC-TN</t>
  </si>
  <si>
    <t>TN</t>
  </si>
  <si>
    <t>DZ</t>
  </si>
  <si>
    <t>EXPELC-MA</t>
  </si>
  <si>
    <t>MA</t>
  </si>
  <si>
    <t>LY</t>
  </si>
  <si>
    <t>ACTBND</t>
  </si>
  <si>
    <t>FX</t>
  </si>
  <si>
    <t>Net energy imports/exports (PJ)</t>
  </si>
  <si>
    <t>Coversion factor from GWh to PJ</t>
  </si>
  <si>
    <t>~TFM_AVA</t>
  </si>
  <si>
    <t>PSET_SET</t>
  </si>
  <si>
    <t>PSET_PN</t>
  </si>
  <si>
    <t>AllRegions</t>
  </si>
  <si>
    <t>*</t>
  </si>
  <si>
    <t>ANNUAL</t>
  </si>
  <si>
    <t>IMPELC-AG</t>
  </si>
  <si>
    <t>IMPELC-DESTEC</t>
  </si>
  <si>
    <t>~TFM_INS</t>
  </si>
  <si>
    <t>COST</t>
  </si>
  <si>
    <t>ACT_BND</t>
  </si>
  <si>
    <t>LIFE</t>
  </si>
  <si>
    <t>IMPELC*</t>
  </si>
  <si>
    <t>PRC_CAPACT</t>
  </si>
  <si>
    <t>INVCOST</t>
  </si>
  <si>
    <t>EXPELC-*</t>
  </si>
  <si>
    <t>IMPELC-*</t>
  </si>
  <si>
    <t>EL</t>
  </si>
  <si>
    <t>BA</t>
  </si>
  <si>
    <t>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</si>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</sst>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[$€-2]\ * #,##0.00_-;\-[$€-2]\ * #,##0.00_-;_-[$€-2]\ * &quot;-&quot;??_-"/>
    <numFmt numFmtId="166" formatCode="#,##0;\-\ #,##0;_-\ &quot;- &quot;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3" applyAlignment="1">
      <alignment horizontal="center"/>
    </xf>
    <xf numFmtId="0" fontId="2" fillId="0" borderId="0" xfId="3"/>
    <xf numFmtId="0" fontId="6" fillId="0" borderId="0" xfId="3" applyFont="1" applyAlignment="1">
      <alignment horizontal="center"/>
    </xf>
    <xf numFmtId="0" fontId="2" fillId="0" borderId="0" xfId="3" applyFont="1" applyFill="1"/>
    <xf numFmtId="0" fontId="2" fillId="0" borderId="0" xfId="3" applyFill="1" applyAlignment="1">
      <alignment horizontal="center"/>
    </xf>
    <xf numFmtId="0" fontId="2" fillId="4" borderId="0" xfId="3" applyFill="1"/>
    <xf numFmtId="0" fontId="2" fillId="0" borderId="0" xfId="3" applyFill="1"/>
    <xf numFmtId="0" fontId="2" fillId="4" borderId="0" xfId="3" applyFill="1" applyAlignment="1">
      <alignment horizontal="center"/>
    </xf>
    <xf numFmtId="0" fontId="2" fillId="5" borderId="0" xfId="3" applyFill="1"/>
    <xf numFmtId="0" fontId="2" fillId="5" borderId="0" xfId="3" applyFill="1" applyAlignment="1">
      <alignment horizontal="center"/>
    </xf>
    <xf numFmtId="0" fontId="2" fillId="5" borderId="0" xfId="3" applyNumberFormat="1" applyFill="1" applyAlignment="1">
      <alignment horizontal="center"/>
    </xf>
    <xf numFmtId="0" fontId="2" fillId="0" borderId="1" xfId="3" applyBorder="1"/>
    <xf numFmtId="0" fontId="2" fillId="0" borderId="1" xfId="3" applyBorder="1" applyAlignment="1">
      <alignment horizontal="center"/>
    </xf>
    <xf numFmtId="0" fontId="2" fillId="0" borderId="0" xfId="3" applyBorder="1"/>
    <xf numFmtId="0" fontId="2" fillId="0" borderId="0" xfId="3" applyBorder="1" applyAlignment="1">
      <alignment horizontal="center"/>
    </xf>
    <xf numFmtId="0" fontId="2" fillId="5" borderId="2" xfId="3" applyFill="1" applyBorder="1" applyAlignment="1">
      <alignment horizontal="center"/>
    </xf>
    <xf numFmtId="164" fontId="2" fillId="5" borderId="2" xfId="3" applyNumberFormat="1" applyFill="1" applyBorder="1" applyAlignment="1">
      <alignment horizontal="center"/>
    </xf>
    <xf numFmtId="0" fontId="2" fillId="0" borderId="2" xfId="3" applyBorder="1"/>
    <xf numFmtId="0" fontId="2" fillId="5" borderId="1" xfId="3" applyFill="1" applyBorder="1" applyAlignment="1">
      <alignment horizontal="center"/>
    </xf>
    <xf numFmtId="164" fontId="2" fillId="5" borderId="1" xfId="3" applyNumberForma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4" fontId="2" fillId="5" borderId="0" xfId="3" applyNumberFormat="1" applyFill="1" applyAlignment="1">
      <alignment horizontal="center"/>
    </xf>
    <xf numFmtId="0" fontId="6" fillId="2" borderId="3" xfId="3" applyFont="1" applyFill="1" applyBorder="1"/>
    <xf numFmtId="0" fontId="2" fillId="0" borderId="0" xfId="3" applyFill="1" applyBorder="1"/>
    <xf numFmtId="0" fontId="3" fillId="0" borderId="0" xfId="3" applyFont="1"/>
    <xf numFmtId="0" fontId="2" fillId="6" borderId="0" xfId="3" applyFill="1" applyAlignment="1">
      <alignment horizontal="center"/>
    </xf>
    <xf numFmtId="0" fontId="2" fillId="0" borderId="2" xfId="3" applyBorder="1" applyAlignment="1">
      <alignment horizontal="center"/>
    </xf>
    <xf numFmtId="0" fontId="2" fillId="0" borderId="2" xfId="3" applyFill="1" applyBorder="1"/>
    <xf numFmtId="0" fontId="2" fillId="0" borderId="1" xfId="3" applyFill="1" applyBorder="1"/>
    <xf numFmtId="0" fontId="2" fillId="6" borderId="0" xfId="3" applyFill="1" applyBorder="1" applyAlignment="1">
      <alignment horizontal="center"/>
    </xf>
    <xf numFmtId="0" fontId="2" fillId="5" borderId="0" xfId="3" applyFill="1" applyBorder="1" applyAlignment="1">
      <alignment horizontal="center"/>
    </xf>
    <xf numFmtId="2" fontId="2" fillId="6" borderId="0" xfId="3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2" borderId="3" xfId="0" applyFont="1" applyFill="1" applyBorder="1"/>
    <xf numFmtId="0" fontId="6" fillId="0" borderId="0" xfId="0" applyFont="1" applyFill="1" applyBorder="1"/>
    <xf numFmtId="0" fontId="6" fillId="0" borderId="0" xfId="3" applyFont="1" applyFill="1" applyBorder="1"/>
    <xf numFmtId="0" fontId="2" fillId="0" borderId="0" xfId="3" applyAlignment="1">
      <alignment horizontal="left"/>
    </xf>
    <xf numFmtId="1" fontId="2" fillId="0" borderId="0" xfId="3" applyNumberFormat="1"/>
    <xf numFmtId="0" fontId="6" fillId="0" borderId="0" xfId="3" applyFont="1"/>
    <xf numFmtId="0" fontId="2" fillId="3" borderId="0" xfId="3" applyFill="1" applyAlignment="1"/>
  </cellXfs>
  <cellStyles count="6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e_B2020" xfId="4" xr:uid="{00000000-0005-0000-0000-000004000000}"/>
    <cellStyle name="Nuovo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B58"/>
  <sheetViews>
    <sheetView tabSelected="1" workbookViewId="0"/>
  </sheetViews>
  <sheetFormatPr defaultRowHeight="12.75" x14ac:dyDescent="0.2"/>
  <cols>
    <col min="1" max="1" width="18.140625" style="2" customWidth="1"/>
    <col min="2" max="11" width="9.140625" style="2"/>
    <col min="12" max="12" width="28.5703125" style="2" bestFit="1" customWidth="1"/>
    <col min="13" max="16384" width="9.140625" style="2"/>
  </cols>
  <sheetData>
    <row r="2" spans="1:80" x14ac:dyDescent="0.2">
      <c r="A2" s="42" t="s">
        <v>66</v>
      </c>
      <c r="B2" s="42"/>
      <c r="C2" s="42"/>
      <c r="D2" s="1">
        <v>2005</v>
      </c>
      <c r="E2" s="1">
        <v>2010</v>
      </c>
      <c r="F2" s="1">
        <v>2015</v>
      </c>
      <c r="G2" s="1">
        <v>2020</v>
      </c>
      <c r="H2" s="1">
        <v>2025</v>
      </c>
      <c r="I2" s="1">
        <v>2030</v>
      </c>
    </row>
    <row r="3" spans="1:80" x14ac:dyDescent="0.2">
      <c r="B3" s="3" t="s">
        <v>41</v>
      </c>
      <c r="C3" s="3" t="s">
        <v>42</v>
      </c>
      <c r="D3" s="1"/>
      <c r="E3" s="1"/>
      <c r="F3" s="1"/>
      <c r="G3" s="1"/>
      <c r="H3" s="1"/>
      <c r="I3" s="1"/>
    </row>
    <row r="4" spans="1:80" x14ac:dyDescent="0.2">
      <c r="A4" s="4"/>
      <c r="B4" s="26" t="s">
        <v>45</v>
      </c>
      <c r="C4" s="26" t="s">
        <v>20</v>
      </c>
      <c r="D4" s="32">
        <f t="shared" ref="D4:I4" si="0">D34*$M$33</f>
        <v>0.77400000000000002</v>
      </c>
      <c r="E4" s="32">
        <f t="shared" si="0"/>
        <v>0.79200000000000004</v>
      </c>
      <c r="F4" s="32">
        <f t="shared" si="0"/>
        <v>0.79200000000000004</v>
      </c>
      <c r="G4" s="32">
        <f t="shared" si="0"/>
        <v>0.79200000000000004</v>
      </c>
      <c r="H4" s="32">
        <f t="shared" si="0"/>
        <v>0.79200000000000004</v>
      </c>
      <c r="I4" s="32">
        <f t="shared" si="0"/>
        <v>0.79200000000000004</v>
      </c>
      <c r="L4" s="6"/>
      <c r="M4" s="2" t="s">
        <v>46</v>
      </c>
    </row>
    <row r="5" spans="1:80" x14ac:dyDescent="0.2">
      <c r="A5" s="7"/>
      <c r="B5" s="26" t="s">
        <v>45</v>
      </c>
      <c r="C5" s="26" t="s">
        <v>7</v>
      </c>
      <c r="D5" s="32">
        <f t="shared" ref="D5:I5" si="1">D35*$M$33</f>
        <v>0.22320000000000001</v>
      </c>
      <c r="E5" s="32">
        <f t="shared" si="1"/>
        <v>7.2000000000000011</v>
      </c>
      <c r="F5" s="32">
        <f t="shared" si="1"/>
        <v>7.2000000000000011</v>
      </c>
      <c r="G5" s="32">
        <f t="shared" si="1"/>
        <v>3.24</v>
      </c>
      <c r="H5" s="32">
        <f t="shared" si="1"/>
        <v>3.24</v>
      </c>
      <c r="I5" s="32">
        <f t="shared" si="1"/>
        <v>3.24</v>
      </c>
    </row>
    <row r="6" spans="1:80" x14ac:dyDescent="0.2">
      <c r="A6" s="4"/>
      <c r="B6" s="26" t="s">
        <v>45</v>
      </c>
      <c r="C6" s="26" t="s">
        <v>17</v>
      </c>
      <c r="D6" s="32">
        <f t="shared" ref="D6:I6" si="2">D36*$M$33</f>
        <v>-0.62280000000000002</v>
      </c>
      <c r="E6" s="32">
        <f t="shared" si="2"/>
        <v>2.8800000000000003</v>
      </c>
      <c r="F6" s="32">
        <f t="shared" si="2"/>
        <v>2.8800000000000003</v>
      </c>
      <c r="G6" s="32">
        <f t="shared" si="2"/>
        <v>1.4400000000000002</v>
      </c>
      <c r="H6" s="32">
        <f t="shared" si="2"/>
        <v>1.4400000000000002</v>
      </c>
      <c r="I6" s="32">
        <f t="shared" si="2"/>
        <v>1.4400000000000002</v>
      </c>
    </row>
    <row r="7" spans="1:80" x14ac:dyDescent="0.2">
      <c r="A7" s="7"/>
      <c r="B7" s="26" t="s">
        <v>45</v>
      </c>
      <c r="C7" s="26" t="s">
        <v>9</v>
      </c>
      <c r="D7" s="32">
        <f t="shared" ref="D7:I7" si="3">D37*$M$33</f>
        <v>40.723200000000006</v>
      </c>
      <c r="E7" s="32">
        <f t="shared" si="3"/>
        <v>36</v>
      </c>
      <c r="F7" s="32">
        <f t="shared" si="3"/>
        <v>34.56</v>
      </c>
      <c r="G7" s="32">
        <f t="shared" si="3"/>
        <v>34.56</v>
      </c>
      <c r="H7" s="32">
        <f t="shared" si="3"/>
        <v>41.040000000000006</v>
      </c>
      <c r="I7" s="32">
        <f t="shared" si="3"/>
        <v>45.360000000000007</v>
      </c>
    </row>
    <row r="8" spans="1:80" x14ac:dyDescent="0.2">
      <c r="A8" s="7"/>
      <c r="B8" s="26" t="s">
        <v>45</v>
      </c>
      <c r="C8" s="26" t="s">
        <v>15</v>
      </c>
      <c r="D8" s="32">
        <f t="shared" ref="D8:I8" si="4">D38*$M$33</f>
        <v>-10.962000000000002</v>
      </c>
      <c r="E8" s="32">
        <f t="shared" si="4"/>
        <v>-3.6000000000000005</v>
      </c>
      <c r="F8" s="32">
        <f t="shared" si="4"/>
        <v>6.48</v>
      </c>
      <c r="G8" s="32">
        <f t="shared" si="4"/>
        <v>21.6</v>
      </c>
      <c r="H8" s="32">
        <f t="shared" si="4"/>
        <v>10.8</v>
      </c>
      <c r="I8" s="32">
        <f t="shared" si="4"/>
        <v>10.8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</row>
    <row r="9" spans="1:80" x14ac:dyDescent="0.2">
      <c r="A9" s="7"/>
      <c r="B9" s="26" t="s">
        <v>45</v>
      </c>
      <c r="C9" s="26" t="s">
        <v>21</v>
      </c>
      <c r="D9" s="32">
        <f t="shared" ref="D9:I9" si="5">D39*$M$33</f>
        <v>0</v>
      </c>
      <c r="E9" s="32">
        <f t="shared" si="5"/>
        <v>0</v>
      </c>
      <c r="F9" s="32">
        <f t="shared" si="5"/>
        <v>0</v>
      </c>
      <c r="G9" s="32">
        <f t="shared" si="5"/>
        <v>0</v>
      </c>
      <c r="H9" s="32">
        <f t="shared" si="5"/>
        <v>10.8</v>
      </c>
      <c r="I9" s="32">
        <f t="shared" si="5"/>
        <v>10.8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</row>
    <row r="10" spans="1:80" x14ac:dyDescent="0.2">
      <c r="A10" s="24"/>
      <c r="B10" s="26" t="s">
        <v>49</v>
      </c>
      <c r="C10" s="26" t="s">
        <v>15</v>
      </c>
      <c r="D10" s="32">
        <f t="shared" ref="D10:I10" si="6">D40*$M$33</f>
        <v>2.8800000000000003</v>
      </c>
      <c r="E10" s="32">
        <f t="shared" si="6"/>
        <v>10.8</v>
      </c>
      <c r="F10" s="32">
        <f t="shared" si="6"/>
        <v>7.2000000000000011</v>
      </c>
      <c r="G10" s="32">
        <f t="shared" si="6"/>
        <v>-3.6000000000000005</v>
      </c>
      <c r="H10" s="32">
        <f t="shared" si="6"/>
        <v>-7.2000000000000011</v>
      </c>
      <c r="I10" s="32">
        <f t="shared" si="6"/>
        <v>-7.2000000000000011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</row>
    <row r="11" spans="1:80" x14ac:dyDescent="0.2">
      <c r="A11" s="24"/>
      <c r="B11" s="26" t="s">
        <v>49</v>
      </c>
      <c r="C11" s="26" t="s">
        <v>21</v>
      </c>
      <c r="D11" s="32">
        <f t="shared" ref="D11:I11" si="7">D41*$M$33</f>
        <v>3.1500000000000004</v>
      </c>
      <c r="E11" s="32">
        <f t="shared" si="7"/>
        <v>1.8000000000000003</v>
      </c>
      <c r="F11" s="32">
        <f t="shared" si="7"/>
        <v>1.8000000000000003</v>
      </c>
      <c r="G11" s="32">
        <f t="shared" si="7"/>
        <v>1.8000000000000003</v>
      </c>
      <c r="H11" s="32">
        <f t="shared" si="7"/>
        <v>10.8</v>
      </c>
      <c r="I11" s="32">
        <f t="shared" si="7"/>
        <v>21.6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0" s="9" customFormat="1" x14ac:dyDescent="0.2">
      <c r="A12" s="24"/>
      <c r="B12" s="10" t="s">
        <v>49</v>
      </c>
      <c r="C12" s="10" t="s">
        <v>17</v>
      </c>
      <c r="D12" s="32">
        <f t="shared" ref="D12:I12" si="8">D42*$M$33</f>
        <v>0</v>
      </c>
      <c r="E12" s="32">
        <f t="shared" si="8"/>
        <v>0</v>
      </c>
      <c r="F12" s="32">
        <f t="shared" si="8"/>
        <v>0</v>
      </c>
      <c r="G12" s="32">
        <f t="shared" si="8"/>
        <v>0</v>
      </c>
      <c r="H12" s="32">
        <f t="shared" si="8"/>
        <v>0</v>
      </c>
      <c r="I12" s="32">
        <f t="shared" si="8"/>
        <v>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</row>
    <row r="13" spans="1:80" x14ac:dyDescent="0.2">
      <c r="A13" s="24"/>
      <c r="B13" s="26" t="s">
        <v>52</v>
      </c>
      <c r="C13" s="26" t="s">
        <v>21</v>
      </c>
      <c r="D13" s="32">
        <f t="shared" ref="D13:I13" si="9">D43*$M$33</f>
        <v>3.5424000000000002</v>
      </c>
      <c r="E13" s="32">
        <f t="shared" si="9"/>
        <v>1.7640000000000002</v>
      </c>
      <c r="F13" s="32">
        <f t="shared" si="9"/>
        <v>2.6280000000000001</v>
      </c>
      <c r="G13" s="32">
        <f t="shared" si="9"/>
        <v>6.9840000000000009</v>
      </c>
      <c r="H13" s="32">
        <f t="shared" si="9"/>
        <v>13.968000000000002</v>
      </c>
      <c r="I13" s="32">
        <f t="shared" si="9"/>
        <v>29.160000000000004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</row>
    <row r="14" spans="1:80" x14ac:dyDescent="0.2">
      <c r="A14" s="24"/>
      <c r="B14" s="1" t="s">
        <v>52</v>
      </c>
      <c r="C14" s="1" t="s">
        <v>26</v>
      </c>
      <c r="D14" s="32">
        <f t="shared" ref="D14:I14" si="10">D44*$M$33</f>
        <v>-6.184800000000001</v>
      </c>
      <c r="E14" s="32">
        <f t="shared" si="10"/>
        <v>-3.6000000000000005</v>
      </c>
      <c r="F14" s="32">
        <f t="shared" si="10"/>
        <v>-3.6000000000000005</v>
      </c>
      <c r="G14" s="32">
        <f t="shared" si="10"/>
        <v>-3.6000000000000005</v>
      </c>
      <c r="H14" s="32">
        <f t="shared" si="10"/>
        <v>-11.340000000000002</v>
      </c>
      <c r="I14" s="32">
        <f t="shared" si="10"/>
        <v>-11.340000000000002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</row>
    <row r="15" spans="1:80" x14ac:dyDescent="0.2">
      <c r="A15" s="24"/>
      <c r="B15" s="26" t="s">
        <v>52</v>
      </c>
      <c r="C15" s="26" t="s">
        <v>12</v>
      </c>
      <c r="D15" s="32">
        <f t="shared" ref="D15:I15" si="11">D45*$M$33</f>
        <v>17.330400000000001</v>
      </c>
      <c r="E15" s="32">
        <f t="shared" si="11"/>
        <v>8.2800000000000011</v>
      </c>
      <c r="F15" s="32">
        <f t="shared" si="11"/>
        <v>13.680000000000001</v>
      </c>
      <c r="G15" s="32">
        <f t="shared" si="11"/>
        <v>17.100000000000001</v>
      </c>
      <c r="H15" s="32">
        <f t="shared" si="11"/>
        <v>27.900000000000002</v>
      </c>
      <c r="I15" s="32">
        <f t="shared" si="11"/>
        <v>27.900000000000002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</row>
    <row r="16" spans="1:80" x14ac:dyDescent="0.2">
      <c r="A16" s="24"/>
      <c r="B16" s="26" t="s">
        <v>52</v>
      </c>
      <c r="C16" s="26" t="s">
        <v>23</v>
      </c>
      <c r="D16" s="32">
        <f t="shared" ref="D16:I16" si="12">D46*$M$33</f>
        <v>2.3508</v>
      </c>
      <c r="E16" s="32">
        <f t="shared" si="12"/>
        <v>3.6000000000000005</v>
      </c>
      <c r="F16" s="32">
        <f t="shared" si="12"/>
        <v>5.4</v>
      </c>
      <c r="G16" s="32">
        <f t="shared" si="12"/>
        <v>7.2000000000000011</v>
      </c>
      <c r="H16" s="32">
        <f t="shared" si="12"/>
        <v>10.8</v>
      </c>
      <c r="I16" s="32">
        <f t="shared" si="12"/>
        <v>10.8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</row>
    <row r="17" spans="1:80" x14ac:dyDescent="0.2">
      <c r="A17" s="24"/>
      <c r="B17" s="26" t="s">
        <v>55</v>
      </c>
      <c r="C17" s="26" t="s">
        <v>23</v>
      </c>
      <c r="D17" s="32">
        <f t="shared" ref="D17:I17" si="13">D47*$M$33</f>
        <v>5.0400000000000007E-2</v>
      </c>
      <c r="E17" s="32">
        <f t="shared" si="13"/>
        <v>4.32</v>
      </c>
      <c r="F17" s="32">
        <f t="shared" si="13"/>
        <v>12.600000000000001</v>
      </c>
      <c r="G17" s="32">
        <f t="shared" si="13"/>
        <v>14.400000000000002</v>
      </c>
      <c r="H17" s="32">
        <f t="shared" si="13"/>
        <v>27.000000000000004</v>
      </c>
      <c r="I17" s="32">
        <f t="shared" si="13"/>
        <v>27.000000000000004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</row>
    <row r="18" spans="1:80" x14ac:dyDescent="0.2">
      <c r="A18" s="24"/>
      <c r="B18" s="26" t="s">
        <v>57</v>
      </c>
      <c r="C18" s="26" t="s">
        <v>29</v>
      </c>
      <c r="D18" s="32">
        <f t="shared" ref="D18:I18" si="14">D48*$M$33</f>
        <v>0</v>
      </c>
      <c r="E18" s="32">
        <f t="shared" si="14"/>
        <v>0</v>
      </c>
      <c r="F18" s="32">
        <f t="shared" si="14"/>
        <v>7.8840000000000003</v>
      </c>
      <c r="G18" s="32">
        <f t="shared" si="14"/>
        <v>11.037600000000001</v>
      </c>
      <c r="H18" s="32">
        <f t="shared" si="14"/>
        <v>11.037600000000001</v>
      </c>
      <c r="I18" s="32">
        <f t="shared" si="14"/>
        <v>11.037600000000001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</row>
    <row r="19" spans="1:80" x14ac:dyDescent="0.2">
      <c r="A19" s="24"/>
      <c r="B19" s="30" t="s">
        <v>57</v>
      </c>
      <c r="C19" s="30" t="s">
        <v>11</v>
      </c>
      <c r="D19" s="32">
        <f t="shared" ref="D19:I19" si="15">D49*$M$33</f>
        <v>0</v>
      </c>
      <c r="E19" s="32">
        <f t="shared" si="15"/>
        <v>0</v>
      </c>
      <c r="F19" s="32">
        <f t="shared" si="15"/>
        <v>7.8840000000000003</v>
      </c>
      <c r="G19" s="32">
        <f t="shared" si="15"/>
        <v>11.037600000000001</v>
      </c>
      <c r="H19" s="32">
        <f t="shared" si="15"/>
        <v>17.6616</v>
      </c>
      <c r="I19" s="32">
        <f t="shared" si="15"/>
        <v>17.6616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</row>
    <row r="20" spans="1:80" x14ac:dyDescent="0.2">
      <c r="A20" s="24"/>
      <c r="B20" s="30" t="s">
        <v>57</v>
      </c>
      <c r="C20" s="30" t="s">
        <v>23</v>
      </c>
      <c r="D20" s="32">
        <f t="shared" ref="D20:I20" si="16">D50*$M$33</f>
        <v>0</v>
      </c>
      <c r="E20" s="32">
        <f t="shared" si="16"/>
        <v>0</v>
      </c>
      <c r="F20" s="32">
        <f t="shared" si="16"/>
        <v>0</v>
      </c>
      <c r="G20" s="32">
        <f t="shared" si="16"/>
        <v>13.248000000000001</v>
      </c>
      <c r="H20" s="32">
        <f t="shared" si="16"/>
        <v>13.248000000000001</v>
      </c>
      <c r="I20" s="32">
        <f t="shared" si="16"/>
        <v>13.248000000000001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</row>
    <row r="21" spans="1:80" s="9" customFormat="1" x14ac:dyDescent="0.2">
      <c r="A21" s="24"/>
      <c r="B21" s="31" t="s">
        <v>57</v>
      </c>
      <c r="C21" s="31" t="s">
        <v>3</v>
      </c>
      <c r="D21" s="32">
        <f t="shared" ref="D21:I21" si="17">D51*$M$33</f>
        <v>0</v>
      </c>
      <c r="E21" s="32">
        <f t="shared" si="17"/>
        <v>0</v>
      </c>
      <c r="F21" s="32">
        <f t="shared" si="17"/>
        <v>0</v>
      </c>
      <c r="G21" s="32">
        <f t="shared" si="17"/>
        <v>0</v>
      </c>
      <c r="H21" s="32">
        <f t="shared" si="17"/>
        <v>0</v>
      </c>
      <c r="I21" s="32">
        <f t="shared" si="17"/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</row>
    <row r="22" spans="1:80" x14ac:dyDescent="0.2">
      <c r="A22" s="24"/>
      <c r="B22" s="30" t="s">
        <v>59</v>
      </c>
      <c r="C22" s="30" t="s">
        <v>28</v>
      </c>
      <c r="D22" s="32">
        <f t="shared" ref="D22:I22" si="18">D52*$M$33</f>
        <v>0</v>
      </c>
      <c r="E22" s="32">
        <f t="shared" si="18"/>
        <v>0</v>
      </c>
      <c r="F22" s="32">
        <f t="shared" si="18"/>
        <v>0</v>
      </c>
      <c r="G22" s="32">
        <f t="shared" si="18"/>
        <v>23.652000000000001</v>
      </c>
      <c r="H22" s="32">
        <f t="shared" si="18"/>
        <v>23.652000000000001</v>
      </c>
      <c r="I22" s="32">
        <f t="shared" si="18"/>
        <v>23.652000000000001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</row>
    <row r="23" spans="1:80" s="9" customFormat="1" x14ac:dyDescent="0.2">
      <c r="A23" s="24"/>
      <c r="B23" s="31" t="s">
        <v>60</v>
      </c>
      <c r="C23" s="31" t="s">
        <v>28</v>
      </c>
      <c r="D23" s="32">
        <f t="shared" ref="D23:I23" si="19">D53*$M$33</f>
        <v>0</v>
      </c>
      <c r="E23" s="32">
        <f t="shared" si="19"/>
        <v>0</v>
      </c>
      <c r="F23" s="32">
        <f t="shared" si="19"/>
        <v>0</v>
      </c>
      <c r="G23" s="32">
        <f t="shared" si="19"/>
        <v>0</v>
      </c>
      <c r="H23" s="32">
        <f t="shared" si="19"/>
        <v>0</v>
      </c>
      <c r="I23" s="32">
        <f t="shared" si="19"/>
        <v>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</row>
    <row r="24" spans="1:80" x14ac:dyDescent="0.2">
      <c r="A24" s="24"/>
      <c r="B24" s="30" t="s">
        <v>60</v>
      </c>
      <c r="C24" s="30" t="s">
        <v>8</v>
      </c>
      <c r="D24" s="32">
        <f t="shared" ref="D24:I24" si="20">D54*$M$33</f>
        <v>0</v>
      </c>
      <c r="E24" s="32">
        <f t="shared" si="20"/>
        <v>0</v>
      </c>
      <c r="F24" s="32">
        <f t="shared" si="20"/>
        <v>0</v>
      </c>
      <c r="G24" s="32">
        <f t="shared" si="20"/>
        <v>0</v>
      </c>
      <c r="H24" s="32">
        <f t="shared" si="20"/>
        <v>23.652000000000001</v>
      </c>
      <c r="I24" s="32">
        <f t="shared" si="20"/>
        <v>23.652000000000001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</row>
    <row r="25" spans="1:80" x14ac:dyDescent="0.2">
      <c r="A25" s="24"/>
      <c r="B25" s="15" t="s">
        <v>62</v>
      </c>
      <c r="C25" s="15" t="s">
        <v>8</v>
      </c>
      <c r="D25" s="32">
        <f t="shared" ref="D25:I25" si="21">D55*$M$33</f>
        <v>-2.8332000000000002</v>
      </c>
      <c r="E25" s="32">
        <f t="shared" si="21"/>
        <v>-15.120000000000001</v>
      </c>
      <c r="F25" s="32">
        <f t="shared" si="21"/>
        <v>-19.872000000000003</v>
      </c>
      <c r="G25" s="32">
        <f t="shared" si="21"/>
        <v>-19.872000000000003</v>
      </c>
      <c r="H25" s="32">
        <f t="shared" si="21"/>
        <v>-30.906000000000002</v>
      </c>
      <c r="I25" s="32">
        <f t="shared" si="21"/>
        <v>-30.906000000000002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</row>
    <row r="26" spans="1:80" s="9" customFormat="1" x14ac:dyDescent="0.2">
      <c r="A26" s="24"/>
      <c r="B26" s="31" t="s">
        <v>63</v>
      </c>
      <c r="C26" s="31" t="s">
        <v>28</v>
      </c>
      <c r="D26" s="32">
        <f t="shared" ref="D26:I26" si="22">D56*$M$33</f>
        <v>0</v>
      </c>
      <c r="E26" s="32">
        <f t="shared" si="22"/>
        <v>0</v>
      </c>
      <c r="F26" s="32">
        <f t="shared" si="22"/>
        <v>0</v>
      </c>
      <c r="G26" s="32">
        <f t="shared" si="22"/>
        <v>0</v>
      </c>
      <c r="H26" s="32">
        <f t="shared" si="22"/>
        <v>0</v>
      </c>
      <c r="I26" s="32">
        <f t="shared" si="22"/>
        <v>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</row>
    <row r="27" spans="1:80" x14ac:dyDescent="0.2">
      <c r="A27" s="2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</row>
    <row r="28" spans="1:80" x14ac:dyDescent="0.2">
      <c r="A28" s="2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</row>
    <row r="29" spans="1:80" x14ac:dyDescent="0.2">
      <c r="A29" s="2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</row>
    <row r="30" spans="1:80" x14ac:dyDescent="0.2"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</row>
    <row r="32" spans="1:80" x14ac:dyDescent="0.2">
      <c r="A32" s="42" t="s">
        <v>43</v>
      </c>
      <c r="B32" s="42"/>
      <c r="C32" s="42"/>
      <c r="D32" s="1">
        <v>2005</v>
      </c>
      <c r="E32" s="1">
        <v>2010</v>
      </c>
      <c r="F32" s="1">
        <v>2015</v>
      </c>
      <c r="G32" s="1">
        <v>2020</v>
      </c>
      <c r="H32" s="1">
        <v>2025</v>
      </c>
      <c r="I32" s="1">
        <v>2030</v>
      </c>
    </row>
    <row r="33" spans="1:13" x14ac:dyDescent="0.2">
      <c r="B33" s="3" t="s">
        <v>41</v>
      </c>
      <c r="C33" s="3" t="s">
        <v>42</v>
      </c>
      <c r="D33" s="1"/>
      <c r="E33" s="1"/>
      <c r="F33" s="1"/>
      <c r="G33" s="1"/>
      <c r="H33" s="1"/>
      <c r="I33" s="1"/>
      <c r="L33" s="2" t="s">
        <v>67</v>
      </c>
      <c r="M33" s="2">
        <f>(10^-3)*3.6</f>
        <v>3.6000000000000003E-3</v>
      </c>
    </row>
    <row r="34" spans="1:13" x14ac:dyDescent="0.2">
      <c r="A34" s="4"/>
      <c r="B34" s="26" t="s">
        <v>45</v>
      </c>
      <c r="C34" s="26" t="s">
        <v>20</v>
      </c>
      <c r="D34" s="26">
        <v>215</v>
      </c>
      <c r="E34" s="26">
        <v>220</v>
      </c>
      <c r="F34" s="26">
        <v>220</v>
      </c>
      <c r="G34" s="26">
        <v>220</v>
      </c>
      <c r="H34" s="26">
        <v>220</v>
      </c>
      <c r="I34" s="26">
        <v>220</v>
      </c>
    </row>
    <row r="35" spans="1:13" x14ac:dyDescent="0.2">
      <c r="A35" s="7"/>
      <c r="B35" s="26" t="s">
        <v>45</v>
      </c>
      <c r="C35" s="26" t="s">
        <v>7</v>
      </c>
      <c r="D35" s="26">
        <v>62</v>
      </c>
      <c r="E35" s="26">
        <v>2000</v>
      </c>
      <c r="F35" s="26">
        <v>2000</v>
      </c>
      <c r="G35" s="26">
        <v>900</v>
      </c>
      <c r="H35" s="26">
        <v>900</v>
      </c>
      <c r="I35" s="26">
        <v>900</v>
      </c>
    </row>
    <row r="36" spans="1:13" x14ac:dyDescent="0.2">
      <c r="A36" s="4"/>
      <c r="B36" s="5" t="s">
        <v>45</v>
      </c>
      <c r="C36" s="5" t="s">
        <v>17</v>
      </c>
      <c r="D36" s="8">
        <v>-173</v>
      </c>
      <c r="E36" s="1">
        <v>800</v>
      </c>
      <c r="F36" s="1">
        <v>800</v>
      </c>
      <c r="G36" s="1">
        <v>400</v>
      </c>
      <c r="H36" s="1">
        <v>400</v>
      </c>
      <c r="I36" s="1">
        <v>400</v>
      </c>
    </row>
    <row r="37" spans="1:13" x14ac:dyDescent="0.2">
      <c r="A37" s="7"/>
      <c r="B37" s="5" t="s">
        <v>45</v>
      </c>
      <c r="C37" s="5" t="s">
        <v>9</v>
      </c>
      <c r="D37" s="5">
        <v>11312</v>
      </c>
      <c r="E37" s="1">
        <v>10000</v>
      </c>
      <c r="F37" s="1">
        <v>9600</v>
      </c>
      <c r="G37" s="1">
        <v>9600</v>
      </c>
      <c r="H37" s="1">
        <v>11400</v>
      </c>
      <c r="I37" s="1">
        <v>12600</v>
      </c>
    </row>
    <row r="38" spans="1:13" x14ac:dyDescent="0.2">
      <c r="A38" s="7"/>
      <c r="B38" s="5" t="s">
        <v>45</v>
      </c>
      <c r="C38" s="5" t="s">
        <v>15</v>
      </c>
      <c r="D38" s="8">
        <v>-3045</v>
      </c>
      <c r="E38" s="8">
        <v>-1000</v>
      </c>
      <c r="F38" s="1">
        <v>1800</v>
      </c>
      <c r="G38" s="1">
        <v>6000</v>
      </c>
      <c r="H38" s="1">
        <v>3000</v>
      </c>
      <c r="I38" s="1">
        <v>3000</v>
      </c>
    </row>
    <row r="39" spans="1:13" x14ac:dyDescent="0.2">
      <c r="A39" s="7"/>
      <c r="B39" s="5" t="s">
        <v>45</v>
      </c>
      <c r="C39" s="5" t="s">
        <v>21</v>
      </c>
      <c r="D39" s="5">
        <v>0</v>
      </c>
      <c r="E39" s="1">
        <v>0</v>
      </c>
      <c r="F39" s="1">
        <v>0</v>
      </c>
      <c r="G39" s="1">
        <v>0</v>
      </c>
      <c r="H39" s="1">
        <v>3000</v>
      </c>
      <c r="I39" s="1">
        <v>3000</v>
      </c>
    </row>
    <row r="40" spans="1:13" x14ac:dyDescent="0.2">
      <c r="B40" s="1" t="s">
        <v>49</v>
      </c>
      <c r="C40" s="1" t="s">
        <v>15</v>
      </c>
      <c r="D40" s="1">
        <v>800</v>
      </c>
      <c r="E40" s="1">
        <v>3000</v>
      </c>
      <c r="F40" s="1">
        <v>2000</v>
      </c>
      <c r="G40" s="8">
        <v>-1000</v>
      </c>
      <c r="H40" s="8">
        <v>-2000</v>
      </c>
      <c r="I40" s="8">
        <v>-2000</v>
      </c>
    </row>
    <row r="41" spans="1:13" x14ac:dyDescent="0.2">
      <c r="A41" s="7"/>
      <c r="B41" s="1" t="s">
        <v>49</v>
      </c>
      <c r="C41" s="1" t="s">
        <v>21</v>
      </c>
      <c r="D41" s="1">
        <v>875</v>
      </c>
      <c r="E41" s="1">
        <v>500</v>
      </c>
      <c r="F41" s="1">
        <v>500</v>
      </c>
      <c r="G41" s="1">
        <v>500</v>
      </c>
      <c r="H41" s="1">
        <v>3000</v>
      </c>
      <c r="I41" s="1">
        <v>6000</v>
      </c>
    </row>
    <row r="42" spans="1:13" x14ac:dyDescent="0.2">
      <c r="A42" s="24"/>
      <c r="B42" s="10" t="s">
        <v>49</v>
      </c>
      <c r="C42" s="10" t="s">
        <v>17</v>
      </c>
      <c r="D42" s="11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</row>
    <row r="43" spans="1:13" x14ac:dyDescent="0.2">
      <c r="A43" s="24"/>
      <c r="B43" s="1" t="s">
        <v>52</v>
      </c>
      <c r="C43" s="1" t="s">
        <v>21</v>
      </c>
      <c r="D43" s="1">
        <v>984</v>
      </c>
      <c r="E43" s="1">
        <v>490</v>
      </c>
      <c r="F43" s="1">
        <v>730</v>
      </c>
      <c r="G43" s="1">
        <v>1940</v>
      </c>
      <c r="H43" s="1">
        <v>3880</v>
      </c>
      <c r="I43" s="1">
        <v>8100</v>
      </c>
    </row>
    <row r="44" spans="1:13" x14ac:dyDescent="0.2">
      <c r="A44" s="24"/>
      <c r="B44" s="1" t="s">
        <v>52</v>
      </c>
      <c r="C44" s="1" t="s">
        <v>26</v>
      </c>
      <c r="D44" s="8">
        <v>-1718</v>
      </c>
      <c r="E44" s="8">
        <v>-1000</v>
      </c>
      <c r="F44" s="8">
        <v>-1000</v>
      </c>
      <c r="G44" s="8">
        <v>-1000</v>
      </c>
      <c r="H44" s="8">
        <v>-3150</v>
      </c>
      <c r="I44" s="8">
        <v>-3150</v>
      </c>
    </row>
    <row r="45" spans="1:13" x14ac:dyDescent="0.2">
      <c r="A45" s="24"/>
      <c r="B45" s="1" t="s">
        <v>52</v>
      </c>
      <c r="C45" s="1" t="s">
        <v>12</v>
      </c>
      <c r="D45" s="1">
        <v>4814</v>
      </c>
      <c r="E45" s="1">
        <v>2300</v>
      </c>
      <c r="F45" s="1">
        <v>3800</v>
      </c>
      <c r="G45" s="1">
        <v>4750</v>
      </c>
      <c r="H45" s="1">
        <v>7750</v>
      </c>
      <c r="I45" s="1">
        <v>7750</v>
      </c>
    </row>
    <row r="46" spans="1:13" x14ac:dyDescent="0.2">
      <c r="A46" s="24"/>
      <c r="B46" s="1" t="s">
        <v>52</v>
      </c>
      <c r="C46" s="1" t="s">
        <v>23</v>
      </c>
      <c r="D46" s="1">
        <v>653</v>
      </c>
      <c r="E46" s="1">
        <v>1000</v>
      </c>
      <c r="F46" s="1">
        <v>1500</v>
      </c>
      <c r="G46" s="1">
        <v>2000</v>
      </c>
      <c r="H46" s="1">
        <v>3000</v>
      </c>
      <c r="I46" s="1">
        <v>3000</v>
      </c>
    </row>
    <row r="47" spans="1:13" x14ac:dyDescent="0.2">
      <c r="A47" s="24"/>
      <c r="B47" s="1" t="s">
        <v>55</v>
      </c>
      <c r="C47" s="1" t="s">
        <v>23</v>
      </c>
      <c r="D47" s="1">
        <v>14</v>
      </c>
      <c r="E47" s="1">
        <v>1200</v>
      </c>
      <c r="F47" s="1">
        <v>3500</v>
      </c>
      <c r="G47" s="1">
        <v>4000</v>
      </c>
      <c r="H47" s="1">
        <v>7500</v>
      </c>
      <c r="I47" s="1">
        <v>7500</v>
      </c>
    </row>
    <row r="48" spans="1:13" x14ac:dyDescent="0.2">
      <c r="A48" s="24"/>
      <c r="B48" s="13" t="s">
        <v>57</v>
      </c>
      <c r="C48" s="13" t="s">
        <v>29</v>
      </c>
      <c r="D48" s="13">
        <v>0</v>
      </c>
      <c r="E48" s="13">
        <v>0</v>
      </c>
      <c r="F48" s="13">
        <v>2190</v>
      </c>
      <c r="G48" s="13">
        <v>3066</v>
      </c>
      <c r="H48" s="13">
        <v>3066</v>
      </c>
      <c r="I48" s="13">
        <v>3066</v>
      </c>
    </row>
    <row r="49" spans="1:9" x14ac:dyDescent="0.2">
      <c r="A49" s="24"/>
      <c r="B49" s="15" t="s">
        <v>57</v>
      </c>
      <c r="C49" s="15" t="s">
        <v>11</v>
      </c>
      <c r="D49" s="15">
        <v>0</v>
      </c>
      <c r="E49" s="15">
        <v>0</v>
      </c>
      <c r="F49" s="15">
        <v>2190</v>
      </c>
      <c r="G49" s="15">
        <v>3066</v>
      </c>
      <c r="H49" s="15">
        <v>4906</v>
      </c>
      <c r="I49" s="15">
        <v>4906</v>
      </c>
    </row>
    <row r="50" spans="1:9" x14ac:dyDescent="0.2">
      <c r="A50" s="24"/>
      <c r="B50" s="15" t="s">
        <v>57</v>
      </c>
      <c r="C50" s="15" t="s">
        <v>23</v>
      </c>
      <c r="D50" s="15">
        <v>0</v>
      </c>
      <c r="E50" s="15">
        <v>0</v>
      </c>
      <c r="F50" s="15">
        <v>0</v>
      </c>
      <c r="G50" s="15">
        <v>3680</v>
      </c>
      <c r="H50" s="15">
        <v>3680</v>
      </c>
      <c r="I50" s="15">
        <v>3680</v>
      </c>
    </row>
    <row r="51" spans="1:9" x14ac:dyDescent="0.2">
      <c r="A51" s="24"/>
      <c r="B51" s="16" t="s">
        <v>57</v>
      </c>
      <c r="C51" s="16" t="s">
        <v>3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</row>
    <row r="52" spans="1:9" x14ac:dyDescent="0.2">
      <c r="A52" s="24"/>
      <c r="B52" s="15" t="s">
        <v>59</v>
      </c>
      <c r="C52" s="15" t="s">
        <v>28</v>
      </c>
      <c r="D52" s="15">
        <v>0</v>
      </c>
      <c r="E52" s="15">
        <v>0</v>
      </c>
      <c r="F52" s="15">
        <v>0</v>
      </c>
      <c r="G52" s="15">
        <v>6570</v>
      </c>
      <c r="H52" s="15">
        <v>6570</v>
      </c>
      <c r="I52" s="15">
        <v>6570</v>
      </c>
    </row>
    <row r="53" spans="1:9" x14ac:dyDescent="0.2">
      <c r="A53" s="24"/>
      <c r="B53" s="19" t="s">
        <v>60</v>
      </c>
      <c r="C53" s="19" t="s">
        <v>28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</row>
    <row r="54" spans="1:9" x14ac:dyDescent="0.2">
      <c r="A54" s="24"/>
      <c r="B54" s="15" t="s">
        <v>60</v>
      </c>
      <c r="C54" s="15" t="s">
        <v>8</v>
      </c>
      <c r="D54" s="15">
        <v>0</v>
      </c>
      <c r="E54" s="15">
        <v>0</v>
      </c>
      <c r="F54" s="15">
        <v>0</v>
      </c>
      <c r="G54" s="15">
        <v>0</v>
      </c>
      <c r="H54" s="15">
        <v>6570</v>
      </c>
      <c r="I54" s="15">
        <v>6570</v>
      </c>
    </row>
    <row r="55" spans="1:9" x14ac:dyDescent="0.2">
      <c r="A55" s="24"/>
      <c r="B55" s="13" t="s">
        <v>62</v>
      </c>
      <c r="C55" s="13" t="s">
        <v>8</v>
      </c>
      <c r="D55" s="21">
        <v>-787</v>
      </c>
      <c r="E55" s="21">
        <v>-4200</v>
      </c>
      <c r="F55" s="21">
        <v>-5520</v>
      </c>
      <c r="G55" s="21">
        <v>-5520</v>
      </c>
      <c r="H55" s="21">
        <v>-8585</v>
      </c>
      <c r="I55" s="21">
        <v>-8585</v>
      </c>
    </row>
    <row r="56" spans="1:9" x14ac:dyDescent="0.2">
      <c r="A56" s="24"/>
      <c r="B56" s="10" t="s">
        <v>63</v>
      </c>
      <c r="C56" s="10" t="s">
        <v>28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</row>
    <row r="57" spans="1:9" x14ac:dyDescent="0.2">
      <c r="A57" s="24"/>
    </row>
    <row r="58" spans="1:9" x14ac:dyDescent="0.2">
      <c r="A58" s="24"/>
    </row>
  </sheetData>
  <mergeCells count="2">
    <mergeCell ref="A2:C2"/>
    <mergeCell ref="A32:C32"/>
  </mergeCells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88"/>
  <sheetViews>
    <sheetView workbookViewId="0"/>
  </sheetViews>
  <sheetFormatPr defaultRowHeight="12.75" x14ac:dyDescent="0.2"/>
  <cols>
    <col min="1" max="1" width="5.85546875" style="2" customWidth="1"/>
    <col min="2" max="2" width="11.85546875" style="2" bestFit="1" customWidth="1"/>
    <col min="3" max="3" width="11.5703125" style="2" bestFit="1" customWidth="1"/>
    <col min="4" max="4" width="8.7109375" style="2" bestFit="1" customWidth="1"/>
    <col min="5" max="5" width="11.28515625" style="2" bestFit="1" customWidth="1"/>
    <col min="6" max="6" width="12.42578125" style="2" customWidth="1"/>
    <col min="7" max="7" width="10.7109375" style="2" bestFit="1" customWidth="1"/>
    <col min="8" max="8" width="3.42578125" style="2" bestFit="1" customWidth="1"/>
    <col min="9" max="10" width="5" style="2" bestFit="1" customWidth="1"/>
    <col min="11" max="11" width="3.42578125" style="2" bestFit="1" customWidth="1"/>
    <col min="12" max="12" width="3.28515625" style="2" bestFit="1" customWidth="1"/>
    <col min="13" max="13" width="3.42578125" style="2" bestFit="1" customWidth="1"/>
    <col min="14" max="14" width="3.5703125" style="2" bestFit="1" customWidth="1"/>
    <col min="15" max="16" width="5" style="2" bestFit="1" customWidth="1"/>
    <col min="17" max="17" width="6" style="2" bestFit="1" customWidth="1"/>
    <col min="18" max="18" width="3.42578125" style="2" bestFit="1" customWidth="1"/>
    <col min="19" max="19" width="5" style="2" bestFit="1" customWidth="1"/>
    <col min="20" max="20" width="6.140625" style="2" bestFit="1" customWidth="1"/>
    <col min="21" max="21" width="2.7109375" style="2" bestFit="1" customWidth="1"/>
    <col min="22" max="22" width="2.85546875" style="2" bestFit="1" customWidth="1"/>
    <col min="23" max="23" width="5" style="2" bestFit="1" customWidth="1"/>
    <col min="24" max="24" width="5.5703125" style="2" bestFit="1" customWidth="1"/>
    <col min="25" max="25" width="3.42578125" style="2" bestFit="1" customWidth="1"/>
    <col min="26" max="26" width="4" style="2" bestFit="1" customWidth="1"/>
    <col min="27" max="27" width="3.7109375" style="2" bestFit="1" customWidth="1"/>
    <col min="28" max="28" width="3.42578125" style="2" bestFit="1" customWidth="1"/>
    <col min="29" max="29" width="4" style="2" bestFit="1" customWidth="1"/>
    <col min="30" max="30" width="5" style="2" bestFit="1" customWidth="1"/>
    <col min="31" max="31" width="3.42578125" style="2" bestFit="1" customWidth="1"/>
    <col min="32" max="32" width="5" style="2" bestFit="1" customWidth="1"/>
    <col min="33" max="33" width="3.42578125" style="2" bestFit="1" customWidth="1"/>
    <col min="34" max="34" width="2.85546875" style="2" bestFit="1" customWidth="1"/>
    <col min="35" max="35" width="5" style="2" bestFit="1" customWidth="1"/>
    <col min="36" max="36" width="3.5703125" style="2" bestFit="1" customWidth="1"/>
    <col min="37" max="37" width="3.42578125" style="2" bestFit="1" customWidth="1"/>
    <col min="38" max="39" width="3.5703125" style="2" bestFit="1" customWidth="1"/>
    <col min="40" max="40" width="3.7109375" style="2" bestFit="1" customWidth="1"/>
    <col min="41" max="41" width="3.85546875" style="2" bestFit="1" customWidth="1"/>
    <col min="42" max="42" width="3.5703125" style="2" bestFit="1" customWidth="1"/>
    <col min="43" max="16384" width="9.140625" style="2"/>
  </cols>
  <sheetData>
    <row r="2" spans="2:19" x14ac:dyDescent="0.2">
      <c r="B2" s="25" t="s">
        <v>35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19" s="14" customFormat="1" x14ac:dyDescent="0.2">
      <c r="B3" s="23" t="s">
        <v>30</v>
      </c>
      <c r="C3" s="23" t="s">
        <v>31</v>
      </c>
      <c r="D3" s="23" t="s">
        <v>32</v>
      </c>
      <c r="E3" s="23" t="s">
        <v>33</v>
      </c>
      <c r="F3" s="23" t="s">
        <v>34</v>
      </c>
      <c r="G3" s="23" t="s">
        <v>29</v>
      </c>
      <c r="H3" s="23" t="s">
        <v>7</v>
      </c>
      <c r="I3" s="23" t="s">
        <v>8</v>
      </c>
      <c r="J3" s="23" t="s">
        <v>9</v>
      </c>
      <c r="K3" s="23" t="s">
        <v>85</v>
      </c>
      <c r="L3" s="23" t="s">
        <v>12</v>
      </c>
      <c r="M3" s="23" t="s">
        <v>28</v>
      </c>
      <c r="N3" s="23" t="s">
        <v>15</v>
      </c>
      <c r="O3" s="23" t="s">
        <v>17</v>
      </c>
      <c r="P3" s="23" t="s">
        <v>20</v>
      </c>
      <c r="Q3" s="23" t="s">
        <v>21</v>
      </c>
      <c r="R3" s="23" t="s">
        <v>23</v>
      </c>
      <c r="S3" s="23" t="s">
        <v>26</v>
      </c>
    </row>
    <row r="4" spans="2:19" x14ac:dyDescent="0.2">
      <c r="B4" s="2" t="s">
        <v>73</v>
      </c>
      <c r="C4" s="2" t="s">
        <v>65</v>
      </c>
      <c r="D4" s="2" t="s">
        <v>64</v>
      </c>
      <c r="E4" s="1">
        <v>2005</v>
      </c>
      <c r="F4" s="7" t="s">
        <v>44</v>
      </c>
      <c r="H4" s="2">
        <f>'ERSE_Data_IMP-EXP_ExtraEU'!D$5</f>
        <v>0.22320000000000001</v>
      </c>
      <c r="J4" s="2">
        <f>'ERSE_Data_IMP-EXP_ExtraEU'!D$7</f>
        <v>40.723200000000006</v>
      </c>
      <c r="N4" s="2">
        <v>0</v>
      </c>
      <c r="O4" s="2">
        <v>0</v>
      </c>
      <c r="P4" s="2">
        <f>'ERSE_Data_IMP-EXP_ExtraEU'!D$4</f>
        <v>0.77400000000000002</v>
      </c>
      <c r="Q4" s="2">
        <f>'ERSE_Data_IMP-EXP_ExtraEU'!D$9</f>
        <v>0</v>
      </c>
    </row>
    <row r="5" spans="2:19" x14ac:dyDescent="0.2">
      <c r="B5" s="2" t="s">
        <v>73</v>
      </c>
      <c r="C5" s="2" t="s">
        <v>65</v>
      </c>
      <c r="D5" s="2" t="s">
        <v>64</v>
      </c>
      <c r="E5" s="1">
        <v>2010</v>
      </c>
      <c r="F5" s="7" t="s">
        <v>44</v>
      </c>
      <c r="H5" s="2">
        <f>'ERSE_Data_IMP-EXP_ExtraEU'!E$5</f>
        <v>7.2000000000000011</v>
      </c>
      <c r="J5" s="41">
        <v>41.9</v>
      </c>
      <c r="N5" s="2">
        <v>0</v>
      </c>
      <c r="O5" s="2">
        <f>'ERSE_Data_IMP-EXP_ExtraEU'!E$6</f>
        <v>2.8800000000000003</v>
      </c>
      <c r="P5" s="2">
        <f>'ERSE_Data_IMP-EXP_ExtraEU'!E$4</f>
        <v>0.79200000000000004</v>
      </c>
      <c r="Q5" s="2">
        <f>'ERSE_Data_IMP-EXP_ExtraEU'!E$9</f>
        <v>0</v>
      </c>
    </row>
    <row r="6" spans="2:19" x14ac:dyDescent="0.2">
      <c r="B6" s="2" t="s">
        <v>73</v>
      </c>
      <c r="C6" s="2" t="s">
        <v>65</v>
      </c>
      <c r="D6" s="2" t="s">
        <v>64</v>
      </c>
      <c r="E6" s="1">
        <v>2015</v>
      </c>
      <c r="F6" s="7" t="s">
        <v>44</v>
      </c>
      <c r="H6" s="2">
        <f>'ERSE_Data_IMP-EXP_ExtraEU'!F$5</f>
        <v>7.2000000000000011</v>
      </c>
      <c r="J6" s="2">
        <f>'ERSE_Data_IMP-EXP_ExtraEU'!F$7</f>
        <v>34.56</v>
      </c>
      <c r="N6" s="2">
        <f>'ERSE_Data_IMP-EXP_ExtraEU'!F$8</f>
        <v>6.48</v>
      </c>
      <c r="O6" s="2">
        <f>'ERSE_Data_IMP-EXP_ExtraEU'!F$6</f>
        <v>2.8800000000000003</v>
      </c>
      <c r="P6" s="2">
        <f>'ERSE_Data_IMP-EXP_ExtraEU'!F$4</f>
        <v>0.79200000000000004</v>
      </c>
      <c r="Q6" s="2">
        <f>'ERSE_Data_IMP-EXP_ExtraEU'!F$9</f>
        <v>0</v>
      </c>
    </row>
    <row r="7" spans="2:19" x14ac:dyDescent="0.2">
      <c r="B7" s="2" t="s">
        <v>73</v>
      </c>
      <c r="C7" s="2" t="s">
        <v>65</v>
      </c>
      <c r="D7" s="2" t="s">
        <v>64</v>
      </c>
      <c r="E7" s="1">
        <v>2020</v>
      </c>
      <c r="F7" s="7" t="s">
        <v>44</v>
      </c>
      <c r="H7" s="2">
        <f>'ERSE_Data_IMP-EXP_ExtraEU'!G$5</f>
        <v>3.24</v>
      </c>
      <c r="J7" s="2">
        <f>'ERSE_Data_IMP-EXP_ExtraEU'!G$7</f>
        <v>34.56</v>
      </c>
      <c r="N7" s="2">
        <f>'ERSE_Data_IMP-EXP_ExtraEU'!G$8</f>
        <v>21.6</v>
      </c>
      <c r="O7" s="2">
        <f>'ERSE_Data_IMP-EXP_ExtraEU'!G$6</f>
        <v>1.4400000000000002</v>
      </c>
      <c r="P7" s="2">
        <f>'ERSE_Data_IMP-EXP_ExtraEU'!G$4</f>
        <v>0.79200000000000004</v>
      </c>
      <c r="Q7" s="2">
        <f>'ERSE_Data_IMP-EXP_ExtraEU'!G$9</f>
        <v>0</v>
      </c>
    </row>
    <row r="8" spans="2:19" x14ac:dyDescent="0.2">
      <c r="B8" s="2" t="s">
        <v>73</v>
      </c>
      <c r="C8" s="2" t="s">
        <v>65</v>
      </c>
      <c r="D8" s="2" t="s">
        <v>64</v>
      </c>
      <c r="E8" s="1">
        <v>2025</v>
      </c>
      <c r="F8" s="7" t="s">
        <v>44</v>
      </c>
      <c r="H8" s="2">
        <f>'ERSE_Data_IMP-EXP_ExtraEU'!H$5</f>
        <v>3.24</v>
      </c>
      <c r="J8" s="2">
        <f>'ERSE_Data_IMP-EXP_ExtraEU'!H$7</f>
        <v>41.040000000000006</v>
      </c>
      <c r="N8" s="2">
        <f>'ERSE_Data_IMP-EXP_ExtraEU'!H$8</f>
        <v>10.8</v>
      </c>
      <c r="O8" s="2">
        <f>'ERSE_Data_IMP-EXP_ExtraEU'!H$6</f>
        <v>1.4400000000000002</v>
      </c>
      <c r="P8" s="2">
        <f>'ERSE_Data_IMP-EXP_ExtraEU'!H$4</f>
        <v>0.79200000000000004</v>
      </c>
      <c r="Q8" s="2">
        <f>'ERSE_Data_IMP-EXP_ExtraEU'!H$9</f>
        <v>10.8</v>
      </c>
    </row>
    <row r="9" spans="2:19" x14ac:dyDescent="0.2">
      <c r="B9" s="2" t="s">
        <v>73</v>
      </c>
      <c r="C9" s="2" t="s">
        <v>65</v>
      </c>
      <c r="D9" s="2" t="s">
        <v>64</v>
      </c>
      <c r="E9" s="1">
        <v>2030</v>
      </c>
      <c r="F9" s="7" t="s">
        <v>44</v>
      </c>
      <c r="H9" s="2">
        <f>'ERSE_Data_IMP-EXP_ExtraEU'!I$5</f>
        <v>3.24</v>
      </c>
      <c r="J9" s="2">
        <f>'ERSE_Data_IMP-EXP_ExtraEU'!I$7</f>
        <v>45.360000000000007</v>
      </c>
      <c r="N9" s="2">
        <f>'ERSE_Data_IMP-EXP_ExtraEU'!I$8</f>
        <v>10.8</v>
      </c>
      <c r="O9" s="2">
        <f>'ERSE_Data_IMP-EXP_ExtraEU'!I$6</f>
        <v>1.4400000000000002</v>
      </c>
      <c r="P9" s="2">
        <f>'ERSE_Data_IMP-EXP_ExtraEU'!I$4</f>
        <v>0.79200000000000004</v>
      </c>
      <c r="Q9" s="2">
        <f>'ERSE_Data_IMP-EXP_ExtraEU'!I$9</f>
        <v>10.8</v>
      </c>
    </row>
    <row r="10" spans="2:19" x14ac:dyDescent="0.2">
      <c r="B10" s="2" t="s">
        <v>73</v>
      </c>
      <c r="C10" s="2" t="s">
        <v>65</v>
      </c>
      <c r="D10" s="2" t="s">
        <v>64</v>
      </c>
      <c r="E10" s="1">
        <v>2005</v>
      </c>
      <c r="F10" s="7" t="s">
        <v>47</v>
      </c>
      <c r="N10" s="2">
        <f>'ERSE_Data_IMP-EXP_ExtraEU'!D8*-1</f>
        <v>10.962000000000002</v>
      </c>
      <c r="O10" s="2">
        <f>'ERSE_Data_IMP-EXP_ExtraEU'!D6*-1</f>
        <v>0.62280000000000002</v>
      </c>
    </row>
    <row r="11" spans="2:19" x14ac:dyDescent="0.2">
      <c r="B11" s="2" t="s">
        <v>73</v>
      </c>
      <c r="C11" s="2" t="s">
        <v>65</v>
      </c>
      <c r="D11" s="2" t="s">
        <v>64</v>
      </c>
      <c r="E11" s="1">
        <v>2010</v>
      </c>
      <c r="F11" s="7" t="s">
        <v>47</v>
      </c>
      <c r="N11" s="2">
        <f>'ERSE_Data_IMP-EXP_ExtraEU'!E8*-1</f>
        <v>3.6000000000000005</v>
      </c>
      <c r="O11" s="2">
        <v>0</v>
      </c>
    </row>
    <row r="12" spans="2:19" x14ac:dyDescent="0.2">
      <c r="B12" s="2" t="s">
        <v>73</v>
      </c>
      <c r="C12" s="2" t="s">
        <v>65</v>
      </c>
      <c r="D12" s="2" t="s">
        <v>64</v>
      </c>
      <c r="E12" s="1">
        <v>2015</v>
      </c>
      <c r="F12" s="7" t="s">
        <v>47</v>
      </c>
      <c r="N12" s="2">
        <v>0</v>
      </c>
      <c r="O12" s="2">
        <v>0</v>
      </c>
    </row>
    <row r="13" spans="2:19" x14ac:dyDescent="0.2">
      <c r="B13" s="2" t="s">
        <v>73</v>
      </c>
      <c r="C13" s="2" t="s">
        <v>65</v>
      </c>
      <c r="D13" s="2" t="s">
        <v>64</v>
      </c>
      <c r="E13" s="1">
        <v>2020</v>
      </c>
      <c r="F13" s="7" t="s">
        <v>47</v>
      </c>
      <c r="N13" s="2">
        <v>0</v>
      </c>
      <c r="O13" s="2">
        <v>0</v>
      </c>
    </row>
    <row r="14" spans="2:19" x14ac:dyDescent="0.2">
      <c r="B14" s="2" t="s">
        <v>73</v>
      </c>
      <c r="C14" s="2" t="s">
        <v>65</v>
      </c>
      <c r="D14" s="2" t="s">
        <v>64</v>
      </c>
      <c r="E14" s="1">
        <v>2025</v>
      </c>
      <c r="F14" s="7" t="s">
        <v>47</v>
      </c>
      <c r="N14" s="2">
        <v>0</v>
      </c>
      <c r="O14" s="2">
        <v>0</v>
      </c>
    </row>
    <row r="15" spans="2:19" x14ac:dyDescent="0.2">
      <c r="B15" s="2" t="s">
        <v>73</v>
      </c>
      <c r="C15" s="18" t="s">
        <v>65</v>
      </c>
      <c r="D15" s="18" t="s">
        <v>64</v>
      </c>
      <c r="E15" s="27">
        <v>2030</v>
      </c>
      <c r="F15" s="28" t="s">
        <v>47</v>
      </c>
      <c r="G15" s="18"/>
      <c r="H15" s="18"/>
      <c r="I15" s="18"/>
      <c r="J15" s="18"/>
      <c r="K15" s="18"/>
      <c r="L15" s="18"/>
      <c r="M15" s="18"/>
      <c r="N15" s="18">
        <v>0</v>
      </c>
      <c r="O15" s="18">
        <v>0</v>
      </c>
      <c r="P15" s="18"/>
      <c r="Q15" s="18"/>
      <c r="R15" s="18"/>
      <c r="S15" s="18"/>
    </row>
    <row r="16" spans="2:19" x14ac:dyDescent="0.2">
      <c r="B16" s="2" t="s">
        <v>73</v>
      </c>
      <c r="C16" s="2" t="s">
        <v>65</v>
      </c>
      <c r="D16" s="2" t="s">
        <v>64</v>
      </c>
      <c r="E16" s="1">
        <v>2005</v>
      </c>
      <c r="F16" s="7" t="s">
        <v>48</v>
      </c>
      <c r="N16" s="2">
        <f>'ERSE_Data_IMP-EXP_ExtraEU'!D$10</f>
        <v>2.8800000000000003</v>
      </c>
      <c r="Q16" s="2">
        <f>'ERSE_Data_IMP-EXP_ExtraEU'!D$13</f>
        <v>3.5424000000000002</v>
      </c>
    </row>
    <row r="17" spans="2:19" x14ac:dyDescent="0.2">
      <c r="B17" s="2" t="s">
        <v>73</v>
      </c>
      <c r="C17" s="2" t="s">
        <v>65</v>
      </c>
      <c r="D17" s="2" t="s">
        <v>64</v>
      </c>
      <c r="E17" s="1">
        <v>2010</v>
      </c>
      <c r="F17" s="7" t="s">
        <v>48</v>
      </c>
      <c r="N17" s="2">
        <f>'ERSE_Data_IMP-EXP_ExtraEU'!E$10</f>
        <v>10.8</v>
      </c>
      <c r="Q17" s="2">
        <f>'ERSE_Data_IMP-EXP_ExtraEU'!E$13</f>
        <v>1.7640000000000002</v>
      </c>
    </row>
    <row r="18" spans="2:19" x14ac:dyDescent="0.2">
      <c r="B18" s="2" t="s">
        <v>73</v>
      </c>
      <c r="C18" s="2" t="s">
        <v>65</v>
      </c>
      <c r="D18" s="2" t="s">
        <v>64</v>
      </c>
      <c r="E18" s="1">
        <v>2015</v>
      </c>
      <c r="F18" s="7" t="s">
        <v>48</v>
      </c>
      <c r="N18" s="2">
        <f>'ERSE_Data_IMP-EXP_ExtraEU'!F$10</f>
        <v>7.2000000000000011</v>
      </c>
      <c r="Q18" s="2">
        <f>'ERSE_Data_IMP-EXP_ExtraEU'!F$13</f>
        <v>2.6280000000000001</v>
      </c>
    </row>
    <row r="19" spans="2:19" x14ac:dyDescent="0.2">
      <c r="B19" s="2" t="s">
        <v>73</v>
      </c>
      <c r="C19" s="2" t="s">
        <v>65</v>
      </c>
      <c r="D19" s="2" t="s">
        <v>64</v>
      </c>
      <c r="E19" s="1">
        <v>2020</v>
      </c>
      <c r="F19" s="7" t="s">
        <v>48</v>
      </c>
      <c r="N19" s="2">
        <v>0</v>
      </c>
      <c r="Q19" s="2">
        <f>'ERSE_Data_IMP-EXP_ExtraEU'!G$13</f>
        <v>6.9840000000000009</v>
      </c>
    </row>
    <row r="20" spans="2:19" x14ac:dyDescent="0.2">
      <c r="B20" s="2" t="s">
        <v>73</v>
      </c>
      <c r="C20" s="2" t="s">
        <v>65</v>
      </c>
      <c r="D20" s="2" t="s">
        <v>64</v>
      </c>
      <c r="E20" s="1">
        <v>2025</v>
      </c>
      <c r="F20" s="7" t="s">
        <v>48</v>
      </c>
      <c r="N20" s="2">
        <v>0</v>
      </c>
      <c r="Q20" s="2">
        <f>'ERSE_Data_IMP-EXP_ExtraEU'!H$13</f>
        <v>13.968000000000002</v>
      </c>
    </row>
    <row r="21" spans="2:19" x14ac:dyDescent="0.2">
      <c r="B21" s="2" t="s">
        <v>73</v>
      </c>
      <c r="C21" s="2" t="s">
        <v>65</v>
      </c>
      <c r="D21" s="2" t="s">
        <v>64</v>
      </c>
      <c r="E21" s="1">
        <v>2030</v>
      </c>
      <c r="F21" s="7" t="s">
        <v>48</v>
      </c>
      <c r="N21" s="2">
        <v>0</v>
      </c>
      <c r="Q21" s="2">
        <f>'ERSE_Data_IMP-EXP_ExtraEU'!I$13</f>
        <v>29.160000000000004</v>
      </c>
    </row>
    <row r="22" spans="2:19" x14ac:dyDescent="0.2">
      <c r="B22" s="2" t="s">
        <v>73</v>
      </c>
      <c r="C22" s="2" t="s">
        <v>65</v>
      </c>
      <c r="D22" s="2" t="s">
        <v>64</v>
      </c>
      <c r="E22" s="15">
        <v>2005</v>
      </c>
      <c r="F22" s="24" t="s">
        <v>50</v>
      </c>
      <c r="G22" s="14"/>
      <c r="H22" s="14"/>
      <c r="I22" s="14"/>
      <c r="J22" s="14"/>
      <c r="K22" s="14"/>
      <c r="L22" s="14"/>
      <c r="M22" s="14"/>
      <c r="N22" s="14">
        <v>0</v>
      </c>
      <c r="O22" s="14"/>
      <c r="P22" s="14"/>
      <c r="Q22" s="14"/>
    </row>
    <row r="23" spans="2:19" x14ac:dyDescent="0.2">
      <c r="B23" s="2" t="s">
        <v>73</v>
      </c>
      <c r="C23" s="2" t="s">
        <v>65</v>
      </c>
      <c r="D23" s="2" t="s">
        <v>64</v>
      </c>
      <c r="E23" s="15">
        <v>2010</v>
      </c>
      <c r="F23" s="24" t="s">
        <v>50</v>
      </c>
      <c r="G23" s="14"/>
      <c r="H23" s="14"/>
      <c r="I23" s="14"/>
      <c r="J23" s="14"/>
      <c r="K23" s="14"/>
      <c r="L23" s="14"/>
      <c r="M23" s="14"/>
      <c r="N23" s="14">
        <v>0</v>
      </c>
      <c r="O23" s="14"/>
      <c r="P23" s="14"/>
      <c r="Q23" s="14"/>
    </row>
    <row r="24" spans="2:19" x14ac:dyDescent="0.2">
      <c r="B24" s="2" t="s">
        <v>73</v>
      </c>
      <c r="C24" s="2" t="s">
        <v>65</v>
      </c>
      <c r="D24" s="2" t="s">
        <v>64</v>
      </c>
      <c r="E24" s="15">
        <v>2015</v>
      </c>
      <c r="F24" s="24" t="s">
        <v>50</v>
      </c>
      <c r="G24" s="14"/>
      <c r="H24" s="14"/>
      <c r="I24" s="14"/>
      <c r="J24" s="14"/>
      <c r="K24" s="14"/>
      <c r="L24" s="14"/>
      <c r="M24" s="14"/>
      <c r="N24" s="14">
        <v>0</v>
      </c>
      <c r="O24" s="14"/>
      <c r="P24" s="14"/>
      <c r="Q24" s="14"/>
    </row>
    <row r="25" spans="2:19" x14ac:dyDescent="0.2">
      <c r="B25" s="2" t="s">
        <v>73</v>
      </c>
      <c r="C25" s="2" t="s">
        <v>65</v>
      </c>
      <c r="D25" s="2" t="s">
        <v>64</v>
      </c>
      <c r="E25" s="15">
        <v>2020</v>
      </c>
      <c r="F25" s="24" t="s">
        <v>50</v>
      </c>
      <c r="G25" s="14"/>
      <c r="H25" s="14"/>
      <c r="I25" s="14"/>
      <c r="J25" s="14"/>
      <c r="K25" s="14"/>
      <c r="L25" s="14"/>
      <c r="M25" s="14"/>
      <c r="N25" s="14">
        <f>'ERSE_Data_IMP-EXP_ExtraEU'!G$10*-1</f>
        <v>3.6000000000000005</v>
      </c>
      <c r="O25" s="14"/>
      <c r="P25" s="14"/>
      <c r="Q25" s="14"/>
    </row>
    <row r="26" spans="2:19" x14ac:dyDescent="0.2">
      <c r="B26" s="2" t="s">
        <v>73</v>
      </c>
      <c r="C26" s="2" t="s">
        <v>65</v>
      </c>
      <c r="D26" s="2" t="s">
        <v>64</v>
      </c>
      <c r="E26" s="15">
        <v>2025</v>
      </c>
      <c r="F26" s="24" t="s">
        <v>50</v>
      </c>
      <c r="G26" s="14"/>
      <c r="H26" s="14"/>
      <c r="I26" s="14"/>
      <c r="J26" s="14"/>
      <c r="K26" s="14"/>
      <c r="L26" s="14"/>
      <c r="M26" s="14"/>
      <c r="N26" s="14">
        <f>'ERSE_Data_IMP-EXP_ExtraEU'!H$10*-1</f>
        <v>7.2000000000000011</v>
      </c>
      <c r="O26" s="14"/>
      <c r="P26" s="14"/>
      <c r="Q26" s="14"/>
    </row>
    <row r="27" spans="2:19" x14ac:dyDescent="0.2">
      <c r="B27" s="2" t="s">
        <v>73</v>
      </c>
      <c r="C27" s="18" t="s">
        <v>65</v>
      </c>
      <c r="D27" s="18" t="s">
        <v>64</v>
      </c>
      <c r="E27" s="27">
        <v>2030</v>
      </c>
      <c r="F27" s="28" t="s">
        <v>50</v>
      </c>
      <c r="G27" s="18"/>
      <c r="H27" s="18"/>
      <c r="I27" s="18"/>
      <c r="J27" s="18"/>
      <c r="K27" s="18"/>
      <c r="L27" s="18"/>
      <c r="M27" s="18"/>
      <c r="N27" s="18">
        <f>'ERSE_Data_IMP-EXP_ExtraEU'!I$10*-1</f>
        <v>7.2000000000000011</v>
      </c>
      <c r="O27" s="18"/>
      <c r="P27" s="18"/>
      <c r="Q27" s="18"/>
      <c r="R27" s="18"/>
      <c r="S27" s="18"/>
    </row>
    <row r="28" spans="2:19" x14ac:dyDescent="0.2">
      <c r="B28" s="2" t="s">
        <v>73</v>
      </c>
      <c r="C28" s="2" t="s">
        <v>65</v>
      </c>
      <c r="D28" s="2" t="s">
        <v>64</v>
      </c>
      <c r="E28" s="1">
        <v>2005</v>
      </c>
      <c r="F28" s="7" t="s">
        <v>51</v>
      </c>
      <c r="L28" s="2">
        <f>'ERSE_Data_IMP-EXP_ExtraEU'!D$15</f>
        <v>17.330400000000001</v>
      </c>
      <c r="Q28" s="2">
        <f>'ERSE_Data_IMP-EXP_ExtraEU'!D$13</f>
        <v>3.5424000000000002</v>
      </c>
      <c r="R28" s="2">
        <f>'ERSE_Data_IMP-EXP_ExtraEU'!D$16</f>
        <v>2.3508</v>
      </c>
    </row>
    <row r="29" spans="2:19" x14ac:dyDescent="0.2">
      <c r="B29" s="2" t="s">
        <v>73</v>
      </c>
      <c r="C29" s="2" t="s">
        <v>65</v>
      </c>
      <c r="D29" s="2" t="s">
        <v>64</v>
      </c>
      <c r="E29" s="1">
        <v>2010</v>
      </c>
      <c r="F29" s="7" t="s">
        <v>51</v>
      </c>
      <c r="L29" s="2">
        <f>'ERSE_Data_IMP-EXP_ExtraEU'!E$15</f>
        <v>8.2800000000000011</v>
      </c>
      <c r="Q29" s="2">
        <f>'ERSE_Data_IMP-EXP_ExtraEU'!E$13</f>
        <v>1.7640000000000002</v>
      </c>
      <c r="R29" s="2">
        <f>'ERSE_Data_IMP-EXP_ExtraEU'!E$16</f>
        <v>3.6000000000000005</v>
      </c>
    </row>
    <row r="30" spans="2:19" x14ac:dyDescent="0.2">
      <c r="B30" s="2" t="s">
        <v>73</v>
      </c>
      <c r="C30" s="2" t="s">
        <v>65</v>
      </c>
      <c r="D30" s="2" t="s">
        <v>64</v>
      </c>
      <c r="E30" s="1">
        <v>2015</v>
      </c>
      <c r="F30" s="7" t="s">
        <v>51</v>
      </c>
      <c r="L30" s="2">
        <f>'ERSE_Data_IMP-EXP_ExtraEU'!F$15</f>
        <v>13.680000000000001</v>
      </c>
      <c r="Q30" s="2">
        <f>'ERSE_Data_IMP-EXP_ExtraEU'!F$13</f>
        <v>2.6280000000000001</v>
      </c>
      <c r="R30" s="2">
        <f>'ERSE_Data_IMP-EXP_ExtraEU'!F$16</f>
        <v>5.4</v>
      </c>
    </row>
    <row r="31" spans="2:19" x14ac:dyDescent="0.2">
      <c r="B31" s="2" t="s">
        <v>73</v>
      </c>
      <c r="C31" s="2" t="s">
        <v>65</v>
      </c>
      <c r="D31" s="2" t="s">
        <v>64</v>
      </c>
      <c r="E31" s="1">
        <v>2020</v>
      </c>
      <c r="F31" s="7" t="s">
        <v>51</v>
      </c>
      <c r="L31" s="2">
        <f>'ERSE_Data_IMP-EXP_ExtraEU'!G$15</f>
        <v>17.100000000000001</v>
      </c>
      <c r="Q31" s="2">
        <f>'ERSE_Data_IMP-EXP_ExtraEU'!G$13</f>
        <v>6.9840000000000009</v>
      </c>
      <c r="R31" s="2">
        <f>'ERSE_Data_IMP-EXP_ExtraEU'!G$16</f>
        <v>7.2000000000000011</v>
      </c>
    </row>
    <row r="32" spans="2:19" x14ac:dyDescent="0.2">
      <c r="B32" s="2" t="s">
        <v>73</v>
      </c>
      <c r="C32" s="2" t="s">
        <v>65</v>
      </c>
      <c r="D32" s="2" t="s">
        <v>64</v>
      </c>
      <c r="E32" s="1">
        <v>2025</v>
      </c>
      <c r="F32" s="7" t="s">
        <v>51</v>
      </c>
      <c r="L32" s="2">
        <f>'ERSE_Data_IMP-EXP_ExtraEU'!H$15</f>
        <v>27.900000000000002</v>
      </c>
      <c r="Q32" s="2">
        <f>'ERSE_Data_IMP-EXP_ExtraEU'!H$13</f>
        <v>13.968000000000002</v>
      </c>
      <c r="R32" s="2">
        <f>'ERSE_Data_IMP-EXP_ExtraEU'!H$16</f>
        <v>10.8</v>
      </c>
    </row>
    <row r="33" spans="2:19" x14ac:dyDescent="0.2">
      <c r="B33" s="2" t="s">
        <v>73</v>
      </c>
      <c r="C33" s="2" t="s">
        <v>65</v>
      </c>
      <c r="D33" s="2" t="s">
        <v>64</v>
      </c>
      <c r="E33" s="1">
        <v>2030</v>
      </c>
      <c r="F33" s="7" t="s">
        <v>51</v>
      </c>
      <c r="L33" s="2">
        <f>'ERSE_Data_IMP-EXP_ExtraEU'!I$15</f>
        <v>27.900000000000002</v>
      </c>
      <c r="Q33" s="2">
        <f>'ERSE_Data_IMP-EXP_ExtraEU'!I$13</f>
        <v>29.160000000000004</v>
      </c>
      <c r="R33" s="2">
        <f>'ERSE_Data_IMP-EXP_ExtraEU'!I$16</f>
        <v>10.8</v>
      </c>
    </row>
    <row r="34" spans="2:19" x14ac:dyDescent="0.2">
      <c r="B34" s="2" t="s">
        <v>73</v>
      </c>
      <c r="C34" s="2" t="s">
        <v>65</v>
      </c>
      <c r="D34" s="2" t="s">
        <v>64</v>
      </c>
      <c r="E34" s="15">
        <v>2005</v>
      </c>
      <c r="F34" s="7" t="s">
        <v>53</v>
      </c>
      <c r="G34" s="14"/>
      <c r="H34" s="14"/>
      <c r="I34" s="14"/>
      <c r="J34" s="14"/>
      <c r="K34" s="14"/>
      <c r="M34" s="14"/>
      <c r="N34" s="14"/>
      <c r="O34" s="14"/>
      <c r="P34" s="14"/>
      <c r="S34" s="2">
        <f>'ERSE_Data_IMP-EXP_ExtraEU'!D$14*-1</f>
        <v>6.184800000000001</v>
      </c>
    </row>
    <row r="35" spans="2:19" x14ac:dyDescent="0.2">
      <c r="B35" s="2" t="s">
        <v>73</v>
      </c>
      <c r="C35" s="2" t="s">
        <v>65</v>
      </c>
      <c r="D35" s="2" t="s">
        <v>64</v>
      </c>
      <c r="E35" s="15">
        <v>2010</v>
      </c>
      <c r="F35" s="7" t="s">
        <v>53</v>
      </c>
      <c r="G35" s="14"/>
      <c r="H35" s="14"/>
      <c r="I35" s="14"/>
      <c r="J35" s="14"/>
      <c r="K35" s="14"/>
      <c r="M35" s="14"/>
      <c r="N35" s="14"/>
      <c r="O35" s="14"/>
      <c r="P35" s="14"/>
      <c r="S35" s="2">
        <f>'ERSE_Data_IMP-EXP_ExtraEU'!E$14*-1</f>
        <v>3.6000000000000005</v>
      </c>
    </row>
    <row r="36" spans="2:19" x14ac:dyDescent="0.2">
      <c r="B36" s="2" t="s">
        <v>73</v>
      </c>
      <c r="C36" s="2" t="s">
        <v>65</v>
      </c>
      <c r="D36" s="2" t="s">
        <v>64</v>
      </c>
      <c r="E36" s="15">
        <v>2015</v>
      </c>
      <c r="F36" s="7" t="s">
        <v>53</v>
      </c>
      <c r="G36" s="14"/>
      <c r="H36" s="14"/>
      <c r="I36" s="14"/>
      <c r="J36" s="14"/>
      <c r="K36" s="14"/>
      <c r="M36" s="14"/>
      <c r="N36" s="14"/>
      <c r="O36" s="14"/>
      <c r="P36" s="14"/>
      <c r="S36" s="2">
        <f>'ERSE_Data_IMP-EXP_ExtraEU'!F$14*-1</f>
        <v>3.6000000000000005</v>
      </c>
    </row>
    <row r="37" spans="2:19" x14ac:dyDescent="0.2">
      <c r="B37" s="2" t="s">
        <v>73</v>
      </c>
      <c r="C37" s="2" t="s">
        <v>65</v>
      </c>
      <c r="D37" s="2" t="s">
        <v>64</v>
      </c>
      <c r="E37" s="15">
        <v>2020</v>
      </c>
      <c r="F37" s="7" t="s">
        <v>53</v>
      </c>
      <c r="G37" s="14"/>
      <c r="H37" s="14"/>
      <c r="I37" s="14"/>
      <c r="J37" s="14"/>
      <c r="K37" s="14"/>
      <c r="M37" s="14"/>
      <c r="N37" s="14"/>
      <c r="O37" s="14"/>
      <c r="P37" s="14"/>
      <c r="S37" s="2">
        <f>'ERSE_Data_IMP-EXP_ExtraEU'!G$14*-1</f>
        <v>3.6000000000000005</v>
      </c>
    </row>
    <row r="38" spans="2:19" x14ac:dyDescent="0.2">
      <c r="B38" s="2" t="s">
        <v>73</v>
      </c>
      <c r="C38" s="14" t="s">
        <v>65</v>
      </c>
      <c r="D38" s="14" t="s">
        <v>64</v>
      </c>
      <c r="E38" s="15">
        <v>2025</v>
      </c>
      <c r="F38" s="24" t="s">
        <v>53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>
        <f>'ERSE_Data_IMP-EXP_ExtraEU'!H$14*-1</f>
        <v>11.340000000000002</v>
      </c>
    </row>
    <row r="39" spans="2:19" x14ac:dyDescent="0.2">
      <c r="B39" s="2" t="s">
        <v>73</v>
      </c>
      <c r="C39" s="18" t="s">
        <v>65</v>
      </c>
      <c r="D39" s="18" t="s">
        <v>64</v>
      </c>
      <c r="E39" s="27">
        <v>2030</v>
      </c>
      <c r="F39" s="28" t="s">
        <v>53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>
        <f>'ERSE_Data_IMP-EXP_ExtraEU'!I$14*-1</f>
        <v>11.340000000000002</v>
      </c>
    </row>
    <row r="40" spans="2:19" x14ac:dyDescent="0.2">
      <c r="B40" s="2" t="s">
        <v>73</v>
      </c>
      <c r="C40" s="2" t="s">
        <v>65</v>
      </c>
      <c r="D40" s="2" t="s">
        <v>64</v>
      </c>
      <c r="E40" s="1">
        <v>2005</v>
      </c>
      <c r="F40" s="7" t="s">
        <v>54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2">
        <f>'ERSE_Data_IMP-EXP_ExtraEU'!D$17</f>
        <v>5.0400000000000007E-2</v>
      </c>
      <c r="S40" s="14"/>
    </row>
    <row r="41" spans="2:19" x14ac:dyDescent="0.2">
      <c r="B41" s="2" t="s">
        <v>73</v>
      </c>
      <c r="C41" s="2" t="s">
        <v>65</v>
      </c>
      <c r="D41" s="2" t="s">
        <v>64</v>
      </c>
      <c r="E41" s="1">
        <v>2010</v>
      </c>
      <c r="F41" s="7" t="s">
        <v>54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2">
        <f>'ERSE_Data_IMP-EXP_ExtraEU'!E$17</f>
        <v>4.32</v>
      </c>
      <c r="S41" s="14"/>
    </row>
    <row r="42" spans="2:19" x14ac:dyDescent="0.2">
      <c r="B42" s="2" t="s">
        <v>73</v>
      </c>
      <c r="C42" s="2" t="s">
        <v>65</v>
      </c>
      <c r="D42" s="2" t="s">
        <v>64</v>
      </c>
      <c r="E42" s="1">
        <v>2015</v>
      </c>
      <c r="F42" s="7" t="s">
        <v>54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2">
        <f>'ERSE_Data_IMP-EXP_ExtraEU'!F$17</f>
        <v>12.600000000000001</v>
      </c>
      <c r="S42" s="14"/>
    </row>
    <row r="43" spans="2:19" x14ac:dyDescent="0.2">
      <c r="B43" s="2" t="s">
        <v>73</v>
      </c>
      <c r="C43" s="2" t="s">
        <v>65</v>
      </c>
      <c r="D43" s="2" t="s">
        <v>64</v>
      </c>
      <c r="E43" s="1">
        <v>2020</v>
      </c>
      <c r="F43" s="7" t="s">
        <v>54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2">
        <f>'ERSE_Data_IMP-EXP_ExtraEU'!G$17</f>
        <v>14.400000000000002</v>
      </c>
      <c r="S43" s="14"/>
    </row>
    <row r="44" spans="2:19" x14ac:dyDescent="0.2">
      <c r="B44" s="2" t="s">
        <v>73</v>
      </c>
      <c r="C44" s="2" t="s">
        <v>65</v>
      </c>
      <c r="D44" s="2" t="s">
        <v>64</v>
      </c>
      <c r="E44" s="1">
        <v>2025</v>
      </c>
      <c r="F44" s="7" t="s">
        <v>54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2">
        <f>'ERSE_Data_IMP-EXP_ExtraEU'!H$17</f>
        <v>27.000000000000004</v>
      </c>
      <c r="S44" s="14"/>
    </row>
    <row r="45" spans="2:19" x14ac:dyDescent="0.2">
      <c r="B45" s="2" t="s">
        <v>73</v>
      </c>
      <c r="C45" s="2" t="s">
        <v>65</v>
      </c>
      <c r="D45" s="2" t="s">
        <v>64</v>
      </c>
      <c r="E45" s="1">
        <v>2030</v>
      </c>
      <c r="F45" s="7" t="s">
        <v>54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2">
        <f>'ERSE_Data_IMP-EXP_ExtraEU'!I$17</f>
        <v>27.000000000000004</v>
      </c>
      <c r="S45" s="14"/>
    </row>
    <row r="46" spans="2:19" x14ac:dyDescent="0.2">
      <c r="B46" s="2" t="s">
        <v>73</v>
      </c>
      <c r="C46" s="12" t="s">
        <v>65</v>
      </c>
      <c r="D46" s="12" t="s">
        <v>64</v>
      </c>
      <c r="E46" s="13">
        <v>2005</v>
      </c>
      <c r="F46" s="29" t="s">
        <v>56</v>
      </c>
      <c r="G46" s="12">
        <f>'ERSE_Data_IMP-EXP_ExtraEU'!D$18</f>
        <v>0</v>
      </c>
      <c r="H46" s="12"/>
      <c r="I46" s="12"/>
      <c r="J46" s="12"/>
      <c r="K46" s="12">
        <f>'ERSE_Data_IMP-EXP_ExtraEU'!D$19</f>
        <v>0</v>
      </c>
      <c r="L46" s="12"/>
      <c r="M46" s="12"/>
      <c r="N46" s="12"/>
      <c r="O46" s="12"/>
      <c r="P46" s="12"/>
      <c r="Q46" s="12"/>
      <c r="R46" s="12">
        <f>'ERSE_Data_IMP-EXP_ExtraEU'!D$20</f>
        <v>0</v>
      </c>
      <c r="S46" s="12"/>
    </row>
    <row r="47" spans="2:19" x14ac:dyDescent="0.2">
      <c r="B47" s="2" t="s">
        <v>73</v>
      </c>
      <c r="C47" s="14" t="s">
        <v>65</v>
      </c>
      <c r="D47" s="14" t="s">
        <v>64</v>
      </c>
      <c r="E47" s="15">
        <v>2010</v>
      </c>
      <c r="F47" s="24" t="s">
        <v>56</v>
      </c>
      <c r="G47" s="14">
        <f>'ERSE_Data_IMP-EXP_ExtraEU'!E$18</f>
        <v>0</v>
      </c>
      <c r="H47" s="14"/>
      <c r="I47" s="14"/>
      <c r="J47" s="14"/>
      <c r="K47" s="14">
        <f>'ERSE_Data_IMP-EXP_ExtraEU'!E$19</f>
        <v>0</v>
      </c>
      <c r="L47" s="14"/>
      <c r="M47" s="14"/>
      <c r="N47" s="14"/>
      <c r="O47" s="14"/>
      <c r="P47" s="14"/>
      <c r="Q47" s="14"/>
      <c r="R47" s="14">
        <f>'ERSE_Data_IMP-EXP_ExtraEU'!E$20</f>
        <v>0</v>
      </c>
      <c r="S47" s="14"/>
    </row>
    <row r="48" spans="2:19" x14ac:dyDescent="0.2">
      <c r="B48" s="2" t="s">
        <v>73</v>
      </c>
      <c r="C48" s="14" t="s">
        <v>65</v>
      </c>
      <c r="D48" s="14" t="s">
        <v>64</v>
      </c>
      <c r="E48" s="15">
        <v>2015</v>
      </c>
      <c r="F48" s="24" t="s">
        <v>56</v>
      </c>
      <c r="G48" s="14">
        <f>'ERSE_Data_IMP-EXP_ExtraEU'!F$18</f>
        <v>7.8840000000000003</v>
      </c>
      <c r="H48" s="14"/>
      <c r="I48" s="14"/>
      <c r="J48" s="14"/>
      <c r="K48" s="14">
        <f>'ERSE_Data_IMP-EXP_ExtraEU'!F$19</f>
        <v>7.8840000000000003</v>
      </c>
      <c r="L48" s="14"/>
      <c r="M48" s="14"/>
      <c r="N48" s="14"/>
      <c r="O48" s="14"/>
      <c r="P48" s="14"/>
      <c r="Q48" s="14"/>
      <c r="R48" s="14">
        <f>'ERSE_Data_IMP-EXP_ExtraEU'!F$20</f>
        <v>0</v>
      </c>
      <c r="S48" s="14"/>
    </row>
    <row r="49" spans="2:19" x14ac:dyDescent="0.2">
      <c r="B49" s="2" t="s">
        <v>73</v>
      </c>
      <c r="C49" s="14" t="s">
        <v>65</v>
      </c>
      <c r="D49" s="14" t="s">
        <v>64</v>
      </c>
      <c r="E49" s="15">
        <v>2020</v>
      </c>
      <c r="F49" s="24" t="s">
        <v>56</v>
      </c>
      <c r="G49" s="14">
        <f>'ERSE_Data_IMP-EXP_ExtraEU'!G$18</f>
        <v>11.037600000000001</v>
      </c>
      <c r="H49" s="14"/>
      <c r="I49" s="14"/>
      <c r="J49" s="14"/>
      <c r="K49" s="14">
        <f>'ERSE_Data_IMP-EXP_ExtraEU'!G$19</f>
        <v>11.037600000000001</v>
      </c>
      <c r="L49" s="14"/>
      <c r="M49" s="14"/>
      <c r="N49" s="14"/>
      <c r="O49" s="14"/>
      <c r="P49" s="14"/>
      <c r="Q49" s="14"/>
      <c r="R49" s="14">
        <f>'ERSE_Data_IMP-EXP_ExtraEU'!G$20</f>
        <v>13.248000000000001</v>
      </c>
      <c r="S49" s="14"/>
    </row>
    <row r="50" spans="2:19" x14ac:dyDescent="0.2">
      <c r="B50" s="2" t="s">
        <v>73</v>
      </c>
      <c r="C50" s="14" t="s">
        <v>65</v>
      </c>
      <c r="D50" s="14" t="s">
        <v>64</v>
      </c>
      <c r="E50" s="15">
        <v>2025</v>
      </c>
      <c r="F50" s="24" t="s">
        <v>56</v>
      </c>
      <c r="G50" s="14">
        <f>'ERSE_Data_IMP-EXP_ExtraEU'!H$18</f>
        <v>11.037600000000001</v>
      </c>
      <c r="H50" s="14"/>
      <c r="I50" s="14"/>
      <c r="J50" s="14"/>
      <c r="K50" s="14">
        <f>'ERSE_Data_IMP-EXP_ExtraEU'!H$19</f>
        <v>17.6616</v>
      </c>
      <c r="L50" s="14"/>
      <c r="M50" s="14"/>
      <c r="N50" s="14"/>
      <c r="O50" s="14"/>
      <c r="P50" s="14"/>
      <c r="Q50" s="14"/>
      <c r="R50" s="14">
        <f>'ERSE_Data_IMP-EXP_ExtraEU'!H$20</f>
        <v>13.248000000000001</v>
      </c>
      <c r="S50" s="14"/>
    </row>
    <row r="51" spans="2:19" x14ac:dyDescent="0.2">
      <c r="B51" s="2" t="s">
        <v>73</v>
      </c>
      <c r="C51" s="18" t="s">
        <v>65</v>
      </c>
      <c r="D51" s="18" t="s">
        <v>64</v>
      </c>
      <c r="E51" s="27">
        <v>2030</v>
      </c>
      <c r="F51" s="28" t="s">
        <v>56</v>
      </c>
      <c r="G51" s="18">
        <f>'ERSE_Data_IMP-EXP_ExtraEU'!I$18</f>
        <v>11.037600000000001</v>
      </c>
      <c r="H51" s="18"/>
      <c r="I51" s="18"/>
      <c r="J51" s="18"/>
      <c r="K51" s="18">
        <f>'ERSE_Data_IMP-EXP_ExtraEU'!I$19</f>
        <v>17.6616</v>
      </c>
      <c r="L51" s="18"/>
      <c r="M51" s="18"/>
      <c r="N51" s="18"/>
      <c r="O51" s="18"/>
      <c r="P51" s="18"/>
      <c r="Q51" s="18"/>
      <c r="R51" s="18">
        <f>'ERSE_Data_IMP-EXP_ExtraEU'!I$20</f>
        <v>13.248000000000001</v>
      </c>
      <c r="S51" s="18"/>
    </row>
    <row r="52" spans="2:19" x14ac:dyDescent="0.2">
      <c r="B52" s="2" t="s">
        <v>73</v>
      </c>
      <c r="C52" s="12" t="s">
        <v>65</v>
      </c>
      <c r="D52" s="12" t="s">
        <v>64</v>
      </c>
      <c r="E52" s="13">
        <v>2005</v>
      </c>
      <c r="F52" s="29" t="s">
        <v>58</v>
      </c>
      <c r="G52" s="12"/>
      <c r="H52" s="12"/>
      <c r="I52" s="12"/>
      <c r="J52" s="12"/>
      <c r="K52" s="12"/>
      <c r="L52" s="12"/>
      <c r="M52" s="12">
        <f>'ERSE_Data_IMP-EXP_ExtraEU'!D$22</f>
        <v>0</v>
      </c>
      <c r="N52" s="12"/>
      <c r="O52" s="12"/>
      <c r="P52" s="12"/>
      <c r="Q52" s="12"/>
      <c r="R52" s="12"/>
      <c r="S52" s="12"/>
    </row>
    <row r="53" spans="2:19" x14ac:dyDescent="0.2">
      <c r="B53" s="2" t="s">
        <v>73</v>
      </c>
      <c r="C53" s="14" t="s">
        <v>65</v>
      </c>
      <c r="D53" s="14" t="s">
        <v>64</v>
      </c>
      <c r="E53" s="15">
        <v>2010</v>
      </c>
      <c r="F53" s="24" t="s">
        <v>58</v>
      </c>
      <c r="G53" s="14"/>
      <c r="H53" s="14"/>
      <c r="I53" s="14"/>
      <c r="J53" s="14"/>
      <c r="K53" s="14"/>
      <c r="L53" s="14"/>
      <c r="M53" s="14">
        <f>'ERSE_Data_IMP-EXP_ExtraEU'!E$22</f>
        <v>0</v>
      </c>
      <c r="N53" s="14"/>
      <c r="O53" s="14"/>
      <c r="P53" s="14"/>
      <c r="Q53" s="14"/>
      <c r="R53" s="14"/>
      <c r="S53" s="14"/>
    </row>
    <row r="54" spans="2:19" x14ac:dyDescent="0.2">
      <c r="B54" s="2" t="s">
        <v>73</v>
      </c>
      <c r="C54" s="14" t="s">
        <v>65</v>
      </c>
      <c r="D54" s="14" t="s">
        <v>64</v>
      </c>
      <c r="E54" s="15">
        <v>2015</v>
      </c>
      <c r="F54" s="24" t="s">
        <v>58</v>
      </c>
      <c r="G54" s="14"/>
      <c r="H54" s="14"/>
      <c r="I54" s="14"/>
      <c r="J54" s="14"/>
      <c r="K54" s="14"/>
      <c r="L54" s="14"/>
      <c r="M54" s="14">
        <f>'ERSE_Data_IMP-EXP_ExtraEU'!F$22</f>
        <v>0</v>
      </c>
      <c r="N54" s="14"/>
      <c r="O54" s="14"/>
      <c r="P54" s="14"/>
      <c r="Q54" s="14"/>
      <c r="R54" s="14"/>
      <c r="S54" s="14"/>
    </row>
    <row r="55" spans="2:19" x14ac:dyDescent="0.2">
      <c r="B55" s="2" t="s">
        <v>73</v>
      </c>
      <c r="C55" s="14" t="s">
        <v>65</v>
      </c>
      <c r="D55" s="14" t="s">
        <v>64</v>
      </c>
      <c r="E55" s="15">
        <v>2020</v>
      </c>
      <c r="F55" s="24" t="s">
        <v>58</v>
      </c>
      <c r="G55" s="14"/>
      <c r="H55" s="14"/>
      <c r="I55" s="14"/>
      <c r="J55" s="14"/>
      <c r="K55" s="14"/>
      <c r="L55" s="14"/>
      <c r="M55" s="14">
        <f>'ERSE_Data_IMP-EXP_ExtraEU'!G$22</f>
        <v>23.652000000000001</v>
      </c>
      <c r="N55" s="14"/>
      <c r="O55" s="14"/>
      <c r="P55" s="14"/>
      <c r="Q55" s="14"/>
      <c r="R55" s="14"/>
      <c r="S55" s="14"/>
    </row>
    <row r="56" spans="2:19" x14ac:dyDescent="0.2">
      <c r="B56" s="2" t="s">
        <v>73</v>
      </c>
      <c r="C56" s="14" t="s">
        <v>65</v>
      </c>
      <c r="D56" s="14" t="s">
        <v>64</v>
      </c>
      <c r="E56" s="15">
        <v>2025</v>
      </c>
      <c r="F56" s="24" t="s">
        <v>58</v>
      </c>
      <c r="G56" s="14"/>
      <c r="H56" s="14"/>
      <c r="I56" s="14"/>
      <c r="J56" s="14"/>
      <c r="K56" s="14"/>
      <c r="L56" s="14"/>
      <c r="M56" s="14">
        <f>'ERSE_Data_IMP-EXP_ExtraEU'!H$22</f>
        <v>23.652000000000001</v>
      </c>
      <c r="N56" s="14"/>
      <c r="O56" s="14"/>
      <c r="P56" s="14"/>
      <c r="Q56" s="14"/>
      <c r="R56" s="14"/>
      <c r="S56" s="14"/>
    </row>
    <row r="57" spans="2:19" x14ac:dyDescent="0.2">
      <c r="B57" s="2" t="s">
        <v>73</v>
      </c>
      <c r="C57" s="18" t="s">
        <v>65</v>
      </c>
      <c r="D57" s="18" t="s">
        <v>64</v>
      </c>
      <c r="E57" s="27">
        <v>2030</v>
      </c>
      <c r="F57" s="28" t="s">
        <v>58</v>
      </c>
      <c r="G57" s="18"/>
      <c r="H57" s="18"/>
      <c r="I57" s="18"/>
      <c r="J57" s="18"/>
      <c r="K57" s="18"/>
      <c r="L57" s="18"/>
      <c r="M57" s="18">
        <f>'ERSE_Data_IMP-EXP_ExtraEU'!I$22</f>
        <v>23.652000000000001</v>
      </c>
      <c r="N57" s="18"/>
      <c r="O57" s="18"/>
      <c r="P57" s="18"/>
      <c r="Q57" s="18"/>
      <c r="R57" s="18"/>
      <c r="S57" s="18"/>
    </row>
    <row r="58" spans="2:19" x14ac:dyDescent="0.2">
      <c r="B58" s="2" t="s">
        <v>73</v>
      </c>
      <c r="C58" s="12" t="s">
        <v>65</v>
      </c>
      <c r="D58" s="12" t="s">
        <v>64</v>
      </c>
      <c r="E58" s="13">
        <v>2005</v>
      </c>
      <c r="F58" s="29" t="s">
        <v>74</v>
      </c>
      <c r="G58" s="12"/>
      <c r="H58" s="12"/>
      <c r="I58" s="12">
        <f>'ERSE_Data_IMP-EXP_ExtraEU'!D$24</f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2:19" x14ac:dyDescent="0.2">
      <c r="B59" s="2" t="s">
        <v>73</v>
      </c>
      <c r="C59" s="14" t="s">
        <v>65</v>
      </c>
      <c r="D59" s="14" t="s">
        <v>64</v>
      </c>
      <c r="E59" s="15">
        <v>2010</v>
      </c>
      <c r="F59" s="24" t="s">
        <v>74</v>
      </c>
      <c r="G59" s="14"/>
      <c r="H59" s="14"/>
      <c r="I59" s="14">
        <f>'ERSE_Data_IMP-EXP_ExtraEU'!E$24</f>
        <v>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2:19" x14ac:dyDescent="0.2">
      <c r="B60" s="2" t="s">
        <v>73</v>
      </c>
      <c r="C60" s="14" t="s">
        <v>65</v>
      </c>
      <c r="D60" s="14" t="s">
        <v>64</v>
      </c>
      <c r="E60" s="15">
        <v>2015</v>
      </c>
      <c r="F60" s="24" t="s">
        <v>74</v>
      </c>
      <c r="G60" s="14"/>
      <c r="H60" s="14"/>
      <c r="I60" s="14">
        <f>'ERSE_Data_IMP-EXP_ExtraEU'!F$24</f>
        <v>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2:19" x14ac:dyDescent="0.2">
      <c r="B61" s="2" t="s">
        <v>73</v>
      </c>
      <c r="C61" s="14" t="s">
        <v>65</v>
      </c>
      <c r="D61" s="14" t="s">
        <v>64</v>
      </c>
      <c r="E61" s="15">
        <v>2020</v>
      </c>
      <c r="F61" s="24" t="s">
        <v>74</v>
      </c>
      <c r="G61" s="14"/>
      <c r="H61" s="14"/>
      <c r="I61" s="14">
        <f>'ERSE_Data_IMP-EXP_ExtraEU'!G$24</f>
        <v>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2:19" x14ac:dyDescent="0.2">
      <c r="B62" s="2" t="s">
        <v>73</v>
      </c>
      <c r="C62" s="14" t="s">
        <v>65</v>
      </c>
      <c r="D62" s="14" t="s">
        <v>64</v>
      </c>
      <c r="E62" s="15">
        <v>2025</v>
      </c>
      <c r="F62" s="24" t="s">
        <v>74</v>
      </c>
      <c r="G62" s="14"/>
      <c r="H62" s="14"/>
      <c r="I62" s="14">
        <f>'ERSE_Data_IMP-EXP_ExtraEU'!H$24</f>
        <v>23.652000000000001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2:19" x14ac:dyDescent="0.2">
      <c r="B63" s="2" t="s">
        <v>73</v>
      </c>
      <c r="C63" s="18" t="s">
        <v>65</v>
      </c>
      <c r="D63" s="18" t="s">
        <v>64</v>
      </c>
      <c r="E63" s="27">
        <v>2030</v>
      </c>
      <c r="F63" s="28" t="s">
        <v>74</v>
      </c>
      <c r="G63" s="18"/>
      <c r="H63" s="18"/>
      <c r="I63" s="18">
        <f>'ERSE_Data_IMP-EXP_ExtraEU'!I$24</f>
        <v>23.652000000000001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2:19" x14ac:dyDescent="0.2">
      <c r="B64" s="2" t="s">
        <v>73</v>
      </c>
      <c r="C64" s="2" t="s">
        <v>65</v>
      </c>
      <c r="D64" s="2" t="s">
        <v>64</v>
      </c>
      <c r="E64" s="15">
        <v>2005</v>
      </c>
      <c r="F64" s="7" t="s">
        <v>61</v>
      </c>
      <c r="G64" s="14"/>
      <c r="H64" s="14"/>
      <c r="I64" s="2">
        <f>'ERSE_Data_IMP-EXP_ExtraEU'!D$25*-1</f>
        <v>2.8332000000000002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2:21" x14ac:dyDescent="0.2">
      <c r="B65" s="2" t="s">
        <v>73</v>
      </c>
      <c r="C65" s="2" t="s">
        <v>65</v>
      </c>
      <c r="D65" s="2" t="s">
        <v>64</v>
      </c>
      <c r="E65" s="15">
        <v>2010</v>
      </c>
      <c r="F65" s="24" t="s">
        <v>61</v>
      </c>
      <c r="G65" s="14"/>
      <c r="H65" s="14"/>
      <c r="I65" s="2">
        <f>'ERSE_Data_IMP-EXP_ExtraEU'!E$25*-1</f>
        <v>15.120000000000001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2:21" x14ac:dyDescent="0.2">
      <c r="B66" s="2" t="s">
        <v>73</v>
      </c>
      <c r="C66" s="2" t="s">
        <v>65</v>
      </c>
      <c r="D66" s="2" t="s">
        <v>64</v>
      </c>
      <c r="E66" s="15">
        <v>2015</v>
      </c>
      <c r="F66" s="24" t="s">
        <v>61</v>
      </c>
      <c r="G66" s="14"/>
      <c r="H66" s="14"/>
      <c r="I66" s="2">
        <f>'ERSE_Data_IMP-EXP_ExtraEU'!F$25*-1</f>
        <v>19.872000000000003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2:21" x14ac:dyDescent="0.2">
      <c r="B67" s="2" t="s">
        <v>73</v>
      </c>
      <c r="C67" s="2" t="s">
        <v>65</v>
      </c>
      <c r="D67" s="2" t="s">
        <v>64</v>
      </c>
      <c r="E67" s="15">
        <v>2020</v>
      </c>
      <c r="F67" s="24" t="s">
        <v>61</v>
      </c>
      <c r="G67" s="14"/>
      <c r="H67" s="14"/>
      <c r="I67" s="2">
        <f>'ERSE_Data_IMP-EXP_ExtraEU'!G$25*-1</f>
        <v>19.872000000000003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2:21" x14ac:dyDescent="0.2">
      <c r="B68" s="2" t="s">
        <v>73</v>
      </c>
      <c r="C68" s="14" t="s">
        <v>65</v>
      </c>
      <c r="D68" s="14" t="s">
        <v>64</v>
      </c>
      <c r="E68" s="15">
        <v>2025</v>
      </c>
      <c r="F68" s="24" t="s">
        <v>61</v>
      </c>
      <c r="G68" s="14"/>
      <c r="H68" s="14"/>
      <c r="I68" s="2">
        <f>'ERSE_Data_IMP-EXP_ExtraEU'!H$25*-1</f>
        <v>30.906000000000002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2:21" x14ac:dyDescent="0.2">
      <c r="B69" s="2" t="s">
        <v>73</v>
      </c>
      <c r="C69" s="18" t="s">
        <v>65</v>
      </c>
      <c r="D69" s="18" t="s">
        <v>64</v>
      </c>
      <c r="E69" s="27">
        <v>2030</v>
      </c>
      <c r="F69" s="28" t="s">
        <v>61</v>
      </c>
      <c r="G69" s="18"/>
      <c r="H69" s="18"/>
      <c r="I69" s="18">
        <f>'ERSE_Data_IMP-EXP_ExtraEU'!I$25*-1</f>
        <v>30.906000000000002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3" spans="2:21" x14ac:dyDescent="0.2">
      <c r="B73" s="25" t="s">
        <v>76</v>
      </c>
      <c r="C73" s="25"/>
      <c r="D73" s="25"/>
      <c r="E73" s="25"/>
      <c r="F73" s="25"/>
    </row>
    <row r="74" spans="2:21" x14ac:dyDescent="0.2">
      <c r="B74" s="23" t="s">
        <v>30</v>
      </c>
      <c r="C74" s="23" t="s">
        <v>31</v>
      </c>
      <c r="D74" s="23" t="s">
        <v>32</v>
      </c>
      <c r="E74" s="23" t="s">
        <v>33</v>
      </c>
      <c r="F74" s="23" t="s">
        <v>34</v>
      </c>
      <c r="G74" s="23" t="s">
        <v>71</v>
      </c>
      <c r="H74" s="23" t="s">
        <v>1</v>
      </c>
      <c r="I74" s="23" t="s">
        <v>29</v>
      </c>
      <c r="J74" s="23" t="s">
        <v>4</v>
      </c>
      <c r="K74" s="23" t="s">
        <v>5</v>
      </c>
      <c r="L74" s="23" t="s">
        <v>8</v>
      </c>
      <c r="M74" s="23" t="s">
        <v>10</v>
      </c>
      <c r="N74" s="23" t="s">
        <v>11</v>
      </c>
      <c r="O74" s="23" t="s">
        <v>12</v>
      </c>
      <c r="P74" s="23" t="s">
        <v>28</v>
      </c>
      <c r="Q74" s="23" t="s">
        <v>19</v>
      </c>
      <c r="R74" s="23" t="s">
        <v>21</v>
      </c>
      <c r="S74" s="23" t="s">
        <v>22</v>
      </c>
      <c r="T74" s="23" t="s">
        <v>23</v>
      </c>
      <c r="U74" s="23" t="s">
        <v>27</v>
      </c>
    </row>
    <row r="75" spans="2:21" x14ac:dyDescent="0.2">
      <c r="B75" s="2" t="s">
        <v>73</v>
      </c>
      <c r="D75" s="2" t="s">
        <v>77</v>
      </c>
      <c r="E75" s="1">
        <v>2015</v>
      </c>
      <c r="F75" s="39" t="s">
        <v>75</v>
      </c>
      <c r="G75" s="39"/>
      <c r="H75" s="40">
        <f>H86*1.5</f>
        <v>39.728790732532616</v>
      </c>
      <c r="I75" s="40">
        <f t="shared" ref="I75:U75" si="0">I86*1.5</f>
        <v>44.47057072876661</v>
      </c>
      <c r="J75" s="40">
        <f t="shared" si="0"/>
        <v>46.528188457884887</v>
      </c>
      <c r="K75" s="40">
        <f t="shared" si="0"/>
        <v>40.533092218849248</v>
      </c>
      <c r="L75" s="40">
        <f t="shared" si="0"/>
        <v>28.631589110713712</v>
      </c>
      <c r="M75" s="40">
        <f t="shared" si="0"/>
        <v>37.686105922252992</v>
      </c>
      <c r="N75" s="40">
        <f t="shared" si="0"/>
        <v>49.535040393865017</v>
      </c>
      <c r="O75" s="40">
        <f t="shared" si="0"/>
        <v>48.090205086905776</v>
      </c>
      <c r="P75" s="40">
        <f t="shared" si="0"/>
        <v>41.576190000042672</v>
      </c>
      <c r="Q75" s="40">
        <f t="shared" si="0"/>
        <v>41.235976595203383</v>
      </c>
      <c r="R75" s="40">
        <f t="shared" si="0"/>
        <v>49.297717825595754</v>
      </c>
      <c r="S75" s="40">
        <f t="shared" si="0"/>
        <v>29.057419626035795</v>
      </c>
      <c r="T75" s="40">
        <f t="shared" si="0"/>
        <v>44.169942757182703</v>
      </c>
      <c r="U75" s="40">
        <f t="shared" si="0"/>
        <v>40.650060981195047</v>
      </c>
    </row>
    <row r="76" spans="2:21" x14ac:dyDescent="0.2">
      <c r="B76" s="2" t="s">
        <v>73</v>
      </c>
      <c r="D76" s="2" t="s">
        <v>77</v>
      </c>
      <c r="E76" s="1">
        <v>2030</v>
      </c>
      <c r="F76" s="39" t="s">
        <v>75</v>
      </c>
      <c r="G76" s="39"/>
      <c r="H76" s="40">
        <f t="shared" ref="H76:U76" si="1">H87*1.5</f>
        <v>34.527505299675759</v>
      </c>
      <c r="I76" s="40">
        <f t="shared" si="1"/>
        <v>39.269285295909768</v>
      </c>
      <c r="J76" s="40">
        <f t="shared" si="1"/>
        <v>41.326903025028045</v>
      </c>
      <c r="K76" s="40">
        <f t="shared" si="1"/>
        <v>35.331806785992399</v>
      </c>
      <c r="L76" s="40">
        <f t="shared" si="1"/>
        <v>23.430303677856863</v>
      </c>
      <c r="M76" s="40">
        <f t="shared" si="1"/>
        <v>32.484820489396128</v>
      </c>
      <c r="N76" s="40">
        <f t="shared" si="1"/>
        <v>44.333754961008161</v>
      </c>
      <c r="O76" s="40">
        <f t="shared" si="1"/>
        <v>42.888919654048919</v>
      </c>
      <c r="P76" s="40">
        <f t="shared" si="1"/>
        <v>36.37490456718583</v>
      </c>
      <c r="Q76" s="40">
        <f t="shared" si="1"/>
        <v>36.03469116234654</v>
      </c>
      <c r="R76" s="40">
        <f t="shared" si="1"/>
        <v>44.096432392738905</v>
      </c>
      <c r="S76" s="40">
        <f t="shared" si="1"/>
        <v>23.856134193178942</v>
      </c>
      <c r="T76" s="40">
        <f t="shared" si="1"/>
        <v>38.968657324325861</v>
      </c>
      <c r="U76" s="40">
        <f t="shared" si="1"/>
        <v>35.448775548338205</v>
      </c>
    </row>
    <row r="77" spans="2:21" x14ac:dyDescent="0.2">
      <c r="B77" s="2" t="s">
        <v>73</v>
      </c>
      <c r="D77" s="2" t="s">
        <v>77</v>
      </c>
      <c r="E77" s="1">
        <v>2050</v>
      </c>
      <c r="F77" s="39" t="s">
        <v>75</v>
      </c>
      <c r="G77" s="39"/>
      <c r="H77" s="40">
        <f t="shared" ref="H77:U77" si="2">H88*1.5</f>
        <v>32.867520587061875</v>
      </c>
      <c r="I77" s="40">
        <f t="shared" si="2"/>
        <v>37.609300583295877</v>
      </c>
      <c r="J77" s="40">
        <f t="shared" si="2"/>
        <v>39.666918312414154</v>
      </c>
      <c r="K77" s="40">
        <f t="shared" si="2"/>
        <v>33.671822073378515</v>
      </c>
      <c r="L77" s="40">
        <f t="shared" si="2"/>
        <v>21.770318965242968</v>
      </c>
      <c r="M77" s="40">
        <f t="shared" si="2"/>
        <v>30.824835776782244</v>
      </c>
      <c r="N77" s="40">
        <f t="shared" si="2"/>
        <v>42.673770248394277</v>
      </c>
      <c r="O77" s="40">
        <f t="shared" si="2"/>
        <v>41.228934941435028</v>
      </c>
      <c r="P77" s="40">
        <f t="shared" si="2"/>
        <v>34.714919854571946</v>
      </c>
      <c r="Q77" s="40">
        <f t="shared" si="2"/>
        <v>34.374706449732649</v>
      </c>
      <c r="R77" s="40">
        <f t="shared" si="2"/>
        <v>42.436447680125006</v>
      </c>
      <c r="S77" s="40">
        <f t="shared" si="2"/>
        <v>22.196149480565051</v>
      </c>
      <c r="T77" s="40">
        <f t="shared" si="2"/>
        <v>37.308672611711962</v>
      </c>
      <c r="U77" s="40">
        <f t="shared" si="2"/>
        <v>33.788790835724313</v>
      </c>
    </row>
    <row r="78" spans="2:21" x14ac:dyDescent="0.2">
      <c r="D78" s="2" t="s">
        <v>78</v>
      </c>
      <c r="F78" s="39" t="s">
        <v>75</v>
      </c>
      <c r="G78" s="2">
        <f>6*31.536</f>
        <v>189.21600000000001</v>
      </c>
    </row>
    <row r="79" spans="2:21" x14ac:dyDescent="0.2">
      <c r="C79" s="2" t="s">
        <v>65</v>
      </c>
      <c r="D79" s="2" t="s">
        <v>78</v>
      </c>
      <c r="E79" s="2">
        <v>0</v>
      </c>
      <c r="F79" s="39" t="s">
        <v>83</v>
      </c>
      <c r="G79" s="2">
        <v>5</v>
      </c>
    </row>
    <row r="80" spans="2:21" x14ac:dyDescent="0.2">
      <c r="C80" s="2" t="s">
        <v>65</v>
      </c>
      <c r="D80" s="2" t="s">
        <v>78</v>
      </c>
      <c r="E80" s="2">
        <v>0</v>
      </c>
      <c r="F80" s="39" t="s">
        <v>84</v>
      </c>
      <c r="G80" s="2">
        <v>5</v>
      </c>
    </row>
    <row r="81" spans="4:21" x14ac:dyDescent="0.2">
      <c r="D81" s="2" t="s">
        <v>79</v>
      </c>
      <c r="F81" s="2" t="s">
        <v>80</v>
      </c>
      <c r="G81" s="2">
        <v>50</v>
      </c>
    </row>
    <row r="82" spans="4:21" x14ac:dyDescent="0.2">
      <c r="D82" s="2" t="s">
        <v>81</v>
      </c>
      <c r="F82" s="2" t="s">
        <v>80</v>
      </c>
      <c r="G82" s="2">
        <v>31.536000000000001</v>
      </c>
    </row>
    <row r="83" spans="4:21" x14ac:dyDescent="0.2">
      <c r="D83" s="2" t="s">
        <v>82</v>
      </c>
      <c r="F83" s="2" t="s">
        <v>80</v>
      </c>
      <c r="G83" s="2">
        <v>100</v>
      </c>
    </row>
    <row r="86" spans="4:21" x14ac:dyDescent="0.2">
      <c r="H86" s="40">
        <v>26.48586048835508</v>
      </c>
      <c r="I86" s="40">
        <v>29.647047152511075</v>
      </c>
      <c r="J86" s="40">
        <v>31.018792305256593</v>
      </c>
      <c r="K86" s="40">
        <v>27.022061479232832</v>
      </c>
      <c r="L86" s="40">
        <v>19.08772607380914</v>
      </c>
      <c r="M86" s="40">
        <v>25.124070614835325</v>
      </c>
      <c r="N86" s="40">
        <v>33.023360262576681</v>
      </c>
      <c r="O86" s="40">
        <v>32.060136724603851</v>
      </c>
      <c r="P86" s="40">
        <v>27.717460000028449</v>
      </c>
      <c r="Q86" s="40">
        <v>27.490651063468924</v>
      </c>
      <c r="R86" s="40">
        <v>32.865145217063834</v>
      </c>
      <c r="S86" s="40">
        <v>19.371613084023863</v>
      </c>
      <c r="T86" s="40">
        <v>29.446628504788467</v>
      </c>
      <c r="U86" s="40">
        <v>27.10004065413003</v>
      </c>
    </row>
    <row r="87" spans="4:21" x14ac:dyDescent="0.2">
      <c r="H87" s="40">
        <v>23.018336866450507</v>
      </c>
      <c r="I87" s="40">
        <v>26.179523530606509</v>
      </c>
      <c r="J87" s="40">
        <v>27.551268683352028</v>
      </c>
      <c r="K87" s="40">
        <v>23.554537857328267</v>
      </c>
      <c r="L87" s="40">
        <v>15.620202451904575</v>
      </c>
      <c r="M87" s="40">
        <v>21.656546992930753</v>
      </c>
      <c r="N87" s="40">
        <v>29.555836640672108</v>
      </c>
      <c r="O87" s="40">
        <v>28.592613102699278</v>
      </c>
      <c r="P87" s="40">
        <v>24.249936378123888</v>
      </c>
      <c r="Q87" s="40">
        <v>24.023127441564359</v>
      </c>
      <c r="R87" s="40">
        <v>29.397621595159269</v>
      </c>
      <c r="S87" s="40">
        <v>15.904089462119295</v>
      </c>
      <c r="T87" s="40">
        <v>25.979104882883906</v>
      </c>
      <c r="U87" s="40">
        <v>23.632517032225469</v>
      </c>
    </row>
    <row r="88" spans="4:21" x14ac:dyDescent="0.2">
      <c r="H88" s="40">
        <v>21.911680391374585</v>
      </c>
      <c r="I88" s="40">
        <v>25.072867055530583</v>
      </c>
      <c r="J88" s="40">
        <v>26.444612208276101</v>
      </c>
      <c r="K88" s="40">
        <v>22.447881382252344</v>
      </c>
      <c r="L88" s="40">
        <v>14.513545976828645</v>
      </c>
      <c r="M88" s="40">
        <v>20.549890517854831</v>
      </c>
      <c r="N88" s="40">
        <v>28.449180165596182</v>
      </c>
      <c r="O88" s="40">
        <v>27.485956627623352</v>
      </c>
      <c r="P88" s="40">
        <v>23.143279903047961</v>
      </c>
      <c r="Q88" s="40">
        <v>22.916470966488433</v>
      </c>
      <c r="R88" s="40">
        <v>28.290965120083339</v>
      </c>
      <c r="S88" s="40">
        <v>14.797432987043367</v>
      </c>
      <c r="T88" s="40">
        <v>24.872448407807976</v>
      </c>
      <c r="U88" s="40">
        <v>22.525860557149542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O16"/>
  <sheetViews>
    <sheetView workbookViewId="0">
      <selection activeCell="D5" sqref="D5"/>
    </sheetView>
  </sheetViews>
  <sheetFormatPr defaultRowHeight="12.75" x14ac:dyDescent="0.2"/>
  <cols>
    <col min="2" max="2" width="10.85546875" bestFit="1" customWidth="1"/>
    <col min="3" max="3" width="16" bestFit="1" customWidth="1"/>
    <col min="4" max="4" width="10.7109375" bestFit="1" customWidth="1"/>
    <col min="5" max="6" width="3.42578125" bestFit="1" customWidth="1"/>
    <col min="7" max="7" width="3.7109375" bestFit="1" customWidth="1"/>
    <col min="8" max="8" width="3.5703125" bestFit="1" customWidth="1"/>
    <col min="9" max="9" width="3.42578125" bestFit="1" customWidth="1"/>
    <col min="10" max="10" width="3.28515625" bestFit="1" customWidth="1"/>
    <col min="11" max="11" width="3.42578125" bestFit="1" customWidth="1"/>
    <col min="12" max="12" width="3.5703125" bestFit="1" customWidth="1"/>
    <col min="13" max="13" width="3.28515625" bestFit="1" customWidth="1"/>
    <col min="14" max="14" width="3.42578125" bestFit="1" customWidth="1"/>
    <col min="15" max="15" width="2.7109375" bestFit="1" customWidth="1"/>
    <col min="16" max="16" width="3.42578125" bestFit="1" customWidth="1"/>
    <col min="17" max="17" width="3.7109375" bestFit="1" customWidth="1"/>
    <col min="18" max="18" width="3.5703125" bestFit="1" customWidth="1"/>
    <col min="19" max="19" width="2.7109375" bestFit="1" customWidth="1"/>
    <col min="20" max="20" width="2.85546875" bestFit="1" customWidth="1"/>
    <col min="21" max="21" width="2.7109375" bestFit="1" customWidth="1"/>
    <col min="22" max="22" width="3.28515625" bestFit="1" customWidth="1"/>
    <col min="23" max="24" width="3.42578125" bestFit="1" customWidth="1"/>
    <col min="25" max="25" width="3.7109375" bestFit="1" customWidth="1"/>
    <col min="26" max="26" width="3.42578125" bestFit="1" customWidth="1"/>
    <col min="27" max="27" width="3.7109375" bestFit="1" customWidth="1"/>
    <col min="28" max="29" width="3.42578125" bestFit="1" customWidth="1"/>
    <col min="30" max="30" width="3.7109375" bestFit="1" customWidth="1"/>
    <col min="31" max="31" width="3.42578125" bestFit="1" customWidth="1"/>
    <col min="32" max="32" width="2.85546875" bestFit="1" customWidth="1"/>
    <col min="33" max="34" width="3.5703125" bestFit="1" customWidth="1"/>
    <col min="35" max="35" width="3.42578125" bestFit="1" customWidth="1"/>
    <col min="36" max="37" width="3.5703125" bestFit="1" customWidth="1"/>
    <col min="38" max="38" width="3.7109375" bestFit="1" customWidth="1"/>
    <col min="39" max="39" width="3.85546875" bestFit="1" customWidth="1"/>
    <col min="40" max="40" width="3.5703125" bestFit="1" customWidth="1"/>
    <col min="41" max="41" width="2.85546875" customWidth="1"/>
  </cols>
  <sheetData>
    <row r="2" spans="2:41" x14ac:dyDescent="0.2">
      <c r="B2" s="33" t="s">
        <v>68</v>
      </c>
      <c r="D2" s="34"/>
      <c r="E2" s="35"/>
      <c r="F2" s="35"/>
      <c r="G2" s="35"/>
      <c r="H2" s="35"/>
      <c r="I2" s="35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AI2" s="2"/>
      <c r="AJ2" s="2"/>
      <c r="AK2" s="2"/>
      <c r="AL2" s="2"/>
      <c r="AM2" s="2"/>
      <c r="AN2" s="2"/>
    </row>
    <row r="3" spans="2:41" x14ac:dyDescent="0.2">
      <c r="B3" s="36" t="s">
        <v>69</v>
      </c>
      <c r="C3" s="36" t="s">
        <v>70</v>
      </c>
      <c r="D3" s="36" t="s">
        <v>71</v>
      </c>
      <c r="E3" s="23" t="s">
        <v>0</v>
      </c>
      <c r="F3" s="23" t="s">
        <v>1</v>
      </c>
      <c r="G3" s="23" t="s">
        <v>29</v>
      </c>
      <c r="H3" s="23" t="s">
        <v>2</v>
      </c>
      <c r="I3" s="23" t="s">
        <v>3</v>
      </c>
      <c r="J3" s="23" t="s">
        <v>4</v>
      </c>
      <c r="K3" s="23" t="s">
        <v>5</v>
      </c>
      <c r="L3" s="23" t="s">
        <v>6</v>
      </c>
      <c r="M3" s="23" t="s">
        <v>7</v>
      </c>
      <c r="N3" s="23" t="s">
        <v>8</v>
      </c>
      <c r="O3" s="23" t="s">
        <v>9</v>
      </c>
      <c r="P3" s="23" t="s">
        <v>10</v>
      </c>
      <c r="Q3" s="23" t="s">
        <v>85</v>
      </c>
      <c r="R3" s="23" t="s">
        <v>12</v>
      </c>
      <c r="S3" s="23" t="s">
        <v>13</v>
      </c>
      <c r="T3" s="23" t="s">
        <v>14</v>
      </c>
      <c r="U3" s="23" t="s">
        <v>28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36</v>
      </c>
      <c r="AJ3" s="23" t="s">
        <v>86</v>
      </c>
      <c r="AK3" s="23" t="s">
        <v>37</v>
      </c>
      <c r="AL3" s="23" t="s">
        <v>38</v>
      </c>
      <c r="AM3" s="23" t="s">
        <v>39</v>
      </c>
      <c r="AN3" s="23" t="s">
        <v>40</v>
      </c>
      <c r="AO3" s="23" t="s">
        <v>87</v>
      </c>
    </row>
    <row r="4" spans="2:41" x14ac:dyDescent="0.2">
      <c r="B4" s="37"/>
      <c r="C4" s="37" t="s">
        <v>72</v>
      </c>
      <c r="D4" s="37">
        <v>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</row>
    <row r="5" spans="2:41" x14ac:dyDescent="0.2">
      <c r="B5" s="2"/>
      <c r="C5" s="2" t="s">
        <v>44</v>
      </c>
      <c r="D5" s="2"/>
      <c r="E5" s="2" t="s">
        <v>88</v>
      </c>
      <c r="F5" s="2" t="s">
        <v>88</v>
      </c>
      <c r="G5" s="2" t="s">
        <v>88</v>
      </c>
      <c r="H5" s="2" t="s">
        <v>88</v>
      </c>
      <c r="I5" s="2" t="s">
        <v>88</v>
      </c>
      <c r="J5" s="2" t="s">
        <v>88</v>
      </c>
      <c r="K5" s="2" t="s">
        <v>88</v>
      </c>
      <c r="L5" s="2" t="s">
        <v>88</v>
      </c>
      <c r="M5" s="2">
        <v>1</v>
      </c>
      <c r="N5" s="2" t="s">
        <v>88</v>
      </c>
      <c r="O5" s="2">
        <v>1</v>
      </c>
      <c r="P5" s="2" t="s">
        <v>88</v>
      </c>
      <c r="Q5" s="2" t="s">
        <v>88</v>
      </c>
      <c r="R5" s="2" t="s">
        <v>88</v>
      </c>
      <c r="S5" s="2" t="s">
        <v>88</v>
      </c>
      <c r="T5" s="2" t="s">
        <v>88</v>
      </c>
      <c r="U5" s="2" t="s">
        <v>88</v>
      </c>
      <c r="V5" s="2">
        <v>1</v>
      </c>
      <c r="W5" s="2" t="s">
        <v>88</v>
      </c>
      <c r="X5" s="2">
        <v>1</v>
      </c>
      <c r="Y5" s="2" t="s">
        <v>88</v>
      </c>
      <c r="Z5" s="2" t="s">
        <v>88</v>
      </c>
      <c r="AA5" s="2">
        <v>1</v>
      </c>
      <c r="AB5" s="2">
        <v>1</v>
      </c>
      <c r="AC5" s="2" t="s">
        <v>88</v>
      </c>
      <c r="AD5" s="2" t="s">
        <v>88</v>
      </c>
      <c r="AE5" s="2" t="s">
        <v>88</v>
      </c>
      <c r="AF5" s="2" t="s">
        <v>88</v>
      </c>
      <c r="AG5" s="2" t="s">
        <v>88</v>
      </c>
      <c r="AH5" s="2" t="s">
        <v>88</v>
      </c>
      <c r="AI5" s="2" t="s">
        <v>88</v>
      </c>
      <c r="AJ5" s="2" t="s">
        <v>88</v>
      </c>
      <c r="AK5" s="2" t="s">
        <v>88</v>
      </c>
      <c r="AL5" s="2" t="s">
        <v>88</v>
      </c>
      <c r="AM5" s="2" t="s">
        <v>88</v>
      </c>
      <c r="AN5" s="2" t="s">
        <v>88</v>
      </c>
      <c r="AO5" s="2" t="s">
        <v>88</v>
      </c>
    </row>
    <row r="6" spans="2:41" x14ac:dyDescent="0.2">
      <c r="B6" s="2"/>
      <c r="C6" s="2" t="s">
        <v>48</v>
      </c>
      <c r="D6" s="2"/>
      <c r="E6" s="2" t="s">
        <v>88</v>
      </c>
      <c r="F6" s="2" t="s">
        <v>88</v>
      </c>
      <c r="G6" s="2" t="s">
        <v>88</v>
      </c>
      <c r="H6" s="2" t="s">
        <v>88</v>
      </c>
      <c r="I6" s="2" t="s">
        <v>88</v>
      </c>
      <c r="J6" s="2" t="s">
        <v>88</v>
      </c>
      <c r="K6" s="2" t="s">
        <v>88</v>
      </c>
      <c r="L6" s="2" t="s">
        <v>88</v>
      </c>
      <c r="M6" s="2" t="s">
        <v>88</v>
      </c>
      <c r="N6" s="2" t="s">
        <v>88</v>
      </c>
      <c r="O6" s="2" t="s">
        <v>88</v>
      </c>
      <c r="P6" s="2" t="s">
        <v>88</v>
      </c>
      <c r="Q6" s="2" t="s">
        <v>88</v>
      </c>
      <c r="R6" s="2" t="s">
        <v>88</v>
      </c>
      <c r="S6" s="2" t="s">
        <v>88</v>
      </c>
      <c r="T6" s="2" t="s">
        <v>88</v>
      </c>
      <c r="U6" s="2" t="s">
        <v>88</v>
      </c>
      <c r="V6" s="2">
        <v>1</v>
      </c>
      <c r="W6" s="2" t="s">
        <v>88</v>
      </c>
      <c r="X6" s="2" t="s">
        <v>88</v>
      </c>
      <c r="Y6" s="2" t="s">
        <v>88</v>
      </c>
      <c r="Z6" s="2" t="s">
        <v>88</v>
      </c>
      <c r="AA6" s="2" t="s">
        <v>88</v>
      </c>
      <c r="AB6" s="2">
        <v>1</v>
      </c>
      <c r="AC6" s="2" t="s">
        <v>88</v>
      </c>
      <c r="AD6" s="2" t="s">
        <v>88</v>
      </c>
      <c r="AE6" s="2" t="s">
        <v>88</v>
      </c>
      <c r="AF6" s="2" t="s">
        <v>88</v>
      </c>
      <c r="AG6" s="2" t="s">
        <v>88</v>
      </c>
      <c r="AH6" s="2" t="s">
        <v>88</v>
      </c>
      <c r="AI6" s="2" t="s">
        <v>88</v>
      </c>
      <c r="AJ6" s="2" t="s">
        <v>88</v>
      </c>
      <c r="AK6" s="2" t="s">
        <v>88</v>
      </c>
      <c r="AL6" s="2" t="s">
        <v>88</v>
      </c>
      <c r="AM6" s="2" t="s">
        <v>88</v>
      </c>
      <c r="AN6" s="2" t="s">
        <v>88</v>
      </c>
      <c r="AO6" s="2" t="s">
        <v>88</v>
      </c>
    </row>
    <row r="7" spans="2:41" x14ac:dyDescent="0.2">
      <c r="B7" s="2"/>
      <c r="C7" s="2" t="s">
        <v>51</v>
      </c>
      <c r="D7" s="2"/>
      <c r="E7" s="2" t="s">
        <v>88</v>
      </c>
      <c r="F7" s="2" t="s">
        <v>88</v>
      </c>
      <c r="G7" s="2" t="s">
        <v>88</v>
      </c>
      <c r="H7" s="2" t="s">
        <v>88</v>
      </c>
      <c r="I7" s="2" t="s">
        <v>88</v>
      </c>
      <c r="J7" s="2" t="s">
        <v>88</v>
      </c>
      <c r="K7" s="2" t="s">
        <v>88</v>
      </c>
      <c r="L7" s="2" t="s">
        <v>88</v>
      </c>
      <c r="M7" s="2" t="s">
        <v>88</v>
      </c>
      <c r="N7" s="2" t="s">
        <v>88</v>
      </c>
      <c r="O7" s="2" t="s">
        <v>88</v>
      </c>
      <c r="P7" s="2" t="s">
        <v>88</v>
      </c>
      <c r="Q7" s="2" t="s">
        <v>88</v>
      </c>
      <c r="R7" s="2">
        <v>1</v>
      </c>
      <c r="S7" s="2" t="s">
        <v>88</v>
      </c>
      <c r="T7" s="2" t="s">
        <v>88</v>
      </c>
      <c r="U7" s="2" t="s">
        <v>88</v>
      </c>
      <c r="V7" s="2" t="s">
        <v>88</v>
      </c>
      <c r="W7" s="2" t="s">
        <v>88</v>
      </c>
      <c r="X7" s="2" t="s">
        <v>88</v>
      </c>
      <c r="Y7" s="2" t="s">
        <v>88</v>
      </c>
      <c r="Z7" s="2" t="s">
        <v>88</v>
      </c>
      <c r="AA7" s="2" t="s">
        <v>88</v>
      </c>
      <c r="AB7" s="2">
        <v>1</v>
      </c>
      <c r="AC7" s="2" t="s">
        <v>88</v>
      </c>
      <c r="AD7" s="2">
        <v>1</v>
      </c>
      <c r="AE7" s="2" t="s">
        <v>88</v>
      </c>
      <c r="AF7" s="2" t="s">
        <v>88</v>
      </c>
      <c r="AG7" s="2" t="s">
        <v>88</v>
      </c>
      <c r="AH7" s="2" t="s">
        <v>88</v>
      </c>
      <c r="AI7" s="2" t="s">
        <v>88</v>
      </c>
      <c r="AJ7" s="2" t="s">
        <v>88</v>
      </c>
      <c r="AK7" s="2" t="s">
        <v>88</v>
      </c>
      <c r="AL7" s="2" t="s">
        <v>88</v>
      </c>
      <c r="AM7" s="2" t="s">
        <v>88</v>
      </c>
      <c r="AN7" s="2" t="s">
        <v>88</v>
      </c>
      <c r="AO7" s="2" t="s">
        <v>88</v>
      </c>
    </row>
    <row r="8" spans="2:41" x14ac:dyDescent="0.2">
      <c r="B8" s="2"/>
      <c r="C8" s="2" t="s">
        <v>54</v>
      </c>
      <c r="D8" s="2"/>
      <c r="E8" s="2" t="s">
        <v>88</v>
      </c>
      <c r="F8" s="2" t="s">
        <v>88</v>
      </c>
      <c r="G8" s="2" t="s">
        <v>88</v>
      </c>
      <c r="H8" s="2" t="s">
        <v>88</v>
      </c>
      <c r="I8" s="2" t="s">
        <v>88</v>
      </c>
      <c r="J8" s="2" t="s">
        <v>88</v>
      </c>
      <c r="K8" s="2" t="s">
        <v>88</v>
      </c>
      <c r="L8" s="2" t="s">
        <v>88</v>
      </c>
      <c r="M8" s="2" t="s">
        <v>88</v>
      </c>
      <c r="N8" s="2" t="s">
        <v>88</v>
      </c>
      <c r="O8" s="2" t="s">
        <v>88</v>
      </c>
      <c r="P8" s="2" t="s">
        <v>88</v>
      </c>
      <c r="Q8" s="2" t="s">
        <v>88</v>
      </c>
      <c r="R8" s="2" t="s">
        <v>88</v>
      </c>
      <c r="S8" s="2" t="s">
        <v>88</v>
      </c>
      <c r="T8" s="2" t="s">
        <v>88</v>
      </c>
      <c r="U8" s="2" t="s">
        <v>88</v>
      </c>
      <c r="V8" s="2" t="s">
        <v>88</v>
      </c>
      <c r="W8" s="2" t="s">
        <v>88</v>
      </c>
      <c r="X8" s="2" t="s">
        <v>88</v>
      </c>
      <c r="Y8" s="2" t="s">
        <v>88</v>
      </c>
      <c r="Z8" s="2" t="s">
        <v>88</v>
      </c>
      <c r="AA8" s="2" t="s">
        <v>88</v>
      </c>
      <c r="AB8" s="2" t="s">
        <v>88</v>
      </c>
      <c r="AC8" s="2" t="s">
        <v>88</v>
      </c>
      <c r="AD8" s="2">
        <v>1</v>
      </c>
      <c r="AE8" s="2" t="s">
        <v>88</v>
      </c>
      <c r="AF8" s="2" t="s">
        <v>88</v>
      </c>
      <c r="AG8" s="2" t="s">
        <v>88</v>
      </c>
      <c r="AH8" s="2" t="s">
        <v>88</v>
      </c>
      <c r="AI8" s="2" t="s">
        <v>88</v>
      </c>
      <c r="AJ8" s="2" t="s">
        <v>88</v>
      </c>
      <c r="AK8" s="2" t="s">
        <v>88</v>
      </c>
      <c r="AL8" s="2" t="s">
        <v>88</v>
      </c>
      <c r="AM8" s="2" t="s">
        <v>88</v>
      </c>
      <c r="AN8" s="2" t="s">
        <v>88</v>
      </c>
      <c r="AO8" s="2" t="s">
        <v>88</v>
      </c>
    </row>
    <row r="9" spans="2:41" x14ac:dyDescent="0.2">
      <c r="B9" s="2"/>
      <c r="C9" s="2" t="s">
        <v>56</v>
      </c>
      <c r="D9" s="2"/>
      <c r="E9" s="2" t="s">
        <v>88</v>
      </c>
      <c r="F9" s="2" t="s">
        <v>88</v>
      </c>
      <c r="G9" s="2">
        <v>1</v>
      </c>
      <c r="H9" s="2" t="s">
        <v>88</v>
      </c>
      <c r="I9" s="2" t="s">
        <v>88</v>
      </c>
      <c r="J9" s="2" t="s">
        <v>88</v>
      </c>
      <c r="K9" s="2" t="s">
        <v>88</v>
      </c>
      <c r="L9" s="2" t="s">
        <v>88</v>
      </c>
      <c r="M9" s="2" t="s">
        <v>88</v>
      </c>
      <c r="N9" s="2" t="s">
        <v>88</v>
      </c>
      <c r="O9" s="2" t="s">
        <v>88</v>
      </c>
      <c r="P9" s="2" t="s">
        <v>88</v>
      </c>
      <c r="Q9" s="2">
        <v>1</v>
      </c>
      <c r="R9" s="2" t="s">
        <v>88</v>
      </c>
      <c r="S9" s="2" t="s">
        <v>88</v>
      </c>
      <c r="T9" s="2" t="s">
        <v>88</v>
      </c>
      <c r="U9" s="2" t="s">
        <v>88</v>
      </c>
      <c r="V9" s="2" t="s">
        <v>88</v>
      </c>
      <c r="W9" s="2" t="s">
        <v>88</v>
      </c>
      <c r="X9" s="2" t="s">
        <v>88</v>
      </c>
      <c r="Y9" s="2" t="s">
        <v>88</v>
      </c>
      <c r="Z9" s="2" t="s">
        <v>88</v>
      </c>
      <c r="AA9" s="2" t="s">
        <v>88</v>
      </c>
      <c r="AB9" s="2" t="s">
        <v>88</v>
      </c>
      <c r="AC9" s="2" t="s">
        <v>88</v>
      </c>
      <c r="AD9" s="2">
        <v>1</v>
      </c>
      <c r="AE9" s="2" t="s">
        <v>88</v>
      </c>
      <c r="AF9" s="2" t="s">
        <v>88</v>
      </c>
      <c r="AG9" s="2" t="s">
        <v>88</v>
      </c>
      <c r="AH9" s="2" t="s">
        <v>88</v>
      </c>
      <c r="AI9" s="2" t="s">
        <v>88</v>
      </c>
      <c r="AJ9" s="2" t="s">
        <v>88</v>
      </c>
      <c r="AK9" s="2" t="s">
        <v>88</v>
      </c>
      <c r="AL9" s="2" t="s">
        <v>88</v>
      </c>
      <c r="AM9" s="2" t="s">
        <v>88</v>
      </c>
      <c r="AN9" s="2" t="s">
        <v>88</v>
      </c>
      <c r="AO9" s="2" t="s">
        <v>88</v>
      </c>
    </row>
    <row r="10" spans="2:41" x14ac:dyDescent="0.2">
      <c r="B10" s="2"/>
      <c r="C10" s="2" t="s">
        <v>58</v>
      </c>
      <c r="D10" s="2"/>
      <c r="E10" s="2" t="s">
        <v>88</v>
      </c>
      <c r="F10" s="2" t="s">
        <v>88</v>
      </c>
      <c r="G10" s="2" t="s">
        <v>88</v>
      </c>
      <c r="H10" s="2" t="s">
        <v>88</v>
      </c>
      <c r="I10" s="2" t="s">
        <v>88</v>
      </c>
      <c r="J10" s="2" t="s">
        <v>88</v>
      </c>
      <c r="K10" s="2" t="s">
        <v>88</v>
      </c>
      <c r="L10" s="2" t="s">
        <v>88</v>
      </c>
      <c r="M10" s="2" t="s">
        <v>88</v>
      </c>
      <c r="N10" s="2" t="s">
        <v>88</v>
      </c>
      <c r="O10" s="2" t="s">
        <v>88</v>
      </c>
      <c r="P10" s="2" t="s">
        <v>88</v>
      </c>
      <c r="Q10" s="2" t="s">
        <v>88</v>
      </c>
      <c r="R10" s="2" t="s">
        <v>88</v>
      </c>
      <c r="S10" s="2" t="s">
        <v>88</v>
      </c>
      <c r="T10" s="2" t="s">
        <v>88</v>
      </c>
      <c r="U10" s="2">
        <v>1</v>
      </c>
      <c r="V10" s="2" t="s">
        <v>88</v>
      </c>
      <c r="W10" s="2" t="s">
        <v>88</v>
      </c>
      <c r="X10" s="2" t="s">
        <v>88</v>
      </c>
      <c r="Y10" s="2" t="s">
        <v>88</v>
      </c>
      <c r="Z10" s="2" t="s">
        <v>88</v>
      </c>
      <c r="AA10" s="2" t="s">
        <v>88</v>
      </c>
      <c r="AB10" s="2" t="s">
        <v>88</v>
      </c>
      <c r="AC10" s="2" t="s">
        <v>88</v>
      </c>
      <c r="AD10" s="2" t="s">
        <v>88</v>
      </c>
      <c r="AE10" s="2" t="s">
        <v>88</v>
      </c>
      <c r="AF10" s="2" t="s">
        <v>88</v>
      </c>
      <c r="AG10" s="2" t="s">
        <v>88</v>
      </c>
      <c r="AH10" s="2" t="s">
        <v>88</v>
      </c>
      <c r="AI10" s="2" t="s">
        <v>88</v>
      </c>
      <c r="AJ10" s="2" t="s">
        <v>88</v>
      </c>
      <c r="AK10" s="2" t="s">
        <v>88</v>
      </c>
      <c r="AL10" s="2" t="s">
        <v>88</v>
      </c>
      <c r="AM10" s="2" t="s">
        <v>88</v>
      </c>
      <c r="AN10" s="2" t="s">
        <v>88</v>
      </c>
      <c r="AO10" s="2" t="s">
        <v>88</v>
      </c>
    </row>
    <row r="11" spans="2:41" x14ac:dyDescent="0.2">
      <c r="B11" s="2"/>
      <c r="C11" s="2" t="s">
        <v>74</v>
      </c>
      <c r="D11" s="2"/>
      <c r="E11" s="2" t="s">
        <v>88</v>
      </c>
      <c r="F11" s="2" t="s">
        <v>88</v>
      </c>
      <c r="G11" s="2" t="s">
        <v>88</v>
      </c>
      <c r="H11" s="2" t="s">
        <v>88</v>
      </c>
      <c r="I11" s="2" t="s">
        <v>88</v>
      </c>
      <c r="J11" s="2" t="s">
        <v>88</v>
      </c>
      <c r="K11" s="2" t="s">
        <v>88</v>
      </c>
      <c r="L11" s="2" t="s">
        <v>88</v>
      </c>
      <c r="M11" s="2" t="s">
        <v>88</v>
      </c>
      <c r="N11" s="2">
        <v>1</v>
      </c>
      <c r="O11" s="2" t="s">
        <v>88</v>
      </c>
      <c r="P11" s="2" t="s">
        <v>88</v>
      </c>
      <c r="Q11" s="2" t="s">
        <v>88</v>
      </c>
      <c r="R11" s="2" t="s">
        <v>88</v>
      </c>
      <c r="S11" s="2" t="s">
        <v>88</v>
      </c>
      <c r="T11" s="2" t="s">
        <v>88</v>
      </c>
      <c r="U11" s="2" t="s">
        <v>88</v>
      </c>
      <c r="V11" s="2" t="s">
        <v>88</v>
      </c>
      <c r="W11" s="2" t="s">
        <v>88</v>
      </c>
      <c r="X11" s="2" t="s">
        <v>88</v>
      </c>
      <c r="Y11" s="2" t="s">
        <v>88</v>
      </c>
      <c r="Z11" s="2" t="s">
        <v>88</v>
      </c>
      <c r="AA11" s="2" t="s">
        <v>88</v>
      </c>
      <c r="AB11" s="2" t="s">
        <v>88</v>
      </c>
      <c r="AC11" s="2" t="s">
        <v>88</v>
      </c>
      <c r="AD11" s="2" t="s">
        <v>88</v>
      </c>
      <c r="AE11" s="2" t="s">
        <v>88</v>
      </c>
      <c r="AF11" s="2" t="s">
        <v>88</v>
      </c>
      <c r="AG11" s="2" t="s">
        <v>88</v>
      </c>
      <c r="AH11" s="2" t="s">
        <v>88</v>
      </c>
      <c r="AI11" s="2" t="s">
        <v>88</v>
      </c>
      <c r="AJ11" s="2" t="s">
        <v>88</v>
      </c>
      <c r="AK11" s="2" t="s">
        <v>88</v>
      </c>
      <c r="AL11" s="2" t="s">
        <v>88</v>
      </c>
      <c r="AM11" s="2" t="s">
        <v>88</v>
      </c>
      <c r="AN11" s="2" t="s">
        <v>88</v>
      </c>
      <c r="AO11" s="2" t="s">
        <v>88</v>
      </c>
    </row>
    <row r="12" spans="2:41" x14ac:dyDescent="0.2">
      <c r="B12" s="2"/>
      <c r="C12" s="2" t="s">
        <v>47</v>
      </c>
      <c r="D12" s="2"/>
      <c r="E12" s="2" t="s">
        <v>88</v>
      </c>
      <c r="F12" s="2" t="s">
        <v>88</v>
      </c>
      <c r="G12" s="2" t="s">
        <v>88</v>
      </c>
      <c r="H12" s="2" t="s">
        <v>88</v>
      </c>
      <c r="I12" s="2" t="s">
        <v>88</v>
      </c>
      <c r="J12" s="2" t="s">
        <v>88</v>
      </c>
      <c r="K12" s="2" t="s">
        <v>88</v>
      </c>
      <c r="L12" s="2" t="s">
        <v>88</v>
      </c>
      <c r="M12" s="2" t="s">
        <v>88</v>
      </c>
      <c r="N12" s="2" t="s">
        <v>88</v>
      </c>
      <c r="O12" s="2" t="s">
        <v>88</v>
      </c>
      <c r="P12" s="2" t="s">
        <v>88</v>
      </c>
      <c r="Q12" s="2" t="s">
        <v>88</v>
      </c>
      <c r="R12" s="2" t="s">
        <v>88</v>
      </c>
      <c r="S12" s="2" t="s">
        <v>88</v>
      </c>
      <c r="T12" s="2" t="s">
        <v>88</v>
      </c>
      <c r="U12" s="2" t="s">
        <v>88</v>
      </c>
      <c r="V12" s="2">
        <v>1</v>
      </c>
      <c r="W12" s="2" t="s">
        <v>88</v>
      </c>
      <c r="X12" s="2">
        <v>1</v>
      </c>
      <c r="Y12" s="2" t="s">
        <v>88</v>
      </c>
      <c r="Z12" s="2" t="s">
        <v>88</v>
      </c>
      <c r="AA12" s="2" t="s">
        <v>88</v>
      </c>
      <c r="AB12" s="2" t="s">
        <v>88</v>
      </c>
      <c r="AC12" s="2" t="s">
        <v>88</v>
      </c>
      <c r="AD12" s="2" t="s">
        <v>88</v>
      </c>
      <c r="AE12" s="2" t="s">
        <v>88</v>
      </c>
      <c r="AF12" s="2" t="s">
        <v>88</v>
      </c>
      <c r="AG12" s="2" t="s">
        <v>88</v>
      </c>
      <c r="AH12" s="2" t="s">
        <v>88</v>
      </c>
      <c r="AI12" s="2" t="s">
        <v>88</v>
      </c>
      <c r="AJ12" s="2" t="s">
        <v>88</v>
      </c>
      <c r="AK12" s="2" t="s">
        <v>88</v>
      </c>
      <c r="AL12" s="2" t="s">
        <v>88</v>
      </c>
      <c r="AM12" s="2" t="s">
        <v>88</v>
      </c>
      <c r="AN12" s="2" t="s">
        <v>88</v>
      </c>
      <c r="AO12" s="2" t="s">
        <v>88</v>
      </c>
    </row>
    <row r="13" spans="2:41" x14ac:dyDescent="0.2">
      <c r="B13" s="2"/>
      <c r="C13" s="2" t="s">
        <v>50</v>
      </c>
      <c r="D13" s="2"/>
      <c r="E13" s="2" t="s">
        <v>88</v>
      </c>
      <c r="F13" s="2" t="s">
        <v>88</v>
      </c>
      <c r="G13" s="2" t="s">
        <v>88</v>
      </c>
      <c r="H13" s="2" t="s">
        <v>88</v>
      </c>
      <c r="I13" s="2" t="s">
        <v>88</v>
      </c>
      <c r="J13" s="2" t="s">
        <v>88</v>
      </c>
      <c r="K13" s="2" t="s">
        <v>88</v>
      </c>
      <c r="L13" s="2" t="s">
        <v>88</v>
      </c>
      <c r="M13" s="2" t="s">
        <v>88</v>
      </c>
      <c r="N13" s="2" t="s">
        <v>88</v>
      </c>
      <c r="O13" s="2" t="s">
        <v>88</v>
      </c>
      <c r="P13" s="2" t="s">
        <v>88</v>
      </c>
      <c r="Q13" s="2" t="s">
        <v>88</v>
      </c>
      <c r="R13" s="2" t="s">
        <v>88</v>
      </c>
      <c r="S13" s="2" t="s">
        <v>88</v>
      </c>
      <c r="T13" s="2" t="s">
        <v>88</v>
      </c>
      <c r="U13" s="2" t="s">
        <v>88</v>
      </c>
      <c r="V13" s="2">
        <v>1</v>
      </c>
      <c r="W13" s="2" t="s">
        <v>88</v>
      </c>
      <c r="X13" s="2" t="s">
        <v>88</v>
      </c>
      <c r="Y13" s="2" t="s">
        <v>88</v>
      </c>
      <c r="Z13" s="2" t="s">
        <v>88</v>
      </c>
      <c r="AA13" s="2" t="s">
        <v>88</v>
      </c>
      <c r="AB13" s="2" t="s">
        <v>88</v>
      </c>
      <c r="AC13" s="2" t="s">
        <v>88</v>
      </c>
      <c r="AD13" s="2" t="s">
        <v>88</v>
      </c>
      <c r="AE13" s="2" t="s">
        <v>88</v>
      </c>
      <c r="AF13" s="2" t="s">
        <v>88</v>
      </c>
      <c r="AG13" s="2" t="s">
        <v>88</v>
      </c>
      <c r="AH13" s="2" t="s">
        <v>88</v>
      </c>
      <c r="AI13" s="2" t="s">
        <v>88</v>
      </c>
      <c r="AJ13" s="2" t="s">
        <v>88</v>
      </c>
      <c r="AK13" s="2" t="s">
        <v>88</v>
      </c>
      <c r="AL13" s="2" t="s">
        <v>88</v>
      </c>
      <c r="AM13" s="2" t="s">
        <v>88</v>
      </c>
      <c r="AN13" s="2" t="s">
        <v>88</v>
      </c>
      <c r="AO13" s="2" t="s">
        <v>88</v>
      </c>
    </row>
    <row r="14" spans="2:41" x14ac:dyDescent="0.2">
      <c r="B14" s="2"/>
      <c r="C14" s="2" t="s">
        <v>53</v>
      </c>
      <c r="D14" s="2"/>
      <c r="E14" s="2" t="s">
        <v>88</v>
      </c>
      <c r="F14" s="2" t="s">
        <v>88</v>
      </c>
      <c r="G14" s="2" t="s">
        <v>88</v>
      </c>
      <c r="H14" s="2" t="s">
        <v>88</v>
      </c>
      <c r="I14" s="2" t="s">
        <v>88</v>
      </c>
      <c r="J14" s="2" t="s">
        <v>88</v>
      </c>
      <c r="K14" s="2" t="s">
        <v>88</v>
      </c>
      <c r="L14" s="2" t="s">
        <v>88</v>
      </c>
      <c r="M14" s="2" t="s">
        <v>88</v>
      </c>
      <c r="N14" s="2" t="s">
        <v>88</v>
      </c>
      <c r="O14" s="2" t="s">
        <v>88</v>
      </c>
      <c r="P14" s="2" t="s">
        <v>88</v>
      </c>
      <c r="Q14" s="2" t="s">
        <v>88</v>
      </c>
      <c r="R14" s="2" t="s">
        <v>88</v>
      </c>
      <c r="S14" s="2" t="s">
        <v>88</v>
      </c>
      <c r="T14" s="2" t="s">
        <v>88</v>
      </c>
      <c r="U14" s="2" t="s">
        <v>88</v>
      </c>
      <c r="V14" s="2" t="s">
        <v>88</v>
      </c>
      <c r="W14" s="2" t="s">
        <v>88</v>
      </c>
      <c r="X14" s="2" t="s">
        <v>88</v>
      </c>
      <c r="Y14" s="2" t="s">
        <v>88</v>
      </c>
      <c r="Z14" s="2" t="s">
        <v>88</v>
      </c>
      <c r="AA14" s="2" t="s">
        <v>88</v>
      </c>
      <c r="AB14" s="2" t="s">
        <v>88</v>
      </c>
      <c r="AC14" s="2" t="s">
        <v>88</v>
      </c>
      <c r="AD14" s="2" t="s">
        <v>88</v>
      </c>
      <c r="AE14" s="2" t="s">
        <v>88</v>
      </c>
      <c r="AF14" s="2" t="s">
        <v>88</v>
      </c>
      <c r="AG14" s="2">
        <v>1</v>
      </c>
      <c r="AH14" s="2" t="s">
        <v>88</v>
      </c>
      <c r="AI14" s="2" t="s">
        <v>88</v>
      </c>
      <c r="AJ14" s="2" t="s">
        <v>88</v>
      </c>
      <c r="AK14" s="2" t="s">
        <v>88</v>
      </c>
      <c r="AL14" s="2" t="s">
        <v>88</v>
      </c>
      <c r="AM14" s="2" t="s">
        <v>88</v>
      </c>
      <c r="AN14" s="2" t="s">
        <v>88</v>
      </c>
      <c r="AO14" s="2" t="s">
        <v>88</v>
      </c>
    </row>
    <row r="15" spans="2:41" x14ac:dyDescent="0.2">
      <c r="B15" s="2"/>
      <c r="C15" s="2" t="s">
        <v>61</v>
      </c>
      <c r="D15" s="2"/>
      <c r="E15" s="2" t="s">
        <v>88</v>
      </c>
      <c r="F15" s="2" t="s">
        <v>88</v>
      </c>
      <c r="G15" s="2" t="s">
        <v>88</v>
      </c>
      <c r="H15" s="2" t="s">
        <v>88</v>
      </c>
      <c r="I15" s="2" t="s">
        <v>88</v>
      </c>
      <c r="J15" s="2" t="s">
        <v>88</v>
      </c>
      <c r="K15" s="2" t="s">
        <v>88</v>
      </c>
      <c r="L15" s="2" t="s">
        <v>88</v>
      </c>
      <c r="M15" s="2" t="s">
        <v>88</v>
      </c>
      <c r="N15" s="2">
        <v>1</v>
      </c>
      <c r="O15" s="2" t="s">
        <v>88</v>
      </c>
      <c r="P15" s="2" t="s">
        <v>88</v>
      </c>
      <c r="Q15" s="2" t="s">
        <v>88</v>
      </c>
      <c r="R15" s="2" t="s">
        <v>88</v>
      </c>
      <c r="S15" s="2" t="s">
        <v>88</v>
      </c>
      <c r="T15" s="2" t="s">
        <v>88</v>
      </c>
      <c r="U15" s="2" t="s">
        <v>88</v>
      </c>
      <c r="V15" s="2" t="s">
        <v>88</v>
      </c>
      <c r="W15" s="2" t="s">
        <v>88</v>
      </c>
      <c r="X15" s="2" t="s">
        <v>88</v>
      </c>
      <c r="Y15" s="2" t="s">
        <v>88</v>
      </c>
      <c r="Z15" s="2" t="s">
        <v>88</v>
      </c>
      <c r="AA15" s="2" t="s">
        <v>88</v>
      </c>
      <c r="AB15" s="2" t="s">
        <v>88</v>
      </c>
      <c r="AC15" s="2" t="s">
        <v>88</v>
      </c>
      <c r="AD15" s="2" t="s">
        <v>88</v>
      </c>
      <c r="AE15" s="2" t="s">
        <v>88</v>
      </c>
      <c r="AF15" s="2" t="s">
        <v>88</v>
      </c>
      <c r="AG15" s="2" t="s">
        <v>88</v>
      </c>
      <c r="AH15" s="2" t="s">
        <v>88</v>
      </c>
      <c r="AI15" s="2" t="s">
        <v>88</v>
      </c>
      <c r="AJ15" s="2" t="s">
        <v>88</v>
      </c>
      <c r="AK15" s="2" t="s">
        <v>88</v>
      </c>
      <c r="AL15" s="2" t="s">
        <v>88</v>
      </c>
      <c r="AM15" s="2" t="s">
        <v>88</v>
      </c>
      <c r="AN15" s="2" t="s">
        <v>88</v>
      </c>
      <c r="AO15" s="2" t="s">
        <v>88</v>
      </c>
    </row>
    <row r="16" spans="2:41" x14ac:dyDescent="0.2">
      <c r="B16" s="2"/>
      <c r="C16" s="2" t="s">
        <v>75</v>
      </c>
      <c r="D16" s="2"/>
      <c r="E16" s="2" t="s">
        <v>88</v>
      </c>
      <c r="F16" s="2">
        <v>1</v>
      </c>
      <c r="G16" s="2">
        <v>1</v>
      </c>
      <c r="H16" s="2" t="s">
        <v>88</v>
      </c>
      <c r="I16" s="2" t="s">
        <v>88</v>
      </c>
      <c r="J16" s="2">
        <v>1</v>
      </c>
      <c r="K16" s="2">
        <v>1</v>
      </c>
      <c r="L16" s="2" t="s">
        <v>88</v>
      </c>
      <c r="M16" s="2" t="s">
        <v>88</v>
      </c>
      <c r="N16" s="2">
        <v>1</v>
      </c>
      <c r="O16" s="2" t="s">
        <v>88</v>
      </c>
      <c r="P16" s="2">
        <v>1</v>
      </c>
      <c r="Q16" s="2">
        <v>1</v>
      </c>
      <c r="R16" s="2">
        <v>1</v>
      </c>
      <c r="S16" s="2" t="s">
        <v>88</v>
      </c>
      <c r="T16" s="2" t="s">
        <v>88</v>
      </c>
      <c r="U16" s="2">
        <v>1</v>
      </c>
      <c r="V16" s="2" t="s">
        <v>88</v>
      </c>
      <c r="W16" s="2" t="s">
        <v>88</v>
      </c>
      <c r="X16" s="2" t="s">
        <v>88</v>
      </c>
      <c r="Y16" s="2" t="s">
        <v>88</v>
      </c>
      <c r="Z16" s="2">
        <v>1</v>
      </c>
      <c r="AA16" s="2" t="s">
        <v>88</v>
      </c>
      <c r="AB16" s="2">
        <v>1</v>
      </c>
      <c r="AC16" s="2">
        <v>1</v>
      </c>
      <c r="AD16" s="2">
        <v>1</v>
      </c>
      <c r="AE16" s="2" t="s">
        <v>88</v>
      </c>
      <c r="AF16" s="2" t="s">
        <v>88</v>
      </c>
      <c r="AG16" s="2" t="s">
        <v>88</v>
      </c>
      <c r="AH16" s="2">
        <v>1</v>
      </c>
      <c r="AI16" s="2" t="s">
        <v>88</v>
      </c>
      <c r="AJ16" s="2" t="s">
        <v>88</v>
      </c>
      <c r="AK16" s="2" t="s">
        <v>88</v>
      </c>
      <c r="AL16" s="2" t="s">
        <v>88</v>
      </c>
      <c r="AM16" s="2" t="s">
        <v>88</v>
      </c>
      <c r="AN16" s="2" t="s">
        <v>88</v>
      </c>
      <c r="AO16" s="2" t="s">
        <v>88</v>
      </c>
    </row>
  </sheetData>
  <sortState xmlns:xlrd2="http://schemas.microsoft.com/office/spreadsheetml/2017/richdata2" ref="AS3:AS39">
    <sortCondition ref="AS3:AS3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ERSE_Data_IMP-EXP_ExtraEU</vt:lpstr>
      <vt:lpstr>IMP-EXP_ELC_ExtraEU</vt:lpstr>
      <vt:lpstr>AVA</vt:lpstr>
      <vt:lpstr>'ERSE_Data_IMP-EXP_ExtraEU'!Print_Area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2021-02-04T03:59:50Z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146682798862457</vt:lpwstr>
  </property>
</Properties>
</file>