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D:\NewVEDA\Veda_models\EU_TIMES_Veda2.0\SuppXLS\"/>
    </mc:Choice>
  </mc:AlternateContent>
  <xr:revisionPtr revIDLastSave="0" documentId="13_ncr:1_{EB45077F-03F9-4073-9287-1184511BD924}" xr6:coauthVersionLast="45" xr6:coauthVersionMax="45" xr10:uidLastSave="{00000000-0000-0000-0000-000000000000}"/>
  <bookViews>
    <workbookView xWindow="780" yWindow="0" windowWidth="25110" windowHeight="15600" firstSheet="5" activeTab="7" xr2:uid="{00000000-000D-0000-FFFF-FFFF00000000}"/>
  </bookViews>
  <sheets>
    <sheet name="Description JRC-IDEES" sheetId="53" r:id="rId1"/>
    <sheet name="MatchingDictionary" sheetId="35" r:id="rId2"/>
    <sheet name="CHP_PASTI" sheetId="41" r:id="rId3"/>
    <sheet name="CHP_CapBnd" sheetId="45" r:id="rId4"/>
    <sheet name="ElcO_PASTI" sheetId="47" r:id="rId5"/>
    <sheet name="ElcO_CapBnd" sheetId="48" r:id="rId6"/>
    <sheet name="CHP_VEDA" sheetId="49" r:id="rId7"/>
    <sheet name="ELE_VEDA" sheetId="52" r:id="rId8"/>
    <sheet name="Other charact" sheetId="56" r:id="rId9"/>
    <sheet name="Retirements" sheetId="55" r:id="rId10"/>
    <sheet name="CH_IS_NO_VEDA" sheetId="57" r:id="rId11"/>
    <sheet name="CH_IS_NO_ENTSOE" sheetId="58" r:id="rId12"/>
    <sheet name="ENTSO-E Stat Factsheet 2018" sheetId="59" r:id="rId13"/>
  </sheets>
  <definedNames>
    <definedName name="_xlnm._FilterDatabase" localSheetId="10" hidden="1">CH_IS_NO_VEDA!$A$2:$R$4</definedName>
    <definedName name="_xlnm._FilterDatabase" localSheetId="3" hidden="1">CHP_CapBnd!$B$6:$U$6</definedName>
    <definedName name="_xlnm._FilterDatabase" localSheetId="6" hidden="1">CHP_VEDA!$A$2:$Y$226</definedName>
    <definedName name="_xlnm._FilterDatabase" localSheetId="7" hidden="1">ELE_VEDA!$A$2:$Y$450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 i="52" l="1"/>
  <c r="T2" i="49" l="1"/>
  <c r="T2" i="52"/>
  <c r="H8" i="57" l="1"/>
  <c r="G7" i="57"/>
  <c r="H7" i="57" s="1"/>
  <c r="I7" i="57" s="1"/>
  <c r="J7" i="57" s="1"/>
  <c r="P3" i="57"/>
  <c r="P4" i="57" s="1"/>
  <c r="B3" i="59"/>
  <c r="B4" i="59"/>
  <c r="B5" i="59"/>
  <c r="B6" i="59"/>
  <c r="B7" i="59"/>
  <c r="B8" i="59"/>
  <c r="B9" i="59"/>
  <c r="B10" i="59"/>
  <c r="B11" i="59"/>
  <c r="B12" i="59"/>
  <c r="B13" i="59"/>
  <c r="B14" i="59"/>
  <c r="B15" i="59"/>
  <c r="B18" i="59"/>
  <c r="B19" i="59"/>
  <c r="B20" i="59"/>
  <c r="B21" i="59"/>
  <c r="B22" i="59"/>
  <c r="B23" i="59"/>
  <c r="B24" i="59"/>
  <c r="B25" i="59"/>
  <c r="B26" i="59"/>
  <c r="B27" i="59"/>
  <c r="B28" i="59"/>
  <c r="B29" i="59"/>
  <c r="B30" i="59"/>
  <c r="B31" i="59"/>
  <c r="B32" i="59"/>
  <c r="B33" i="59"/>
  <c r="B34" i="59"/>
  <c r="B35" i="59"/>
  <c r="B36" i="59"/>
  <c r="B37" i="59"/>
  <c r="B2" i="59"/>
  <c r="S2" i="49" l="1"/>
  <c r="R2" i="49"/>
  <c r="L762" i="47"/>
  <c r="L761" i="47"/>
  <c r="L760" i="47"/>
  <c r="L759" i="47"/>
  <c r="L758" i="47"/>
  <c r="I446" i="52" s="1"/>
  <c r="L757" i="47"/>
  <c r="I445" i="52" s="1"/>
  <c r="L735" i="47"/>
  <c r="L734" i="47"/>
  <c r="L733" i="47"/>
  <c r="L732" i="47"/>
  <c r="L731" i="47"/>
  <c r="L730" i="47"/>
  <c r="L708" i="47"/>
  <c r="L707" i="47"/>
  <c r="L706" i="47"/>
  <c r="L705" i="47"/>
  <c r="L704" i="47"/>
  <c r="I414" i="52" s="1"/>
  <c r="L703" i="47"/>
  <c r="I413" i="52" s="1"/>
  <c r="L681" i="47"/>
  <c r="L680" i="47"/>
  <c r="L679" i="47"/>
  <c r="L678" i="47"/>
  <c r="L677" i="47"/>
  <c r="L676" i="47"/>
  <c r="L654" i="47"/>
  <c r="L653" i="47"/>
  <c r="L652" i="47"/>
  <c r="L651" i="47"/>
  <c r="L650" i="47"/>
  <c r="L649" i="47"/>
  <c r="I381" i="52" s="1"/>
  <c r="L627" i="47"/>
  <c r="L626" i="47"/>
  <c r="L625" i="47"/>
  <c r="L624" i="47"/>
  <c r="L623" i="47"/>
  <c r="L622" i="47"/>
  <c r="I365" i="52" s="1"/>
  <c r="L600" i="47"/>
  <c r="L599" i="47"/>
  <c r="I353" i="52" s="1"/>
  <c r="L598" i="47"/>
  <c r="L597" i="47"/>
  <c r="L596" i="47"/>
  <c r="L595" i="47"/>
  <c r="I349" i="52" s="1"/>
  <c r="L573" i="47"/>
  <c r="L572" i="47"/>
  <c r="L571" i="47"/>
  <c r="L570" i="47"/>
  <c r="L569" i="47"/>
  <c r="L568" i="47"/>
  <c r="L546" i="47"/>
  <c r="L545" i="47"/>
  <c r="L544" i="47"/>
  <c r="L543" i="47"/>
  <c r="L542" i="47"/>
  <c r="L541" i="47"/>
  <c r="I317" i="52" s="1"/>
  <c r="L519" i="47"/>
  <c r="L518" i="47"/>
  <c r="L517" i="47"/>
  <c r="L516" i="47"/>
  <c r="L515" i="47"/>
  <c r="L514" i="47"/>
  <c r="L492" i="47"/>
  <c r="L491" i="47"/>
  <c r="L490" i="47"/>
  <c r="L489" i="47"/>
  <c r="L488" i="47"/>
  <c r="L487" i="47"/>
  <c r="I285" i="52" s="1"/>
  <c r="L465" i="47"/>
  <c r="L464" i="47"/>
  <c r="L463" i="47"/>
  <c r="L462" i="47"/>
  <c r="L461" i="47"/>
  <c r="L460" i="47"/>
  <c r="L438" i="47"/>
  <c r="L437" i="47"/>
  <c r="L436" i="47"/>
  <c r="I256" i="52" s="1"/>
  <c r="L435" i="47"/>
  <c r="I255" i="52" s="1"/>
  <c r="L434" i="47"/>
  <c r="L433" i="47"/>
  <c r="I253" i="52" s="1"/>
  <c r="L411" i="47"/>
  <c r="L410" i="47"/>
  <c r="L409" i="47"/>
  <c r="L408" i="47"/>
  <c r="L407" i="47"/>
  <c r="L406" i="47"/>
  <c r="L384" i="47"/>
  <c r="L383" i="47"/>
  <c r="L382" i="47"/>
  <c r="L381" i="47"/>
  <c r="L380" i="47"/>
  <c r="L379" i="47"/>
  <c r="I221" i="52" s="1"/>
  <c r="L357" i="47"/>
  <c r="L356" i="47"/>
  <c r="L355" i="47"/>
  <c r="L354" i="47"/>
  <c r="L353" i="47"/>
  <c r="L352" i="47"/>
  <c r="L330" i="47"/>
  <c r="L329" i="47"/>
  <c r="L328" i="47"/>
  <c r="L327" i="47"/>
  <c r="L326" i="47"/>
  <c r="L325" i="47"/>
  <c r="I189" i="52" s="1"/>
  <c r="L303" i="47"/>
  <c r="L302" i="47"/>
  <c r="L301" i="47"/>
  <c r="L300" i="47"/>
  <c r="L299" i="47"/>
  <c r="L298" i="47"/>
  <c r="L276" i="47"/>
  <c r="L275" i="47"/>
  <c r="L274" i="47"/>
  <c r="L273" i="47"/>
  <c r="L272" i="47"/>
  <c r="L271" i="47"/>
  <c r="I157" i="52" s="1"/>
  <c r="L249" i="47"/>
  <c r="L248" i="47"/>
  <c r="I145" i="52" s="1"/>
  <c r="L247" i="47"/>
  <c r="L246" i="47"/>
  <c r="I143" i="52" s="1"/>
  <c r="L245" i="47"/>
  <c r="L244" i="47"/>
  <c r="L222" i="47"/>
  <c r="L221" i="47"/>
  <c r="L220" i="47"/>
  <c r="L219" i="47"/>
  <c r="L218" i="47"/>
  <c r="L217" i="47"/>
  <c r="I125" i="52" s="1"/>
  <c r="L195" i="47"/>
  <c r="L194" i="47"/>
  <c r="L193" i="47"/>
  <c r="L192" i="47"/>
  <c r="L191" i="47"/>
  <c r="L190" i="47"/>
  <c r="L168" i="47"/>
  <c r="L167" i="47"/>
  <c r="L166" i="47"/>
  <c r="L165" i="47"/>
  <c r="L164" i="47"/>
  <c r="L163" i="47"/>
  <c r="I93" i="52" s="1"/>
  <c r="L141" i="47"/>
  <c r="L140" i="47"/>
  <c r="L139" i="47"/>
  <c r="I80" i="52" s="1"/>
  <c r="L138" i="47"/>
  <c r="L137" i="47"/>
  <c r="L136" i="47"/>
  <c r="L114" i="47"/>
  <c r="L113" i="47"/>
  <c r="L112" i="47"/>
  <c r="L111" i="47"/>
  <c r="L110" i="47"/>
  <c r="I62" i="52" s="1"/>
  <c r="L109" i="47"/>
  <c r="L87" i="47"/>
  <c r="L86" i="47"/>
  <c r="L85" i="47"/>
  <c r="L84" i="47"/>
  <c r="L83" i="47"/>
  <c r="L82" i="47"/>
  <c r="I45" i="52" s="1"/>
  <c r="L60" i="47"/>
  <c r="L59" i="47"/>
  <c r="I33" i="52" s="1"/>
  <c r="L58" i="47"/>
  <c r="I32" i="52" s="1"/>
  <c r="L57" i="47"/>
  <c r="L56" i="47"/>
  <c r="L55" i="47"/>
  <c r="L29" i="47"/>
  <c r="L30" i="47"/>
  <c r="L31" i="47"/>
  <c r="L32" i="47"/>
  <c r="L33" i="47"/>
  <c r="L28" i="47"/>
  <c r="S2" i="52"/>
  <c r="R2" i="52"/>
  <c r="I450" i="52"/>
  <c r="H450" i="52"/>
  <c r="G450" i="52"/>
  <c r="F450" i="52"/>
  <c r="I449" i="52"/>
  <c r="H449" i="52"/>
  <c r="G449" i="52"/>
  <c r="F449" i="52"/>
  <c r="I448" i="52"/>
  <c r="H448" i="52"/>
  <c r="G448" i="52"/>
  <c r="F448" i="52"/>
  <c r="I447" i="52"/>
  <c r="H447" i="52"/>
  <c r="G447" i="52"/>
  <c r="F447" i="52"/>
  <c r="H446" i="52"/>
  <c r="G446" i="52"/>
  <c r="F446" i="52"/>
  <c r="H445" i="52"/>
  <c r="G445" i="52"/>
  <c r="F445" i="52"/>
  <c r="I434" i="52"/>
  <c r="H434" i="52"/>
  <c r="G434" i="52"/>
  <c r="F434" i="52"/>
  <c r="I433" i="52"/>
  <c r="H433" i="52"/>
  <c r="G433" i="52"/>
  <c r="F433" i="52"/>
  <c r="I432" i="52"/>
  <c r="H432" i="52"/>
  <c r="G432" i="52"/>
  <c r="F432" i="52"/>
  <c r="I431" i="52"/>
  <c r="H431" i="52"/>
  <c r="G431" i="52"/>
  <c r="F431" i="52"/>
  <c r="I430" i="52"/>
  <c r="H430" i="52"/>
  <c r="G430" i="52"/>
  <c r="F430" i="52"/>
  <c r="I429" i="52"/>
  <c r="H429" i="52"/>
  <c r="G429" i="52"/>
  <c r="F429" i="52"/>
  <c r="I418" i="52"/>
  <c r="H418" i="52"/>
  <c r="G418" i="52"/>
  <c r="F418" i="52"/>
  <c r="I417" i="52"/>
  <c r="H417" i="52"/>
  <c r="G417" i="52"/>
  <c r="F417" i="52"/>
  <c r="I416" i="52"/>
  <c r="H416" i="52"/>
  <c r="G416" i="52"/>
  <c r="F416" i="52"/>
  <c r="I415" i="52"/>
  <c r="H415" i="52"/>
  <c r="G415" i="52"/>
  <c r="F415" i="52"/>
  <c r="H414" i="52"/>
  <c r="G414" i="52"/>
  <c r="F414" i="52"/>
  <c r="H413" i="52"/>
  <c r="G413" i="52"/>
  <c r="F413" i="52"/>
  <c r="I402" i="52"/>
  <c r="H402" i="52"/>
  <c r="G402" i="52"/>
  <c r="F402" i="52"/>
  <c r="I401" i="52"/>
  <c r="H401" i="52"/>
  <c r="G401" i="52"/>
  <c r="F401" i="52"/>
  <c r="I400" i="52"/>
  <c r="H400" i="52"/>
  <c r="G400" i="52"/>
  <c r="F400" i="52"/>
  <c r="I399" i="52"/>
  <c r="H399" i="52"/>
  <c r="G399" i="52"/>
  <c r="F399" i="52"/>
  <c r="I398" i="52"/>
  <c r="H398" i="52"/>
  <c r="G398" i="52"/>
  <c r="F398" i="52"/>
  <c r="I397" i="52"/>
  <c r="H397" i="52"/>
  <c r="G397" i="52"/>
  <c r="F397" i="52"/>
  <c r="I386" i="52"/>
  <c r="H386" i="52"/>
  <c r="G386" i="52"/>
  <c r="F386" i="52"/>
  <c r="I385" i="52"/>
  <c r="H385" i="52"/>
  <c r="G385" i="52"/>
  <c r="F385" i="52"/>
  <c r="I384" i="52"/>
  <c r="H384" i="52"/>
  <c r="G384" i="52"/>
  <c r="F384" i="52"/>
  <c r="I383" i="52"/>
  <c r="H383" i="52"/>
  <c r="G383" i="52"/>
  <c r="F383" i="52"/>
  <c r="I382" i="52"/>
  <c r="H382" i="52"/>
  <c r="G382" i="52"/>
  <c r="F382" i="52"/>
  <c r="H381" i="52"/>
  <c r="G381" i="52"/>
  <c r="F381" i="52"/>
  <c r="I370" i="52"/>
  <c r="H370" i="52"/>
  <c r="G370" i="52"/>
  <c r="F370" i="52"/>
  <c r="I369" i="52"/>
  <c r="H369" i="52"/>
  <c r="G369" i="52"/>
  <c r="F369" i="52"/>
  <c r="I368" i="52"/>
  <c r="H368" i="52"/>
  <c r="G368" i="52"/>
  <c r="F368" i="52"/>
  <c r="I367" i="52"/>
  <c r="H367" i="52"/>
  <c r="G367" i="52"/>
  <c r="F367" i="52"/>
  <c r="I366" i="52"/>
  <c r="H366" i="52"/>
  <c r="G366" i="52"/>
  <c r="F366" i="52"/>
  <c r="H365" i="52"/>
  <c r="G365" i="52"/>
  <c r="F365" i="52"/>
  <c r="I354" i="52"/>
  <c r="H354" i="52"/>
  <c r="G354" i="52"/>
  <c r="F354" i="52"/>
  <c r="H353" i="52"/>
  <c r="G353" i="52"/>
  <c r="F353" i="52"/>
  <c r="I352" i="52"/>
  <c r="H352" i="52"/>
  <c r="G352" i="52"/>
  <c r="F352" i="52"/>
  <c r="I351" i="52"/>
  <c r="H351" i="52"/>
  <c r="G351" i="52"/>
  <c r="F351" i="52"/>
  <c r="I350" i="52"/>
  <c r="H350" i="52"/>
  <c r="G350" i="52"/>
  <c r="F350" i="52"/>
  <c r="H349" i="52"/>
  <c r="G349" i="52"/>
  <c r="F349" i="52"/>
  <c r="I338" i="52"/>
  <c r="H338" i="52"/>
  <c r="G338" i="52"/>
  <c r="F338" i="52"/>
  <c r="I337" i="52"/>
  <c r="H337" i="52"/>
  <c r="G337" i="52"/>
  <c r="F337" i="52"/>
  <c r="I336" i="52"/>
  <c r="H336" i="52"/>
  <c r="G336" i="52"/>
  <c r="F336" i="52"/>
  <c r="I335" i="52"/>
  <c r="H335" i="52"/>
  <c r="G335" i="52"/>
  <c r="F335" i="52"/>
  <c r="I334" i="52"/>
  <c r="H334" i="52"/>
  <c r="G334" i="52"/>
  <c r="F334" i="52"/>
  <c r="I333" i="52"/>
  <c r="H333" i="52"/>
  <c r="G333" i="52"/>
  <c r="F333" i="52"/>
  <c r="I322" i="52"/>
  <c r="H322" i="52"/>
  <c r="G322" i="52"/>
  <c r="F322" i="52"/>
  <c r="I321" i="52"/>
  <c r="H321" i="52"/>
  <c r="G321" i="52"/>
  <c r="F321" i="52"/>
  <c r="I320" i="52"/>
  <c r="H320" i="52"/>
  <c r="G320" i="52"/>
  <c r="F320" i="52"/>
  <c r="I319" i="52"/>
  <c r="H319" i="52"/>
  <c r="G319" i="52"/>
  <c r="F319" i="52"/>
  <c r="I318" i="52"/>
  <c r="H318" i="52"/>
  <c r="G318" i="52"/>
  <c r="F318" i="52"/>
  <c r="H317" i="52"/>
  <c r="G317" i="52"/>
  <c r="F317" i="52"/>
  <c r="I306" i="52"/>
  <c r="H306" i="52"/>
  <c r="G306" i="52"/>
  <c r="F306" i="52"/>
  <c r="I305" i="52"/>
  <c r="H305" i="52"/>
  <c r="G305" i="52"/>
  <c r="F305" i="52"/>
  <c r="I304" i="52"/>
  <c r="H304" i="52"/>
  <c r="G304" i="52"/>
  <c r="F304" i="52"/>
  <c r="I303" i="52"/>
  <c r="H303" i="52"/>
  <c r="G303" i="52"/>
  <c r="F303" i="52"/>
  <c r="I302" i="52"/>
  <c r="H302" i="52"/>
  <c r="G302" i="52"/>
  <c r="F302" i="52"/>
  <c r="I301" i="52"/>
  <c r="H301" i="52"/>
  <c r="G301" i="52"/>
  <c r="F301" i="52"/>
  <c r="I290" i="52"/>
  <c r="H290" i="52"/>
  <c r="G290" i="52"/>
  <c r="F290" i="52"/>
  <c r="I289" i="52"/>
  <c r="H289" i="52"/>
  <c r="G289" i="52"/>
  <c r="F289" i="52"/>
  <c r="I288" i="52"/>
  <c r="H288" i="52"/>
  <c r="G288" i="52"/>
  <c r="F288" i="52"/>
  <c r="I287" i="52"/>
  <c r="H287" i="52"/>
  <c r="G287" i="52"/>
  <c r="F287" i="52"/>
  <c r="I286" i="52"/>
  <c r="H286" i="52"/>
  <c r="G286" i="52"/>
  <c r="F286" i="52"/>
  <c r="H285" i="52"/>
  <c r="G285" i="52"/>
  <c r="F285" i="52"/>
  <c r="I274" i="52"/>
  <c r="H274" i="52"/>
  <c r="G274" i="52"/>
  <c r="F274" i="52"/>
  <c r="I273" i="52"/>
  <c r="H273" i="52"/>
  <c r="G273" i="52"/>
  <c r="F273" i="52"/>
  <c r="I272" i="52"/>
  <c r="H272" i="52"/>
  <c r="G272" i="52"/>
  <c r="F272" i="52"/>
  <c r="I271" i="52"/>
  <c r="H271" i="52"/>
  <c r="G271" i="52"/>
  <c r="F271" i="52"/>
  <c r="I270" i="52"/>
  <c r="H270" i="52"/>
  <c r="G270" i="52"/>
  <c r="F270" i="52"/>
  <c r="I269" i="52"/>
  <c r="H269" i="52"/>
  <c r="G269" i="52"/>
  <c r="F269" i="52"/>
  <c r="I258" i="52"/>
  <c r="H258" i="52"/>
  <c r="G258" i="52"/>
  <c r="F258" i="52"/>
  <c r="I257" i="52"/>
  <c r="H257" i="52"/>
  <c r="G257" i="52"/>
  <c r="F257" i="52"/>
  <c r="H256" i="52"/>
  <c r="G256" i="52"/>
  <c r="F256" i="52"/>
  <c r="H255" i="52"/>
  <c r="G255" i="52"/>
  <c r="F255" i="52"/>
  <c r="I254" i="52"/>
  <c r="H254" i="52"/>
  <c r="G254" i="52"/>
  <c r="F254" i="52"/>
  <c r="H253" i="52"/>
  <c r="G253" i="52"/>
  <c r="F253" i="52"/>
  <c r="I242" i="52"/>
  <c r="H242" i="52"/>
  <c r="G242" i="52"/>
  <c r="F242" i="52"/>
  <c r="I241" i="52"/>
  <c r="H241" i="52"/>
  <c r="G241" i="52"/>
  <c r="F241" i="52"/>
  <c r="I240" i="52"/>
  <c r="H240" i="52"/>
  <c r="G240" i="52"/>
  <c r="F240" i="52"/>
  <c r="I239" i="52"/>
  <c r="H239" i="52"/>
  <c r="G239" i="52"/>
  <c r="F239" i="52"/>
  <c r="I238" i="52"/>
  <c r="H238" i="52"/>
  <c r="G238" i="52"/>
  <c r="F238" i="52"/>
  <c r="I237" i="52"/>
  <c r="H237" i="52"/>
  <c r="G237" i="52"/>
  <c r="F237" i="52"/>
  <c r="I226" i="52"/>
  <c r="H226" i="52"/>
  <c r="G226" i="52"/>
  <c r="F226" i="52"/>
  <c r="I225" i="52"/>
  <c r="H225" i="52"/>
  <c r="G225" i="52"/>
  <c r="F225" i="52"/>
  <c r="I224" i="52"/>
  <c r="H224" i="52"/>
  <c r="G224" i="52"/>
  <c r="F224" i="52"/>
  <c r="I223" i="52"/>
  <c r="H223" i="52"/>
  <c r="G223" i="52"/>
  <c r="F223" i="52"/>
  <c r="I222" i="52"/>
  <c r="H222" i="52"/>
  <c r="G222" i="52"/>
  <c r="F222" i="52"/>
  <c r="H221" i="52"/>
  <c r="G221" i="52"/>
  <c r="F221" i="52"/>
  <c r="I210" i="52"/>
  <c r="H210" i="52"/>
  <c r="G210" i="52"/>
  <c r="F210" i="52"/>
  <c r="I209" i="52"/>
  <c r="H209" i="52"/>
  <c r="G209" i="52"/>
  <c r="F209" i="52"/>
  <c r="I208" i="52"/>
  <c r="H208" i="52"/>
  <c r="G208" i="52"/>
  <c r="F208" i="52"/>
  <c r="I207" i="52"/>
  <c r="H207" i="52"/>
  <c r="G207" i="52"/>
  <c r="F207" i="52"/>
  <c r="I206" i="52"/>
  <c r="H206" i="52"/>
  <c r="G206" i="52"/>
  <c r="F206" i="52"/>
  <c r="I205" i="52"/>
  <c r="H205" i="52"/>
  <c r="G205" i="52"/>
  <c r="F205" i="52"/>
  <c r="I194" i="52"/>
  <c r="H194" i="52"/>
  <c r="G194" i="52"/>
  <c r="F194" i="52"/>
  <c r="I193" i="52"/>
  <c r="H193" i="52"/>
  <c r="G193" i="52"/>
  <c r="F193" i="52"/>
  <c r="I192" i="52"/>
  <c r="H192" i="52"/>
  <c r="G192" i="52"/>
  <c r="F192" i="52"/>
  <c r="I191" i="52"/>
  <c r="H191" i="52"/>
  <c r="G191" i="52"/>
  <c r="F191" i="52"/>
  <c r="I190" i="52"/>
  <c r="H190" i="52"/>
  <c r="G190" i="52"/>
  <c r="F190" i="52"/>
  <c r="H189" i="52"/>
  <c r="G189" i="52"/>
  <c r="F189" i="52"/>
  <c r="I178" i="52"/>
  <c r="H178" i="52"/>
  <c r="G178" i="52"/>
  <c r="F178" i="52"/>
  <c r="I177" i="52"/>
  <c r="H177" i="52"/>
  <c r="G177" i="52"/>
  <c r="F177" i="52"/>
  <c r="I176" i="52"/>
  <c r="H176" i="52"/>
  <c r="G176" i="52"/>
  <c r="F176" i="52"/>
  <c r="I175" i="52"/>
  <c r="H175" i="52"/>
  <c r="G175" i="52"/>
  <c r="F175" i="52"/>
  <c r="I174" i="52"/>
  <c r="H174" i="52"/>
  <c r="G174" i="52"/>
  <c r="F174" i="52"/>
  <c r="I173" i="52"/>
  <c r="H173" i="52"/>
  <c r="G173" i="52"/>
  <c r="F173" i="52"/>
  <c r="I162" i="52"/>
  <c r="H162" i="52"/>
  <c r="G162" i="52"/>
  <c r="F162" i="52"/>
  <c r="I161" i="52"/>
  <c r="H161" i="52"/>
  <c r="G161" i="52"/>
  <c r="F161" i="52"/>
  <c r="I160" i="52"/>
  <c r="H160" i="52"/>
  <c r="G160" i="52"/>
  <c r="F160" i="52"/>
  <c r="I159" i="52"/>
  <c r="H159" i="52"/>
  <c r="G159" i="52"/>
  <c r="F159" i="52"/>
  <c r="I158" i="52"/>
  <c r="H158" i="52"/>
  <c r="G158" i="52"/>
  <c r="F158" i="52"/>
  <c r="H157" i="52"/>
  <c r="G157" i="52"/>
  <c r="F157" i="52"/>
  <c r="I146" i="52"/>
  <c r="H146" i="52"/>
  <c r="G146" i="52"/>
  <c r="F146" i="52"/>
  <c r="H145" i="52"/>
  <c r="G145" i="52"/>
  <c r="F145" i="52"/>
  <c r="I144" i="52"/>
  <c r="H144" i="52"/>
  <c r="G144" i="52"/>
  <c r="F144" i="52"/>
  <c r="H143" i="52"/>
  <c r="G143" i="52"/>
  <c r="F143" i="52"/>
  <c r="I142" i="52"/>
  <c r="H142" i="52"/>
  <c r="G142" i="52"/>
  <c r="F142" i="52"/>
  <c r="I141" i="52"/>
  <c r="H141" i="52"/>
  <c r="G141" i="52"/>
  <c r="F141" i="52"/>
  <c r="I130" i="52"/>
  <c r="H130" i="52"/>
  <c r="G130" i="52"/>
  <c r="F130" i="52"/>
  <c r="I129" i="52"/>
  <c r="H129" i="52"/>
  <c r="G129" i="52"/>
  <c r="F129" i="52"/>
  <c r="I128" i="52"/>
  <c r="H128" i="52"/>
  <c r="G128" i="52"/>
  <c r="F128" i="52"/>
  <c r="I127" i="52"/>
  <c r="H127" i="52"/>
  <c r="G127" i="52"/>
  <c r="F127" i="52"/>
  <c r="I126" i="52"/>
  <c r="H126" i="52"/>
  <c r="G126" i="52"/>
  <c r="F126" i="52"/>
  <c r="H125" i="52"/>
  <c r="G125" i="52"/>
  <c r="F125" i="52"/>
  <c r="I114" i="52"/>
  <c r="H114" i="52"/>
  <c r="G114" i="52"/>
  <c r="F114" i="52"/>
  <c r="I113" i="52"/>
  <c r="H113" i="52"/>
  <c r="G113" i="52"/>
  <c r="F113" i="52"/>
  <c r="I112" i="52"/>
  <c r="H112" i="52"/>
  <c r="G112" i="52"/>
  <c r="F112" i="52"/>
  <c r="I111" i="52"/>
  <c r="H111" i="52"/>
  <c r="G111" i="52"/>
  <c r="F111" i="52"/>
  <c r="I110" i="52"/>
  <c r="H110" i="52"/>
  <c r="G110" i="52"/>
  <c r="F110" i="52"/>
  <c r="I109" i="52"/>
  <c r="H109" i="52"/>
  <c r="G109" i="52"/>
  <c r="F109" i="52"/>
  <c r="I98" i="52"/>
  <c r="H98" i="52"/>
  <c r="G98" i="52"/>
  <c r="F98" i="52"/>
  <c r="I97" i="52"/>
  <c r="H97" i="52"/>
  <c r="G97" i="52"/>
  <c r="F97" i="52"/>
  <c r="I96" i="52"/>
  <c r="H96" i="52"/>
  <c r="G96" i="52"/>
  <c r="F96" i="52"/>
  <c r="I95" i="52"/>
  <c r="H95" i="52"/>
  <c r="G95" i="52"/>
  <c r="F95" i="52"/>
  <c r="I94" i="52"/>
  <c r="H94" i="52"/>
  <c r="G94" i="52"/>
  <c r="F94" i="52"/>
  <c r="H93" i="52"/>
  <c r="G93" i="52"/>
  <c r="F93" i="52"/>
  <c r="I82" i="52"/>
  <c r="H82" i="52"/>
  <c r="G82" i="52"/>
  <c r="F82" i="52"/>
  <c r="I81" i="52"/>
  <c r="H81" i="52"/>
  <c r="G81" i="52"/>
  <c r="F81" i="52"/>
  <c r="H80" i="52"/>
  <c r="G80" i="52"/>
  <c r="F80" i="52"/>
  <c r="I79" i="52"/>
  <c r="H79" i="52"/>
  <c r="G79" i="52"/>
  <c r="F79" i="52"/>
  <c r="I78" i="52"/>
  <c r="H78" i="52"/>
  <c r="G78" i="52"/>
  <c r="F78" i="52"/>
  <c r="I77" i="52"/>
  <c r="H77" i="52"/>
  <c r="G77" i="52"/>
  <c r="F77" i="52"/>
  <c r="I66" i="52"/>
  <c r="H66" i="52"/>
  <c r="G66" i="52"/>
  <c r="F66" i="52"/>
  <c r="I65" i="52"/>
  <c r="H65" i="52"/>
  <c r="G65" i="52"/>
  <c r="F65" i="52"/>
  <c r="I64" i="52"/>
  <c r="H64" i="52"/>
  <c r="G64" i="52"/>
  <c r="F64" i="52"/>
  <c r="I63" i="52"/>
  <c r="H63" i="52"/>
  <c r="G63" i="52"/>
  <c r="F63" i="52"/>
  <c r="H62" i="52"/>
  <c r="G62" i="52"/>
  <c r="F62" i="52"/>
  <c r="I61" i="52"/>
  <c r="H61" i="52"/>
  <c r="G61" i="52"/>
  <c r="F61" i="52"/>
  <c r="I50" i="52"/>
  <c r="H50" i="52"/>
  <c r="G50" i="52"/>
  <c r="F50" i="52"/>
  <c r="I49" i="52"/>
  <c r="H49" i="52"/>
  <c r="G49" i="52"/>
  <c r="F49" i="52"/>
  <c r="I48" i="52"/>
  <c r="H48" i="52"/>
  <c r="G48" i="52"/>
  <c r="F48" i="52"/>
  <c r="I47" i="52"/>
  <c r="H47" i="52"/>
  <c r="G47" i="52"/>
  <c r="F47" i="52"/>
  <c r="I46" i="52"/>
  <c r="H46" i="52"/>
  <c r="G46" i="52"/>
  <c r="F46" i="52"/>
  <c r="H45" i="52"/>
  <c r="G45" i="52"/>
  <c r="F45" i="52"/>
  <c r="I34" i="52"/>
  <c r="H34" i="52"/>
  <c r="G34" i="52"/>
  <c r="F34" i="52"/>
  <c r="H33" i="52"/>
  <c r="G33" i="52"/>
  <c r="F33" i="52"/>
  <c r="H32" i="52"/>
  <c r="G32" i="52"/>
  <c r="F32" i="52"/>
  <c r="I31" i="52"/>
  <c r="H31" i="52"/>
  <c r="G31" i="52"/>
  <c r="F31" i="52"/>
  <c r="I30" i="52"/>
  <c r="H30" i="52"/>
  <c r="G30" i="52"/>
  <c r="F30" i="52"/>
  <c r="I29" i="52"/>
  <c r="H29" i="52"/>
  <c r="G29" i="52"/>
  <c r="F29" i="52"/>
  <c r="I18" i="52"/>
  <c r="H18" i="52"/>
  <c r="G18" i="52"/>
  <c r="F18" i="52"/>
  <c r="I17" i="52"/>
  <c r="H17" i="52"/>
  <c r="G17" i="52"/>
  <c r="F17" i="52"/>
  <c r="I16" i="52"/>
  <c r="H16" i="52"/>
  <c r="G16" i="52"/>
  <c r="F16" i="52"/>
  <c r="I15" i="52"/>
  <c r="H15" i="52"/>
  <c r="G15" i="52"/>
  <c r="F15" i="52"/>
  <c r="I14" i="52"/>
  <c r="H14" i="52"/>
  <c r="G14" i="52"/>
  <c r="F14" i="52"/>
  <c r="I13" i="52"/>
  <c r="H13" i="52"/>
  <c r="G13" i="52"/>
  <c r="F13" i="52"/>
  <c r="M53" i="47"/>
  <c r="M28" i="47"/>
  <c r="J13" i="52" s="1"/>
  <c r="N28" i="47"/>
  <c r="K13" i="52" s="1"/>
  <c r="D409" i="52" l="1"/>
  <c r="P409" i="52"/>
  <c r="D410" i="52"/>
  <c r="P410" i="52"/>
  <c r="D411" i="52"/>
  <c r="P411" i="52"/>
  <c r="D412" i="52"/>
  <c r="P412" i="52"/>
  <c r="D413" i="52"/>
  <c r="P413" i="52"/>
  <c r="D414" i="52"/>
  <c r="P414" i="52"/>
  <c r="D415" i="52"/>
  <c r="P415" i="52"/>
  <c r="D416" i="52"/>
  <c r="P416" i="52"/>
  <c r="D417" i="52"/>
  <c r="P417" i="52"/>
  <c r="D418" i="52"/>
  <c r="P418" i="52"/>
  <c r="B419" i="52"/>
  <c r="D419" i="52"/>
  <c r="N419" i="52"/>
  <c r="P419" i="52"/>
  <c r="D420" i="52"/>
  <c r="P420" i="52"/>
  <c r="D421" i="52"/>
  <c r="P421" i="52"/>
  <c r="D422" i="52"/>
  <c r="P422" i="52"/>
  <c r="D423" i="52"/>
  <c r="P423" i="52"/>
  <c r="D424" i="52"/>
  <c r="P424" i="52"/>
  <c r="D425" i="52"/>
  <c r="P425" i="52"/>
  <c r="D426" i="52"/>
  <c r="P426" i="52"/>
  <c r="D427" i="52"/>
  <c r="P427" i="52"/>
  <c r="D428" i="52"/>
  <c r="P428" i="52"/>
  <c r="D429" i="52"/>
  <c r="P429" i="52"/>
  <c r="D430" i="52"/>
  <c r="P430" i="52"/>
  <c r="D431" i="52"/>
  <c r="P431" i="52"/>
  <c r="D432" i="52"/>
  <c r="P432" i="52"/>
  <c r="D433" i="52"/>
  <c r="P433" i="52"/>
  <c r="D434" i="52"/>
  <c r="P434" i="52"/>
  <c r="B435" i="52"/>
  <c r="D435" i="52"/>
  <c r="N435" i="52"/>
  <c r="P435" i="52"/>
  <c r="D436" i="52"/>
  <c r="P436" i="52"/>
  <c r="D437" i="52"/>
  <c r="P437" i="52"/>
  <c r="D438" i="52"/>
  <c r="P438" i="52"/>
  <c r="D439" i="52"/>
  <c r="P439" i="52"/>
  <c r="D440" i="52"/>
  <c r="P440" i="52"/>
  <c r="D441" i="52"/>
  <c r="P441" i="52"/>
  <c r="D442" i="52"/>
  <c r="P442" i="52"/>
  <c r="D443" i="52"/>
  <c r="P443" i="52"/>
  <c r="D444" i="52"/>
  <c r="P444" i="52"/>
  <c r="D445" i="52"/>
  <c r="P445" i="52"/>
  <c r="D446" i="52"/>
  <c r="P446" i="52"/>
  <c r="D447" i="52"/>
  <c r="P447" i="52"/>
  <c r="D448" i="52"/>
  <c r="P448" i="52"/>
  <c r="D449" i="52"/>
  <c r="P449" i="52"/>
  <c r="D450" i="52"/>
  <c r="P450" i="52"/>
  <c r="D11" i="52"/>
  <c r="P11" i="52"/>
  <c r="D12" i="52"/>
  <c r="P12" i="52"/>
  <c r="D13" i="52"/>
  <c r="P13" i="52"/>
  <c r="D14" i="52"/>
  <c r="P14" i="52"/>
  <c r="D15" i="52"/>
  <c r="P15" i="52"/>
  <c r="D16" i="52"/>
  <c r="P16" i="52"/>
  <c r="D17" i="52"/>
  <c r="P17" i="52"/>
  <c r="D18" i="52"/>
  <c r="P18" i="52"/>
  <c r="B19" i="52"/>
  <c r="D19" i="52"/>
  <c r="N19" i="52"/>
  <c r="P19" i="52"/>
  <c r="D20" i="52"/>
  <c r="P20" i="52"/>
  <c r="D21" i="52"/>
  <c r="P21" i="52"/>
  <c r="D22" i="52"/>
  <c r="P22" i="52"/>
  <c r="D23" i="52"/>
  <c r="P23" i="52"/>
  <c r="D24" i="52"/>
  <c r="P24" i="52"/>
  <c r="D25" i="52"/>
  <c r="P25" i="52"/>
  <c r="D26" i="52"/>
  <c r="P26" i="52"/>
  <c r="D27" i="52"/>
  <c r="P27" i="52"/>
  <c r="D28" i="52"/>
  <c r="P28" i="52"/>
  <c r="D29" i="52"/>
  <c r="P29" i="52"/>
  <c r="D30" i="52"/>
  <c r="P30" i="52"/>
  <c r="D31" i="52"/>
  <c r="P31" i="52"/>
  <c r="D32" i="52"/>
  <c r="P32" i="52"/>
  <c r="D33" i="52"/>
  <c r="P33" i="52"/>
  <c r="D34" i="52"/>
  <c r="P34" i="52"/>
  <c r="B35" i="52"/>
  <c r="D35" i="52"/>
  <c r="N35" i="52"/>
  <c r="P35" i="52"/>
  <c r="D36" i="52"/>
  <c r="P36" i="52"/>
  <c r="D37" i="52"/>
  <c r="P37" i="52"/>
  <c r="D38" i="52"/>
  <c r="P38" i="52"/>
  <c r="D39" i="52"/>
  <c r="P39" i="52"/>
  <c r="D40" i="52"/>
  <c r="P40" i="52"/>
  <c r="D41" i="52"/>
  <c r="P41" i="52"/>
  <c r="D42" i="52"/>
  <c r="P42" i="52"/>
  <c r="D43" i="52"/>
  <c r="P43" i="52"/>
  <c r="D44" i="52"/>
  <c r="P44" i="52"/>
  <c r="D45" i="52"/>
  <c r="P45" i="52"/>
  <c r="D46" i="52"/>
  <c r="P46" i="52"/>
  <c r="D47" i="52"/>
  <c r="P47" i="52"/>
  <c r="D48" i="52"/>
  <c r="P48" i="52"/>
  <c r="D49" i="52"/>
  <c r="P49" i="52"/>
  <c r="D50" i="52"/>
  <c r="P50" i="52"/>
  <c r="B51" i="52"/>
  <c r="D51" i="52"/>
  <c r="N51" i="52"/>
  <c r="P51" i="52"/>
  <c r="D52" i="52"/>
  <c r="P52" i="52"/>
  <c r="D53" i="52"/>
  <c r="P53" i="52"/>
  <c r="D54" i="52"/>
  <c r="P54" i="52"/>
  <c r="D55" i="52"/>
  <c r="P55" i="52"/>
  <c r="D56" i="52"/>
  <c r="P56" i="52"/>
  <c r="D57" i="52"/>
  <c r="P57" i="52"/>
  <c r="D58" i="52"/>
  <c r="P58" i="52"/>
  <c r="D59" i="52"/>
  <c r="P59" i="52"/>
  <c r="D60" i="52"/>
  <c r="P60" i="52"/>
  <c r="D61" i="52"/>
  <c r="P61" i="52"/>
  <c r="D62" i="52"/>
  <c r="P62" i="52"/>
  <c r="D63" i="52"/>
  <c r="P63" i="52"/>
  <c r="D64" i="52"/>
  <c r="P64" i="52"/>
  <c r="D65" i="52"/>
  <c r="P65" i="52"/>
  <c r="D66" i="52"/>
  <c r="P66" i="52"/>
  <c r="B67" i="52"/>
  <c r="D67" i="52"/>
  <c r="N67" i="52"/>
  <c r="P67" i="52"/>
  <c r="D68" i="52"/>
  <c r="P68" i="52"/>
  <c r="D69" i="52"/>
  <c r="P69" i="52"/>
  <c r="D70" i="52"/>
  <c r="P70" i="52"/>
  <c r="D71" i="52"/>
  <c r="P71" i="52"/>
  <c r="D72" i="52"/>
  <c r="P72" i="52"/>
  <c r="D73" i="52"/>
  <c r="P73" i="52"/>
  <c r="D74" i="52"/>
  <c r="P74" i="52"/>
  <c r="D75" i="52"/>
  <c r="P75" i="52"/>
  <c r="D76" i="52"/>
  <c r="P76" i="52"/>
  <c r="D77" i="52"/>
  <c r="P77" i="52"/>
  <c r="D78" i="52"/>
  <c r="P78" i="52"/>
  <c r="D79" i="52"/>
  <c r="P79" i="52"/>
  <c r="D80" i="52"/>
  <c r="P80" i="52"/>
  <c r="D81" i="52"/>
  <c r="P81" i="52"/>
  <c r="D82" i="52"/>
  <c r="P82" i="52"/>
  <c r="B83" i="52"/>
  <c r="D83" i="52"/>
  <c r="N83" i="52"/>
  <c r="P83" i="52"/>
  <c r="D84" i="52"/>
  <c r="P84" i="52"/>
  <c r="D85" i="52"/>
  <c r="P85" i="52"/>
  <c r="D86" i="52"/>
  <c r="P86" i="52"/>
  <c r="D87" i="52"/>
  <c r="P87" i="52"/>
  <c r="D88" i="52"/>
  <c r="P88" i="52"/>
  <c r="D89" i="52"/>
  <c r="P89" i="52"/>
  <c r="D90" i="52"/>
  <c r="P90" i="52"/>
  <c r="D91" i="52"/>
  <c r="P91" i="52"/>
  <c r="D92" i="52"/>
  <c r="P92" i="52"/>
  <c r="D93" i="52"/>
  <c r="P93" i="52"/>
  <c r="D94" i="52"/>
  <c r="P94" i="52"/>
  <c r="D95" i="52"/>
  <c r="P95" i="52"/>
  <c r="D96" i="52"/>
  <c r="P96" i="52"/>
  <c r="D97" i="52"/>
  <c r="P97" i="52"/>
  <c r="D98" i="52"/>
  <c r="P98" i="52"/>
  <c r="B99" i="52"/>
  <c r="D99" i="52"/>
  <c r="N99" i="52"/>
  <c r="P99" i="52"/>
  <c r="D100" i="52"/>
  <c r="P100" i="52"/>
  <c r="D101" i="52"/>
  <c r="P101" i="52"/>
  <c r="D102" i="52"/>
  <c r="P102" i="52"/>
  <c r="D103" i="52"/>
  <c r="P103" i="52"/>
  <c r="D104" i="52"/>
  <c r="P104" i="52"/>
  <c r="D105" i="52"/>
  <c r="P105" i="52"/>
  <c r="D106" i="52"/>
  <c r="P106" i="52"/>
  <c r="D107" i="52"/>
  <c r="P107" i="52"/>
  <c r="D108" i="52"/>
  <c r="P108" i="52"/>
  <c r="D109" i="52"/>
  <c r="P109" i="52"/>
  <c r="D110" i="52"/>
  <c r="P110" i="52"/>
  <c r="D111" i="52"/>
  <c r="P111" i="52"/>
  <c r="D112" i="52"/>
  <c r="P112" i="52"/>
  <c r="D113" i="52"/>
  <c r="P113" i="52"/>
  <c r="D114" i="52"/>
  <c r="P114" i="52"/>
  <c r="B115" i="52"/>
  <c r="D115" i="52"/>
  <c r="N115" i="52"/>
  <c r="P115" i="52"/>
  <c r="D116" i="52"/>
  <c r="P116" i="52"/>
  <c r="D117" i="52"/>
  <c r="P117" i="52"/>
  <c r="D118" i="52"/>
  <c r="P118" i="52"/>
  <c r="D119" i="52"/>
  <c r="P119" i="52"/>
  <c r="D120" i="52"/>
  <c r="P120" i="52"/>
  <c r="D121" i="52"/>
  <c r="P121" i="52"/>
  <c r="D122" i="52"/>
  <c r="P122" i="52"/>
  <c r="D123" i="52"/>
  <c r="P123" i="52"/>
  <c r="D124" i="52"/>
  <c r="P124" i="52"/>
  <c r="D125" i="52"/>
  <c r="P125" i="52"/>
  <c r="D126" i="52"/>
  <c r="P126" i="52"/>
  <c r="D127" i="52"/>
  <c r="P127" i="52"/>
  <c r="D128" i="52"/>
  <c r="P128" i="52"/>
  <c r="D129" i="52"/>
  <c r="P129" i="52"/>
  <c r="D130" i="52"/>
  <c r="P130" i="52"/>
  <c r="B131" i="52"/>
  <c r="D131" i="52"/>
  <c r="N131" i="52"/>
  <c r="P131" i="52"/>
  <c r="D132" i="52"/>
  <c r="P132" i="52"/>
  <c r="D133" i="52"/>
  <c r="P133" i="52"/>
  <c r="D134" i="52"/>
  <c r="P134" i="52"/>
  <c r="D135" i="52"/>
  <c r="P135" i="52"/>
  <c r="D136" i="52"/>
  <c r="P136" i="52"/>
  <c r="D137" i="52"/>
  <c r="P137" i="52"/>
  <c r="D138" i="52"/>
  <c r="P138" i="52"/>
  <c r="D139" i="52"/>
  <c r="P139" i="52"/>
  <c r="D140" i="52"/>
  <c r="P140" i="52"/>
  <c r="D141" i="52"/>
  <c r="P141" i="52"/>
  <c r="D142" i="52"/>
  <c r="P142" i="52"/>
  <c r="D143" i="52"/>
  <c r="P143" i="52"/>
  <c r="D144" i="52"/>
  <c r="P144" i="52"/>
  <c r="D145" i="52"/>
  <c r="P145" i="52"/>
  <c r="D146" i="52"/>
  <c r="P146" i="52"/>
  <c r="B147" i="52"/>
  <c r="D147" i="52"/>
  <c r="N147" i="52"/>
  <c r="P147" i="52"/>
  <c r="D148" i="52"/>
  <c r="P148" i="52"/>
  <c r="D149" i="52"/>
  <c r="P149" i="52"/>
  <c r="D150" i="52"/>
  <c r="P150" i="52"/>
  <c r="D151" i="52"/>
  <c r="P151" i="52"/>
  <c r="D152" i="52"/>
  <c r="P152" i="52"/>
  <c r="D153" i="52"/>
  <c r="P153" i="52"/>
  <c r="D154" i="52"/>
  <c r="P154" i="52"/>
  <c r="D155" i="52"/>
  <c r="P155" i="52"/>
  <c r="D156" i="52"/>
  <c r="P156" i="52"/>
  <c r="D157" i="52"/>
  <c r="P157" i="52"/>
  <c r="D158" i="52"/>
  <c r="P158" i="52"/>
  <c r="D159" i="52"/>
  <c r="P159" i="52"/>
  <c r="D160" i="52"/>
  <c r="P160" i="52"/>
  <c r="D161" i="52"/>
  <c r="P161" i="52"/>
  <c r="D162" i="52"/>
  <c r="P162" i="52"/>
  <c r="B163" i="52"/>
  <c r="D163" i="52"/>
  <c r="N163" i="52"/>
  <c r="P163" i="52"/>
  <c r="D164" i="52"/>
  <c r="P164" i="52"/>
  <c r="D165" i="52"/>
  <c r="P165" i="52"/>
  <c r="D166" i="52"/>
  <c r="P166" i="52"/>
  <c r="D167" i="52"/>
  <c r="P167" i="52"/>
  <c r="D168" i="52"/>
  <c r="P168" i="52"/>
  <c r="D169" i="52"/>
  <c r="P169" i="52"/>
  <c r="D170" i="52"/>
  <c r="P170" i="52"/>
  <c r="D171" i="52"/>
  <c r="P171" i="52"/>
  <c r="D172" i="52"/>
  <c r="P172" i="52"/>
  <c r="D173" i="52"/>
  <c r="P173" i="52"/>
  <c r="D174" i="52"/>
  <c r="P174" i="52"/>
  <c r="D175" i="52"/>
  <c r="P175" i="52"/>
  <c r="D176" i="52"/>
  <c r="P176" i="52"/>
  <c r="D177" i="52"/>
  <c r="P177" i="52"/>
  <c r="D178" i="52"/>
  <c r="P178" i="52"/>
  <c r="B179" i="52"/>
  <c r="D179" i="52"/>
  <c r="N179" i="52"/>
  <c r="P179" i="52"/>
  <c r="D180" i="52"/>
  <c r="P180" i="52"/>
  <c r="D181" i="52"/>
  <c r="P181" i="52"/>
  <c r="D182" i="52"/>
  <c r="P182" i="52"/>
  <c r="D183" i="52"/>
  <c r="P183" i="52"/>
  <c r="D184" i="52"/>
  <c r="P184" i="52"/>
  <c r="D185" i="52"/>
  <c r="P185" i="52"/>
  <c r="D186" i="52"/>
  <c r="P186" i="52"/>
  <c r="D187" i="52"/>
  <c r="P187" i="52"/>
  <c r="D188" i="52"/>
  <c r="P188" i="52"/>
  <c r="D189" i="52"/>
  <c r="P189" i="52"/>
  <c r="D190" i="52"/>
  <c r="P190" i="52"/>
  <c r="D191" i="52"/>
  <c r="P191" i="52"/>
  <c r="D192" i="52"/>
  <c r="P192" i="52"/>
  <c r="D193" i="52"/>
  <c r="P193" i="52"/>
  <c r="D194" i="52"/>
  <c r="P194" i="52"/>
  <c r="B195" i="52"/>
  <c r="D195" i="52"/>
  <c r="N195" i="52"/>
  <c r="P195" i="52"/>
  <c r="D196" i="52"/>
  <c r="P196" i="52"/>
  <c r="D197" i="52"/>
  <c r="P197" i="52"/>
  <c r="D198" i="52"/>
  <c r="P198" i="52"/>
  <c r="D199" i="52"/>
  <c r="P199" i="52"/>
  <c r="D200" i="52"/>
  <c r="P200" i="52"/>
  <c r="D201" i="52"/>
  <c r="P201" i="52"/>
  <c r="D202" i="52"/>
  <c r="P202" i="52"/>
  <c r="D203" i="52"/>
  <c r="P203" i="52"/>
  <c r="D204" i="52"/>
  <c r="P204" i="52"/>
  <c r="D205" i="52"/>
  <c r="P205" i="52"/>
  <c r="D206" i="52"/>
  <c r="P206" i="52"/>
  <c r="D207" i="52"/>
  <c r="P207" i="52"/>
  <c r="D208" i="52"/>
  <c r="P208" i="52"/>
  <c r="D209" i="52"/>
  <c r="P209" i="52"/>
  <c r="D210" i="52"/>
  <c r="P210" i="52"/>
  <c r="B211" i="52"/>
  <c r="D211" i="52"/>
  <c r="N211" i="52"/>
  <c r="P211" i="52"/>
  <c r="D212" i="52"/>
  <c r="P212" i="52"/>
  <c r="D213" i="52"/>
  <c r="P213" i="52"/>
  <c r="D214" i="52"/>
  <c r="P214" i="52"/>
  <c r="D215" i="52"/>
  <c r="P215" i="52"/>
  <c r="D216" i="52"/>
  <c r="P216" i="52"/>
  <c r="D217" i="52"/>
  <c r="P217" i="52"/>
  <c r="D218" i="52"/>
  <c r="P218" i="52"/>
  <c r="D219" i="52"/>
  <c r="P219" i="52"/>
  <c r="D220" i="52"/>
  <c r="P220" i="52"/>
  <c r="D221" i="52"/>
  <c r="P221" i="52"/>
  <c r="D222" i="52"/>
  <c r="P222" i="52"/>
  <c r="D223" i="52"/>
  <c r="P223" i="52"/>
  <c r="D224" i="52"/>
  <c r="P224" i="52"/>
  <c r="D225" i="52"/>
  <c r="P225" i="52"/>
  <c r="D226" i="52"/>
  <c r="P226" i="52"/>
  <c r="B227" i="52"/>
  <c r="D227" i="52"/>
  <c r="N227" i="52"/>
  <c r="P227" i="52"/>
  <c r="D228" i="52"/>
  <c r="P228" i="52"/>
  <c r="D229" i="52"/>
  <c r="P229" i="52"/>
  <c r="D230" i="52"/>
  <c r="P230" i="52"/>
  <c r="D231" i="52"/>
  <c r="P231" i="52"/>
  <c r="D232" i="52"/>
  <c r="P232" i="52"/>
  <c r="D233" i="52"/>
  <c r="P233" i="52"/>
  <c r="D234" i="52"/>
  <c r="P234" i="52"/>
  <c r="D235" i="52"/>
  <c r="P235" i="52"/>
  <c r="D236" i="52"/>
  <c r="P236" i="52"/>
  <c r="D237" i="52"/>
  <c r="P237" i="52"/>
  <c r="D238" i="52"/>
  <c r="P238" i="52"/>
  <c r="D239" i="52"/>
  <c r="P239" i="52"/>
  <c r="D240" i="52"/>
  <c r="P240" i="52"/>
  <c r="D241" i="52"/>
  <c r="P241" i="52"/>
  <c r="D242" i="52"/>
  <c r="P242" i="52"/>
  <c r="B243" i="52"/>
  <c r="D243" i="52"/>
  <c r="N243" i="52"/>
  <c r="P243" i="52"/>
  <c r="D244" i="52"/>
  <c r="P244" i="52"/>
  <c r="D245" i="52"/>
  <c r="P245" i="52"/>
  <c r="D246" i="52"/>
  <c r="P246" i="52"/>
  <c r="D247" i="52"/>
  <c r="P247" i="52"/>
  <c r="D248" i="52"/>
  <c r="P248" i="52"/>
  <c r="D249" i="52"/>
  <c r="P249" i="52"/>
  <c r="D250" i="52"/>
  <c r="P250" i="52"/>
  <c r="D251" i="52"/>
  <c r="P251" i="52"/>
  <c r="D252" i="52"/>
  <c r="P252" i="52"/>
  <c r="D253" i="52"/>
  <c r="P253" i="52"/>
  <c r="D254" i="52"/>
  <c r="P254" i="52"/>
  <c r="D255" i="52"/>
  <c r="P255" i="52"/>
  <c r="D256" i="52"/>
  <c r="P256" i="52"/>
  <c r="D257" i="52"/>
  <c r="P257" i="52"/>
  <c r="D258" i="52"/>
  <c r="P258" i="52"/>
  <c r="B259" i="52"/>
  <c r="D259" i="52"/>
  <c r="N259" i="52"/>
  <c r="P259" i="52"/>
  <c r="D260" i="52"/>
  <c r="P260" i="52"/>
  <c r="D261" i="52"/>
  <c r="P261" i="52"/>
  <c r="D262" i="52"/>
  <c r="P262" i="52"/>
  <c r="D263" i="52"/>
  <c r="P263" i="52"/>
  <c r="D264" i="52"/>
  <c r="P264" i="52"/>
  <c r="D265" i="52"/>
  <c r="P265" i="52"/>
  <c r="D266" i="52"/>
  <c r="P266" i="52"/>
  <c r="D267" i="52"/>
  <c r="P267" i="52"/>
  <c r="D268" i="52"/>
  <c r="P268" i="52"/>
  <c r="D269" i="52"/>
  <c r="P269" i="52"/>
  <c r="D270" i="52"/>
  <c r="P270" i="52"/>
  <c r="D271" i="52"/>
  <c r="P271" i="52"/>
  <c r="D272" i="52"/>
  <c r="P272" i="52"/>
  <c r="D273" i="52"/>
  <c r="P273" i="52"/>
  <c r="D274" i="52"/>
  <c r="P274" i="52"/>
  <c r="B275" i="52"/>
  <c r="D275" i="52"/>
  <c r="N275" i="52"/>
  <c r="P275" i="52"/>
  <c r="D276" i="52"/>
  <c r="P276" i="52"/>
  <c r="D277" i="52"/>
  <c r="P277" i="52"/>
  <c r="D278" i="52"/>
  <c r="P278" i="52"/>
  <c r="D279" i="52"/>
  <c r="P279" i="52"/>
  <c r="D280" i="52"/>
  <c r="P280" i="52"/>
  <c r="D281" i="52"/>
  <c r="P281" i="52"/>
  <c r="D282" i="52"/>
  <c r="P282" i="52"/>
  <c r="D283" i="52"/>
  <c r="P283" i="52"/>
  <c r="D284" i="52"/>
  <c r="P284" i="52"/>
  <c r="D285" i="52"/>
  <c r="P285" i="52"/>
  <c r="D286" i="52"/>
  <c r="P286" i="52"/>
  <c r="D287" i="52"/>
  <c r="P287" i="52"/>
  <c r="D288" i="52"/>
  <c r="P288" i="52"/>
  <c r="D289" i="52"/>
  <c r="P289" i="52"/>
  <c r="D290" i="52"/>
  <c r="P290" i="52"/>
  <c r="B291" i="52"/>
  <c r="D291" i="52"/>
  <c r="N291" i="52"/>
  <c r="P291" i="52"/>
  <c r="D292" i="52"/>
  <c r="P292" i="52"/>
  <c r="D293" i="52"/>
  <c r="P293" i="52"/>
  <c r="D294" i="52"/>
  <c r="P294" i="52"/>
  <c r="D295" i="52"/>
  <c r="P295" i="52"/>
  <c r="D296" i="52"/>
  <c r="P296" i="52"/>
  <c r="D297" i="52"/>
  <c r="P297" i="52"/>
  <c r="D298" i="52"/>
  <c r="P298" i="52"/>
  <c r="D299" i="52"/>
  <c r="P299" i="52"/>
  <c r="D300" i="52"/>
  <c r="P300" i="52"/>
  <c r="D301" i="52"/>
  <c r="P301" i="52"/>
  <c r="D302" i="52"/>
  <c r="P302" i="52"/>
  <c r="D303" i="52"/>
  <c r="P303" i="52"/>
  <c r="D304" i="52"/>
  <c r="P304" i="52"/>
  <c r="D305" i="52"/>
  <c r="P305" i="52"/>
  <c r="D306" i="52"/>
  <c r="P306" i="52"/>
  <c r="B307" i="52"/>
  <c r="D307" i="52"/>
  <c r="N307" i="52"/>
  <c r="P307" i="52"/>
  <c r="D308" i="52"/>
  <c r="P308" i="52"/>
  <c r="D309" i="52"/>
  <c r="P309" i="52"/>
  <c r="D310" i="52"/>
  <c r="P310" i="52"/>
  <c r="D311" i="52"/>
  <c r="P311" i="52"/>
  <c r="D312" i="52"/>
  <c r="P312" i="52"/>
  <c r="D313" i="52"/>
  <c r="P313" i="52"/>
  <c r="D314" i="52"/>
  <c r="P314" i="52"/>
  <c r="D315" i="52"/>
  <c r="P315" i="52"/>
  <c r="D316" i="52"/>
  <c r="P316" i="52"/>
  <c r="D317" i="52"/>
  <c r="P317" i="52"/>
  <c r="D318" i="52"/>
  <c r="P318" i="52"/>
  <c r="D319" i="52"/>
  <c r="P319" i="52"/>
  <c r="D320" i="52"/>
  <c r="P320" i="52"/>
  <c r="D321" i="52"/>
  <c r="P321" i="52"/>
  <c r="D322" i="52"/>
  <c r="P322" i="52"/>
  <c r="B323" i="52"/>
  <c r="D323" i="52"/>
  <c r="N323" i="52"/>
  <c r="P323" i="52"/>
  <c r="D324" i="52"/>
  <c r="P324" i="52"/>
  <c r="D325" i="52"/>
  <c r="P325" i="52"/>
  <c r="D326" i="52"/>
  <c r="P326" i="52"/>
  <c r="D327" i="52"/>
  <c r="P327" i="52"/>
  <c r="D328" i="52"/>
  <c r="P328" i="52"/>
  <c r="D329" i="52"/>
  <c r="P329" i="52"/>
  <c r="D330" i="52"/>
  <c r="P330" i="52"/>
  <c r="D331" i="52"/>
  <c r="P331" i="52"/>
  <c r="D332" i="52"/>
  <c r="P332" i="52"/>
  <c r="D333" i="52"/>
  <c r="P333" i="52"/>
  <c r="D334" i="52"/>
  <c r="P334" i="52"/>
  <c r="D335" i="52"/>
  <c r="P335" i="52"/>
  <c r="D336" i="52"/>
  <c r="P336" i="52"/>
  <c r="D337" i="52"/>
  <c r="P337" i="52"/>
  <c r="D338" i="52"/>
  <c r="P338" i="52"/>
  <c r="B339" i="52"/>
  <c r="D339" i="52"/>
  <c r="N339" i="52"/>
  <c r="P339" i="52"/>
  <c r="D340" i="52"/>
  <c r="P340" i="52"/>
  <c r="D341" i="52"/>
  <c r="P341" i="52"/>
  <c r="D342" i="52"/>
  <c r="P342" i="52"/>
  <c r="D343" i="52"/>
  <c r="P343" i="52"/>
  <c r="D344" i="52"/>
  <c r="P344" i="52"/>
  <c r="D345" i="52"/>
  <c r="P345" i="52"/>
  <c r="D346" i="52"/>
  <c r="P346" i="52"/>
  <c r="D347" i="52"/>
  <c r="P347" i="52"/>
  <c r="D348" i="52"/>
  <c r="P348" i="52"/>
  <c r="D349" i="52"/>
  <c r="P349" i="52"/>
  <c r="D350" i="52"/>
  <c r="P350" i="52"/>
  <c r="D351" i="52"/>
  <c r="P351" i="52"/>
  <c r="D352" i="52"/>
  <c r="P352" i="52"/>
  <c r="D353" i="52"/>
  <c r="P353" i="52"/>
  <c r="D354" i="52"/>
  <c r="P354" i="52"/>
  <c r="B355" i="52"/>
  <c r="D355" i="52"/>
  <c r="N355" i="52"/>
  <c r="P355" i="52"/>
  <c r="D356" i="52"/>
  <c r="P356" i="52"/>
  <c r="D357" i="52"/>
  <c r="P357" i="52"/>
  <c r="D358" i="52"/>
  <c r="P358" i="52"/>
  <c r="D359" i="52"/>
  <c r="P359" i="52"/>
  <c r="D360" i="52"/>
  <c r="P360" i="52"/>
  <c r="D361" i="52"/>
  <c r="P361" i="52"/>
  <c r="D362" i="52"/>
  <c r="P362" i="52"/>
  <c r="D363" i="52"/>
  <c r="P363" i="52"/>
  <c r="D364" i="52"/>
  <c r="P364" i="52"/>
  <c r="D365" i="52"/>
  <c r="P365" i="52"/>
  <c r="D366" i="52"/>
  <c r="P366" i="52"/>
  <c r="D367" i="52"/>
  <c r="P367" i="52"/>
  <c r="D368" i="52"/>
  <c r="P368" i="52"/>
  <c r="D369" i="52"/>
  <c r="P369" i="52"/>
  <c r="D370" i="52"/>
  <c r="P370" i="52"/>
  <c r="B371" i="52"/>
  <c r="D371" i="52"/>
  <c r="N371" i="52"/>
  <c r="P371" i="52"/>
  <c r="D372" i="52"/>
  <c r="P372" i="52"/>
  <c r="D373" i="52"/>
  <c r="P373" i="52"/>
  <c r="D374" i="52"/>
  <c r="P374" i="52"/>
  <c r="D375" i="52"/>
  <c r="P375" i="52"/>
  <c r="D376" i="52"/>
  <c r="P376" i="52"/>
  <c r="D377" i="52"/>
  <c r="P377" i="52"/>
  <c r="D378" i="52"/>
  <c r="P378" i="52"/>
  <c r="D379" i="52"/>
  <c r="P379" i="52"/>
  <c r="D380" i="52"/>
  <c r="P380" i="52"/>
  <c r="D381" i="52"/>
  <c r="P381" i="52"/>
  <c r="D382" i="52"/>
  <c r="P382" i="52"/>
  <c r="D383" i="52"/>
  <c r="P383" i="52"/>
  <c r="D384" i="52"/>
  <c r="P384" i="52"/>
  <c r="D385" i="52"/>
  <c r="P385" i="52"/>
  <c r="D386" i="52"/>
  <c r="P386" i="52"/>
  <c r="B387" i="52"/>
  <c r="D387" i="52"/>
  <c r="N387" i="52"/>
  <c r="P387" i="52"/>
  <c r="D388" i="52"/>
  <c r="P388" i="52"/>
  <c r="D389" i="52"/>
  <c r="P389" i="52"/>
  <c r="D390" i="52"/>
  <c r="P390" i="52"/>
  <c r="D391" i="52"/>
  <c r="P391" i="52"/>
  <c r="D392" i="52"/>
  <c r="P392" i="52"/>
  <c r="D393" i="52"/>
  <c r="P393" i="52"/>
  <c r="D394" i="52"/>
  <c r="P394" i="52"/>
  <c r="D395" i="52"/>
  <c r="P395" i="52"/>
  <c r="D396" i="52"/>
  <c r="P396" i="52"/>
  <c r="D397" i="52"/>
  <c r="P397" i="52"/>
  <c r="D398" i="52"/>
  <c r="P398" i="52"/>
  <c r="D399" i="52"/>
  <c r="P399" i="52"/>
  <c r="D400" i="52"/>
  <c r="P400" i="52"/>
  <c r="D401" i="52"/>
  <c r="P401" i="52"/>
  <c r="D402" i="52"/>
  <c r="P402" i="52"/>
  <c r="B403" i="52"/>
  <c r="D403" i="52"/>
  <c r="N403" i="52"/>
  <c r="P403" i="52"/>
  <c r="D404" i="52"/>
  <c r="P404" i="52"/>
  <c r="D405" i="52"/>
  <c r="P405" i="52"/>
  <c r="D406" i="52"/>
  <c r="P406" i="52"/>
  <c r="D407" i="52"/>
  <c r="P407" i="52"/>
  <c r="D408" i="52"/>
  <c r="P408" i="52"/>
  <c r="D4" i="52"/>
  <c r="P4" i="52"/>
  <c r="D5" i="52"/>
  <c r="P5" i="52"/>
  <c r="D6" i="52"/>
  <c r="P6" i="52"/>
  <c r="D7" i="52"/>
  <c r="P7" i="52"/>
  <c r="D8" i="52"/>
  <c r="P8" i="52"/>
  <c r="D9" i="52"/>
  <c r="P9" i="52"/>
  <c r="D10" i="52"/>
  <c r="P10" i="52"/>
  <c r="D200" i="49"/>
  <c r="P200" i="49"/>
  <c r="D201" i="49"/>
  <c r="P201" i="49"/>
  <c r="D202" i="49"/>
  <c r="P202" i="49"/>
  <c r="D203" i="49"/>
  <c r="P203" i="49"/>
  <c r="D204" i="49"/>
  <c r="P204" i="49"/>
  <c r="D205" i="49"/>
  <c r="P205" i="49"/>
  <c r="D206" i="49"/>
  <c r="P206" i="49"/>
  <c r="D207" i="49"/>
  <c r="P207" i="49"/>
  <c r="D208" i="49"/>
  <c r="P208" i="49"/>
  <c r="D209" i="49"/>
  <c r="P209" i="49"/>
  <c r="D210" i="49"/>
  <c r="P210" i="49"/>
  <c r="D211" i="49"/>
  <c r="P211" i="49"/>
  <c r="D212" i="49"/>
  <c r="P212" i="49"/>
  <c r="D213" i="49"/>
  <c r="P213" i="49"/>
  <c r="D214" i="49"/>
  <c r="P214" i="49"/>
  <c r="D215" i="49"/>
  <c r="P215" i="49"/>
  <c r="D216" i="49"/>
  <c r="P216" i="49"/>
  <c r="D217" i="49"/>
  <c r="P217" i="49"/>
  <c r="D218" i="49"/>
  <c r="P218" i="49"/>
  <c r="D219" i="49"/>
  <c r="P219" i="49"/>
  <c r="D220" i="49"/>
  <c r="P220" i="49"/>
  <c r="D221" i="49"/>
  <c r="P221" i="49"/>
  <c r="D222" i="49"/>
  <c r="P222" i="49"/>
  <c r="D223" i="49"/>
  <c r="P223" i="49"/>
  <c r="D224" i="49"/>
  <c r="P224" i="49"/>
  <c r="D225" i="49"/>
  <c r="P225" i="49"/>
  <c r="D226" i="49"/>
  <c r="P226" i="49"/>
  <c r="D157" i="49"/>
  <c r="P157" i="49"/>
  <c r="D158" i="49"/>
  <c r="P158" i="49"/>
  <c r="D159" i="49"/>
  <c r="P159" i="49"/>
  <c r="D160" i="49"/>
  <c r="P160" i="49"/>
  <c r="D161" i="49"/>
  <c r="P161" i="49"/>
  <c r="D162" i="49"/>
  <c r="P162" i="49"/>
  <c r="D163" i="49"/>
  <c r="P163" i="49"/>
  <c r="D164" i="49"/>
  <c r="P164" i="49"/>
  <c r="D165" i="49"/>
  <c r="P165" i="49"/>
  <c r="D166" i="49"/>
  <c r="P166" i="49"/>
  <c r="D167" i="49"/>
  <c r="P167" i="49"/>
  <c r="D168" i="49"/>
  <c r="P168" i="49"/>
  <c r="D169" i="49"/>
  <c r="P169" i="49"/>
  <c r="D170" i="49"/>
  <c r="P170" i="49"/>
  <c r="D171" i="49"/>
  <c r="P171" i="49"/>
  <c r="D172" i="49"/>
  <c r="P172" i="49"/>
  <c r="D173" i="49"/>
  <c r="P173" i="49"/>
  <c r="D174" i="49"/>
  <c r="P174" i="49"/>
  <c r="D175" i="49"/>
  <c r="P175" i="49"/>
  <c r="D176" i="49"/>
  <c r="P176" i="49"/>
  <c r="D177" i="49"/>
  <c r="P177" i="49"/>
  <c r="D178" i="49"/>
  <c r="P178" i="49"/>
  <c r="D179" i="49"/>
  <c r="P179" i="49"/>
  <c r="D180" i="49"/>
  <c r="P180" i="49"/>
  <c r="D181" i="49"/>
  <c r="P181" i="49"/>
  <c r="D182" i="49"/>
  <c r="P182" i="49"/>
  <c r="D183" i="49"/>
  <c r="P183" i="49"/>
  <c r="D184" i="49"/>
  <c r="P184" i="49"/>
  <c r="D185" i="49"/>
  <c r="P185" i="49"/>
  <c r="D186" i="49"/>
  <c r="P186" i="49"/>
  <c r="D187" i="49"/>
  <c r="P187" i="49"/>
  <c r="D188" i="49"/>
  <c r="P188" i="49"/>
  <c r="D189" i="49"/>
  <c r="P189" i="49"/>
  <c r="D190" i="49"/>
  <c r="P190" i="49"/>
  <c r="D191" i="49"/>
  <c r="P191" i="49"/>
  <c r="D192" i="49"/>
  <c r="P192" i="49"/>
  <c r="D193" i="49"/>
  <c r="P193" i="49"/>
  <c r="D194" i="49"/>
  <c r="P194" i="49"/>
  <c r="D195" i="49"/>
  <c r="P195" i="49"/>
  <c r="D196" i="49"/>
  <c r="P196" i="49"/>
  <c r="D197" i="49"/>
  <c r="P197" i="49"/>
  <c r="D198" i="49"/>
  <c r="P198" i="49"/>
  <c r="D199" i="49"/>
  <c r="P199" i="49"/>
  <c r="D6" i="49"/>
  <c r="P6" i="49"/>
  <c r="D7" i="49"/>
  <c r="P7" i="49"/>
  <c r="D8" i="49"/>
  <c r="P8" i="49"/>
  <c r="D9" i="49"/>
  <c r="P9" i="49"/>
  <c r="D10" i="49"/>
  <c r="P10" i="49"/>
  <c r="D11" i="49"/>
  <c r="P11" i="49"/>
  <c r="D12" i="49"/>
  <c r="P12" i="49"/>
  <c r="D13" i="49"/>
  <c r="P13" i="49"/>
  <c r="D14" i="49"/>
  <c r="P14" i="49"/>
  <c r="D15" i="49"/>
  <c r="P15" i="49"/>
  <c r="D16" i="49"/>
  <c r="P16" i="49"/>
  <c r="D17" i="49"/>
  <c r="P17" i="49"/>
  <c r="D18" i="49"/>
  <c r="P18" i="49"/>
  <c r="D19" i="49"/>
  <c r="P19" i="49"/>
  <c r="D20" i="49"/>
  <c r="P20" i="49"/>
  <c r="D21" i="49"/>
  <c r="P21" i="49"/>
  <c r="D22" i="49"/>
  <c r="P22" i="49"/>
  <c r="D23" i="49"/>
  <c r="P23" i="49"/>
  <c r="D24" i="49"/>
  <c r="P24" i="49"/>
  <c r="D25" i="49"/>
  <c r="P25" i="49"/>
  <c r="D26" i="49"/>
  <c r="P26" i="49"/>
  <c r="D27" i="49"/>
  <c r="P27" i="49"/>
  <c r="D28" i="49"/>
  <c r="P28" i="49"/>
  <c r="D29" i="49"/>
  <c r="P29" i="49"/>
  <c r="D30" i="49"/>
  <c r="P30" i="49"/>
  <c r="D31" i="49"/>
  <c r="P31" i="49"/>
  <c r="D32" i="49"/>
  <c r="P32" i="49"/>
  <c r="D33" i="49"/>
  <c r="P33" i="49"/>
  <c r="D34" i="49"/>
  <c r="P34" i="49"/>
  <c r="D35" i="49"/>
  <c r="P35" i="49"/>
  <c r="D36" i="49"/>
  <c r="P36" i="49"/>
  <c r="D37" i="49"/>
  <c r="P37" i="49"/>
  <c r="D38" i="49"/>
  <c r="P38" i="49"/>
  <c r="D39" i="49"/>
  <c r="P39" i="49"/>
  <c r="D40" i="49"/>
  <c r="P40" i="49"/>
  <c r="D41" i="49"/>
  <c r="P41" i="49"/>
  <c r="D42" i="49"/>
  <c r="P42" i="49"/>
  <c r="D43" i="49"/>
  <c r="P43" i="49"/>
  <c r="D44" i="49"/>
  <c r="P44" i="49"/>
  <c r="D45" i="49"/>
  <c r="P45" i="49"/>
  <c r="D46" i="49"/>
  <c r="P46" i="49"/>
  <c r="D47" i="49"/>
  <c r="P47" i="49"/>
  <c r="D48" i="49"/>
  <c r="P48" i="49"/>
  <c r="D49" i="49"/>
  <c r="P49" i="49"/>
  <c r="D50" i="49"/>
  <c r="P50" i="49"/>
  <c r="D51" i="49"/>
  <c r="P51" i="49"/>
  <c r="D52" i="49"/>
  <c r="P52" i="49"/>
  <c r="D53" i="49"/>
  <c r="P53" i="49"/>
  <c r="D54" i="49"/>
  <c r="P54" i="49"/>
  <c r="D55" i="49"/>
  <c r="P55" i="49"/>
  <c r="D56" i="49"/>
  <c r="P56" i="49"/>
  <c r="D57" i="49"/>
  <c r="P57" i="49"/>
  <c r="D58" i="49"/>
  <c r="P58" i="49"/>
  <c r="D59" i="49"/>
  <c r="P59" i="49"/>
  <c r="D60" i="49"/>
  <c r="P60" i="49"/>
  <c r="D61" i="49"/>
  <c r="P61" i="49"/>
  <c r="D62" i="49"/>
  <c r="P62" i="49"/>
  <c r="D63" i="49"/>
  <c r="P63" i="49"/>
  <c r="D64" i="49"/>
  <c r="P64" i="49"/>
  <c r="D65" i="49"/>
  <c r="P65" i="49"/>
  <c r="D66" i="49"/>
  <c r="P66" i="49"/>
  <c r="D67" i="49"/>
  <c r="P67" i="49"/>
  <c r="D68" i="49"/>
  <c r="P68" i="49"/>
  <c r="D69" i="49"/>
  <c r="P69" i="49"/>
  <c r="D70" i="49"/>
  <c r="P70" i="49"/>
  <c r="D71" i="49"/>
  <c r="P71" i="49"/>
  <c r="D72" i="49"/>
  <c r="P72" i="49"/>
  <c r="D73" i="49"/>
  <c r="P73" i="49"/>
  <c r="D74" i="49"/>
  <c r="P74" i="49"/>
  <c r="D75" i="49"/>
  <c r="P75" i="49"/>
  <c r="D76" i="49"/>
  <c r="P76" i="49"/>
  <c r="D77" i="49"/>
  <c r="P77" i="49"/>
  <c r="D78" i="49"/>
  <c r="P78" i="49"/>
  <c r="D79" i="49"/>
  <c r="P79" i="49"/>
  <c r="D80" i="49"/>
  <c r="P80" i="49"/>
  <c r="D81" i="49"/>
  <c r="P81" i="49"/>
  <c r="D82" i="49"/>
  <c r="P82" i="49"/>
  <c r="D83" i="49"/>
  <c r="P83" i="49"/>
  <c r="D84" i="49"/>
  <c r="P84" i="49"/>
  <c r="D85" i="49"/>
  <c r="P85" i="49"/>
  <c r="D86" i="49"/>
  <c r="P86" i="49"/>
  <c r="D87" i="49"/>
  <c r="P87" i="49"/>
  <c r="D88" i="49"/>
  <c r="P88" i="49"/>
  <c r="D89" i="49"/>
  <c r="P89" i="49"/>
  <c r="D90" i="49"/>
  <c r="P90" i="49"/>
  <c r="D91" i="49"/>
  <c r="P91" i="49"/>
  <c r="D92" i="49"/>
  <c r="P92" i="49"/>
  <c r="D93" i="49"/>
  <c r="P93" i="49"/>
  <c r="D94" i="49"/>
  <c r="P94" i="49"/>
  <c r="D95" i="49"/>
  <c r="P95" i="49"/>
  <c r="D96" i="49"/>
  <c r="P96" i="49"/>
  <c r="D97" i="49"/>
  <c r="P97" i="49"/>
  <c r="D98" i="49"/>
  <c r="P98" i="49"/>
  <c r="D99" i="49"/>
  <c r="P99" i="49"/>
  <c r="D100" i="49"/>
  <c r="P100" i="49"/>
  <c r="D101" i="49"/>
  <c r="P101" i="49"/>
  <c r="D102" i="49"/>
  <c r="P102" i="49"/>
  <c r="D103" i="49"/>
  <c r="P103" i="49"/>
  <c r="D104" i="49"/>
  <c r="P104" i="49"/>
  <c r="D105" i="49"/>
  <c r="P105" i="49"/>
  <c r="D106" i="49"/>
  <c r="P106" i="49"/>
  <c r="D107" i="49"/>
  <c r="P107" i="49"/>
  <c r="D108" i="49"/>
  <c r="P108" i="49"/>
  <c r="D109" i="49"/>
  <c r="P109" i="49"/>
  <c r="D110" i="49"/>
  <c r="P110" i="49"/>
  <c r="D111" i="49"/>
  <c r="P111" i="49"/>
  <c r="D112" i="49"/>
  <c r="P112" i="49"/>
  <c r="D113" i="49"/>
  <c r="P113" i="49"/>
  <c r="D114" i="49"/>
  <c r="P114" i="49"/>
  <c r="D115" i="49"/>
  <c r="P115" i="49"/>
  <c r="D116" i="49"/>
  <c r="P116" i="49"/>
  <c r="D117" i="49"/>
  <c r="P117" i="49"/>
  <c r="D118" i="49"/>
  <c r="P118" i="49"/>
  <c r="D119" i="49"/>
  <c r="P119" i="49"/>
  <c r="D120" i="49"/>
  <c r="P120" i="49"/>
  <c r="D121" i="49"/>
  <c r="P121" i="49"/>
  <c r="D122" i="49"/>
  <c r="P122" i="49"/>
  <c r="D123" i="49"/>
  <c r="P123" i="49"/>
  <c r="D124" i="49"/>
  <c r="P124" i="49"/>
  <c r="D125" i="49"/>
  <c r="P125" i="49"/>
  <c r="D126" i="49"/>
  <c r="P126" i="49"/>
  <c r="D127" i="49"/>
  <c r="P127" i="49"/>
  <c r="D128" i="49"/>
  <c r="P128" i="49"/>
  <c r="D129" i="49"/>
  <c r="P129" i="49"/>
  <c r="D130" i="49"/>
  <c r="P130" i="49"/>
  <c r="D131" i="49"/>
  <c r="P131" i="49"/>
  <c r="D132" i="49"/>
  <c r="P132" i="49"/>
  <c r="D133" i="49"/>
  <c r="P133" i="49"/>
  <c r="D134" i="49"/>
  <c r="P134" i="49"/>
  <c r="D135" i="49"/>
  <c r="P135" i="49"/>
  <c r="D136" i="49"/>
  <c r="P136" i="49"/>
  <c r="D137" i="49"/>
  <c r="P137" i="49"/>
  <c r="D138" i="49"/>
  <c r="P138" i="49"/>
  <c r="D139" i="49"/>
  <c r="P139" i="49"/>
  <c r="D140" i="49"/>
  <c r="P140" i="49"/>
  <c r="D141" i="49"/>
  <c r="P141" i="49"/>
  <c r="D142" i="49"/>
  <c r="P142" i="49"/>
  <c r="D143" i="49"/>
  <c r="P143" i="49"/>
  <c r="D144" i="49"/>
  <c r="P144" i="49"/>
  <c r="D145" i="49"/>
  <c r="P145" i="49"/>
  <c r="D146" i="49"/>
  <c r="P146" i="49"/>
  <c r="D147" i="49"/>
  <c r="P147" i="49"/>
  <c r="D148" i="49"/>
  <c r="P148" i="49"/>
  <c r="D149" i="49"/>
  <c r="P149" i="49"/>
  <c r="D150" i="49"/>
  <c r="P150" i="49"/>
  <c r="D151" i="49"/>
  <c r="P151" i="49"/>
  <c r="D152" i="49"/>
  <c r="P152" i="49"/>
  <c r="D153" i="49"/>
  <c r="P153" i="49"/>
  <c r="D154" i="49"/>
  <c r="P154" i="49"/>
  <c r="D155" i="49"/>
  <c r="P155" i="49"/>
  <c r="D156" i="49"/>
  <c r="P156" i="49"/>
  <c r="D3" i="49"/>
  <c r="P3" i="49"/>
  <c r="D4" i="49"/>
  <c r="P4" i="49"/>
  <c r="D5" i="49"/>
  <c r="P5" i="49"/>
  <c r="L41" i="41" l="1"/>
  <c r="I17" i="49" s="1"/>
  <c r="N2" i="52" l="1"/>
  <c r="O2" i="52"/>
  <c r="P2" i="52"/>
  <c r="N3" i="52"/>
  <c r="O3" i="52"/>
  <c r="P3" i="52"/>
  <c r="B2" i="52"/>
  <c r="C2" i="52"/>
  <c r="D2" i="52"/>
  <c r="F2" i="52"/>
  <c r="G2" i="52"/>
  <c r="H2" i="52"/>
  <c r="I2" i="52"/>
  <c r="J2" i="52"/>
  <c r="K2" i="52"/>
  <c r="B3" i="52"/>
  <c r="C3" i="52"/>
  <c r="D3" i="52"/>
  <c r="N2" i="49"/>
  <c r="O2" i="49"/>
  <c r="P2" i="49"/>
  <c r="B2" i="49"/>
  <c r="C2" i="49"/>
  <c r="D2" i="49"/>
  <c r="F2" i="49"/>
  <c r="G2" i="49"/>
  <c r="H2" i="49"/>
  <c r="I2" i="49"/>
  <c r="J2" i="49"/>
  <c r="K2" i="49"/>
  <c r="G762" i="48" l="1"/>
  <c r="O450" i="52" s="1"/>
  <c r="G761" i="48"/>
  <c r="O449" i="52" s="1"/>
  <c r="G760" i="48"/>
  <c r="O448" i="52" s="1"/>
  <c r="G759" i="48"/>
  <c r="O447" i="52" s="1"/>
  <c r="G758" i="48"/>
  <c r="O446" i="52" s="1"/>
  <c r="G757" i="48"/>
  <c r="O445" i="52" s="1"/>
  <c r="G754" i="48"/>
  <c r="O444" i="52" s="1"/>
  <c r="G753" i="48"/>
  <c r="O443" i="52" s="1"/>
  <c r="G752" i="48"/>
  <c r="O442" i="52" s="1"/>
  <c r="G751" i="48"/>
  <c r="O441" i="52" s="1"/>
  <c r="G747" i="48"/>
  <c r="O440" i="52" s="1"/>
  <c r="G746" i="48"/>
  <c r="O439" i="52" s="1"/>
  <c r="G745" i="48"/>
  <c r="O438" i="52" s="1"/>
  <c r="G741" i="48"/>
  <c r="O437" i="52" s="1"/>
  <c r="G737" i="48"/>
  <c r="O436" i="52" s="1"/>
  <c r="G736" i="48"/>
  <c r="O435" i="52" s="1"/>
  <c r="G735" i="48"/>
  <c r="O434" i="52" s="1"/>
  <c r="G734" i="48"/>
  <c r="O433" i="52" s="1"/>
  <c r="G733" i="48"/>
  <c r="O432" i="52" s="1"/>
  <c r="G732" i="48"/>
  <c r="O431" i="52" s="1"/>
  <c r="G731" i="48"/>
  <c r="O430" i="52" s="1"/>
  <c r="G730" i="48"/>
  <c r="O429" i="52" s="1"/>
  <c r="G727" i="48"/>
  <c r="O428" i="52" s="1"/>
  <c r="G726" i="48"/>
  <c r="O427" i="52" s="1"/>
  <c r="G725" i="48"/>
  <c r="O426" i="52" s="1"/>
  <c r="G724" i="48"/>
  <c r="O425" i="52" s="1"/>
  <c r="G720" i="48"/>
  <c r="O424" i="52" s="1"/>
  <c r="G719" i="48"/>
  <c r="O423" i="52" s="1"/>
  <c r="G718" i="48"/>
  <c r="O422" i="52" s="1"/>
  <c r="G714" i="48"/>
  <c r="O421" i="52" s="1"/>
  <c r="G710" i="48"/>
  <c r="O420" i="52" s="1"/>
  <c r="G709" i="48"/>
  <c r="O419" i="52" s="1"/>
  <c r="G708" i="48"/>
  <c r="O418" i="52" s="1"/>
  <c r="G707" i="48"/>
  <c r="O417" i="52" s="1"/>
  <c r="G706" i="48"/>
  <c r="O416" i="52" s="1"/>
  <c r="G705" i="48"/>
  <c r="O415" i="52" s="1"/>
  <c r="G704" i="48"/>
  <c r="O414" i="52" s="1"/>
  <c r="G703" i="48"/>
  <c r="O413" i="52" s="1"/>
  <c r="G700" i="48"/>
  <c r="O412" i="52" s="1"/>
  <c r="G699" i="48"/>
  <c r="O411" i="52" s="1"/>
  <c r="G698" i="48"/>
  <c r="O410" i="52" s="1"/>
  <c r="G697" i="48"/>
  <c r="O409" i="52" s="1"/>
  <c r="G693" i="48"/>
  <c r="O408" i="52" s="1"/>
  <c r="G692" i="48"/>
  <c r="O407" i="52" s="1"/>
  <c r="G691" i="48"/>
  <c r="O406" i="52" s="1"/>
  <c r="G687" i="48"/>
  <c r="O405" i="52" s="1"/>
  <c r="G683" i="48"/>
  <c r="O404" i="52" s="1"/>
  <c r="G682" i="48"/>
  <c r="O403" i="52" s="1"/>
  <c r="G681" i="48"/>
  <c r="O402" i="52" s="1"/>
  <c r="G680" i="48"/>
  <c r="O401" i="52" s="1"/>
  <c r="G679" i="48"/>
  <c r="O400" i="52" s="1"/>
  <c r="G678" i="48"/>
  <c r="O399" i="52" s="1"/>
  <c r="G677" i="48"/>
  <c r="O398" i="52" s="1"/>
  <c r="G676" i="48"/>
  <c r="O397" i="52" s="1"/>
  <c r="G673" i="48"/>
  <c r="O396" i="52" s="1"/>
  <c r="G672" i="48"/>
  <c r="O395" i="52" s="1"/>
  <c r="G671" i="48"/>
  <c r="O394" i="52" s="1"/>
  <c r="G670" i="48"/>
  <c r="O393" i="52" s="1"/>
  <c r="G666" i="48"/>
  <c r="O392" i="52" s="1"/>
  <c r="G665" i="48"/>
  <c r="O391" i="52" s="1"/>
  <c r="G664" i="48"/>
  <c r="O390" i="52" s="1"/>
  <c r="G660" i="48"/>
  <c r="O389" i="52" s="1"/>
  <c r="G656" i="48"/>
  <c r="O388" i="52" s="1"/>
  <c r="G655" i="48"/>
  <c r="O387" i="52" s="1"/>
  <c r="G654" i="48"/>
  <c r="O386" i="52" s="1"/>
  <c r="G653" i="48"/>
  <c r="O385" i="52" s="1"/>
  <c r="G652" i="48"/>
  <c r="O384" i="52" s="1"/>
  <c r="G651" i="48"/>
  <c r="O383" i="52" s="1"/>
  <c r="G650" i="48"/>
  <c r="O382" i="52" s="1"/>
  <c r="G649" i="48"/>
  <c r="O381" i="52" s="1"/>
  <c r="G646" i="48"/>
  <c r="O380" i="52" s="1"/>
  <c r="G645" i="48"/>
  <c r="O379" i="52" s="1"/>
  <c r="G644" i="48"/>
  <c r="O378" i="52" s="1"/>
  <c r="G643" i="48"/>
  <c r="O377" i="52" s="1"/>
  <c r="G639" i="48"/>
  <c r="O376" i="52" s="1"/>
  <c r="G638" i="48"/>
  <c r="O375" i="52" s="1"/>
  <c r="G637" i="48"/>
  <c r="O374" i="52" s="1"/>
  <c r="G633" i="48"/>
  <c r="O373" i="52" s="1"/>
  <c r="G629" i="48"/>
  <c r="O372" i="52" s="1"/>
  <c r="G628" i="48"/>
  <c r="O371" i="52" s="1"/>
  <c r="G627" i="48"/>
  <c r="O370" i="52" s="1"/>
  <c r="G626" i="48"/>
  <c r="O369" i="52" s="1"/>
  <c r="G625" i="48"/>
  <c r="O368" i="52" s="1"/>
  <c r="G624" i="48"/>
  <c r="O367" i="52" s="1"/>
  <c r="G623" i="48"/>
  <c r="O366" i="52" s="1"/>
  <c r="G622" i="48"/>
  <c r="O365" i="52" s="1"/>
  <c r="G619" i="48"/>
  <c r="O364" i="52" s="1"/>
  <c r="G618" i="48"/>
  <c r="O363" i="52" s="1"/>
  <c r="G617" i="48"/>
  <c r="O362" i="52" s="1"/>
  <c r="G616" i="48"/>
  <c r="O361" i="52" s="1"/>
  <c r="G612" i="48"/>
  <c r="O360" i="52" s="1"/>
  <c r="G611" i="48"/>
  <c r="O359" i="52" s="1"/>
  <c r="G610" i="48"/>
  <c r="O358" i="52" s="1"/>
  <c r="G606" i="48"/>
  <c r="O357" i="52" s="1"/>
  <c r="G602" i="48"/>
  <c r="O356" i="52" s="1"/>
  <c r="G601" i="48"/>
  <c r="O355" i="52" s="1"/>
  <c r="G600" i="48"/>
  <c r="O354" i="52" s="1"/>
  <c r="G599" i="48"/>
  <c r="O353" i="52" s="1"/>
  <c r="G598" i="48"/>
  <c r="O352" i="52" s="1"/>
  <c r="G597" i="48"/>
  <c r="O351" i="52" s="1"/>
  <c r="G596" i="48"/>
  <c r="O350" i="52" s="1"/>
  <c r="G595" i="48"/>
  <c r="O349" i="52" s="1"/>
  <c r="G592" i="48"/>
  <c r="O348" i="52" s="1"/>
  <c r="G591" i="48"/>
  <c r="O347" i="52" s="1"/>
  <c r="G590" i="48"/>
  <c r="O346" i="52" s="1"/>
  <c r="G589" i="48"/>
  <c r="O345" i="52" s="1"/>
  <c r="G585" i="48"/>
  <c r="O344" i="52" s="1"/>
  <c r="G584" i="48"/>
  <c r="O343" i="52" s="1"/>
  <c r="G583" i="48"/>
  <c r="O342" i="52" s="1"/>
  <c r="G579" i="48"/>
  <c r="O341" i="52" s="1"/>
  <c r="G575" i="48"/>
  <c r="O340" i="52" s="1"/>
  <c r="G574" i="48"/>
  <c r="O339" i="52" s="1"/>
  <c r="G573" i="48"/>
  <c r="O338" i="52" s="1"/>
  <c r="G572" i="48"/>
  <c r="O337" i="52" s="1"/>
  <c r="G571" i="48"/>
  <c r="O336" i="52" s="1"/>
  <c r="G570" i="48"/>
  <c r="O335" i="52" s="1"/>
  <c r="G569" i="48"/>
  <c r="O334" i="52" s="1"/>
  <c r="G568" i="48"/>
  <c r="O333" i="52" s="1"/>
  <c r="G565" i="48"/>
  <c r="O332" i="52" s="1"/>
  <c r="G564" i="48"/>
  <c r="O331" i="52" s="1"/>
  <c r="G563" i="48"/>
  <c r="O330" i="52" s="1"/>
  <c r="G562" i="48"/>
  <c r="O329" i="52" s="1"/>
  <c r="G558" i="48"/>
  <c r="O328" i="52" s="1"/>
  <c r="G557" i="48"/>
  <c r="O327" i="52" s="1"/>
  <c r="G556" i="48"/>
  <c r="O326" i="52" s="1"/>
  <c r="G552" i="48"/>
  <c r="O325" i="52" s="1"/>
  <c r="G548" i="48"/>
  <c r="O324" i="52" s="1"/>
  <c r="G547" i="48"/>
  <c r="O323" i="52" s="1"/>
  <c r="G546" i="48"/>
  <c r="O322" i="52" s="1"/>
  <c r="G545" i="48"/>
  <c r="O321" i="52" s="1"/>
  <c r="G544" i="48"/>
  <c r="O320" i="52" s="1"/>
  <c r="G543" i="48"/>
  <c r="O319" i="52" s="1"/>
  <c r="G542" i="48"/>
  <c r="O318" i="52" s="1"/>
  <c r="G541" i="48"/>
  <c r="O317" i="52" s="1"/>
  <c r="G538" i="48"/>
  <c r="O316" i="52" s="1"/>
  <c r="G537" i="48"/>
  <c r="O315" i="52" s="1"/>
  <c r="G536" i="48"/>
  <c r="O314" i="52" s="1"/>
  <c r="G535" i="48"/>
  <c r="O313" i="52" s="1"/>
  <c r="G531" i="48"/>
  <c r="O312" i="52" s="1"/>
  <c r="G530" i="48"/>
  <c r="O311" i="52" s="1"/>
  <c r="G529" i="48"/>
  <c r="O310" i="52" s="1"/>
  <c r="G525" i="48"/>
  <c r="O309" i="52" s="1"/>
  <c r="G521" i="48"/>
  <c r="O308" i="52" s="1"/>
  <c r="G520" i="48"/>
  <c r="O307" i="52" s="1"/>
  <c r="G519" i="48"/>
  <c r="O306" i="52" s="1"/>
  <c r="G518" i="48"/>
  <c r="O305" i="52" s="1"/>
  <c r="G517" i="48"/>
  <c r="O304" i="52" s="1"/>
  <c r="G516" i="48"/>
  <c r="O303" i="52" s="1"/>
  <c r="G515" i="48"/>
  <c r="O302" i="52" s="1"/>
  <c r="G514" i="48"/>
  <c r="O301" i="52" s="1"/>
  <c r="G511" i="48"/>
  <c r="O300" i="52" s="1"/>
  <c r="G510" i="48"/>
  <c r="O299" i="52" s="1"/>
  <c r="G509" i="48"/>
  <c r="O298" i="52" s="1"/>
  <c r="G508" i="48"/>
  <c r="O297" i="52" s="1"/>
  <c r="G504" i="48"/>
  <c r="O296" i="52" s="1"/>
  <c r="G503" i="48"/>
  <c r="O295" i="52" s="1"/>
  <c r="G502" i="48"/>
  <c r="O294" i="52" s="1"/>
  <c r="G498" i="48"/>
  <c r="O293" i="52" s="1"/>
  <c r="G494" i="48"/>
  <c r="O292" i="52" s="1"/>
  <c r="G493" i="48"/>
  <c r="O291" i="52" s="1"/>
  <c r="G492" i="48"/>
  <c r="O290" i="52" s="1"/>
  <c r="G491" i="48"/>
  <c r="O289" i="52" s="1"/>
  <c r="G490" i="48"/>
  <c r="O288" i="52" s="1"/>
  <c r="G489" i="48"/>
  <c r="O287" i="52" s="1"/>
  <c r="G488" i="48"/>
  <c r="O286" i="52" s="1"/>
  <c r="G487" i="48"/>
  <c r="O285" i="52" s="1"/>
  <c r="G484" i="48"/>
  <c r="O284" i="52" s="1"/>
  <c r="G483" i="48"/>
  <c r="O283" i="52" s="1"/>
  <c r="G482" i="48"/>
  <c r="O282" i="52" s="1"/>
  <c r="G481" i="48"/>
  <c r="O281" i="52" s="1"/>
  <c r="G477" i="48"/>
  <c r="O280" i="52" s="1"/>
  <c r="G476" i="48"/>
  <c r="O279" i="52" s="1"/>
  <c r="G475" i="48"/>
  <c r="O278" i="52" s="1"/>
  <c r="G471" i="48"/>
  <c r="O277" i="52" s="1"/>
  <c r="G467" i="48"/>
  <c r="O276" i="52" s="1"/>
  <c r="G466" i="48"/>
  <c r="O275" i="52" s="1"/>
  <c r="G465" i="48"/>
  <c r="O274" i="52" s="1"/>
  <c r="G464" i="48"/>
  <c r="O273" i="52" s="1"/>
  <c r="G463" i="48"/>
  <c r="O272" i="52" s="1"/>
  <c r="G462" i="48"/>
  <c r="O271" i="52" s="1"/>
  <c r="G461" i="48"/>
  <c r="O270" i="52" s="1"/>
  <c r="G460" i="48"/>
  <c r="O269" i="52" s="1"/>
  <c r="G457" i="48"/>
  <c r="O268" i="52" s="1"/>
  <c r="G456" i="48"/>
  <c r="O267" i="52" s="1"/>
  <c r="G455" i="48"/>
  <c r="O266" i="52" s="1"/>
  <c r="G454" i="48"/>
  <c r="O265" i="52" s="1"/>
  <c r="G450" i="48"/>
  <c r="O264" i="52" s="1"/>
  <c r="G449" i="48"/>
  <c r="O263" i="52" s="1"/>
  <c r="G448" i="48"/>
  <c r="O262" i="52" s="1"/>
  <c r="G444" i="48"/>
  <c r="O261" i="52" s="1"/>
  <c r="G440" i="48"/>
  <c r="O260" i="52" s="1"/>
  <c r="G439" i="48"/>
  <c r="O259" i="52" s="1"/>
  <c r="G438" i="48"/>
  <c r="O258" i="52" s="1"/>
  <c r="G437" i="48"/>
  <c r="O257" i="52" s="1"/>
  <c r="G436" i="48"/>
  <c r="O256" i="52" s="1"/>
  <c r="G435" i="48"/>
  <c r="O255" i="52" s="1"/>
  <c r="G434" i="48"/>
  <c r="O254" i="52" s="1"/>
  <c r="G433" i="48"/>
  <c r="O253" i="52" s="1"/>
  <c r="G430" i="48"/>
  <c r="O252" i="52" s="1"/>
  <c r="G429" i="48"/>
  <c r="O251" i="52" s="1"/>
  <c r="G428" i="48"/>
  <c r="O250" i="52" s="1"/>
  <c r="G427" i="48"/>
  <c r="O249" i="52" s="1"/>
  <c r="G423" i="48"/>
  <c r="O248" i="52" s="1"/>
  <c r="G422" i="48"/>
  <c r="O247" i="52" s="1"/>
  <c r="G421" i="48"/>
  <c r="O246" i="52" s="1"/>
  <c r="G417" i="48"/>
  <c r="O245" i="52" s="1"/>
  <c r="G413" i="48"/>
  <c r="O244" i="52" s="1"/>
  <c r="G412" i="48"/>
  <c r="O243" i="52" s="1"/>
  <c r="G411" i="48"/>
  <c r="O242" i="52" s="1"/>
  <c r="G410" i="48"/>
  <c r="O241" i="52" s="1"/>
  <c r="G409" i="48"/>
  <c r="O240" i="52" s="1"/>
  <c r="G408" i="48"/>
  <c r="O239" i="52" s="1"/>
  <c r="G407" i="48"/>
  <c r="O238" i="52" s="1"/>
  <c r="G406" i="48"/>
  <c r="O237" i="52" s="1"/>
  <c r="G403" i="48"/>
  <c r="O236" i="52" s="1"/>
  <c r="G402" i="48"/>
  <c r="O235" i="52" s="1"/>
  <c r="G401" i="48"/>
  <c r="O234" i="52" s="1"/>
  <c r="G400" i="48"/>
  <c r="O233" i="52" s="1"/>
  <c r="G396" i="48"/>
  <c r="O232" i="52" s="1"/>
  <c r="G395" i="48"/>
  <c r="O231" i="52" s="1"/>
  <c r="G394" i="48"/>
  <c r="O230" i="52" s="1"/>
  <c r="G390" i="48"/>
  <c r="O229" i="52" s="1"/>
  <c r="G386" i="48"/>
  <c r="O228" i="52" s="1"/>
  <c r="G385" i="48"/>
  <c r="O227" i="52" s="1"/>
  <c r="G384" i="48"/>
  <c r="O226" i="52" s="1"/>
  <c r="G383" i="48"/>
  <c r="O225" i="52" s="1"/>
  <c r="G382" i="48"/>
  <c r="O224" i="52" s="1"/>
  <c r="G381" i="48"/>
  <c r="O223" i="52" s="1"/>
  <c r="G380" i="48"/>
  <c r="O222" i="52" s="1"/>
  <c r="G379" i="48"/>
  <c r="O221" i="52" s="1"/>
  <c r="G376" i="48"/>
  <c r="O220" i="52" s="1"/>
  <c r="G375" i="48"/>
  <c r="O219" i="52" s="1"/>
  <c r="G374" i="48"/>
  <c r="O218" i="52" s="1"/>
  <c r="G373" i="48"/>
  <c r="O217" i="52" s="1"/>
  <c r="G369" i="48"/>
  <c r="O216" i="52" s="1"/>
  <c r="G368" i="48"/>
  <c r="O215" i="52" s="1"/>
  <c r="G367" i="48"/>
  <c r="O214" i="52" s="1"/>
  <c r="G363" i="48"/>
  <c r="O213" i="52" s="1"/>
  <c r="G359" i="48"/>
  <c r="O212" i="52" s="1"/>
  <c r="G358" i="48"/>
  <c r="O211" i="52" s="1"/>
  <c r="G357" i="48"/>
  <c r="O210" i="52" s="1"/>
  <c r="G356" i="48"/>
  <c r="O209" i="52" s="1"/>
  <c r="G355" i="48"/>
  <c r="O208" i="52" s="1"/>
  <c r="G354" i="48"/>
  <c r="O207" i="52" s="1"/>
  <c r="G353" i="48"/>
  <c r="O206" i="52" s="1"/>
  <c r="G352" i="48"/>
  <c r="O205" i="52" s="1"/>
  <c r="G349" i="48"/>
  <c r="O204" i="52" s="1"/>
  <c r="G348" i="48"/>
  <c r="O203" i="52" s="1"/>
  <c r="G347" i="48"/>
  <c r="O202" i="52" s="1"/>
  <c r="G346" i="48"/>
  <c r="O201" i="52" s="1"/>
  <c r="G342" i="48"/>
  <c r="O200" i="52" s="1"/>
  <c r="G341" i="48"/>
  <c r="O199" i="52" s="1"/>
  <c r="G340" i="48"/>
  <c r="O198" i="52" s="1"/>
  <c r="G336" i="48"/>
  <c r="O197" i="52" s="1"/>
  <c r="G332" i="48"/>
  <c r="O196" i="52" s="1"/>
  <c r="G331" i="48"/>
  <c r="O195" i="52" s="1"/>
  <c r="G330" i="48"/>
  <c r="O194" i="52" s="1"/>
  <c r="G329" i="48"/>
  <c r="O193" i="52" s="1"/>
  <c r="G328" i="48"/>
  <c r="O192" i="52" s="1"/>
  <c r="G327" i="48"/>
  <c r="O191" i="52" s="1"/>
  <c r="G326" i="48"/>
  <c r="O190" i="52" s="1"/>
  <c r="G325" i="48"/>
  <c r="O189" i="52" s="1"/>
  <c r="G322" i="48"/>
  <c r="O188" i="52" s="1"/>
  <c r="G321" i="48"/>
  <c r="O187" i="52" s="1"/>
  <c r="G320" i="48"/>
  <c r="O186" i="52" s="1"/>
  <c r="G319" i="48"/>
  <c r="O185" i="52" s="1"/>
  <c r="G315" i="48"/>
  <c r="O184" i="52" s="1"/>
  <c r="G314" i="48"/>
  <c r="O183" i="52" s="1"/>
  <c r="G313" i="48"/>
  <c r="O182" i="52" s="1"/>
  <c r="G309" i="48"/>
  <c r="O181" i="52" s="1"/>
  <c r="G305" i="48"/>
  <c r="O180" i="52" s="1"/>
  <c r="G304" i="48"/>
  <c r="O179" i="52" s="1"/>
  <c r="G303" i="48"/>
  <c r="O178" i="52" s="1"/>
  <c r="G302" i="48"/>
  <c r="O177" i="52" s="1"/>
  <c r="G301" i="48"/>
  <c r="O176" i="52" s="1"/>
  <c r="G300" i="48"/>
  <c r="O175" i="52" s="1"/>
  <c r="G299" i="48"/>
  <c r="O174" i="52" s="1"/>
  <c r="G298" i="48"/>
  <c r="O173" i="52" s="1"/>
  <c r="G295" i="48"/>
  <c r="O172" i="52" s="1"/>
  <c r="G294" i="48"/>
  <c r="O171" i="52" s="1"/>
  <c r="G293" i="48"/>
  <c r="O170" i="52" s="1"/>
  <c r="G292" i="48"/>
  <c r="O169" i="52" s="1"/>
  <c r="G288" i="48"/>
  <c r="O168" i="52" s="1"/>
  <c r="G287" i="48"/>
  <c r="O167" i="52" s="1"/>
  <c r="G286" i="48"/>
  <c r="O166" i="52" s="1"/>
  <c r="G282" i="48"/>
  <c r="O165" i="52" s="1"/>
  <c r="G278" i="48"/>
  <c r="O164" i="52" s="1"/>
  <c r="G277" i="48"/>
  <c r="O163" i="52" s="1"/>
  <c r="G276" i="48"/>
  <c r="O162" i="52" s="1"/>
  <c r="G275" i="48"/>
  <c r="O161" i="52" s="1"/>
  <c r="G274" i="48"/>
  <c r="O160" i="52" s="1"/>
  <c r="G273" i="48"/>
  <c r="O159" i="52" s="1"/>
  <c r="G272" i="48"/>
  <c r="O158" i="52" s="1"/>
  <c r="G271" i="48"/>
  <c r="O157" i="52" s="1"/>
  <c r="G268" i="48"/>
  <c r="O156" i="52" s="1"/>
  <c r="G267" i="48"/>
  <c r="O155" i="52" s="1"/>
  <c r="G266" i="48"/>
  <c r="O154" i="52" s="1"/>
  <c r="G265" i="48"/>
  <c r="O153" i="52" s="1"/>
  <c r="G261" i="48"/>
  <c r="O152" i="52" s="1"/>
  <c r="G260" i="48"/>
  <c r="O151" i="52" s="1"/>
  <c r="G259" i="48"/>
  <c r="O150" i="52" s="1"/>
  <c r="G255" i="48"/>
  <c r="O149" i="52" s="1"/>
  <c r="G251" i="48"/>
  <c r="O148" i="52" s="1"/>
  <c r="G250" i="48"/>
  <c r="O147" i="52" s="1"/>
  <c r="G249" i="48"/>
  <c r="O146" i="52" s="1"/>
  <c r="G248" i="48"/>
  <c r="O145" i="52" s="1"/>
  <c r="G247" i="48"/>
  <c r="O144" i="52" s="1"/>
  <c r="G246" i="48"/>
  <c r="O143" i="52" s="1"/>
  <c r="G245" i="48"/>
  <c r="O142" i="52" s="1"/>
  <c r="G244" i="48"/>
  <c r="O141" i="52" s="1"/>
  <c r="G241" i="48"/>
  <c r="O140" i="52" s="1"/>
  <c r="G240" i="48"/>
  <c r="O139" i="52" s="1"/>
  <c r="G239" i="48"/>
  <c r="O138" i="52" s="1"/>
  <c r="G238" i="48"/>
  <c r="O137" i="52" s="1"/>
  <c r="G234" i="48"/>
  <c r="O136" i="52" s="1"/>
  <c r="G233" i="48"/>
  <c r="O135" i="52" s="1"/>
  <c r="G232" i="48"/>
  <c r="O134" i="52" s="1"/>
  <c r="G228" i="48"/>
  <c r="O133" i="52" s="1"/>
  <c r="G224" i="48"/>
  <c r="O132" i="52" s="1"/>
  <c r="G223" i="48"/>
  <c r="O131" i="52" s="1"/>
  <c r="G222" i="48"/>
  <c r="O130" i="52" s="1"/>
  <c r="G221" i="48"/>
  <c r="O129" i="52" s="1"/>
  <c r="G220" i="48"/>
  <c r="O128" i="52" s="1"/>
  <c r="G219" i="48"/>
  <c r="O127" i="52" s="1"/>
  <c r="G218" i="48"/>
  <c r="O126" i="52" s="1"/>
  <c r="G217" i="48"/>
  <c r="O125" i="52" s="1"/>
  <c r="G214" i="48"/>
  <c r="O124" i="52" s="1"/>
  <c r="G213" i="48"/>
  <c r="O123" i="52" s="1"/>
  <c r="G212" i="48"/>
  <c r="O122" i="52" s="1"/>
  <c r="G211" i="48"/>
  <c r="O121" i="52" s="1"/>
  <c r="G207" i="48"/>
  <c r="O120" i="52" s="1"/>
  <c r="G206" i="48"/>
  <c r="O119" i="52" s="1"/>
  <c r="G205" i="48"/>
  <c r="O118" i="52" s="1"/>
  <c r="G201" i="48"/>
  <c r="O117" i="52" s="1"/>
  <c r="G197" i="48"/>
  <c r="O116" i="52" s="1"/>
  <c r="G196" i="48"/>
  <c r="O115" i="52" s="1"/>
  <c r="G195" i="48"/>
  <c r="O114" i="52" s="1"/>
  <c r="G194" i="48"/>
  <c r="O113" i="52" s="1"/>
  <c r="G193" i="48"/>
  <c r="O112" i="52" s="1"/>
  <c r="G192" i="48"/>
  <c r="O111" i="52" s="1"/>
  <c r="G191" i="48"/>
  <c r="O110" i="52" s="1"/>
  <c r="G190" i="48"/>
  <c r="O109" i="52" s="1"/>
  <c r="G187" i="48"/>
  <c r="O108" i="52" s="1"/>
  <c r="G186" i="48"/>
  <c r="O107" i="52" s="1"/>
  <c r="G185" i="48"/>
  <c r="O106" i="52" s="1"/>
  <c r="G184" i="48"/>
  <c r="O105" i="52" s="1"/>
  <c r="G180" i="48"/>
  <c r="O104" i="52" s="1"/>
  <c r="G179" i="48"/>
  <c r="O103" i="52" s="1"/>
  <c r="G178" i="48"/>
  <c r="O102" i="52" s="1"/>
  <c r="G174" i="48"/>
  <c r="O101" i="52" s="1"/>
  <c r="G170" i="48"/>
  <c r="O100" i="52" s="1"/>
  <c r="G169" i="48"/>
  <c r="O99" i="52" s="1"/>
  <c r="G168" i="48"/>
  <c r="O98" i="52" s="1"/>
  <c r="G167" i="48"/>
  <c r="O97" i="52" s="1"/>
  <c r="G166" i="48"/>
  <c r="O96" i="52" s="1"/>
  <c r="G165" i="48"/>
  <c r="O95" i="52" s="1"/>
  <c r="G164" i="48"/>
  <c r="O94" i="52" s="1"/>
  <c r="G163" i="48"/>
  <c r="O93" i="52" s="1"/>
  <c r="G160" i="48"/>
  <c r="O92" i="52" s="1"/>
  <c r="G159" i="48"/>
  <c r="O91" i="52" s="1"/>
  <c r="G158" i="48"/>
  <c r="O90" i="52" s="1"/>
  <c r="G157" i="48"/>
  <c r="O89" i="52" s="1"/>
  <c r="G153" i="48"/>
  <c r="O88" i="52" s="1"/>
  <c r="G152" i="48"/>
  <c r="O87" i="52" s="1"/>
  <c r="G151" i="48"/>
  <c r="O86" i="52" s="1"/>
  <c r="G147" i="48"/>
  <c r="O85" i="52" s="1"/>
  <c r="G143" i="48"/>
  <c r="O84" i="52" s="1"/>
  <c r="G142" i="48"/>
  <c r="O83" i="52" s="1"/>
  <c r="G141" i="48"/>
  <c r="O82" i="52" s="1"/>
  <c r="G140" i="48"/>
  <c r="O81" i="52" s="1"/>
  <c r="G139" i="48"/>
  <c r="O80" i="52" s="1"/>
  <c r="G138" i="48"/>
  <c r="O79" i="52" s="1"/>
  <c r="G137" i="48"/>
  <c r="O78" i="52" s="1"/>
  <c r="G136" i="48"/>
  <c r="O77" i="52" s="1"/>
  <c r="G133" i="48"/>
  <c r="O76" i="52" s="1"/>
  <c r="G132" i="48"/>
  <c r="O75" i="52" s="1"/>
  <c r="G131" i="48"/>
  <c r="O74" i="52" s="1"/>
  <c r="G130" i="48"/>
  <c r="O73" i="52" s="1"/>
  <c r="G126" i="48"/>
  <c r="O72" i="52" s="1"/>
  <c r="G125" i="48"/>
  <c r="O71" i="52" s="1"/>
  <c r="G124" i="48"/>
  <c r="O70" i="52" s="1"/>
  <c r="G120" i="48"/>
  <c r="O69" i="52" s="1"/>
  <c r="G116" i="48"/>
  <c r="O68" i="52" s="1"/>
  <c r="G115" i="48"/>
  <c r="O67" i="52" s="1"/>
  <c r="G114" i="48"/>
  <c r="O66" i="52" s="1"/>
  <c r="G113" i="48"/>
  <c r="O65" i="52" s="1"/>
  <c r="G112" i="48"/>
  <c r="O64" i="52" s="1"/>
  <c r="G111" i="48"/>
  <c r="O63" i="52" s="1"/>
  <c r="G110" i="48"/>
  <c r="O62" i="52" s="1"/>
  <c r="G109" i="48"/>
  <c r="O61" i="52" s="1"/>
  <c r="G106" i="48"/>
  <c r="O60" i="52" s="1"/>
  <c r="G105" i="48"/>
  <c r="O59" i="52" s="1"/>
  <c r="G104" i="48"/>
  <c r="O58" i="52" s="1"/>
  <c r="G103" i="48"/>
  <c r="O57" i="52" s="1"/>
  <c r="G99" i="48"/>
  <c r="O56" i="52" s="1"/>
  <c r="G98" i="48"/>
  <c r="O55" i="52" s="1"/>
  <c r="G97" i="48"/>
  <c r="O54" i="52" s="1"/>
  <c r="G93" i="48"/>
  <c r="O53" i="52" s="1"/>
  <c r="G89" i="48"/>
  <c r="O52" i="52" s="1"/>
  <c r="G88" i="48"/>
  <c r="O51" i="52" s="1"/>
  <c r="G87" i="48"/>
  <c r="O50" i="52" s="1"/>
  <c r="G86" i="48"/>
  <c r="O49" i="52" s="1"/>
  <c r="G85" i="48"/>
  <c r="O48" i="52" s="1"/>
  <c r="G84" i="48"/>
  <c r="O47" i="52" s="1"/>
  <c r="G83" i="48"/>
  <c r="O46" i="52" s="1"/>
  <c r="G82" i="48"/>
  <c r="O45" i="52" s="1"/>
  <c r="G79" i="48"/>
  <c r="O44" i="52" s="1"/>
  <c r="G78" i="48"/>
  <c r="O43" i="52" s="1"/>
  <c r="G77" i="48"/>
  <c r="O42" i="52" s="1"/>
  <c r="G76" i="48"/>
  <c r="O41" i="52" s="1"/>
  <c r="G72" i="48"/>
  <c r="O40" i="52" s="1"/>
  <c r="G71" i="48"/>
  <c r="O39" i="52" s="1"/>
  <c r="G70" i="48"/>
  <c r="O38" i="52" s="1"/>
  <c r="G66" i="48"/>
  <c r="O37" i="52" s="1"/>
  <c r="G62" i="48"/>
  <c r="O36" i="52" s="1"/>
  <c r="G61" i="48"/>
  <c r="O35" i="52" s="1"/>
  <c r="G60" i="48"/>
  <c r="O34" i="52" s="1"/>
  <c r="G59" i="48"/>
  <c r="O33" i="52" s="1"/>
  <c r="G58" i="48"/>
  <c r="O32" i="52" s="1"/>
  <c r="G57" i="48"/>
  <c r="O31" i="52" s="1"/>
  <c r="G56" i="48"/>
  <c r="O30" i="52" s="1"/>
  <c r="G55" i="48"/>
  <c r="O29" i="52" s="1"/>
  <c r="G52" i="48"/>
  <c r="O28" i="52" s="1"/>
  <c r="G51" i="48"/>
  <c r="O27" i="52" s="1"/>
  <c r="G50" i="48"/>
  <c r="O26" i="52" s="1"/>
  <c r="G49" i="48"/>
  <c r="O25" i="52" s="1"/>
  <c r="G45" i="48"/>
  <c r="O24" i="52" s="1"/>
  <c r="G44" i="48"/>
  <c r="O23" i="52" s="1"/>
  <c r="G43" i="48"/>
  <c r="O22" i="52" s="1"/>
  <c r="G39" i="48"/>
  <c r="O21" i="52" s="1"/>
  <c r="G35" i="48"/>
  <c r="O20" i="52" s="1"/>
  <c r="G34" i="48"/>
  <c r="O19" i="52" s="1"/>
  <c r="G33" i="48"/>
  <c r="O18" i="52" s="1"/>
  <c r="G32" i="48"/>
  <c r="O17" i="52" s="1"/>
  <c r="G31" i="48"/>
  <c r="O16" i="52" s="1"/>
  <c r="G30" i="48"/>
  <c r="O15" i="52" s="1"/>
  <c r="G29" i="48"/>
  <c r="O14" i="52" s="1"/>
  <c r="G28" i="48"/>
  <c r="O13" i="52" s="1"/>
  <c r="G25" i="48"/>
  <c r="O12" i="52" s="1"/>
  <c r="G24" i="48"/>
  <c r="O11" i="52" s="1"/>
  <c r="G23" i="48"/>
  <c r="O10" i="52" s="1"/>
  <c r="G22" i="48"/>
  <c r="O9" i="52" s="1"/>
  <c r="G18" i="48"/>
  <c r="O8" i="52" s="1"/>
  <c r="G17" i="48"/>
  <c r="O7" i="52" s="1"/>
  <c r="G16" i="48"/>
  <c r="O6" i="52" s="1"/>
  <c r="G12" i="48"/>
  <c r="O5" i="52" s="1"/>
  <c r="G8" i="48"/>
  <c r="G762" i="47"/>
  <c r="C450" i="52" s="1"/>
  <c r="G761" i="47"/>
  <c r="C449" i="52" s="1"/>
  <c r="G760" i="47"/>
  <c r="C448" i="52" s="1"/>
  <c r="G759" i="47"/>
  <c r="C447" i="52" s="1"/>
  <c r="G758" i="47"/>
  <c r="C446" i="52" s="1"/>
  <c r="G757" i="47"/>
  <c r="C445" i="52" s="1"/>
  <c r="G754" i="47"/>
  <c r="C444" i="52" s="1"/>
  <c r="G753" i="47"/>
  <c r="C443" i="52" s="1"/>
  <c r="G752" i="47"/>
  <c r="C442" i="52" s="1"/>
  <c r="G751" i="47"/>
  <c r="C441" i="52" s="1"/>
  <c r="G747" i="47"/>
  <c r="C440" i="52" s="1"/>
  <c r="G746" i="47"/>
  <c r="C439" i="52" s="1"/>
  <c r="G745" i="47"/>
  <c r="C438" i="52" s="1"/>
  <c r="G741" i="47"/>
  <c r="C437" i="52" s="1"/>
  <c r="G737" i="47"/>
  <c r="C436" i="52" s="1"/>
  <c r="G736" i="47"/>
  <c r="C435" i="52" s="1"/>
  <c r="G735" i="47"/>
  <c r="C434" i="52" s="1"/>
  <c r="G734" i="47"/>
  <c r="C433" i="52" s="1"/>
  <c r="G733" i="47"/>
  <c r="C432" i="52" s="1"/>
  <c r="G732" i="47"/>
  <c r="C431" i="52" s="1"/>
  <c r="G731" i="47"/>
  <c r="C430" i="52" s="1"/>
  <c r="G730" i="47"/>
  <c r="C429" i="52" s="1"/>
  <c r="G727" i="47"/>
  <c r="C428" i="52" s="1"/>
  <c r="G726" i="47"/>
  <c r="C427" i="52" s="1"/>
  <c r="G725" i="47"/>
  <c r="C426" i="52" s="1"/>
  <c r="G724" i="47"/>
  <c r="C425" i="52" s="1"/>
  <c r="G720" i="47"/>
  <c r="C424" i="52" s="1"/>
  <c r="G719" i="47"/>
  <c r="C423" i="52" s="1"/>
  <c r="G718" i="47"/>
  <c r="C422" i="52" s="1"/>
  <c r="G714" i="47"/>
  <c r="C421" i="52" s="1"/>
  <c r="G710" i="47"/>
  <c r="C420" i="52" s="1"/>
  <c r="G709" i="47"/>
  <c r="C419" i="52" s="1"/>
  <c r="G708" i="47"/>
  <c r="C418" i="52" s="1"/>
  <c r="G707" i="47"/>
  <c r="C417" i="52" s="1"/>
  <c r="G706" i="47"/>
  <c r="C416" i="52" s="1"/>
  <c r="G705" i="47"/>
  <c r="C415" i="52" s="1"/>
  <c r="G704" i="47"/>
  <c r="C414" i="52" s="1"/>
  <c r="G703" i="47"/>
  <c r="C413" i="52" s="1"/>
  <c r="G700" i="47"/>
  <c r="C412" i="52" s="1"/>
  <c r="G699" i="47"/>
  <c r="C411" i="52" s="1"/>
  <c r="G698" i="47"/>
  <c r="C410" i="52" s="1"/>
  <c r="G697" i="47"/>
  <c r="C409" i="52" s="1"/>
  <c r="G693" i="47"/>
  <c r="C408" i="52" s="1"/>
  <c r="G692" i="47"/>
  <c r="C407" i="52" s="1"/>
  <c r="G691" i="47"/>
  <c r="C406" i="52" s="1"/>
  <c r="G687" i="47"/>
  <c r="C405" i="52" s="1"/>
  <c r="G683" i="47"/>
  <c r="C404" i="52" s="1"/>
  <c r="G682" i="47"/>
  <c r="C403" i="52" s="1"/>
  <c r="G681" i="47"/>
  <c r="C402" i="52" s="1"/>
  <c r="G680" i="47"/>
  <c r="C401" i="52" s="1"/>
  <c r="G679" i="47"/>
  <c r="C400" i="52" s="1"/>
  <c r="G678" i="47"/>
  <c r="C399" i="52" s="1"/>
  <c r="G677" i="47"/>
  <c r="C398" i="52" s="1"/>
  <c r="G676" i="47"/>
  <c r="C397" i="52" s="1"/>
  <c r="G673" i="47"/>
  <c r="C396" i="52" s="1"/>
  <c r="G672" i="47"/>
  <c r="C395" i="52" s="1"/>
  <c r="G671" i="47"/>
  <c r="C394" i="52" s="1"/>
  <c r="G670" i="47"/>
  <c r="C393" i="52" s="1"/>
  <c r="G666" i="47"/>
  <c r="C392" i="52" s="1"/>
  <c r="G665" i="47"/>
  <c r="C391" i="52" s="1"/>
  <c r="G664" i="47"/>
  <c r="C390" i="52" s="1"/>
  <c r="G660" i="47"/>
  <c r="C389" i="52" s="1"/>
  <c r="G656" i="47"/>
  <c r="C388" i="52" s="1"/>
  <c r="G655" i="47"/>
  <c r="C387" i="52" s="1"/>
  <c r="G654" i="47"/>
  <c r="C386" i="52" s="1"/>
  <c r="G653" i="47"/>
  <c r="C385" i="52" s="1"/>
  <c r="G652" i="47"/>
  <c r="C384" i="52" s="1"/>
  <c r="G651" i="47"/>
  <c r="C383" i="52" s="1"/>
  <c r="G650" i="47"/>
  <c r="C382" i="52" s="1"/>
  <c r="G649" i="47"/>
  <c r="C381" i="52" s="1"/>
  <c r="G646" i="47"/>
  <c r="C380" i="52" s="1"/>
  <c r="G645" i="47"/>
  <c r="C379" i="52" s="1"/>
  <c r="G644" i="47"/>
  <c r="C378" i="52" s="1"/>
  <c r="G643" i="47"/>
  <c r="C377" i="52" s="1"/>
  <c r="G639" i="47"/>
  <c r="C376" i="52" s="1"/>
  <c r="G638" i="47"/>
  <c r="C375" i="52" s="1"/>
  <c r="G637" i="47"/>
  <c r="C374" i="52" s="1"/>
  <c r="G633" i="47"/>
  <c r="C373" i="52" s="1"/>
  <c r="G629" i="47"/>
  <c r="C372" i="52" s="1"/>
  <c r="G628" i="47"/>
  <c r="C371" i="52" s="1"/>
  <c r="G627" i="47"/>
  <c r="C370" i="52" s="1"/>
  <c r="G626" i="47"/>
  <c r="C369" i="52" s="1"/>
  <c r="G625" i="47"/>
  <c r="C368" i="52" s="1"/>
  <c r="G624" i="47"/>
  <c r="C367" i="52" s="1"/>
  <c r="G623" i="47"/>
  <c r="C366" i="52" s="1"/>
  <c r="G622" i="47"/>
  <c r="C365" i="52" s="1"/>
  <c r="G619" i="47"/>
  <c r="C364" i="52" s="1"/>
  <c r="G618" i="47"/>
  <c r="C363" i="52" s="1"/>
  <c r="G617" i="47"/>
  <c r="C362" i="52" s="1"/>
  <c r="G616" i="47"/>
  <c r="C361" i="52" s="1"/>
  <c r="G612" i="47"/>
  <c r="C360" i="52" s="1"/>
  <c r="G611" i="47"/>
  <c r="C359" i="52" s="1"/>
  <c r="G610" i="47"/>
  <c r="C358" i="52" s="1"/>
  <c r="G606" i="47"/>
  <c r="C357" i="52" s="1"/>
  <c r="G602" i="47"/>
  <c r="C356" i="52" s="1"/>
  <c r="G601" i="47"/>
  <c r="C355" i="52" s="1"/>
  <c r="G600" i="47"/>
  <c r="C354" i="52" s="1"/>
  <c r="G599" i="47"/>
  <c r="C353" i="52" s="1"/>
  <c r="G598" i="47"/>
  <c r="C352" i="52" s="1"/>
  <c r="G597" i="47"/>
  <c r="C351" i="52" s="1"/>
  <c r="G596" i="47"/>
  <c r="C350" i="52" s="1"/>
  <c r="G595" i="47"/>
  <c r="C349" i="52" s="1"/>
  <c r="G592" i="47"/>
  <c r="C348" i="52" s="1"/>
  <c r="G591" i="47"/>
  <c r="C347" i="52" s="1"/>
  <c r="G590" i="47"/>
  <c r="C346" i="52" s="1"/>
  <c r="G589" i="47"/>
  <c r="C345" i="52" s="1"/>
  <c r="G585" i="47"/>
  <c r="C344" i="52" s="1"/>
  <c r="G584" i="47"/>
  <c r="C343" i="52" s="1"/>
  <c r="G583" i="47"/>
  <c r="C342" i="52" s="1"/>
  <c r="G579" i="47"/>
  <c r="C341" i="52" s="1"/>
  <c r="G575" i="47"/>
  <c r="C340" i="52" s="1"/>
  <c r="G574" i="47"/>
  <c r="C339" i="52" s="1"/>
  <c r="G573" i="47"/>
  <c r="C338" i="52" s="1"/>
  <c r="G572" i="47"/>
  <c r="C337" i="52" s="1"/>
  <c r="G571" i="47"/>
  <c r="C336" i="52" s="1"/>
  <c r="G570" i="47"/>
  <c r="C335" i="52" s="1"/>
  <c r="G569" i="47"/>
  <c r="C334" i="52" s="1"/>
  <c r="G568" i="47"/>
  <c r="C333" i="52" s="1"/>
  <c r="G565" i="47"/>
  <c r="C332" i="52" s="1"/>
  <c r="G564" i="47"/>
  <c r="C331" i="52" s="1"/>
  <c r="G563" i="47"/>
  <c r="C330" i="52" s="1"/>
  <c r="G562" i="47"/>
  <c r="C329" i="52" s="1"/>
  <c r="G558" i="47"/>
  <c r="C328" i="52" s="1"/>
  <c r="G557" i="47"/>
  <c r="C327" i="52" s="1"/>
  <c r="G556" i="47"/>
  <c r="C326" i="52" s="1"/>
  <c r="G552" i="47"/>
  <c r="C325" i="52" s="1"/>
  <c r="G548" i="47"/>
  <c r="C324" i="52" s="1"/>
  <c r="G547" i="47"/>
  <c r="C323" i="52" s="1"/>
  <c r="G546" i="47"/>
  <c r="C322" i="52" s="1"/>
  <c r="G545" i="47"/>
  <c r="C321" i="52" s="1"/>
  <c r="G544" i="47"/>
  <c r="C320" i="52" s="1"/>
  <c r="G543" i="47"/>
  <c r="C319" i="52" s="1"/>
  <c r="G542" i="47"/>
  <c r="C318" i="52" s="1"/>
  <c r="G541" i="47"/>
  <c r="C317" i="52" s="1"/>
  <c r="G538" i="47"/>
  <c r="C316" i="52" s="1"/>
  <c r="G537" i="47"/>
  <c r="C315" i="52" s="1"/>
  <c r="G536" i="47"/>
  <c r="C314" i="52" s="1"/>
  <c r="G535" i="47"/>
  <c r="C313" i="52" s="1"/>
  <c r="G531" i="47"/>
  <c r="C312" i="52" s="1"/>
  <c r="G530" i="47"/>
  <c r="C311" i="52" s="1"/>
  <c r="G529" i="47"/>
  <c r="C310" i="52" s="1"/>
  <c r="G525" i="47"/>
  <c r="C309" i="52" s="1"/>
  <c r="G521" i="47"/>
  <c r="C308" i="52" s="1"/>
  <c r="G520" i="47"/>
  <c r="C307" i="52" s="1"/>
  <c r="G519" i="47"/>
  <c r="C306" i="52" s="1"/>
  <c r="G518" i="47"/>
  <c r="C305" i="52" s="1"/>
  <c r="G517" i="47"/>
  <c r="C304" i="52" s="1"/>
  <c r="G516" i="47"/>
  <c r="C303" i="52" s="1"/>
  <c r="G515" i="47"/>
  <c r="C302" i="52" s="1"/>
  <c r="G514" i="47"/>
  <c r="C301" i="52" s="1"/>
  <c r="G511" i="47"/>
  <c r="C300" i="52" s="1"/>
  <c r="G510" i="47"/>
  <c r="C299" i="52" s="1"/>
  <c r="G509" i="47"/>
  <c r="C298" i="52" s="1"/>
  <c r="G508" i="47"/>
  <c r="C297" i="52" s="1"/>
  <c r="G504" i="47"/>
  <c r="C296" i="52" s="1"/>
  <c r="G503" i="47"/>
  <c r="C295" i="52" s="1"/>
  <c r="G502" i="47"/>
  <c r="C294" i="52" s="1"/>
  <c r="G498" i="47"/>
  <c r="C293" i="52" s="1"/>
  <c r="G494" i="47"/>
  <c r="C292" i="52" s="1"/>
  <c r="G493" i="47"/>
  <c r="C291" i="52" s="1"/>
  <c r="G492" i="47"/>
  <c r="C290" i="52" s="1"/>
  <c r="G491" i="47"/>
  <c r="C289" i="52" s="1"/>
  <c r="G490" i="47"/>
  <c r="C288" i="52" s="1"/>
  <c r="G489" i="47"/>
  <c r="C287" i="52" s="1"/>
  <c r="G488" i="47"/>
  <c r="C286" i="52" s="1"/>
  <c r="G487" i="47"/>
  <c r="C285" i="52" s="1"/>
  <c r="G484" i="47"/>
  <c r="C284" i="52" s="1"/>
  <c r="G483" i="47"/>
  <c r="C283" i="52" s="1"/>
  <c r="G482" i="47"/>
  <c r="C282" i="52" s="1"/>
  <c r="G481" i="47"/>
  <c r="C281" i="52" s="1"/>
  <c r="G477" i="47"/>
  <c r="C280" i="52" s="1"/>
  <c r="G476" i="47"/>
  <c r="C279" i="52" s="1"/>
  <c r="G475" i="47"/>
  <c r="C278" i="52" s="1"/>
  <c r="G471" i="47"/>
  <c r="C277" i="52" s="1"/>
  <c r="G467" i="47"/>
  <c r="C276" i="52" s="1"/>
  <c r="G466" i="47"/>
  <c r="C275" i="52" s="1"/>
  <c r="G465" i="47"/>
  <c r="C274" i="52" s="1"/>
  <c r="G464" i="47"/>
  <c r="C273" i="52" s="1"/>
  <c r="G463" i="47"/>
  <c r="C272" i="52" s="1"/>
  <c r="G462" i="47"/>
  <c r="C271" i="52" s="1"/>
  <c r="G461" i="47"/>
  <c r="C270" i="52" s="1"/>
  <c r="G460" i="47"/>
  <c r="C269" i="52" s="1"/>
  <c r="G457" i="47"/>
  <c r="C268" i="52" s="1"/>
  <c r="G456" i="47"/>
  <c r="C267" i="52" s="1"/>
  <c r="G455" i="47"/>
  <c r="C266" i="52" s="1"/>
  <c r="G454" i="47"/>
  <c r="C265" i="52" s="1"/>
  <c r="G450" i="47"/>
  <c r="C264" i="52" s="1"/>
  <c r="G449" i="47"/>
  <c r="C263" i="52" s="1"/>
  <c r="G448" i="47"/>
  <c r="C262" i="52" s="1"/>
  <c r="G444" i="47"/>
  <c r="C261" i="52" s="1"/>
  <c r="G440" i="47"/>
  <c r="C260" i="52" s="1"/>
  <c r="G439" i="47"/>
  <c r="C259" i="52" s="1"/>
  <c r="G438" i="47"/>
  <c r="C258" i="52" s="1"/>
  <c r="G437" i="47"/>
  <c r="C257" i="52" s="1"/>
  <c r="G436" i="47"/>
  <c r="C256" i="52" s="1"/>
  <c r="G435" i="47"/>
  <c r="C255" i="52" s="1"/>
  <c r="G434" i="47"/>
  <c r="C254" i="52" s="1"/>
  <c r="G433" i="47"/>
  <c r="C253" i="52" s="1"/>
  <c r="G430" i="47"/>
  <c r="C252" i="52" s="1"/>
  <c r="G429" i="47"/>
  <c r="C251" i="52" s="1"/>
  <c r="G428" i="47"/>
  <c r="C250" i="52" s="1"/>
  <c r="G427" i="47"/>
  <c r="C249" i="52" s="1"/>
  <c r="G423" i="47"/>
  <c r="C248" i="52" s="1"/>
  <c r="G422" i="47"/>
  <c r="C247" i="52" s="1"/>
  <c r="G421" i="47"/>
  <c r="C246" i="52" s="1"/>
  <c r="G417" i="47"/>
  <c r="C245" i="52" s="1"/>
  <c r="G413" i="47"/>
  <c r="C244" i="52" s="1"/>
  <c r="G412" i="47"/>
  <c r="C243" i="52" s="1"/>
  <c r="G411" i="47"/>
  <c r="C242" i="52" s="1"/>
  <c r="G410" i="47"/>
  <c r="C241" i="52" s="1"/>
  <c r="G409" i="47"/>
  <c r="C240" i="52" s="1"/>
  <c r="G408" i="47"/>
  <c r="C239" i="52" s="1"/>
  <c r="G407" i="47"/>
  <c r="C238" i="52" s="1"/>
  <c r="G406" i="47"/>
  <c r="C237" i="52" s="1"/>
  <c r="G403" i="47"/>
  <c r="C236" i="52" s="1"/>
  <c r="G402" i="47"/>
  <c r="C235" i="52" s="1"/>
  <c r="G401" i="47"/>
  <c r="C234" i="52" s="1"/>
  <c r="G400" i="47"/>
  <c r="C233" i="52" s="1"/>
  <c r="G396" i="47"/>
  <c r="C232" i="52" s="1"/>
  <c r="G395" i="47"/>
  <c r="C231" i="52" s="1"/>
  <c r="G394" i="47"/>
  <c r="C230" i="52" s="1"/>
  <c r="G390" i="47"/>
  <c r="C229" i="52" s="1"/>
  <c r="G386" i="47"/>
  <c r="C228" i="52" s="1"/>
  <c r="G385" i="47"/>
  <c r="C227" i="52" s="1"/>
  <c r="G384" i="47"/>
  <c r="C226" i="52" s="1"/>
  <c r="G383" i="47"/>
  <c r="C225" i="52" s="1"/>
  <c r="G382" i="47"/>
  <c r="C224" i="52" s="1"/>
  <c r="G381" i="47"/>
  <c r="C223" i="52" s="1"/>
  <c r="G380" i="47"/>
  <c r="C222" i="52" s="1"/>
  <c r="G379" i="47"/>
  <c r="C221" i="52" s="1"/>
  <c r="G376" i="47"/>
  <c r="C220" i="52" s="1"/>
  <c r="G375" i="47"/>
  <c r="C219" i="52" s="1"/>
  <c r="G374" i="47"/>
  <c r="C218" i="52" s="1"/>
  <c r="G373" i="47"/>
  <c r="C217" i="52" s="1"/>
  <c r="G369" i="47"/>
  <c r="C216" i="52" s="1"/>
  <c r="G368" i="47"/>
  <c r="C215" i="52" s="1"/>
  <c r="G367" i="47"/>
  <c r="C214" i="52" s="1"/>
  <c r="G363" i="47"/>
  <c r="C213" i="52" s="1"/>
  <c r="G359" i="47"/>
  <c r="C212" i="52" s="1"/>
  <c r="G358" i="47"/>
  <c r="C211" i="52" s="1"/>
  <c r="G357" i="47"/>
  <c r="C210" i="52" s="1"/>
  <c r="G356" i="47"/>
  <c r="C209" i="52" s="1"/>
  <c r="G355" i="47"/>
  <c r="C208" i="52" s="1"/>
  <c r="G354" i="47"/>
  <c r="C207" i="52" s="1"/>
  <c r="G353" i="47"/>
  <c r="C206" i="52" s="1"/>
  <c r="G352" i="47"/>
  <c r="C205" i="52" s="1"/>
  <c r="G349" i="47"/>
  <c r="C204" i="52" s="1"/>
  <c r="G348" i="47"/>
  <c r="C203" i="52" s="1"/>
  <c r="G347" i="47"/>
  <c r="C202" i="52" s="1"/>
  <c r="G346" i="47"/>
  <c r="C201" i="52" s="1"/>
  <c r="G342" i="47"/>
  <c r="C200" i="52" s="1"/>
  <c r="G341" i="47"/>
  <c r="C199" i="52" s="1"/>
  <c r="G340" i="47"/>
  <c r="C198" i="52" s="1"/>
  <c r="G336" i="47"/>
  <c r="C197" i="52" s="1"/>
  <c r="G332" i="47"/>
  <c r="C196" i="52" s="1"/>
  <c r="G331" i="47"/>
  <c r="C195" i="52" s="1"/>
  <c r="G330" i="47"/>
  <c r="C194" i="52" s="1"/>
  <c r="G329" i="47"/>
  <c r="C193" i="52" s="1"/>
  <c r="G328" i="47"/>
  <c r="C192" i="52" s="1"/>
  <c r="G327" i="47"/>
  <c r="C191" i="52" s="1"/>
  <c r="G326" i="47"/>
  <c r="C190" i="52" s="1"/>
  <c r="G325" i="47"/>
  <c r="C189" i="52" s="1"/>
  <c r="G322" i="47"/>
  <c r="C188" i="52" s="1"/>
  <c r="G321" i="47"/>
  <c r="C187" i="52" s="1"/>
  <c r="G320" i="47"/>
  <c r="C186" i="52" s="1"/>
  <c r="G319" i="47"/>
  <c r="C185" i="52" s="1"/>
  <c r="G315" i="47"/>
  <c r="C184" i="52" s="1"/>
  <c r="G314" i="47"/>
  <c r="C183" i="52" s="1"/>
  <c r="G313" i="47"/>
  <c r="C182" i="52" s="1"/>
  <c r="G309" i="47"/>
  <c r="C181" i="52" s="1"/>
  <c r="G305" i="47"/>
  <c r="C180" i="52" s="1"/>
  <c r="G304" i="47"/>
  <c r="C179" i="52" s="1"/>
  <c r="G303" i="47"/>
  <c r="C178" i="52" s="1"/>
  <c r="G302" i="47"/>
  <c r="C177" i="52" s="1"/>
  <c r="G301" i="47"/>
  <c r="C176" i="52" s="1"/>
  <c r="G300" i="47"/>
  <c r="C175" i="52" s="1"/>
  <c r="G299" i="47"/>
  <c r="C174" i="52" s="1"/>
  <c r="G298" i="47"/>
  <c r="C173" i="52" s="1"/>
  <c r="G295" i="47"/>
  <c r="C172" i="52" s="1"/>
  <c r="G294" i="47"/>
  <c r="C171" i="52" s="1"/>
  <c r="G293" i="47"/>
  <c r="C170" i="52" s="1"/>
  <c r="G292" i="47"/>
  <c r="C169" i="52" s="1"/>
  <c r="G288" i="47"/>
  <c r="C168" i="52" s="1"/>
  <c r="G287" i="47"/>
  <c r="C167" i="52" s="1"/>
  <c r="G286" i="47"/>
  <c r="C166" i="52" s="1"/>
  <c r="G282" i="47"/>
  <c r="C165" i="52" s="1"/>
  <c r="G278" i="47"/>
  <c r="C164" i="52" s="1"/>
  <c r="G277" i="47"/>
  <c r="C163" i="52" s="1"/>
  <c r="G276" i="47"/>
  <c r="C162" i="52" s="1"/>
  <c r="G275" i="47"/>
  <c r="C161" i="52" s="1"/>
  <c r="G274" i="47"/>
  <c r="C160" i="52" s="1"/>
  <c r="G273" i="47"/>
  <c r="C159" i="52" s="1"/>
  <c r="G272" i="47"/>
  <c r="C158" i="52" s="1"/>
  <c r="G271" i="47"/>
  <c r="C157" i="52" s="1"/>
  <c r="G268" i="47"/>
  <c r="C156" i="52" s="1"/>
  <c r="G267" i="47"/>
  <c r="C155" i="52" s="1"/>
  <c r="G266" i="47"/>
  <c r="C154" i="52" s="1"/>
  <c r="G265" i="47"/>
  <c r="C153" i="52" s="1"/>
  <c r="G261" i="47"/>
  <c r="C152" i="52" s="1"/>
  <c r="G260" i="47"/>
  <c r="C151" i="52" s="1"/>
  <c r="G259" i="47"/>
  <c r="C150" i="52" s="1"/>
  <c r="G255" i="47"/>
  <c r="C149" i="52" s="1"/>
  <c r="G251" i="47"/>
  <c r="C148" i="52" s="1"/>
  <c r="G250" i="47"/>
  <c r="C147" i="52" s="1"/>
  <c r="G249" i="47"/>
  <c r="C146" i="52" s="1"/>
  <c r="G248" i="47"/>
  <c r="C145" i="52" s="1"/>
  <c r="G247" i="47"/>
  <c r="C144" i="52" s="1"/>
  <c r="G246" i="47"/>
  <c r="C143" i="52" s="1"/>
  <c r="G245" i="47"/>
  <c r="C142" i="52" s="1"/>
  <c r="G244" i="47"/>
  <c r="C141" i="52" s="1"/>
  <c r="G241" i="47"/>
  <c r="C140" i="52" s="1"/>
  <c r="G240" i="47"/>
  <c r="C139" i="52" s="1"/>
  <c r="G239" i="47"/>
  <c r="C138" i="52" s="1"/>
  <c r="G238" i="47"/>
  <c r="C137" i="52" s="1"/>
  <c r="G234" i="47"/>
  <c r="C136" i="52" s="1"/>
  <c r="G233" i="47"/>
  <c r="C135" i="52" s="1"/>
  <c r="G232" i="47"/>
  <c r="C134" i="52" s="1"/>
  <c r="G228" i="47"/>
  <c r="C133" i="52" s="1"/>
  <c r="G224" i="47"/>
  <c r="C132" i="52" s="1"/>
  <c r="G223" i="47"/>
  <c r="C131" i="52" s="1"/>
  <c r="G222" i="47"/>
  <c r="C130" i="52" s="1"/>
  <c r="G221" i="47"/>
  <c r="C129" i="52" s="1"/>
  <c r="G220" i="47"/>
  <c r="C128" i="52" s="1"/>
  <c r="G219" i="47"/>
  <c r="C127" i="52" s="1"/>
  <c r="G218" i="47"/>
  <c r="C126" i="52" s="1"/>
  <c r="G217" i="47"/>
  <c r="C125" i="52" s="1"/>
  <c r="G214" i="47"/>
  <c r="C124" i="52" s="1"/>
  <c r="G213" i="47"/>
  <c r="C123" i="52" s="1"/>
  <c r="G212" i="47"/>
  <c r="C122" i="52" s="1"/>
  <c r="G211" i="47"/>
  <c r="C121" i="52" s="1"/>
  <c r="G207" i="47"/>
  <c r="C120" i="52" s="1"/>
  <c r="G206" i="47"/>
  <c r="C119" i="52" s="1"/>
  <c r="G205" i="47"/>
  <c r="C118" i="52" s="1"/>
  <c r="G201" i="47"/>
  <c r="C117" i="52" s="1"/>
  <c r="G197" i="47"/>
  <c r="C116" i="52" s="1"/>
  <c r="G196" i="47"/>
  <c r="C115" i="52" s="1"/>
  <c r="G195" i="47"/>
  <c r="C114" i="52" s="1"/>
  <c r="G194" i="47"/>
  <c r="C113" i="52" s="1"/>
  <c r="G193" i="47"/>
  <c r="C112" i="52" s="1"/>
  <c r="G192" i="47"/>
  <c r="C111" i="52" s="1"/>
  <c r="G191" i="47"/>
  <c r="C110" i="52" s="1"/>
  <c r="G190" i="47"/>
  <c r="C109" i="52" s="1"/>
  <c r="G187" i="47"/>
  <c r="C108" i="52" s="1"/>
  <c r="G186" i="47"/>
  <c r="C107" i="52" s="1"/>
  <c r="G185" i="47"/>
  <c r="C106" i="52" s="1"/>
  <c r="G184" i="47"/>
  <c r="C105" i="52" s="1"/>
  <c r="G180" i="47"/>
  <c r="C104" i="52" s="1"/>
  <c r="G179" i="47"/>
  <c r="C103" i="52" s="1"/>
  <c r="G178" i="47"/>
  <c r="C102" i="52" s="1"/>
  <c r="G174" i="47"/>
  <c r="C101" i="52" s="1"/>
  <c r="G170" i="47"/>
  <c r="C100" i="52" s="1"/>
  <c r="G169" i="47"/>
  <c r="C99" i="52" s="1"/>
  <c r="G168" i="47"/>
  <c r="C98" i="52" s="1"/>
  <c r="G167" i="47"/>
  <c r="C97" i="52" s="1"/>
  <c r="G166" i="47"/>
  <c r="C96" i="52" s="1"/>
  <c r="G165" i="47"/>
  <c r="C95" i="52" s="1"/>
  <c r="G164" i="47"/>
  <c r="C94" i="52" s="1"/>
  <c r="G163" i="47"/>
  <c r="C93" i="52" s="1"/>
  <c r="G160" i="47"/>
  <c r="C92" i="52" s="1"/>
  <c r="G159" i="47"/>
  <c r="C91" i="52" s="1"/>
  <c r="G158" i="47"/>
  <c r="C90" i="52" s="1"/>
  <c r="G157" i="47"/>
  <c r="C89" i="52" s="1"/>
  <c r="G153" i="47"/>
  <c r="C88" i="52" s="1"/>
  <c r="G152" i="47"/>
  <c r="C87" i="52" s="1"/>
  <c r="G151" i="47"/>
  <c r="C86" i="52" s="1"/>
  <c r="G147" i="47"/>
  <c r="C85" i="52" s="1"/>
  <c r="G143" i="47"/>
  <c r="C84" i="52" s="1"/>
  <c r="G142" i="47"/>
  <c r="C83" i="52" s="1"/>
  <c r="G141" i="47"/>
  <c r="C82" i="52" s="1"/>
  <c r="G140" i="47"/>
  <c r="C81" i="52" s="1"/>
  <c r="G139" i="47"/>
  <c r="C80" i="52" s="1"/>
  <c r="G138" i="47"/>
  <c r="C79" i="52" s="1"/>
  <c r="G137" i="47"/>
  <c r="C78" i="52" s="1"/>
  <c r="G136" i="47"/>
  <c r="C77" i="52" s="1"/>
  <c r="G133" i="47"/>
  <c r="C76" i="52" s="1"/>
  <c r="G132" i="47"/>
  <c r="C75" i="52" s="1"/>
  <c r="G131" i="47"/>
  <c r="C74" i="52" s="1"/>
  <c r="G130" i="47"/>
  <c r="C73" i="52" s="1"/>
  <c r="G126" i="47"/>
  <c r="C72" i="52" s="1"/>
  <c r="G125" i="47"/>
  <c r="C71" i="52" s="1"/>
  <c r="G124" i="47"/>
  <c r="C70" i="52" s="1"/>
  <c r="G120" i="47"/>
  <c r="C69" i="52" s="1"/>
  <c r="G116" i="47"/>
  <c r="C68" i="52" s="1"/>
  <c r="G115" i="47"/>
  <c r="C67" i="52" s="1"/>
  <c r="G114" i="47"/>
  <c r="C66" i="52" s="1"/>
  <c r="G113" i="47"/>
  <c r="C65" i="52" s="1"/>
  <c r="G112" i="47"/>
  <c r="C64" i="52" s="1"/>
  <c r="G111" i="47"/>
  <c r="C63" i="52" s="1"/>
  <c r="G110" i="47"/>
  <c r="C62" i="52" s="1"/>
  <c r="G109" i="47"/>
  <c r="C61" i="52" s="1"/>
  <c r="G106" i="47"/>
  <c r="C60" i="52" s="1"/>
  <c r="G105" i="47"/>
  <c r="C59" i="52" s="1"/>
  <c r="G104" i="47"/>
  <c r="C58" i="52" s="1"/>
  <c r="G103" i="47"/>
  <c r="C57" i="52" s="1"/>
  <c r="G99" i="47"/>
  <c r="C56" i="52" s="1"/>
  <c r="G98" i="47"/>
  <c r="C55" i="52" s="1"/>
  <c r="G97" i="47"/>
  <c r="C54" i="52" s="1"/>
  <c r="G93" i="47"/>
  <c r="C53" i="52" s="1"/>
  <c r="G89" i="47"/>
  <c r="C52" i="52" s="1"/>
  <c r="G88" i="47"/>
  <c r="C51" i="52" s="1"/>
  <c r="G87" i="47"/>
  <c r="C50" i="52" s="1"/>
  <c r="G86" i="47"/>
  <c r="C49" i="52" s="1"/>
  <c r="G85" i="47"/>
  <c r="C48" i="52" s="1"/>
  <c r="G84" i="47"/>
  <c r="C47" i="52" s="1"/>
  <c r="G83" i="47"/>
  <c r="C46" i="52" s="1"/>
  <c r="G82" i="47"/>
  <c r="C45" i="52" s="1"/>
  <c r="G79" i="47"/>
  <c r="C44" i="52" s="1"/>
  <c r="G78" i="47"/>
  <c r="C43" i="52" s="1"/>
  <c r="G77" i="47"/>
  <c r="C42" i="52" s="1"/>
  <c r="G76" i="47"/>
  <c r="C41" i="52" s="1"/>
  <c r="G72" i="47"/>
  <c r="C40" i="52" s="1"/>
  <c r="G71" i="47"/>
  <c r="C39" i="52" s="1"/>
  <c r="G70" i="47"/>
  <c r="C38" i="52" s="1"/>
  <c r="G66" i="47"/>
  <c r="C37" i="52" s="1"/>
  <c r="G62" i="47"/>
  <c r="C36" i="52" s="1"/>
  <c r="G61" i="47"/>
  <c r="C35" i="52" s="1"/>
  <c r="G34" i="47"/>
  <c r="C19" i="52" s="1"/>
  <c r="G60" i="47"/>
  <c r="C34" i="52" s="1"/>
  <c r="G59" i="47"/>
  <c r="C33" i="52" s="1"/>
  <c r="G58" i="47"/>
  <c r="C32" i="52" s="1"/>
  <c r="G57" i="47"/>
  <c r="C31" i="52" s="1"/>
  <c r="G56" i="47"/>
  <c r="C30" i="52" s="1"/>
  <c r="G55" i="47"/>
  <c r="C29" i="52" s="1"/>
  <c r="G52" i="47"/>
  <c r="C28" i="52" s="1"/>
  <c r="G51" i="47"/>
  <c r="C27" i="52" s="1"/>
  <c r="G50" i="47"/>
  <c r="C26" i="52" s="1"/>
  <c r="G49" i="47"/>
  <c r="C25" i="52" s="1"/>
  <c r="G45" i="47"/>
  <c r="C24" i="52" s="1"/>
  <c r="G44" i="47"/>
  <c r="C23" i="52" s="1"/>
  <c r="G43" i="47"/>
  <c r="C22" i="52" s="1"/>
  <c r="G39" i="47"/>
  <c r="C21" i="52" s="1"/>
  <c r="G35" i="47"/>
  <c r="C20" i="52" s="1"/>
  <c r="G33" i="47"/>
  <c r="C18" i="52" s="1"/>
  <c r="G32" i="47"/>
  <c r="C17" i="52" s="1"/>
  <c r="G31" i="47"/>
  <c r="C16" i="52" s="1"/>
  <c r="G30" i="47"/>
  <c r="C15" i="52" s="1"/>
  <c r="G29" i="47"/>
  <c r="C14" i="52" s="1"/>
  <c r="G28" i="47"/>
  <c r="C13" i="52" s="1"/>
  <c r="G25" i="47"/>
  <c r="C12" i="52" s="1"/>
  <c r="G24" i="47"/>
  <c r="C11" i="52" s="1"/>
  <c r="G23" i="47"/>
  <c r="C10" i="52" s="1"/>
  <c r="G22" i="47"/>
  <c r="C9" i="52" s="1"/>
  <c r="G18" i="47"/>
  <c r="C8" i="52" s="1"/>
  <c r="G17" i="47"/>
  <c r="C7" i="52" s="1"/>
  <c r="G16" i="47"/>
  <c r="C6" i="52" s="1"/>
  <c r="G12" i="47"/>
  <c r="C5" i="52" s="1"/>
  <c r="G8" i="47"/>
  <c r="C4" i="52" s="1"/>
  <c r="G493" i="41"/>
  <c r="G475" i="41"/>
  <c r="G457" i="41"/>
  <c r="G439" i="41"/>
  <c r="G421" i="41"/>
  <c r="G403" i="41"/>
  <c r="G385" i="41"/>
  <c r="G367" i="41"/>
  <c r="G349" i="41"/>
  <c r="G331" i="41"/>
  <c r="G313" i="41"/>
  <c r="G295" i="41"/>
  <c r="G277" i="41"/>
  <c r="G259" i="41"/>
  <c r="G241" i="41"/>
  <c r="G223" i="41"/>
  <c r="G205" i="41"/>
  <c r="G187" i="41"/>
  <c r="G169" i="41"/>
  <c r="G151" i="41"/>
  <c r="G133" i="41"/>
  <c r="G115" i="41"/>
  <c r="G97" i="41"/>
  <c r="G79" i="41"/>
  <c r="G61" i="41"/>
  <c r="G43" i="41"/>
  <c r="G25" i="41"/>
  <c r="G493" i="45"/>
  <c r="G475" i="45"/>
  <c r="G457" i="45"/>
  <c r="G439" i="45"/>
  <c r="G421" i="45"/>
  <c r="G403" i="45"/>
  <c r="G385" i="45"/>
  <c r="G367" i="45"/>
  <c r="G349" i="45"/>
  <c r="G331" i="45"/>
  <c r="G313" i="45"/>
  <c r="G295" i="45"/>
  <c r="G277" i="45"/>
  <c r="G259" i="45"/>
  <c r="G241" i="45"/>
  <c r="G223" i="45"/>
  <c r="G205" i="45"/>
  <c r="G187" i="45"/>
  <c r="G169" i="45"/>
  <c r="G151" i="45"/>
  <c r="G133" i="45"/>
  <c r="G115" i="45"/>
  <c r="G97" i="45"/>
  <c r="G79" i="45"/>
  <c r="G61" i="45"/>
  <c r="G43" i="45"/>
  <c r="G25" i="45"/>
  <c r="G510" i="45"/>
  <c r="O226" i="49" s="1"/>
  <c r="G509" i="45"/>
  <c r="O225" i="49" s="1"/>
  <c r="G508" i="45"/>
  <c r="O224" i="49" s="1"/>
  <c r="G504" i="45"/>
  <c r="O223" i="49" s="1"/>
  <c r="G503" i="45"/>
  <c r="O222" i="49" s="1"/>
  <c r="G502" i="45"/>
  <c r="O221" i="49" s="1"/>
  <c r="G498" i="45"/>
  <c r="O220" i="49" s="1"/>
  <c r="G494" i="45"/>
  <c r="O219" i="49" s="1"/>
  <c r="G492" i="45"/>
  <c r="O218" i="49" s="1"/>
  <c r="G491" i="45"/>
  <c r="O217" i="49" s="1"/>
  <c r="G490" i="45"/>
  <c r="O216" i="49" s="1"/>
  <c r="G486" i="45"/>
  <c r="O215" i="49" s="1"/>
  <c r="G485" i="45"/>
  <c r="O214" i="49" s="1"/>
  <c r="G484" i="45"/>
  <c r="O213" i="49" s="1"/>
  <c r="G480" i="45"/>
  <c r="O212" i="49" s="1"/>
  <c r="G476" i="45"/>
  <c r="O211" i="49" s="1"/>
  <c r="G474" i="45"/>
  <c r="O210" i="49" s="1"/>
  <c r="G473" i="45"/>
  <c r="O209" i="49" s="1"/>
  <c r="G472" i="45"/>
  <c r="O208" i="49" s="1"/>
  <c r="G468" i="45"/>
  <c r="O207" i="49" s="1"/>
  <c r="G467" i="45"/>
  <c r="O206" i="49" s="1"/>
  <c r="G466" i="45"/>
  <c r="O205" i="49" s="1"/>
  <c r="G462" i="45"/>
  <c r="O204" i="49" s="1"/>
  <c r="G458" i="45"/>
  <c r="O203" i="49" s="1"/>
  <c r="G456" i="45"/>
  <c r="O202" i="49" s="1"/>
  <c r="G455" i="45"/>
  <c r="O201" i="49" s="1"/>
  <c r="G454" i="45"/>
  <c r="O200" i="49" s="1"/>
  <c r="G450" i="45"/>
  <c r="O199" i="49" s="1"/>
  <c r="G449" i="45"/>
  <c r="O198" i="49" s="1"/>
  <c r="G448" i="45"/>
  <c r="O197" i="49" s="1"/>
  <c r="G444" i="45"/>
  <c r="O196" i="49" s="1"/>
  <c r="G440" i="45"/>
  <c r="O195" i="49" s="1"/>
  <c r="G438" i="45"/>
  <c r="O194" i="49" s="1"/>
  <c r="G437" i="45"/>
  <c r="O193" i="49" s="1"/>
  <c r="G436" i="45"/>
  <c r="O192" i="49" s="1"/>
  <c r="G432" i="45"/>
  <c r="O191" i="49" s="1"/>
  <c r="G431" i="45"/>
  <c r="O190" i="49" s="1"/>
  <c r="G430" i="45"/>
  <c r="O189" i="49" s="1"/>
  <c r="G426" i="45"/>
  <c r="O188" i="49" s="1"/>
  <c r="G422" i="45"/>
  <c r="O187" i="49" s="1"/>
  <c r="G420" i="45"/>
  <c r="O186" i="49" s="1"/>
  <c r="G419" i="45"/>
  <c r="O185" i="49" s="1"/>
  <c r="G418" i="45"/>
  <c r="O184" i="49" s="1"/>
  <c r="G414" i="45"/>
  <c r="O183" i="49" s="1"/>
  <c r="G413" i="45"/>
  <c r="O182" i="49" s="1"/>
  <c r="G412" i="45"/>
  <c r="O181" i="49" s="1"/>
  <c r="G408" i="45"/>
  <c r="O180" i="49" s="1"/>
  <c r="G404" i="45"/>
  <c r="O179" i="49" s="1"/>
  <c r="G402" i="45"/>
  <c r="O178" i="49" s="1"/>
  <c r="G401" i="45"/>
  <c r="O177" i="49" s="1"/>
  <c r="G400" i="45"/>
  <c r="O176" i="49" s="1"/>
  <c r="G396" i="45"/>
  <c r="O175" i="49" s="1"/>
  <c r="G395" i="45"/>
  <c r="O174" i="49" s="1"/>
  <c r="G394" i="45"/>
  <c r="O173" i="49" s="1"/>
  <c r="G390" i="45"/>
  <c r="O172" i="49" s="1"/>
  <c r="G386" i="45"/>
  <c r="O171" i="49" s="1"/>
  <c r="G384" i="45"/>
  <c r="O170" i="49" s="1"/>
  <c r="G383" i="45"/>
  <c r="O169" i="49" s="1"/>
  <c r="G382" i="45"/>
  <c r="O168" i="49" s="1"/>
  <c r="G378" i="45"/>
  <c r="O167" i="49" s="1"/>
  <c r="G377" i="45"/>
  <c r="O166" i="49" s="1"/>
  <c r="G376" i="45"/>
  <c r="O165" i="49" s="1"/>
  <c r="G372" i="45"/>
  <c r="O164" i="49" s="1"/>
  <c r="G368" i="45"/>
  <c r="O163" i="49" s="1"/>
  <c r="G366" i="45"/>
  <c r="O162" i="49" s="1"/>
  <c r="G365" i="45"/>
  <c r="O161" i="49" s="1"/>
  <c r="G364" i="45"/>
  <c r="O160" i="49" s="1"/>
  <c r="G360" i="45"/>
  <c r="O159" i="49" s="1"/>
  <c r="G359" i="45"/>
  <c r="O158" i="49" s="1"/>
  <c r="G358" i="45"/>
  <c r="O157" i="49" s="1"/>
  <c r="G354" i="45"/>
  <c r="O156" i="49" s="1"/>
  <c r="G350" i="45"/>
  <c r="O155" i="49" s="1"/>
  <c r="G348" i="45"/>
  <c r="O154" i="49" s="1"/>
  <c r="G347" i="45"/>
  <c r="O153" i="49" s="1"/>
  <c r="G346" i="45"/>
  <c r="O152" i="49" s="1"/>
  <c r="G342" i="45"/>
  <c r="O151" i="49" s="1"/>
  <c r="G341" i="45"/>
  <c r="O150" i="49" s="1"/>
  <c r="G340" i="45"/>
  <c r="O149" i="49" s="1"/>
  <c r="G336" i="45"/>
  <c r="O148" i="49" s="1"/>
  <c r="G332" i="45"/>
  <c r="O147" i="49" s="1"/>
  <c r="G330" i="45"/>
  <c r="O146" i="49" s="1"/>
  <c r="G329" i="45"/>
  <c r="O145" i="49" s="1"/>
  <c r="G328" i="45"/>
  <c r="O144" i="49" s="1"/>
  <c r="G324" i="45"/>
  <c r="O143" i="49" s="1"/>
  <c r="G323" i="45"/>
  <c r="O142" i="49" s="1"/>
  <c r="G322" i="45"/>
  <c r="O141" i="49" s="1"/>
  <c r="G318" i="45"/>
  <c r="O140" i="49" s="1"/>
  <c r="G314" i="45"/>
  <c r="O139" i="49" s="1"/>
  <c r="G312" i="45"/>
  <c r="O138" i="49" s="1"/>
  <c r="G311" i="45"/>
  <c r="O137" i="49" s="1"/>
  <c r="G310" i="45"/>
  <c r="O136" i="49" s="1"/>
  <c r="G306" i="45"/>
  <c r="O135" i="49" s="1"/>
  <c r="G305" i="45"/>
  <c r="O134" i="49" s="1"/>
  <c r="G304" i="45"/>
  <c r="O133" i="49" s="1"/>
  <c r="G300" i="45"/>
  <c r="O132" i="49" s="1"/>
  <c r="G296" i="45"/>
  <c r="O131" i="49" s="1"/>
  <c r="G294" i="45"/>
  <c r="O130" i="49" s="1"/>
  <c r="G293" i="45"/>
  <c r="O129" i="49" s="1"/>
  <c r="G292" i="45"/>
  <c r="O128" i="49" s="1"/>
  <c r="G288" i="45"/>
  <c r="O127" i="49" s="1"/>
  <c r="G287" i="45"/>
  <c r="O126" i="49" s="1"/>
  <c r="G286" i="45"/>
  <c r="O125" i="49" s="1"/>
  <c r="G282" i="45"/>
  <c r="O124" i="49" s="1"/>
  <c r="G278" i="45"/>
  <c r="O123" i="49" s="1"/>
  <c r="G276" i="45"/>
  <c r="O122" i="49" s="1"/>
  <c r="G275" i="45"/>
  <c r="O121" i="49" s="1"/>
  <c r="G274" i="45"/>
  <c r="O120" i="49" s="1"/>
  <c r="G270" i="45"/>
  <c r="O119" i="49" s="1"/>
  <c r="G269" i="45"/>
  <c r="O118" i="49" s="1"/>
  <c r="G268" i="45"/>
  <c r="O117" i="49" s="1"/>
  <c r="G264" i="45"/>
  <c r="O116" i="49" s="1"/>
  <c r="G260" i="45"/>
  <c r="O115" i="49" s="1"/>
  <c r="G258" i="45"/>
  <c r="O114" i="49" s="1"/>
  <c r="G257" i="45"/>
  <c r="O113" i="49" s="1"/>
  <c r="G256" i="45"/>
  <c r="O112" i="49" s="1"/>
  <c r="G252" i="45"/>
  <c r="O111" i="49" s="1"/>
  <c r="G251" i="45"/>
  <c r="O110" i="49" s="1"/>
  <c r="G250" i="45"/>
  <c r="O109" i="49" s="1"/>
  <c r="G246" i="45"/>
  <c r="O108" i="49" s="1"/>
  <c r="G242" i="45"/>
  <c r="O107" i="49" s="1"/>
  <c r="G240" i="45"/>
  <c r="O106" i="49" s="1"/>
  <c r="G239" i="45"/>
  <c r="O105" i="49" s="1"/>
  <c r="G238" i="45"/>
  <c r="O104" i="49" s="1"/>
  <c r="G234" i="45"/>
  <c r="O103" i="49" s="1"/>
  <c r="G233" i="45"/>
  <c r="O102" i="49" s="1"/>
  <c r="G232" i="45"/>
  <c r="O101" i="49" s="1"/>
  <c r="G228" i="45"/>
  <c r="O100" i="49" s="1"/>
  <c r="G224" i="45"/>
  <c r="O99" i="49" s="1"/>
  <c r="G222" i="45"/>
  <c r="O98" i="49" s="1"/>
  <c r="G221" i="45"/>
  <c r="O97" i="49" s="1"/>
  <c r="G220" i="45"/>
  <c r="O96" i="49" s="1"/>
  <c r="G216" i="45"/>
  <c r="O95" i="49" s="1"/>
  <c r="G215" i="45"/>
  <c r="O94" i="49" s="1"/>
  <c r="G214" i="45"/>
  <c r="O93" i="49" s="1"/>
  <c r="G210" i="45"/>
  <c r="O92" i="49" s="1"/>
  <c r="G206" i="45"/>
  <c r="O91" i="49" s="1"/>
  <c r="G204" i="45"/>
  <c r="O90" i="49" s="1"/>
  <c r="G203" i="45"/>
  <c r="O89" i="49" s="1"/>
  <c r="G202" i="45"/>
  <c r="O88" i="49" s="1"/>
  <c r="G198" i="45"/>
  <c r="O87" i="49" s="1"/>
  <c r="G197" i="45"/>
  <c r="O86" i="49" s="1"/>
  <c r="G196" i="45"/>
  <c r="O85" i="49" s="1"/>
  <c r="G192" i="45"/>
  <c r="O84" i="49" s="1"/>
  <c r="G188" i="45"/>
  <c r="O83" i="49" s="1"/>
  <c r="G186" i="45"/>
  <c r="O82" i="49" s="1"/>
  <c r="G185" i="45"/>
  <c r="O81" i="49" s="1"/>
  <c r="G184" i="45"/>
  <c r="O80" i="49" s="1"/>
  <c r="G180" i="45"/>
  <c r="O79" i="49" s="1"/>
  <c r="G179" i="45"/>
  <c r="O78" i="49" s="1"/>
  <c r="G178" i="45"/>
  <c r="O77" i="49" s="1"/>
  <c r="G174" i="45"/>
  <c r="O76" i="49" s="1"/>
  <c r="G170" i="45"/>
  <c r="O75" i="49" s="1"/>
  <c r="G168" i="45"/>
  <c r="O74" i="49" s="1"/>
  <c r="G167" i="45"/>
  <c r="O73" i="49" s="1"/>
  <c r="G166" i="45"/>
  <c r="O72" i="49" s="1"/>
  <c r="G162" i="45"/>
  <c r="O71" i="49" s="1"/>
  <c r="G161" i="45"/>
  <c r="O70" i="49" s="1"/>
  <c r="G160" i="45"/>
  <c r="O69" i="49" s="1"/>
  <c r="G156" i="45"/>
  <c r="O68" i="49" s="1"/>
  <c r="G152" i="45"/>
  <c r="O67" i="49" s="1"/>
  <c r="G150" i="45"/>
  <c r="O66" i="49" s="1"/>
  <c r="G149" i="45"/>
  <c r="O65" i="49" s="1"/>
  <c r="G148" i="45"/>
  <c r="O64" i="49" s="1"/>
  <c r="G144" i="45"/>
  <c r="O63" i="49" s="1"/>
  <c r="G143" i="45"/>
  <c r="O62" i="49" s="1"/>
  <c r="G142" i="45"/>
  <c r="O61" i="49" s="1"/>
  <c r="G138" i="45"/>
  <c r="O60" i="49" s="1"/>
  <c r="G134" i="45"/>
  <c r="O59" i="49" s="1"/>
  <c r="G132" i="45"/>
  <c r="O58" i="49" s="1"/>
  <c r="G131" i="45"/>
  <c r="O57" i="49" s="1"/>
  <c r="G130" i="45"/>
  <c r="O56" i="49" s="1"/>
  <c r="G126" i="45"/>
  <c r="O55" i="49" s="1"/>
  <c r="G125" i="45"/>
  <c r="O54" i="49" s="1"/>
  <c r="G124" i="45"/>
  <c r="O53" i="49" s="1"/>
  <c r="G120" i="45"/>
  <c r="O52" i="49" s="1"/>
  <c r="G116" i="45"/>
  <c r="O51" i="49" s="1"/>
  <c r="G114" i="45"/>
  <c r="O50" i="49" s="1"/>
  <c r="G113" i="45"/>
  <c r="O49" i="49" s="1"/>
  <c r="G112" i="45"/>
  <c r="O48" i="49" s="1"/>
  <c r="G108" i="45"/>
  <c r="O47" i="49" s="1"/>
  <c r="G107" i="45"/>
  <c r="O46" i="49" s="1"/>
  <c r="G106" i="45"/>
  <c r="O45" i="49" s="1"/>
  <c r="G102" i="45"/>
  <c r="O44" i="49" s="1"/>
  <c r="G98" i="45"/>
  <c r="O43" i="49" s="1"/>
  <c r="G96" i="45"/>
  <c r="O42" i="49" s="1"/>
  <c r="G95" i="45"/>
  <c r="O41" i="49" s="1"/>
  <c r="G94" i="45"/>
  <c r="O40" i="49" s="1"/>
  <c r="G90" i="45"/>
  <c r="O39" i="49" s="1"/>
  <c r="G89" i="45"/>
  <c r="O38" i="49" s="1"/>
  <c r="G88" i="45"/>
  <c r="O37" i="49" s="1"/>
  <c r="G84" i="45"/>
  <c r="O36" i="49" s="1"/>
  <c r="G80" i="45"/>
  <c r="O35" i="49" s="1"/>
  <c r="G78" i="45"/>
  <c r="O34" i="49" s="1"/>
  <c r="G77" i="45"/>
  <c r="O33" i="49" s="1"/>
  <c r="G76" i="45"/>
  <c r="O32" i="49" s="1"/>
  <c r="G72" i="45"/>
  <c r="O31" i="49" s="1"/>
  <c r="G71" i="45"/>
  <c r="O30" i="49" s="1"/>
  <c r="G70" i="45"/>
  <c r="O29" i="49" s="1"/>
  <c r="G66" i="45"/>
  <c r="O28" i="49" s="1"/>
  <c r="G62" i="45"/>
  <c r="O27" i="49" s="1"/>
  <c r="G60" i="45"/>
  <c r="O26" i="49" s="1"/>
  <c r="G59" i="45"/>
  <c r="O25" i="49" s="1"/>
  <c r="G58" i="45"/>
  <c r="O24" i="49" s="1"/>
  <c r="G54" i="45"/>
  <c r="O23" i="49" s="1"/>
  <c r="G53" i="45"/>
  <c r="O22" i="49" s="1"/>
  <c r="G52" i="45"/>
  <c r="O21" i="49" s="1"/>
  <c r="G48" i="45"/>
  <c r="O20" i="49" s="1"/>
  <c r="G44" i="45"/>
  <c r="O19" i="49" s="1"/>
  <c r="G42" i="45"/>
  <c r="O18" i="49" s="1"/>
  <c r="G41" i="45"/>
  <c r="O17" i="49" s="1"/>
  <c r="G40" i="45"/>
  <c r="O16" i="49" s="1"/>
  <c r="G36" i="45"/>
  <c r="O15" i="49" s="1"/>
  <c r="G35" i="45"/>
  <c r="O14" i="49" s="1"/>
  <c r="G34" i="45"/>
  <c r="O13" i="49" s="1"/>
  <c r="G30" i="45"/>
  <c r="O12" i="49" s="1"/>
  <c r="G26" i="45"/>
  <c r="O11" i="49" s="1"/>
  <c r="G24" i="45"/>
  <c r="O10" i="49" s="1"/>
  <c r="G23" i="45"/>
  <c r="O9" i="49" s="1"/>
  <c r="G22" i="45"/>
  <c r="O8" i="49" s="1"/>
  <c r="G18" i="45"/>
  <c r="O7" i="49" s="1"/>
  <c r="G17" i="45"/>
  <c r="O6" i="49" s="1"/>
  <c r="G16" i="45"/>
  <c r="O5" i="49" s="1"/>
  <c r="G12" i="45"/>
  <c r="O4" i="49" s="1"/>
  <c r="G8" i="45"/>
  <c r="O3" i="49" s="1"/>
  <c r="G510" i="41"/>
  <c r="C226" i="49" s="1"/>
  <c r="G509" i="41"/>
  <c r="C225" i="49" s="1"/>
  <c r="G508" i="41"/>
  <c r="C224" i="49" s="1"/>
  <c r="G504" i="41"/>
  <c r="C223" i="49" s="1"/>
  <c r="G503" i="41"/>
  <c r="C222" i="49" s="1"/>
  <c r="G502" i="41"/>
  <c r="C221" i="49" s="1"/>
  <c r="G498" i="41"/>
  <c r="C220" i="49" s="1"/>
  <c r="G494" i="41"/>
  <c r="C219" i="49" s="1"/>
  <c r="G492" i="41"/>
  <c r="C218" i="49" s="1"/>
  <c r="G491" i="41"/>
  <c r="C217" i="49" s="1"/>
  <c r="G490" i="41"/>
  <c r="C216" i="49" s="1"/>
  <c r="G486" i="41"/>
  <c r="C215" i="49" s="1"/>
  <c r="G485" i="41"/>
  <c r="C214" i="49" s="1"/>
  <c r="G484" i="41"/>
  <c r="C213" i="49" s="1"/>
  <c r="G480" i="41"/>
  <c r="C212" i="49" s="1"/>
  <c r="G476" i="41"/>
  <c r="C211" i="49" s="1"/>
  <c r="G474" i="41"/>
  <c r="C210" i="49" s="1"/>
  <c r="G473" i="41"/>
  <c r="C209" i="49" s="1"/>
  <c r="G472" i="41"/>
  <c r="C208" i="49" s="1"/>
  <c r="G468" i="41"/>
  <c r="C207" i="49" s="1"/>
  <c r="G467" i="41"/>
  <c r="C206" i="49" s="1"/>
  <c r="G466" i="41"/>
  <c r="C205" i="49" s="1"/>
  <c r="G462" i="41"/>
  <c r="C204" i="49" s="1"/>
  <c r="G458" i="41"/>
  <c r="C203" i="49" s="1"/>
  <c r="G456" i="41"/>
  <c r="C202" i="49" s="1"/>
  <c r="G455" i="41"/>
  <c r="C201" i="49" s="1"/>
  <c r="G454" i="41"/>
  <c r="C200" i="49" s="1"/>
  <c r="G450" i="41"/>
  <c r="C199" i="49" s="1"/>
  <c r="G449" i="41"/>
  <c r="C198" i="49" s="1"/>
  <c r="G448" i="41"/>
  <c r="C197" i="49" s="1"/>
  <c r="G444" i="41"/>
  <c r="C196" i="49" s="1"/>
  <c r="G440" i="41"/>
  <c r="C195" i="49" s="1"/>
  <c r="G438" i="41"/>
  <c r="C194" i="49" s="1"/>
  <c r="G437" i="41"/>
  <c r="C193" i="49" s="1"/>
  <c r="G436" i="41"/>
  <c r="C192" i="49" s="1"/>
  <c r="G432" i="41"/>
  <c r="C191" i="49" s="1"/>
  <c r="G431" i="41"/>
  <c r="C190" i="49" s="1"/>
  <c r="G430" i="41"/>
  <c r="C189" i="49" s="1"/>
  <c r="G426" i="41"/>
  <c r="C188" i="49" s="1"/>
  <c r="G422" i="41"/>
  <c r="C187" i="49" s="1"/>
  <c r="G420" i="41"/>
  <c r="C186" i="49" s="1"/>
  <c r="G419" i="41"/>
  <c r="C185" i="49" s="1"/>
  <c r="G418" i="41"/>
  <c r="C184" i="49" s="1"/>
  <c r="G414" i="41"/>
  <c r="C183" i="49" s="1"/>
  <c r="G413" i="41"/>
  <c r="C182" i="49" s="1"/>
  <c r="G412" i="41"/>
  <c r="C181" i="49" s="1"/>
  <c r="G408" i="41"/>
  <c r="C180" i="49" s="1"/>
  <c r="G404" i="41"/>
  <c r="C179" i="49" s="1"/>
  <c r="G402" i="41"/>
  <c r="C178" i="49" s="1"/>
  <c r="G401" i="41"/>
  <c r="C177" i="49" s="1"/>
  <c r="G400" i="41"/>
  <c r="C176" i="49" s="1"/>
  <c r="G396" i="41"/>
  <c r="C175" i="49" s="1"/>
  <c r="G395" i="41"/>
  <c r="C174" i="49" s="1"/>
  <c r="G394" i="41"/>
  <c r="C173" i="49" s="1"/>
  <c r="G390" i="41"/>
  <c r="C172" i="49" s="1"/>
  <c r="G386" i="41"/>
  <c r="C171" i="49" s="1"/>
  <c r="G384" i="41"/>
  <c r="C170" i="49" s="1"/>
  <c r="G383" i="41"/>
  <c r="C169" i="49" s="1"/>
  <c r="G382" i="41"/>
  <c r="C168" i="49" s="1"/>
  <c r="G378" i="41"/>
  <c r="C167" i="49" s="1"/>
  <c r="G377" i="41"/>
  <c r="C166" i="49" s="1"/>
  <c r="G376" i="41"/>
  <c r="C165" i="49" s="1"/>
  <c r="G372" i="41"/>
  <c r="C164" i="49" s="1"/>
  <c r="G368" i="41"/>
  <c r="C163" i="49" s="1"/>
  <c r="G366" i="41"/>
  <c r="C162" i="49" s="1"/>
  <c r="G365" i="41"/>
  <c r="C161" i="49" s="1"/>
  <c r="G364" i="41"/>
  <c r="C160" i="49" s="1"/>
  <c r="G360" i="41"/>
  <c r="C159" i="49" s="1"/>
  <c r="G359" i="41"/>
  <c r="C158" i="49" s="1"/>
  <c r="G358" i="41"/>
  <c r="C157" i="49" s="1"/>
  <c r="G354" i="41"/>
  <c r="C156" i="49" s="1"/>
  <c r="G350" i="41"/>
  <c r="C155" i="49" s="1"/>
  <c r="G348" i="41"/>
  <c r="C154" i="49" s="1"/>
  <c r="G347" i="41"/>
  <c r="C153" i="49" s="1"/>
  <c r="G346" i="41"/>
  <c r="C152" i="49" s="1"/>
  <c r="G342" i="41"/>
  <c r="C151" i="49" s="1"/>
  <c r="G341" i="41"/>
  <c r="C150" i="49" s="1"/>
  <c r="G340" i="41"/>
  <c r="C149" i="49" s="1"/>
  <c r="G336" i="41"/>
  <c r="C148" i="49" s="1"/>
  <c r="G332" i="41"/>
  <c r="C147" i="49" s="1"/>
  <c r="G330" i="41"/>
  <c r="C146" i="49" s="1"/>
  <c r="G329" i="41"/>
  <c r="C145" i="49" s="1"/>
  <c r="G328" i="41"/>
  <c r="C144" i="49" s="1"/>
  <c r="G324" i="41"/>
  <c r="C143" i="49" s="1"/>
  <c r="G323" i="41"/>
  <c r="C142" i="49" s="1"/>
  <c r="G322" i="41"/>
  <c r="C141" i="49" s="1"/>
  <c r="G318" i="41"/>
  <c r="C140" i="49" s="1"/>
  <c r="G314" i="41"/>
  <c r="C139" i="49" s="1"/>
  <c r="G312" i="41"/>
  <c r="C138" i="49" s="1"/>
  <c r="G311" i="41"/>
  <c r="C137" i="49" s="1"/>
  <c r="G310" i="41"/>
  <c r="C136" i="49" s="1"/>
  <c r="G306" i="41"/>
  <c r="C135" i="49" s="1"/>
  <c r="G305" i="41"/>
  <c r="C134" i="49" s="1"/>
  <c r="G304" i="41"/>
  <c r="C133" i="49" s="1"/>
  <c r="G300" i="41"/>
  <c r="C132" i="49" s="1"/>
  <c r="G296" i="41"/>
  <c r="C131" i="49" s="1"/>
  <c r="G294" i="41"/>
  <c r="C130" i="49" s="1"/>
  <c r="G293" i="41"/>
  <c r="C129" i="49" s="1"/>
  <c r="G292" i="41"/>
  <c r="C128" i="49" s="1"/>
  <c r="G288" i="41"/>
  <c r="C127" i="49" s="1"/>
  <c r="G287" i="41"/>
  <c r="C126" i="49" s="1"/>
  <c r="G286" i="41"/>
  <c r="C125" i="49" s="1"/>
  <c r="G282" i="41"/>
  <c r="C124" i="49" s="1"/>
  <c r="G278" i="41"/>
  <c r="C123" i="49" s="1"/>
  <c r="G276" i="41"/>
  <c r="C122" i="49" s="1"/>
  <c r="G275" i="41"/>
  <c r="C121" i="49" s="1"/>
  <c r="G274" i="41"/>
  <c r="C120" i="49" s="1"/>
  <c r="G270" i="41"/>
  <c r="C119" i="49" s="1"/>
  <c r="G269" i="41"/>
  <c r="C118" i="49" s="1"/>
  <c r="G268" i="41"/>
  <c r="C117" i="49" s="1"/>
  <c r="G264" i="41"/>
  <c r="C116" i="49" s="1"/>
  <c r="G260" i="41"/>
  <c r="C115" i="49" s="1"/>
  <c r="G258" i="41"/>
  <c r="C114" i="49" s="1"/>
  <c r="G257" i="41"/>
  <c r="C113" i="49" s="1"/>
  <c r="G256" i="41"/>
  <c r="C112" i="49" s="1"/>
  <c r="G252" i="41"/>
  <c r="C111" i="49" s="1"/>
  <c r="G251" i="41"/>
  <c r="C110" i="49" s="1"/>
  <c r="G250" i="41"/>
  <c r="C109" i="49" s="1"/>
  <c r="G246" i="41"/>
  <c r="C108" i="49" s="1"/>
  <c r="G242" i="41"/>
  <c r="C107" i="49" s="1"/>
  <c r="G240" i="41"/>
  <c r="C106" i="49" s="1"/>
  <c r="G239" i="41"/>
  <c r="C105" i="49" s="1"/>
  <c r="G238" i="41"/>
  <c r="C104" i="49" s="1"/>
  <c r="G234" i="41"/>
  <c r="C103" i="49" s="1"/>
  <c r="G233" i="41"/>
  <c r="C102" i="49" s="1"/>
  <c r="G232" i="41"/>
  <c r="C101" i="49" s="1"/>
  <c r="G228" i="41"/>
  <c r="C100" i="49" s="1"/>
  <c r="G224" i="41"/>
  <c r="C99" i="49" s="1"/>
  <c r="G222" i="41"/>
  <c r="C98" i="49" s="1"/>
  <c r="G221" i="41"/>
  <c r="C97" i="49" s="1"/>
  <c r="G220" i="41"/>
  <c r="C96" i="49" s="1"/>
  <c r="G216" i="41"/>
  <c r="C95" i="49" s="1"/>
  <c r="G215" i="41"/>
  <c r="C94" i="49" s="1"/>
  <c r="G214" i="41"/>
  <c r="C93" i="49" s="1"/>
  <c r="G210" i="41"/>
  <c r="C92" i="49" s="1"/>
  <c r="G206" i="41"/>
  <c r="C91" i="49" s="1"/>
  <c r="G204" i="41"/>
  <c r="C90" i="49" s="1"/>
  <c r="G203" i="41"/>
  <c r="C89" i="49" s="1"/>
  <c r="G202" i="41"/>
  <c r="C88" i="49" s="1"/>
  <c r="G198" i="41"/>
  <c r="C87" i="49" s="1"/>
  <c r="G197" i="41"/>
  <c r="C86" i="49" s="1"/>
  <c r="G196" i="41"/>
  <c r="C85" i="49" s="1"/>
  <c r="G192" i="41"/>
  <c r="C84" i="49" s="1"/>
  <c r="G188" i="41"/>
  <c r="C83" i="49" s="1"/>
  <c r="G186" i="41"/>
  <c r="C82" i="49" s="1"/>
  <c r="G185" i="41"/>
  <c r="C81" i="49" s="1"/>
  <c r="G184" i="41"/>
  <c r="C80" i="49" s="1"/>
  <c r="G180" i="41"/>
  <c r="C79" i="49" s="1"/>
  <c r="G179" i="41"/>
  <c r="C78" i="49" s="1"/>
  <c r="G178" i="41"/>
  <c r="C77" i="49" s="1"/>
  <c r="G174" i="41"/>
  <c r="C76" i="49" s="1"/>
  <c r="G170" i="41"/>
  <c r="C75" i="49" s="1"/>
  <c r="G168" i="41"/>
  <c r="C74" i="49" s="1"/>
  <c r="G167" i="41"/>
  <c r="C73" i="49" s="1"/>
  <c r="G166" i="41"/>
  <c r="C72" i="49" s="1"/>
  <c r="G162" i="41"/>
  <c r="C71" i="49" s="1"/>
  <c r="G161" i="41"/>
  <c r="C70" i="49" s="1"/>
  <c r="G160" i="41"/>
  <c r="C69" i="49" s="1"/>
  <c r="G156" i="41"/>
  <c r="C68" i="49" s="1"/>
  <c r="G152" i="41"/>
  <c r="C67" i="49" s="1"/>
  <c r="G150" i="41"/>
  <c r="C66" i="49" s="1"/>
  <c r="G149" i="41"/>
  <c r="C65" i="49" s="1"/>
  <c r="G148" i="41"/>
  <c r="C64" i="49" s="1"/>
  <c r="G144" i="41"/>
  <c r="C63" i="49" s="1"/>
  <c r="G143" i="41"/>
  <c r="C62" i="49" s="1"/>
  <c r="G142" i="41"/>
  <c r="C61" i="49" s="1"/>
  <c r="G138" i="41"/>
  <c r="C60" i="49" s="1"/>
  <c r="G134" i="41"/>
  <c r="C59" i="49" s="1"/>
  <c r="G132" i="41"/>
  <c r="C58" i="49" s="1"/>
  <c r="G131" i="41"/>
  <c r="C57" i="49" s="1"/>
  <c r="G130" i="41"/>
  <c r="C56" i="49" s="1"/>
  <c r="G126" i="41"/>
  <c r="C55" i="49" s="1"/>
  <c r="G125" i="41"/>
  <c r="C54" i="49" s="1"/>
  <c r="G124" i="41"/>
  <c r="C53" i="49" s="1"/>
  <c r="G120" i="41"/>
  <c r="C52" i="49" s="1"/>
  <c r="G116" i="41"/>
  <c r="C51" i="49" s="1"/>
  <c r="G114" i="41"/>
  <c r="C50" i="49" s="1"/>
  <c r="G113" i="41"/>
  <c r="C49" i="49" s="1"/>
  <c r="G112" i="41"/>
  <c r="C48" i="49" s="1"/>
  <c r="G108" i="41"/>
  <c r="C47" i="49" s="1"/>
  <c r="G107" i="41"/>
  <c r="C46" i="49" s="1"/>
  <c r="G106" i="41"/>
  <c r="C45" i="49" s="1"/>
  <c r="G102" i="41"/>
  <c r="C44" i="49" s="1"/>
  <c r="G98" i="41"/>
  <c r="C43" i="49" s="1"/>
  <c r="G96" i="41"/>
  <c r="C42" i="49" s="1"/>
  <c r="G95" i="41"/>
  <c r="C41" i="49" s="1"/>
  <c r="G94" i="41"/>
  <c r="C40" i="49" s="1"/>
  <c r="G90" i="41"/>
  <c r="C39" i="49" s="1"/>
  <c r="G89" i="41"/>
  <c r="C38" i="49" s="1"/>
  <c r="G88" i="41"/>
  <c r="C37" i="49" s="1"/>
  <c r="G84" i="41"/>
  <c r="C36" i="49" s="1"/>
  <c r="G80" i="41"/>
  <c r="C35" i="49" s="1"/>
  <c r="G78" i="41"/>
  <c r="C34" i="49" s="1"/>
  <c r="G77" i="41"/>
  <c r="C33" i="49" s="1"/>
  <c r="G76" i="41"/>
  <c r="C32" i="49" s="1"/>
  <c r="G72" i="41"/>
  <c r="C31" i="49" s="1"/>
  <c r="G71" i="41"/>
  <c r="C30" i="49" s="1"/>
  <c r="G70" i="41"/>
  <c r="C29" i="49" s="1"/>
  <c r="G66" i="41"/>
  <c r="C28" i="49" s="1"/>
  <c r="G62" i="41"/>
  <c r="C27" i="49" s="1"/>
  <c r="G60" i="41"/>
  <c r="C26" i="49" s="1"/>
  <c r="G59" i="41"/>
  <c r="C25" i="49" s="1"/>
  <c r="G58" i="41"/>
  <c r="C24" i="49" s="1"/>
  <c r="G54" i="41"/>
  <c r="C23" i="49" s="1"/>
  <c r="G53" i="41"/>
  <c r="C22" i="49" s="1"/>
  <c r="G52" i="41"/>
  <c r="C21" i="49" s="1"/>
  <c r="G48" i="41"/>
  <c r="C20" i="49" s="1"/>
  <c r="G44" i="41"/>
  <c r="C19" i="49" s="1"/>
  <c r="G42" i="41"/>
  <c r="C18" i="49" s="1"/>
  <c r="G41" i="41"/>
  <c r="C17" i="49" s="1"/>
  <c r="G40" i="41"/>
  <c r="C16" i="49" s="1"/>
  <c r="G36" i="41"/>
  <c r="C15" i="49" s="1"/>
  <c r="G35" i="41"/>
  <c r="C14" i="49" s="1"/>
  <c r="G34" i="41"/>
  <c r="C13" i="49" s="1"/>
  <c r="G30" i="41"/>
  <c r="C12" i="49" s="1"/>
  <c r="G26" i="41"/>
  <c r="C11" i="49" s="1"/>
  <c r="G24" i="41"/>
  <c r="C10" i="49" s="1"/>
  <c r="G23" i="41"/>
  <c r="C9" i="49" s="1"/>
  <c r="G22" i="41"/>
  <c r="C8" i="49" s="1"/>
  <c r="G18" i="41"/>
  <c r="C7" i="49" s="1"/>
  <c r="G17" i="41"/>
  <c r="C6" i="49" s="1"/>
  <c r="G16" i="41"/>
  <c r="C5" i="49" s="1"/>
  <c r="G12" i="41"/>
  <c r="C4" i="49" s="1"/>
  <c r="G8" i="41"/>
  <c r="C3" i="49" s="1"/>
  <c r="F737" i="48"/>
  <c r="N436" i="52" s="1"/>
  <c r="F710" i="48"/>
  <c r="N420" i="52" s="1"/>
  <c r="F683" i="48"/>
  <c r="N404" i="52" s="1"/>
  <c r="F656" i="48"/>
  <c r="N388" i="52" s="1"/>
  <c r="F629" i="48"/>
  <c r="N372" i="52" s="1"/>
  <c r="F602" i="48"/>
  <c r="N356" i="52" s="1"/>
  <c r="F575" i="48"/>
  <c r="N340" i="52" s="1"/>
  <c r="F548" i="48"/>
  <c r="N324" i="52" s="1"/>
  <c r="F521" i="48"/>
  <c r="N308" i="52" s="1"/>
  <c r="F494" i="48"/>
  <c r="N292" i="52" s="1"/>
  <c r="F467" i="48"/>
  <c r="N276" i="52" s="1"/>
  <c r="F440" i="48"/>
  <c r="N260" i="52" s="1"/>
  <c r="F413" i="48"/>
  <c r="N244" i="52" s="1"/>
  <c r="F386" i="48"/>
  <c r="N228" i="52" s="1"/>
  <c r="F359" i="48"/>
  <c r="N212" i="52" s="1"/>
  <c r="F332" i="48"/>
  <c r="N196" i="52" s="1"/>
  <c r="F305" i="48"/>
  <c r="N180" i="52" s="1"/>
  <c r="F278" i="48"/>
  <c r="N164" i="52" s="1"/>
  <c r="F251" i="48"/>
  <c r="N148" i="52" s="1"/>
  <c r="F224" i="48"/>
  <c r="N132" i="52" s="1"/>
  <c r="F197" i="48"/>
  <c r="N116" i="52" s="1"/>
  <c r="F170" i="48"/>
  <c r="N100" i="52" s="1"/>
  <c r="F143" i="48"/>
  <c r="N84" i="52" s="1"/>
  <c r="F116" i="48"/>
  <c r="N68" i="52" s="1"/>
  <c r="F89" i="48"/>
  <c r="N52" i="52" s="1"/>
  <c r="F62" i="48"/>
  <c r="N36" i="52" s="1"/>
  <c r="F35" i="48"/>
  <c r="N20" i="52" s="1"/>
  <c r="F8" i="48"/>
  <c r="N4" i="52" s="1"/>
  <c r="F306" i="48" l="1"/>
  <c r="F738" i="48"/>
  <c r="F9" i="48"/>
  <c r="F117" i="48"/>
  <c r="F225" i="48"/>
  <c r="F333" i="48"/>
  <c r="F441" i="48"/>
  <c r="F549" i="48"/>
  <c r="F657" i="48"/>
  <c r="F90" i="48"/>
  <c r="F414" i="48"/>
  <c r="F630" i="48"/>
  <c r="F36" i="48"/>
  <c r="F144" i="48"/>
  <c r="F252" i="48"/>
  <c r="F360" i="48"/>
  <c r="F468" i="48"/>
  <c r="F576" i="48"/>
  <c r="F684" i="48"/>
  <c r="F63" i="48"/>
  <c r="F171" i="48"/>
  <c r="F279" i="48"/>
  <c r="F387" i="48"/>
  <c r="F495" i="48"/>
  <c r="F603" i="48"/>
  <c r="F711" i="48"/>
  <c r="F198" i="48"/>
  <c r="F522" i="48"/>
  <c r="K507" i="45"/>
  <c r="K505" i="45"/>
  <c r="I496" i="45"/>
  <c r="K503" i="45"/>
  <c r="Y222" i="49" s="1"/>
  <c r="I508" i="45"/>
  <c r="W224" i="49" s="1"/>
  <c r="J493" i="45"/>
  <c r="K509" i="45"/>
  <c r="Y225" i="49" s="1"/>
  <c r="I506" i="45"/>
  <c r="K495" i="45"/>
  <c r="I509" i="45"/>
  <c r="W225" i="49" s="1"/>
  <c r="J497" i="45"/>
  <c r="J509" i="45"/>
  <c r="X225" i="49" s="1"/>
  <c r="K496" i="45"/>
  <c r="I510" i="45"/>
  <c r="W226" i="49" s="1"/>
  <c r="J501" i="45"/>
  <c r="J499" i="45"/>
  <c r="K501" i="45"/>
  <c r="K499" i="45"/>
  <c r="K497" i="45"/>
  <c r="K502" i="45"/>
  <c r="Y221" i="49" s="1"/>
  <c r="J503" i="45"/>
  <c r="X222" i="49" s="1"/>
  <c r="I503" i="45"/>
  <c r="W222" i="49" s="1"/>
  <c r="J496" i="45"/>
  <c r="I493" i="45"/>
  <c r="I501" i="45"/>
  <c r="J507" i="45"/>
  <c r="I502" i="45"/>
  <c r="W221" i="49" s="1"/>
  <c r="I497" i="45"/>
  <c r="I505" i="45"/>
  <c r="J510" i="45"/>
  <c r="X226" i="49" s="1"/>
  <c r="I507" i="45"/>
  <c r="I499" i="45"/>
  <c r="J505" i="45"/>
  <c r="K510" i="45"/>
  <c r="Y226" i="49" s="1"/>
  <c r="K500" i="45"/>
  <c r="J495" i="45"/>
  <c r="J502" i="45"/>
  <c r="X221" i="49" s="1"/>
  <c r="K508" i="45"/>
  <c r="Y224" i="49" s="1"/>
  <c r="J508" i="45"/>
  <c r="X224" i="49" s="1"/>
  <c r="I500" i="45"/>
  <c r="J506" i="45"/>
  <c r="I495" i="45"/>
  <c r="K493" i="45"/>
  <c r="J500" i="45"/>
  <c r="K506" i="45"/>
  <c r="K481" i="45"/>
  <c r="I485" i="45"/>
  <c r="W214" i="49" s="1"/>
  <c r="K479" i="45"/>
  <c r="K484" i="45"/>
  <c r="Y213" i="49" s="1"/>
  <c r="J485" i="45"/>
  <c r="X214" i="49" s="1"/>
  <c r="J478" i="45"/>
  <c r="I483" i="45"/>
  <c r="I484" i="45"/>
  <c r="W213" i="49" s="1"/>
  <c r="I487" i="45"/>
  <c r="J490" i="45"/>
  <c r="X216" i="49" s="1"/>
  <c r="J487" i="45"/>
  <c r="K491" i="45"/>
  <c r="Y217" i="49" s="1"/>
  <c r="I488" i="45"/>
  <c r="K477" i="45"/>
  <c r="I491" i="45"/>
  <c r="W217" i="49" s="1"/>
  <c r="J479" i="45"/>
  <c r="J491" i="45"/>
  <c r="X217" i="49" s="1"/>
  <c r="I475" i="45"/>
  <c r="J489" i="45"/>
  <c r="I479" i="45"/>
  <c r="J492" i="45"/>
  <c r="X218" i="49" s="1"/>
  <c r="I481" i="45"/>
  <c r="K492" i="45"/>
  <c r="Y218" i="49" s="1"/>
  <c r="K482" i="45"/>
  <c r="J477" i="45"/>
  <c r="J484" i="45"/>
  <c r="X213" i="49" s="1"/>
  <c r="K490" i="45"/>
  <c r="Y216" i="49" s="1"/>
  <c r="I489" i="45"/>
  <c r="I482" i="45"/>
  <c r="J488" i="45"/>
  <c r="I477" i="45"/>
  <c r="K475" i="45"/>
  <c r="J482" i="45"/>
  <c r="K488" i="45"/>
  <c r="K487" i="45"/>
  <c r="K478" i="45"/>
  <c r="K485" i="45"/>
  <c r="Y214" i="49" s="1"/>
  <c r="I492" i="45"/>
  <c r="W218" i="49" s="1"/>
  <c r="J475" i="45"/>
  <c r="J483" i="45"/>
  <c r="K489" i="45"/>
  <c r="J481" i="45"/>
  <c r="I478" i="45"/>
  <c r="K483" i="45"/>
  <c r="I490" i="45"/>
  <c r="W216" i="49" s="1"/>
  <c r="I457" i="45"/>
  <c r="J471" i="45"/>
  <c r="I461" i="45"/>
  <c r="J474" i="45"/>
  <c r="X210" i="49" s="1"/>
  <c r="J459" i="45"/>
  <c r="K472" i="45"/>
  <c r="Y208" i="49" s="1"/>
  <c r="I464" i="45"/>
  <c r="I459" i="45"/>
  <c r="J460" i="45"/>
  <c r="I465" i="45"/>
  <c r="I466" i="45"/>
  <c r="W205" i="49" s="1"/>
  <c r="I469" i="45"/>
  <c r="I463" i="45"/>
  <c r="K464" i="45"/>
  <c r="J466" i="45"/>
  <c r="X205" i="49" s="1"/>
  <c r="I471" i="45"/>
  <c r="J470" i="45"/>
  <c r="K474" i="45"/>
  <c r="Y210" i="49" s="1"/>
  <c r="J464" i="45"/>
  <c r="K469" i="45"/>
  <c r="K460" i="45"/>
  <c r="K467" i="45"/>
  <c r="Y206" i="49" s="1"/>
  <c r="I474" i="45"/>
  <c r="W210" i="49" s="1"/>
  <c r="J457" i="45"/>
  <c r="J465" i="45"/>
  <c r="K471" i="45"/>
  <c r="J472" i="45"/>
  <c r="X208" i="49" s="1"/>
  <c r="J469" i="45"/>
  <c r="K473" i="45"/>
  <c r="Y209" i="49" s="1"/>
  <c r="K463" i="45"/>
  <c r="I470" i="45"/>
  <c r="K461" i="45"/>
  <c r="K459" i="45"/>
  <c r="K466" i="45"/>
  <c r="Y205" i="49" s="1"/>
  <c r="I473" i="45"/>
  <c r="W209" i="49" s="1"/>
  <c r="K457" i="45"/>
  <c r="K470" i="45"/>
  <c r="J463" i="45"/>
  <c r="I460" i="45"/>
  <c r="K465" i="45"/>
  <c r="I472" i="45"/>
  <c r="W208" i="49" s="1"/>
  <c r="J467" i="45"/>
  <c r="X206" i="49" s="1"/>
  <c r="J461" i="45"/>
  <c r="I467" i="45"/>
  <c r="W206" i="49" s="1"/>
  <c r="J473" i="45"/>
  <c r="X209" i="49" s="1"/>
  <c r="I453" i="45"/>
  <c r="J452" i="45"/>
  <c r="K451" i="45"/>
  <c r="K439" i="45"/>
  <c r="K449" i="45"/>
  <c r="Y198" i="49" s="1"/>
  <c r="K452" i="45"/>
  <c r="K455" i="45"/>
  <c r="Y201" i="49" s="1"/>
  <c r="I452" i="45"/>
  <c r="J439" i="45"/>
  <c r="K453" i="45"/>
  <c r="I442" i="45"/>
  <c r="I454" i="45"/>
  <c r="W200" i="49" s="1"/>
  <c r="K442" i="45"/>
  <c r="I456" i="45"/>
  <c r="W202" i="49" s="1"/>
  <c r="I446" i="45"/>
  <c r="J442" i="45"/>
  <c r="J446" i="45"/>
  <c r="K445" i="45"/>
  <c r="I441" i="45"/>
  <c r="J447" i="45"/>
  <c r="J445" i="45"/>
  <c r="K447" i="45"/>
  <c r="I439" i="45"/>
  <c r="I447" i="45"/>
  <c r="J453" i="45"/>
  <c r="K443" i="45"/>
  <c r="K441" i="45"/>
  <c r="K448" i="45"/>
  <c r="Y197" i="49" s="1"/>
  <c r="I455" i="45"/>
  <c r="W201" i="49" s="1"/>
  <c r="I448" i="45"/>
  <c r="W197" i="49" s="1"/>
  <c r="J443" i="45"/>
  <c r="I449" i="45"/>
  <c r="W198" i="49" s="1"/>
  <c r="J455" i="45"/>
  <c r="X201" i="49" s="1"/>
  <c r="K446" i="45"/>
  <c r="J441" i="45"/>
  <c r="J448" i="45"/>
  <c r="X197" i="49" s="1"/>
  <c r="K454" i="45"/>
  <c r="Y200" i="49" s="1"/>
  <c r="J449" i="45"/>
  <c r="X198" i="49" s="1"/>
  <c r="I443" i="45"/>
  <c r="I451" i="45"/>
  <c r="J456" i="45"/>
  <c r="X202" i="49" s="1"/>
  <c r="J454" i="45"/>
  <c r="X200" i="49" s="1"/>
  <c r="I445" i="45"/>
  <c r="J451" i="45"/>
  <c r="K456" i="45"/>
  <c r="Y202" i="49" s="1"/>
  <c r="J427" i="45"/>
  <c r="K424" i="45"/>
  <c r="K429" i="45"/>
  <c r="I438" i="45"/>
  <c r="W194" i="49" s="1"/>
  <c r="J429" i="45"/>
  <c r="K427" i="45"/>
  <c r="K425" i="45"/>
  <c r="K430" i="45"/>
  <c r="Y189" i="49" s="1"/>
  <c r="J431" i="45"/>
  <c r="X190" i="49" s="1"/>
  <c r="I431" i="45"/>
  <c r="W190" i="49" s="1"/>
  <c r="K433" i="45"/>
  <c r="K431" i="45"/>
  <c r="Y190" i="49" s="1"/>
  <c r="J421" i="45"/>
  <c r="K435" i="45"/>
  <c r="I424" i="45"/>
  <c r="I436" i="45"/>
  <c r="W192" i="49" s="1"/>
  <c r="K437" i="45"/>
  <c r="Y193" i="49" s="1"/>
  <c r="I434" i="45"/>
  <c r="K423" i="45"/>
  <c r="I437" i="45"/>
  <c r="W193" i="49" s="1"/>
  <c r="J425" i="45"/>
  <c r="J437" i="45"/>
  <c r="X193" i="49" s="1"/>
  <c r="J424" i="45"/>
  <c r="I421" i="45"/>
  <c r="I429" i="45"/>
  <c r="J435" i="45"/>
  <c r="I430" i="45"/>
  <c r="W189" i="49" s="1"/>
  <c r="I425" i="45"/>
  <c r="I433" i="45"/>
  <c r="J438" i="45"/>
  <c r="X194" i="49" s="1"/>
  <c r="J436" i="45"/>
  <c r="X192" i="49" s="1"/>
  <c r="I427" i="45"/>
  <c r="J433" i="45"/>
  <c r="K438" i="45"/>
  <c r="Y194" i="49" s="1"/>
  <c r="K428" i="45"/>
  <c r="J423" i="45"/>
  <c r="J430" i="45"/>
  <c r="X189" i="49" s="1"/>
  <c r="K436" i="45"/>
  <c r="Y192" i="49" s="1"/>
  <c r="I435" i="45"/>
  <c r="I428" i="45"/>
  <c r="J434" i="45"/>
  <c r="I423" i="45"/>
  <c r="K421" i="45"/>
  <c r="J428" i="45"/>
  <c r="K434" i="45"/>
  <c r="I416" i="45"/>
  <c r="J419" i="45"/>
  <c r="X185" i="49" s="1"/>
  <c r="K405" i="45"/>
  <c r="I419" i="45"/>
  <c r="W185" i="49" s="1"/>
  <c r="K419" i="45"/>
  <c r="Y185" i="49" s="1"/>
  <c r="J407" i="45"/>
  <c r="I403" i="45"/>
  <c r="J417" i="45"/>
  <c r="I407" i="45"/>
  <c r="J420" i="45"/>
  <c r="X186" i="49" s="1"/>
  <c r="I409" i="45"/>
  <c r="K420" i="45"/>
  <c r="Y186" i="49" s="1"/>
  <c r="K409" i="45"/>
  <c r="K407" i="45"/>
  <c r="K412" i="45"/>
  <c r="Y181" i="49" s="1"/>
  <c r="J413" i="45"/>
  <c r="X182" i="49" s="1"/>
  <c r="I413" i="45"/>
  <c r="W182" i="49" s="1"/>
  <c r="J406" i="45"/>
  <c r="I411" i="45"/>
  <c r="I412" i="45"/>
  <c r="W181" i="49" s="1"/>
  <c r="I415" i="45"/>
  <c r="J418" i="45"/>
  <c r="X184" i="49" s="1"/>
  <c r="J415" i="45"/>
  <c r="K410" i="45"/>
  <c r="J405" i="45"/>
  <c r="J412" i="45"/>
  <c r="X181" i="49" s="1"/>
  <c r="K418" i="45"/>
  <c r="Y184" i="49" s="1"/>
  <c r="I417" i="45"/>
  <c r="I410" i="45"/>
  <c r="J416" i="45"/>
  <c r="I405" i="45"/>
  <c r="K403" i="45"/>
  <c r="J410" i="45"/>
  <c r="K416" i="45"/>
  <c r="K415" i="45"/>
  <c r="K406" i="45"/>
  <c r="K413" i="45"/>
  <c r="Y182" i="49" s="1"/>
  <c r="I420" i="45"/>
  <c r="W186" i="49" s="1"/>
  <c r="J403" i="45"/>
  <c r="J411" i="45"/>
  <c r="K417" i="45"/>
  <c r="J409" i="45"/>
  <c r="I406" i="45"/>
  <c r="K411" i="45"/>
  <c r="I418" i="45"/>
  <c r="W184" i="49" s="1"/>
  <c r="K394" i="45"/>
  <c r="Y173" i="49" s="1"/>
  <c r="J388" i="45"/>
  <c r="I399" i="45"/>
  <c r="I393" i="45"/>
  <c r="J397" i="45"/>
  <c r="J391" i="45"/>
  <c r="K392" i="45"/>
  <c r="J394" i="45"/>
  <c r="X173" i="49" s="1"/>
  <c r="J395" i="45"/>
  <c r="X174" i="49" s="1"/>
  <c r="I397" i="45"/>
  <c r="K385" i="45"/>
  <c r="K398" i="45"/>
  <c r="I385" i="45"/>
  <c r="J399" i="45"/>
  <c r="K387" i="45"/>
  <c r="I401" i="45"/>
  <c r="W177" i="49" s="1"/>
  <c r="I391" i="45"/>
  <c r="K402" i="45"/>
  <c r="Y178" i="49" s="1"/>
  <c r="J387" i="45"/>
  <c r="K400" i="45"/>
  <c r="Y176" i="49" s="1"/>
  <c r="I389" i="45"/>
  <c r="J402" i="45"/>
  <c r="X178" i="49" s="1"/>
  <c r="J392" i="45"/>
  <c r="K397" i="45"/>
  <c r="K388" i="45"/>
  <c r="K395" i="45"/>
  <c r="Y174" i="49" s="1"/>
  <c r="I402" i="45"/>
  <c r="W178" i="49" s="1"/>
  <c r="J400" i="45"/>
  <c r="X176" i="49" s="1"/>
  <c r="I392" i="45"/>
  <c r="J398" i="45"/>
  <c r="K389" i="45"/>
  <c r="I388" i="45"/>
  <c r="K393" i="45"/>
  <c r="I400" i="45"/>
  <c r="W176" i="49" s="1"/>
  <c r="K401" i="45"/>
  <c r="Y177" i="49" s="1"/>
  <c r="K391" i="45"/>
  <c r="I398" i="45"/>
  <c r="I387" i="45"/>
  <c r="J385" i="45"/>
  <c r="J393" i="45"/>
  <c r="K399" i="45"/>
  <c r="I394" i="45"/>
  <c r="W173" i="49" s="1"/>
  <c r="J389" i="45"/>
  <c r="I395" i="45"/>
  <c r="W174" i="49" s="1"/>
  <c r="J401" i="45"/>
  <c r="X177" i="49" s="1"/>
  <c r="J374" i="45"/>
  <c r="J369" i="45"/>
  <c r="K382" i="45"/>
  <c r="Y168" i="49" s="1"/>
  <c r="I371" i="45"/>
  <c r="J384" i="45"/>
  <c r="X170" i="49" s="1"/>
  <c r="K370" i="45"/>
  <c r="I384" i="45"/>
  <c r="W170" i="49" s="1"/>
  <c r="I374" i="45"/>
  <c r="K371" i="45"/>
  <c r="K375" i="45"/>
  <c r="K374" i="45"/>
  <c r="J376" i="45"/>
  <c r="X165" i="49" s="1"/>
  <c r="J377" i="45"/>
  <c r="X166" i="49" s="1"/>
  <c r="I379" i="45"/>
  <c r="K367" i="45"/>
  <c r="K380" i="45"/>
  <c r="K379" i="45"/>
  <c r="K377" i="45"/>
  <c r="Y166" i="49" s="1"/>
  <c r="J382" i="45"/>
  <c r="X168" i="49" s="1"/>
  <c r="J380" i="45"/>
  <c r="I370" i="45"/>
  <c r="I382" i="45"/>
  <c r="W168" i="49" s="1"/>
  <c r="K383" i="45"/>
  <c r="Y169" i="49" s="1"/>
  <c r="K373" i="45"/>
  <c r="I380" i="45"/>
  <c r="I369" i="45"/>
  <c r="J367" i="45"/>
  <c r="J375" i="45"/>
  <c r="K381" i="45"/>
  <c r="I376" i="45"/>
  <c r="W165" i="49" s="1"/>
  <c r="J371" i="45"/>
  <c r="I377" i="45"/>
  <c r="W166" i="49" s="1"/>
  <c r="J383" i="45"/>
  <c r="X169" i="49" s="1"/>
  <c r="J370" i="45"/>
  <c r="I367" i="45"/>
  <c r="I375" i="45"/>
  <c r="J381" i="45"/>
  <c r="J373" i="45"/>
  <c r="K369" i="45"/>
  <c r="K376" i="45"/>
  <c r="Y165" i="49" s="1"/>
  <c r="I383" i="45"/>
  <c r="W169" i="49" s="1"/>
  <c r="I381" i="45"/>
  <c r="I373" i="45"/>
  <c r="J379" i="45"/>
  <c r="K384" i="45"/>
  <c r="Y170" i="49" s="1"/>
  <c r="J349" i="45"/>
  <c r="K363" i="45"/>
  <c r="K361" i="45"/>
  <c r="I352" i="45"/>
  <c r="K359" i="45"/>
  <c r="Y158" i="49" s="1"/>
  <c r="I364" i="45"/>
  <c r="W160" i="49" s="1"/>
  <c r="K365" i="45"/>
  <c r="Y161" i="49" s="1"/>
  <c r="I362" i="45"/>
  <c r="K351" i="45"/>
  <c r="I365" i="45"/>
  <c r="W161" i="49" s="1"/>
  <c r="J353" i="45"/>
  <c r="J365" i="45"/>
  <c r="X161" i="49" s="1"/>
  <c r="K352" i="45"/>
  <c r="I366" i="45"/>
  <c r="W162" i="49" s="1"/>
  <c r="J357" i="45"/>
  <c r="J355" i="45"/>
  <c r="K357" i="45"/>
  <c r="K355" i="45"/>
  <c r="K353" i="45"/>
  <c r="K358" i="45"/>
  <c r="Y157" i="49" s="1"/>
  <c r="J359" i="45"/>
  <c r="X158" i="49" s="1"/>
  <c r="I359" i="45"/>
  <c r="W158" i="49" s="1"/>
  <c r="J352" i="45"/>
  <c r="I349" i="45"/>
  <c r="I357" i="45"/>
  <c r="J363" i="45"/>
  <c r="I358" i="45"/>
  <c r="W157" i="49" s="1"/>
  <c r="I353" i="45"/>
  <c r="I361" i="45"/>
  <c r="J366" i="45"/>
  <c r="X162" i="49" s="1"/>
  <c r="J364" i="45"/>
  <c r="X160" i="49" s="1"/>
  <c r="I355" i="45"/>
  <c r="J361" i="45"/>
  <c r="K366" i="45"/>
  <c r="Y162" i="49" s="1"/>
  <c r="K356" i="45"/>
  <c r="J351" i="45"/>
  <c r="J358" i="45"/>
  <c r="X157" i="49" s="1"/>
  <c r="K364" i="45"/>
  <c r="Y160" i="49" s="1"/>
  <c r="I363" i="45"/>
  <c r="I356" i="45"/>
  <c r="J362" i="45"/>
  <c r="I351" i="45"/>
  <c r="K349" i="45"/>
  <c r="J356" i="45"/>
  <c r="K362" i="45"/>
  <c r="I340" i="45"/>
  <c r="W149" i="49" s="1"/>
  <c r="K337" i="45"/>
  <c r="I341" i="45"/>
  <c r="W150" i="49" s="1"/>
  <c r="I333" i="45"/>
  <c r="J339" i="45"/>
  <c r="J334" i="45"/>
  <c r="I339" i="45"/>
  <c r="J337" i="45"/>
  <c r="K340" i="45"/>
  <c r="Y149" i="49" s="1"/>
  <c r="I345" i="45"/>
  <c r="J343" i="45"/>
  <c r="K347" i="45"/>
  <c r="Y153" i="49" s="1"/>
  <c r="I344" i="45"/>
  <c r="J331" i="45"/>
  <c r="K345" i="45"/>
  <c r="J335" i="45"/>
  <c r="J347" i="45"/>
  <c r="X153" i="49" s="1"/>
  <c r="I331" i="45"/>
  <c r="J345" i="45"/>
  <c r="K333" i="45"/>
  <c r="I347" i="45"/>
  <c r="W153" i="49" s="1"/>
  <c r="I337" i="45"/>
  <c r="K348" i="45"/>
  <c r="Y154" i="49" s="1"/>
  <c r="K338" i="45"/>
  <c r="J333" i="45"/>
  <c r="J340" i="45"/>
  <c r="X149" i="49" s="1"/>
  <c r="K346" i="45"/>
  <c r="Y152" i="49" s="1"/>
  <c r="J341" i="45"/>
  <c r="X150" i="49" s="1"/>
  <c r="I335" i="45"/>
  <c r="I343" i="45"/>
  <c r="J348" i="45"/>
  <c r="X154" i="49" s="1"/>
  <c r="K331" i="45"/>
  <c r="J338" i="45"/>
  <c r="K344" i="45"/>
  <c r="K343" i="45"/>
  <c r="K334" i="45"/>
  <c r="K341" i="45"/>
  <c r="Y150" i="49" s="1"/>
  <c r="I348" i="45"/>
  <c r="W154" i="49" s="1"/>
  <c r="J346" i="45"/>
  <c r="X152" i="49" s="1"/>
  <c r="I338" i="45"/>
  <c r="J344" i="45"/>
  <c r="K335" i="45"/>
  <c r="I334" i="45"/>
  <c r="K339" i="45"/>
  <c r="I346" i="45"/>
  <c r="W152" i="49" s="1"/>
  <c r="K330" i="45"/>
  <c r="Y146" i="49" s="1"/>
  <c r="J327" i="45"/>
  <c r="I317" i="45"/>
  <c r="J330" i="45"/>
  <c r="X146" i="49" s="1"/>
  <c r="I313" i="45"/>
  <c r="I319" i="45"/>
  <c r="J315" i="45"/>
  <c r="K328" i="45"/>
  <c r="Y144" i="49" s="1"/>
  <c r="I320" i="45"/>
  <c r="I315" i="45"/>
  <c r="J320" i="45"/>
  <c r="J316" i="45"/>
  <c r="I321" i="45"/>
  <c r="I322" i="45"/>
  <c r="W141" i="49" s="1"/>
  <c r="I325" i="45"/>
  <c r="J328" i="45"/>
  <c r="X144" i="49" s="1"/>
  <c r="J325" i="45"/>
  <c r="K320" i="45"/>
  <c r="J322" i="45"/>
  <c r="X141" i="49" s="1"/>
  <c r="I327" i="45"/>
  <c r="J326" i="45"/>
  <c r="K313" i="45"/>
  <c r="K326" i="45"/>
  <c r="K325" i="45"/>
  <c r="K316" i="45"/>
  <c r="K323" i="45"/>
  <c r="Y142" i="49" s="1"/>
  <c r="I330" i="45"/>
  <c r="W146" i="49" s="1"/>
  <c r="J313" i="45"/>
  <c r="J321" i="45"/>
  <c r="K327" i="45"/>
  <c r="J319" i="45"/>
  <c r="I316" i="45"/>
  <c r="K321" i="45"/>
  <c r="I328" i="45"/>
  <c r="W144" i="49" s="1"/>
  <c r="K329" i="45"/>
  <c r="Y145" i="49" s="1"/>
  <c r="K319" i="45"/>
  <c r="I326" i="45"/>
  <c r="K317" i="45"/>
  <c r="K315" i="45"/>
  <c r="K322" i="45"/>
  <c r="Y141" i="49" s="1"/>
  <c r="I329" i="45"/>
  <c r="W145" i="49" s="1"/>
  <c r="J323" i="45"/>
  <c r="X142" i="49" s="1"/>
  <c r="J317" i="45"/>
  <c r="I323" i="45"/>
  <c r="W142" i="49" s="1"/>
  <c r="J329" i="45"/>
  <c r="X145" i="49" s="1"/>
  <c r="J308" i="45"/>
  <c r="K302" i="45"/>
  <c r="K295" i="45"/>
  <c r="J304" i="45"/>
  <c r="X133" i="49" s="1"/>
  <c r="K308" i="45"/>
  <c r="I309" i="45"/>
  <c r="K307" i="45"/>
  <c r="K305" i="45"/>
  <c r="Y134" i="49" s="1"/>
  <c r="J295" i="45"/>
  <c r="K309" i="45"/>
  <c r="I298" i="45"/>
  <c r="I310" i="45"/>
  <c r="W136" i="49" s="1"/>
  <c r="J297" i="45"/>
  <c r="K310" i="45"/>
  <c r="Y136" i="49" s="1"/>
  <c r="I302" i="45"/>
  <c r="I297" i="45"/>
  <c r="J302" i="45"/>
  <c r="K298" i="45"/>
  <c r="I312" i="45"/>
  <c r="W138" i="49" s="1"/>
  <c r="J303" i="45"/>
  <c r="J301" i="45"/>
  <c r="K303" i="45"/>
  <c r="K311" i="45"/>
  <c r="Y137" i="49" s="1"/>
  <c r="K301" i="45"/>
  <c r="I308" i="45"/>
  <c r="K299" i="45"/>
  <c r="K297" i="45"/>
  <c r="K304" i="45"/>
  <c r="Y133" i="49" s="1"/>
  <c r="I311" i="45"/>
  <c r="W137" i="49" s="1"/>
  <c r="J305" i="45"/>
  <c r="X134" i="49" s="1"/>
  <c r="J299" i="45"/>
  <c r="I305" i="45"/>
  <c r="W134" i="49" s="1"/>
  <c r="J311" i="45"/>
  <c r="X137" i="49" s="1"/>
  <c r="J298" i="45"/>
  <c r="I295" i="45"/>
  <c r="I303" i="45"/>
  <c r="J309" i="45"/>
  <c r="I304" i="45"/>
  <c r="W133" i="49" s="1"/>
  <c r="I299" i="45"/>
  <c r="I307" i="45"/>
  <c r="J312" i="45"/>
  <c r="X138" i="49" s="1"/>
  <c r="J310" i="45"/>
  <c r="X136" i="49" s="1"/>
  <c r="I301" i="45"/>
  <c r="J307" i="45"/>
  <c r="K312" i="45"/>
  <c r="Y138" i="49" s="1"/>
  <c r="K280" i="45"/>
  <c r="K285" i="45"/>
  <c r="I294" i="45"/>
  <c r="W130" i="49" s="1"/>
  <c r="I284" i="45"/>
  <c r="K281" i="45"/>
  <c r="K283" i="45"/>
  <c r="I279" i="45"/>
  <c r="J285" i="45"/>
  <c r="J287" i="45"/>
  <c r="X126" i="49" s="1"/>
  <c r="I287" i="45"/>
  <c r="W126" i="49" s="1"/>
  <c r="K289" i="45"/>
  <c r="K287" i="45"/>
  <c r="Y126" i="49" s="1"/>
  <c r="J292" i="45"/>
  <c r="X128" i="49" s="1"/>
  <c r="J290" i="45"/>
  <c r="I280" i="45"/>
  <c r="I292" i="45"/>
  <c r="W128" i="49" s="1"/>
  <c r="K293" i="45"/>
  <c r="Y129" i="49" s="1"/>
  <c r="I290" i="45"/>
  <c r="J277" i="45"/>
  <c r="K291" i="45"/>
  <c r="J281" i="45"/>
  <c r="J293" i="45"/>
  <c r="X129" i="49" s="1"/>
  <c r="J280" i="45"/>
  <c r="I277" i="45"/>
  <c r="I285" i="45"/>
  <c r="J291" i="45"/>
  <c r="J283" i="45"/>
  <c r="K279" i="45"/>
  <c r="K286" i="45"/>
  <c r="Y125" i="49" s="1"/>
  <c r="I293" i="45"/>
  <c r="W129" i="49" s="1"/>
  <c r="I291" i="45"/>
  <c r="I283" i="45"/>
  <c r="J289" i="45"/>
  <c r="K294" i="45"/>
  <c r="Y130" i="49" s="1"/>
  <c r="K284" i="45"/>
  <c r="J279" i="45"/>
  <c r="J286" i="45"/>
  <c r="X125" i="49" s="1"/>
  <c r="K292" i="45"/>
  <c r="Y128" i="49" s="1"/>
  <c r="I286" i="45"/>
  <c r="W125" i="49" s="1"/>
  <c r="I281" i="45"/>
  <c r="I289" i="45"/>
  <c r="J294" i="45"/>
  <c r="X130" i="49" s="1"/>
  <c r="K277" i="45"/>
  <c r="J284" i="45"/>
  <c r="K290" i="45"/>
  <c r="K261" i="45"/>
  <c r="I275" i="45"/>
  <c r="W121" i="49" s="1"/>
  <c r="K275" i="45"/>
  <c r="Y121" i="49" s="1"/>
  <c r="J263" i="45"/>
  <c r="I272" i="45"/>
  <c r="J275" i="45"/>
  <c r="X121" i="49" s="1"/>
  <c r="I259" i="45"/>
  <c r="J273" i="45"/>
  <c r="I263" i="45"/>
  <c r="J276" i="45"/>
  <c r="X122" i="49" s="1"/>
  <c r="I265" i="45"/>
  <c r="K276" i="45"/>
  <c r="Y122" i="49" s="1"/>
  <c r="K265" i="45"/>
  <c r="K263" i="45"/>
  <c r="K268" i="45"/>
  <c r="Y117" i="49" s="1"/>
  <c r="J269" i="45"/>
  <c r="X118" i="49" s="1"/>
  <c r="I269" i="45"/>
  <c r="W118" i="49" s="1"/>
  <c r="J262" i="45"/>
  <c r="I267" i="45"/>
  <c r="I268" i="45"/>
  <c r="W117" i="49" s="1"/>
  <c r="I271" i="45"/>
  <c r="J274" i="45"/>
  <c r="X120" i="49" s="1"/>
  <c r="J271" i="45"/>
  <c r="K266" i="45"/>
  <c r="J261" i="45"/>
  <c r="J268" i="45"/>
  <c r="X117" i="49" s="1"/>
  <c r="K274" i="45"/>
  <c r="Y120" i="49" s="1"/>
  <c r="I273" i="45"/>
  <c r="I266" i="45"/>
  <c r="J272" i="45"/>
  <c r="I261" i="45"/>
  <c r="K259" i="45"/>
  <c r="J266" i="45"/>
  <c r="K272" i="45"/>
  <c r="K271" i="45"/>
  <c r="K262" i="45"/>
  <c r="K269" i="45"/>
  <c r="Y118" i="49" s="1"/>
  <c r="I276" i="45"/>
  <c r="W122" i="49" s="1"/>
  <c r="J259" i="45"/>
  <c r="J267" i="45"/>
  <c r="K273" i="45"/>
  <c r="J265" i="45"/>
  <c r="I262" i="45"/>
  <c r="K267" i="45"/>
  <c r="I274" i="45"/>
  <c r="W120" i="49" s="1"/>
  <c r="J244" i="45"/>
  <c r="J256" i="45"/>
  <c r="X112" i="49" s="1"/>
  <c r="I249" i="45"/>
  <c r="J253" i="45"/>
  <c r="I250" i="45"/>
  <c r="W109" i="49" s="1"/>
  <c r="I253" i="45"/>
  <c r="K248" i="45"/>
  <c r="J250" i="45"/>
  <c r="X109" i="49" s="1"/>
  <c r="I255" i="45"/>
  <c r="J254" i="45"/>
  <c r="K241" i="45"/>
  <c r="K254" i="45"/>
  <c r="I241" i="45"/>
  <c r="J255" i="45"/>
  <c r="I245" i="45"/>
  <c r="J258" i="45"/>
  <c r="X114" i="49" s="1"/>
  <c r="I247" i="45"/>
  <c r="K258" i="45"/>
  <c r="Y114" i="49" s="1"/>
  <c r="J243" i="45"/>
  <c r="K256" i="45"/>
  <c r="Y112" i="49" s="1"/>
  <c r="I248" i="45"/>
  <c r="I243" i="45"/>
  <c r="J248" i="45"/>
  <c r="K253" i="45"/>
  <c r="K244" i="45"/>
  <c r="K251" i="45"/>
  <c r="Y110" i="49" s="1"/>
  <c r="I258" i="45"/>
  <c r="W114" i="49" s="1"/>
  <c r="J241" i="45"/>
  <c r="J249" i="45"/>
  <c r="K255" i="45"/>
  <c r="J247" i="45"/>
  <c r="I244" i="45"/>
  <c r="K249" i="45"/>
  <c r="I256" i="45"/>
  <c r="W112" i="49" s="1"/>
  <c r="K257" i="45"/>
  <c r="Y113" i="49" s="1"/>
  <c r="K247" i="45"/>
  <c r="I254" i="45"/>
  <c r="K245" i="45"/>
  <c r="K243" i="45"/>
  <c r="K250" i="45"/>
  <c r="Y109" i="49" s="1"/>
  <c r="I257" i="45"/>
  <c r="W113" i="49" s="1"/>
  <c r="J251" i="45"/>
  <c r="X110" i="49" s="1"/>
  <c r="J245" i="45"/>
  <c r="I251" i="45"/>
  <c r="W110" i="49" s="1"/>
  <c r="J257" i="45"/>
  <c r="X113" i="49" s="1"/>
  <c r="K238" i="45"/>
  <c r="Y104" i="49" s="1"/>
  <c r="I227" i="45"/>
  <c r="J240" i="45"/>
  <c r="X106" i="49" s="1"/>
  <c r="J225" i="45"/>
  <c r="J230" i="45"/>
  <c r="K226" i="45"/>
  <c r="I240" i="45"/>
  <c r="W106" i="49" s="1"/>
  <c r="I230" i="45"/>
  <c r="K227" i="45"/>
  <c r="K231" i="45"/>
  <c r="K230" i="45"/>
  <c r="J232" i="45"/>
  <c r="X101" i="49" s="1"/>
  <c r="J233" i="45"/>
  <c r="X102" i="49" s="1"/>
  <c r="I235" i="45"/>
  <c r="K223" i="45"/>
  <c r="K236" i="45"/>
  <c r="K235" i="45"/>
  <c r="K233" i="45"/>
  <c r="Y102" i="49" s="1"/>
  <c r="I237" i="45"/>
  <c r="J236" i="45"/>
  <c r="I226" i="45"/>
  <c r="I238" i="45"/>
  <c r="W104" i="49" s="1"/>
  <c r="K239" i="45"/>
  <c r="Y105" i="49" s="1"/>
  <c r="K229" i="45"/>
  <c r="I236" i="45"/>
  <c r="I225" i="45"/>
  <c r="J223" i="45"/>
  <c r="J231" i="45"/>
  <c r="K237" i="45"/>
  <c r="I232" i="45"/>
  <c r="W101" i="49" s="1"/>
  <c r="J227" i="45"/>
  <c r="I233" i="45"/>
  <c r="W102" i="49" s="1"/>
  <c r="J239" i="45"/>
  <c r="X105" i="49" s="1"/>
  <c r="J226" i="45"/>
  <c r="I223" i="45"/>
  <c r="I231" i="45"/>
  <c r="J237" i="45"/>
  <c r="J229" i="45"/>
  <c r="K225" i="45"/>
  <c r="K232" i="45"/>
  <c r="Y101" i="49" s="1"/>
  <c r="I239" i="45"/>
  <c r="W105" i="49" s="1"/>
  <c r="J238" i="45"/>
  <c r="X104" i="49" s="1"/>
  <c r="I229" i="45"/>
  <c r="J235" i="45"/>
  <c r="K240" i="45"/>
  <c r="Y106" i="49" s="1"/>
  <c r="J218" i="45"/>
  <c r="K217" i="45"/>
  <c r="I208" i="45"/>
  <c r="K215" i="45"/>
  <c r="Y94" i="49" s="1"/>
  <c r="I220" i="45"/>
  <c r="W96" i="49" s="1"/>
  <c r="J220" i="45"/>
  <c r="X96" i="49" s="1"/>
  <c r="K221" i="45"/>
  <c r="Y97" i="49" s="1"/>
  <c r="I218" i="45"/>
  <c r="J205" i="45"/>
  <c r="K219" i="45"/>
  <c r="J209" i="45"/>
  <c r="J221" i="45"/>
  <c r="X97" i="49" s="1"/>
  <c r="K208" i="45"/>
  <c r="I222" i="45"/>
  <c r="W98" i="49" s="1"/>
  <c r="I212" i="45"/>
  <c r="K209" i="45"/>
  <c r="K213" i="45"/>
  <c r="K211" i="45"/>
  <c r="I207" i="45"/>
  <c r="J213" i="45"/>
  <c r="I214" i="45"/>
  <c r="W93" i="49" s="1"/>
  <c r="I215" i="45"/>
  <c r="W94" i="49" s="1"/>
  <c r="J208" i="45"/>
  <c r="I205" i="45"/>
  <c r="I213" i="45"/>
  <c r="J219" i="45"/>
  <c r="J211" i="45"/>
  <c r="K207" i="45"/>
  <c r="K214" i="45"/>
  <c r="Y93" i="49" s="1"/>
  <c r="I221" i="45"/>
  <c r="W97" i="49" s="1"/>
  <c r="I219" i="45"/>
  <c r="I211" i="45"/>
  <c r="J217" i="45"/>
  <c r="K222" i="45"/>
  <c r="Y98" i="49" s="1"/>
  <c r="K212" i="45"/>
  <c r="J207" i="45"/>
  <c r="J214" i="45"/>
  <c r="X93" i="49" s="1"/>
  <c r="K220" i="45"/>
  <c r="Y96" i="49" s="1"/>
  <c r="J215" i="45"/>
  <c r="X94" i="49" s="1"/>
  <c r="I209" i="45"/>
  <c r="I217" i="45"/>
  <c r="J222" i="45"/>
  <c r="X98" i="49" s="1"/>
  <c r="K205" i="45"/>
  <c r="J212" i="45"/>
  <c r="K218" i="45"/>
  <c r="K193" i="45"/>
  <c r="I197" i="45"/>
  <c r="W86" i="49" s="1"/>
  <c r="K191" i="45"/>
  <c r="K196" i="45"/>
  <c r="Y85" i="49" s="1"/>
  <c r="J197" i="45"/>
  <c r="X86" i="49" s="1"/>
  <c r="J190" i="45"/>
  <c r="I195" i="45"/>
  <c r="I196" i="45"/>
  <c r="W85" i="49" s="1"/>
  <c r="I199" i="45"/>
  <c r="J202" i="45"/>
  <c r="X88" i="49" s="1"/>
  <c r="J199" i="45"/>
  <c r="K203" i="45"/>
  <c r="Y89" i="49" s="1"/>
  <c r="I200" i="45"/>
  <c r="K189" i="45"/>
  <c r="I203" i="45"/>
  <c r="W89" i="49" s="1"/>
  <c r="J191" i="45"/>
  <c r="J203" i="45"/>
  <c r="X89" i="49" s="1"/>
  <c r="I187" i="45"/>
  <c r="J201" i="45"/>
  <c r="I191" i="45"/>
  <c r="J204" i="45"/>
  <c r="X90" i="49" s="1"/>
  <c r="I193" i="45"/>
  <c r="K204" i="45"/>
  <c r="Y90" i="49" s="1"/>
  <c r="K194" i="45"/>
  <c r="J189" i="45"/>
  <c r="J196" i="45"/>
  <c r="X85" i="49" s="1"/>
  <c r="K202" i="45"/>
  <c r="Y88" i="49" s="1"/>
  <c r="I201" i="45"/>
  <c r="I194" i="45"/>
  <c r="J200" i="45"/>
  <c r="I189" i="45"/>
  <c r="K187" i="45"/>
  <c r="J194" i="45"/>
  <c r="K200" i="45"/>
  <c r="K199" i="45"/>
  <c r="K190" i="45"/>
  <c r="K197" i="45"/>
  <c r="Y86" i="49" s="1"/>
  <c r="I204" i="45"/>
  <c r="W90" i="49" s="1"/>
  <c r="J187" i="45"/>
  <c r="J195" i="45"/>
  <c r="K201" i="45"/>
  <c r="J193" i="45"/>
  <c r="I190" i="45"/>
  <c r="K195" i="45"/>
  <c r="I202" i="45"/>
  <c r="W88" i="49" s="1"/>
  <c r="K171" i="45"/>
  <c r="I185" i="45"/>
  <c r="W81" i="49" s="1"/>
  <c r="I169" i="45"/>
  <c r="I175" i="45"/>
  <c r="J183" i="45"/>
  <c r="K186" i="45"/>
  <c r="Y82" i="49" s="1"/>
  <c r="J171" i="45"/>
  <c r="K184" i="45"/>
  <c r="Y80" i="49" s="1"/>
  <c r="I173" i="45"/>
  <c r="J186" i="45"/>
  <c r="X82" i="49" s="1"/>
  <c r="J176" i="45"/>
  <c r="J172" i="45"/>
  <c r="I177" i="45"/>
  <c r="J175" i="45"/>
  <c r="K178" i="45"/>
  <c r="Y77" i="49" s="1"/>
  <c r="I183" i="45"/>
  <c r="J181" i="45"/>
  <c r="K176" i="45"/>
  <c r="J178" i="45"/>
  <c r="X77" i="49" s="1"/>
  <c r="J179" i="45"/>
  <c r="X78" i="49" s="1"/>
  <c r="I181" i="45"/>
  <c r="K169" i="45"/>
  <c r="K182" i="45"/>
  <c r="K181" i="45"/>
  <c r="K172" i="45"/>
  <c r="K179" i="45"/>
  <c r="Y78" i="49" s="1"/>
  <c r="I186" i="45"/>
  <c r="W82" i="49" s="1"/>
  <c r="J184" i="45"/>
  <c r="X80" i="49" s="1"/>
  <c r="I176" i="45"/>
  <c r="J182" i="45"/>
  <c r="K173" i="45"/>
  <c r="I172" i="45"/>
  <c r="K177" i="45"/>
  <c r="I184" i="45"/>
  <c r="W80" i="49" s="1"/>
  <c r="K185" i="45"/>
  <c r="Y81" i="49" s="1"/>
  <c r="K175" i="45"/>
  <c r="I182" i="45"/>
  <c r="I171" i="45"/>
  <c r="J169" i="45"/>
  <c r="J177" i="45"/>
  <c r="K183" i="45"/>
  <c r="I178" i="45"/>
  <c r="W77" i="49" s="1"/>
  <c r="J173" i="45"/>
  <c r="I179" i="45"/>
  <c r="W78" i="49" s="1"/>
  <c r="J185" i="45"/>
  <c r="X81" i="49" s="1"/>
  <c r="K158" i="45"/>
  <c r="K151" i="45"/>
  <c r="J160" i="45"/>
  <c r="X69" i="49" s="1"/>
  <c r="K164" i="45"/>
  <c r="I165" i="45"/>
  <c r="J164" i="45"/>
  <c r="K163" i="45"/>
  <c r="K161" i="45"/>
  <c r="Y70" i="49" s="1"/>
  <c r="J151" i="45"/>
  <c r="K165" i="45"/>
  <c r="I154" i="45"/>
  <c r="I166" i="45"/>
  <c r="W72" i="49" s="1"/>
  <c r="J153" i="45"/>
  <c r="K166" i="45"/>
  <c r="Y72" i="49" s="1"/>
  <c r="I158" i="45"/>
  <c r="I153" i="45"/>
  <c r="J158" i="45"/>
  <c r="K154" i="45"/>
  <c r="I168" i="45"/>
  <c r="W74" i="49" s="1"/>
  <c r="J159" i="45"/>
  <c r="J157" i="45"/>
  <c r="K159" i="45"/>
  <c r="K167" i="45"/>
  <c r="Y73" i="49" s="1"/>
  <c r="K157" i="45"/>
  <c r="I164" i="45"/>
  <c r="K155" i="45"/>
  <c r="K153" i="45"/>
  <c r="K160" i="45"/>
  <c r="Y69" i="49" s="1"/>
  <c r="I167" i="45"/>
  <c r="W73" i="49" s="1"/>
  <c r="J161" i="45"/>
  <c r="X70" i="49" s="1"/>
  <c r="J155" i="45"/>
  <c r="I161" i="45"/>
  <c r="W70" i="49" s="1"/>
  <c r="J167" i="45"/>
  <c r="X73" i="49" s="1"/>
  <c r="J154" i="45"/>
  <c r="I151" i="45"/>
  <c r="I159" i="45"/>
  <c r="J165" i="45"/>
  <c r="I160" i="45"/>
  <c r="W69" i="49" s="1"/>
  <c r="I155" i="45"/>
  <c r="I163" i="45"/>
  <c r="J168" i="45"/>
  <c r="X74" i="49" s="1"/>
  <c r="J166" i="45"/>
  <c r="X72" i="49" s="1"/>
  <c r="I157" i="45"/>
  <c r="J163" i="45"/>
  <c r="K168" i="45"/>
  <c r="Y74" i="49" s="1"/>
  <c r="I150" i="45"/>
  <c r="W66" i="49" s="1"/>
  <c r="I140" i="45"/>
  <c r="J139" i="45"/>
  <c r="K136" i="45"/>
  <c r="K141" i="45"/>
  <c r="K139" i="45"/>
  <c r="I135" i="45"/>
  <c r="J141" i="45"/>
  <c r="J143" i="45"/>
  <c r="X62" i="49" s="1"/>
  <c r="I143" i="45"/>
  <c r="W62" i="49" s="1"/>
  <c r="K145" i="45"/>
  <c r="K143" i="45"/>
  <c r="Y62" i="49" s="1"/>
  <c r="I147" i="45"/>
  <c r="J146" i="45"/>
  <c r="I136" i="45"/>
  <c r="I148" i="45"/>
  <c r="W64" i="49" s="1"/>
  <c r="K149" i="45"/>
  <c r="Y65" i="49" s="1"/>
  <c r="I146" i="45"/>
  <c r="J133" i="45"/>
  <c r="K147" i="45"/>
  <c r="J137" i="45"/>
  <c r="J149" i="45"/>
  <c r="X65" i="49" s="1"/>
  <c r="J136" i="45"/>
  <c r="I133" i="45"/>
  <c r="I141" i="45"/>
  <c r="J147" i="45"/>
  <c r="K137" i="45"/>
  <c r="K135" i="45"/>
  <c r="K142" i="45"/>
  <c r="Y61" i="49" s="1"/>
  <c r="I149" i="45"/>
  <c r="W65" i="49" s="1"/>
  <c r="J148" i="45"/>
  <c r="X64" i="49" s="1"/>
  <c r="I139" i="45"/>
  <c r="J145" i="45"/>
  <c r="K150" i="45"/>
  <c r="Y66" i="49" s="1"/>
  <c r="K140" i="45"/>
  <c r="J135" i="45"/>
  <c r="J142" i="45"/>
  <c r="X61" i="49" s="1"/>
  <c r="K148" i="45"/>
  <c r="Y64" i="49" s="1"/>
  <c r="I142" i="45"/>
  <c r="W61" i="49" s="1"/>
  <c r="I137" i="45"/>
  <c r="I145" i="45"/>
  <c r="J150" i="45"/>
  <c r="X66" i="49" s="1"/>
  <c r="K133" i="45"/>
  <c r="J140" i="45"/>
  <c r="K146" i="45"/>
  <c r="I131" i="45"/>
  <c r="W57" i="49" s="1"/>
  <c r="I115" i="45"/>
  <c r="J119" i="45"/>
  <c r="J129" i="45"/>
  <c r="J131" i="45"/>
  <c r="X57" i="49" s="1"/>
  <c r="K117" i="45"/>
  <c r="J117" i="45"/>
  <c r="K130" i="45"/>
  <c r="Y56" i="49" s="1"/>
  <c r="I119" i="45"/>
  <c r="J132" i="45"/>
  <c r="X58" i="49" s="1"/>
  <c r="I121" i="45"/>
  <c r="K132" i="45"/>
  <c r="Y58" i="49" s="1"/>
  <c r="I123" i="45"/>
  <c r="K119" i="45"/>
  <c r="K124" i="45"/>
  <c r="Y53" i="49" s="1"/>
  <c r="J125" i="45"/>
  <c r="X54" i="49" s="1"/>
  <c r="I125" i="45"/>
  <c r="W54" i="49" s="1"/>
  <c r="K122" i="45"/>
  <c r="J124" i="45"/>
  <c r="X53" i="49" s="1"/>
  <c r="I124" i="45"/>
  <c r="W53" i="49" s="1"/>
  <c r="I127" i="45"/>
  <c r="J130" i="45"/>
  <c r="X56" i="49" s="1"/>
  <c r="J127" i="45"/>
  <c r="K127" i="45"/>
  <c r="K118" i="45"/>
  <c r="K125" i="45"/>
  <c r="Y54" i="49" s="1"/>
  <c r="I132" i="45"/>
  <c r="W58" i="49" s="1"/>
  <c r="I129" i="45"/>
  <c r="I122" i="45"/>
  <c r="J128" i="45"/>
  <c r="J118" i="45"/>
  <c r="K115" i="45"/>
  <c r="J122" i="45"/>
  <c r="K128" i="45"/>
  <c r="K131" i="45"/>
  <c r="Y57" i="49" s="1"/>
  <c r="K121" i="45"/>
  <c r="I128" i="45"/>
  <c r="I117" i="45"/>
  <c r="J115" i="45"/>
  <c r="J123" i="45"/>
  <c r="K129" i="45"/>
  <c r="J121" i="45"/>
  <c r="I118" i="45"/>
  <c r="K123" i="45"/>
  <c r="I130" i="45"/>
  <c r="W56" i="49" s="1"/>
  <c r="I105" i="45"/>
  <c r="J109" i="45"/>
  <c r="I106" i="45"/>
  <c r="W45" i="49" s="1"/>
  <c r="I109" i="45"/>
  <c r="J100" i="45"/>
  <c r="J112" i="45"/>
  <c r="X48" i="49" s="1"/>
  <c r="K104" i="45"/>
  <c r="J106" i="45"/>
  <c r="X45" i="49" s="1"/>
  <c r="I111" i="45"/>
  <c r="J110" i="45"/>
  <c r="K97" i="45"/>
  <c r="K110" i="45"/>
  <c r="I97" i="45"/>
  <c r="J111" i="45"/>
  <c r="I101" i="45"/>
  <c r="J114" i="45"/>
  <c r="X50" i="49" s="1"/>
  <c r="I103" i="45"/>
  <c r="K114" i="45"/>
  <c r="Y50" i="49" s="1"/>
  <c r="J99" i="45"/>
  <c r="K112" i="45"/>
  <c r="Y48" i="49" s="1"/>
  <c r="I104" i="45"/>
  <c r="I99" i="45"/>
  <c r="J104" i="45"/>
  <c r="K109" i="45"/>
  <c r="K100" i="45"/>
  <c r="K107" i="45"/>
  <c r="Y46" i="49" s="1"/>
  <c r="I114" i="45"/>
  <c r="W50" i="49" s="1"/>
  <c r="J97" i="45"/>
  <c r="J105" i="45"/>
  <c r="K111" i="45"/>
  <c r="J103" i="45"/>
  <c r="I100" i="45"/>
  <c r="K105" i="45"/>
  <c r="I112" i="45"/>
  <c r="W48" i="49" s="1"/>
  <c r="K113" i="45"/>
  <c r="Y49" i="49" s="1"/>
  <c r="K103" i="45"/>
  <c r="I110" i="45"/>
  <c r="K101" i="45"/>
  <c r="K99" i="45"/>
  <c r="K106" i="45"/>
  <c r="Y45" i="49" s="1"/>
  <c r="I113" i="45"/>
  <c r="W49" i="49" s="1"/>
  <c r="J107" i="45"/>
  <c r="X46" i="49" s="1"/>
  <c r="J101" i="45"/>
  <c r="I107" i="45"/>
  <c r="W46" i="49" s="1"/>
  <c r="J113" i="45"/>
  <c r="X49" i="49" s="1"/>
  <c r="I83" i="45"/>
  <c r="J96" i="45"/>
  <c r="X42" i="49" s="1"/>
  <c r="J81" i="45"/>
  <c r="J86" i="45"/>
  <c r="K94" i="45"/>
  <c r="Y40" i="49" s="1"/>
  <c r="K82" i="45"/>
  <c r="I96" i="45"/>
  <c r="W42" i="49" s="1"/>
  <c r="I86" i="45"/>
  <c r="I81" i="45"/>
  <c r="K87" i="45"/>
  <c r="I88" i="45"/>
  <c r="W37" i="49" s="1"/>
  <c r="J88" i="45"/>
  <c r="X37" i="49" s="1"/>
  <c r="K91" i="45"/>
  <c r="I91" i="45"/>
  <c r="K79" i="45"/>
  <c r="K92" i="45"/>
  <c r="I93" i="45"/>
  <c r="K89" i="45"/>
  <c r="Y38" i="49" s="1"/>
  <c r="J94" i="45"/>
  <c r="X40" i="49" s="1"/>
  <c r="J92" i="45"/>
  <c r="I82" i="45"/>
  <c r="I94" i="45"/>
  <c r="W40" i="49" s="1"/>
  <c r="K95" i="45"/>
  <c r="Y41" i="49" s="1"/>
  <c r="K85" i="45"/>
  <c r="I92" i="45"/>
  <c r="J82" i="45"/>
  <c r="J79" i="45"/>
  <c r="J87" i="45"/>
  <c r="K93" i="45"/>
  <c r="J85" i="45"/>
  <c r="J83" i="45"/>
  <c r="I89" i="45"/>
  <c r="W38" i="49" s="1"/>
  <c r="J95" i="45"/>
  <c r="X41" i="49" s="1"/>
  <c r="K83" i="45"/>
  <c r="I79" i="45"/>
  <c r="I87" i="45"/>
  <c r="J93" i="45"/>
  <c r="K86" i="45"/>
  <c r="K81" i="45"/>
  <c r="K88" i="45"/>
  <c r="Y37" i="49" s="1"/>
  <c r="I95" i="45"/>
  <c r="W41" i="49" s="1"/>
  <c r="J89" i="45"/>
  <c r="X38" i="49" s="1"/>
  <c r="I85" i="45"/>
  <c r="J91" i="45"/>
  <c r="K96" i="45"/>
  <c r="Y42" i="49" s="1"/>
  <c r="I64" i="45"/>
  <c r="J63" i="45"/>
  <c r="K71" i="45"/>
  <c r="Y30" i="49" s="1"/>
  <c r="I76" i="45"/>
  <c r="W32" i="49" s="1"/>
  <c r="J61" i="45"/>
  <c r="K75" i="45"/>
  <c r="K68" i="45"/>
  <c r="K64" i="45"/>
  <c r="I74" i="45"/>
  <c r="K63" i="45"/>
  <c r="I77" i="45"/>
  <c r="W33" i="49" s="1"/>
  <c r="J65" i="45"/>
  <c r="J77" i="45"/>
  <c r="X33" i="49" s="1"/>
  <c r="K73" i="45"/>
  <c r="K67" i="45"/>
  <c r="I78" i="45"/>
  <c r="W34" i="49" s="1"/>
  <c r="J69" i="45"/>
  <c r="J67" i="45"/>
  <c r="K69" i="45"/>
  <c r="K77" i="45"/>
  <c r="Y33" i="49" s="1"/>
  <c r="J70" i="45"/>
  <c r="X29" i="49" s="1"/>
  <c r="K65" i="45"/>
  <c r="K70" i="45"/>
  <c r="Y29" i="49" s="1"/>
  <c r="J71" i="45"/>
  <c r="X30" i="49" s="1"/>
  <c r="I71" i="45"/>
  <c r="W30" i="49" s="1"/>
  <c r="J64" i="45"/>
  <c r="I61" i="45"/>
  <c r="I69" i="45"/>
  <c r="J75" i="45"/>
  <c r="I70" i="45"/>
  <c r="W29" i="49" s="1"/>
  <c r="I65" i="45"/>
  <c r="I73" i="45"/>
  <c r="J78" i="45"/>
  <c r="X34" i="49" s="1"/>
  <c r="I75" i="45"/>
  <c r="I67" i="45"/>
  <c r="J73" i="45"/>
  <c r="K78" i="45"/>
  <c r="Y34" i="49" s="1"/>
  <c r="K76" i="45"/>
  <c r="Y32" i="49" s="1"/>
  <c r="J76" i="45"/>
  <c r="X32" i="49" s="1"/>
  <c r="I68" i="45"/>
  <c r="J74" i="45"/>
  <c r="I63" i="45"/>
  <c r="K61" i="45"/>
  <c r="J68" i="45"/>
  <c r="K74" i="45"/>
  <c r="K59" i="45"/>
  <c r="Y25" i="49" s="1"/>
  <c r="J58" i="45"/>
  <c r="X24" i="49" s="1"/>
  <c r="J49" i="45"/>
  <c r="K45" i="45"/>
  <c r="I46" i="45"/>
  <c r="K49" i="45"/>
  <c r="K52" i="45"/>
  <c r="Y21" i="49" s="1"/>
  <c r="I53" i="45"/>
  <c r="W22" i="49" s="1"/>
  <c r="I60" i="45"/>
  <c r="W26" i="49" s="1"/>
  <c r="I59" i="45"/>
  <c r="W25" i="49" s="1"/>
  <c r="K60" i="45"/>
  <c r="Y26" i="49" s="1"/>
  <c r="I52" i="45"/>
  <c r="W21" i="49" s="1"/>
  <c r="J52" i="45"/>
  <c r="X21" i="49" s="1"/>
  <c r="I45" i="45"/>
  <c r="K46" i="45"/>
  <c r="I47" i="45"/>
  <c r="I55" i="45"/>
  <c r="J60" i="45"/>
  <c r="X26" i="49" s="1"/>
  <c r="J45" i="45"/>
  <c r="J47" i="45"/>
  <c r="J55" i="45"/>
  <c r="I57" i="45"/>
  <c r="J57" i="45"/>
  <c r="K50" i="45"/>
  <c r="K53" i="45"/>
  <c r="Y22" i="49" s="1"/>
  <c r="I50" i="45"/>
  <c r="J56" i="45"/>
  <c r="K47" i="45"/>
  <c r="I51" i="45"/>
  <c r="I49" i="45"/>
  <c r="I58" i="45"/>
  <c r="W24" i="49" s="1"/>
  <c r="J46" i="45"/>
  <c r="I43" i="45"/>
  <c r="K58" i="45"/>
  <c r="Y24" i="49" s="1"/>
  <c r="K55" i="45"/>
  <c r="J43" i="45"/>
  <c r="J51" i="45"/>
  <c r="K57" i="45"/>
  <c r="J53" i="45"/>
  <c r="X22" i="49" s="1"/>
  <c r="I56" i="45"/>
  <c r="K51" i="45"/>
  <c r="J59" i="45"/>
  <c r="X25" i="49" s="1"/>
  <c r="K43" i="45"/>
  <c r="J50" i="45"/>
  <c r="K56" i="45"/>
  <c r="I40" i="45"/>
  <c r="W16" i="49" s="1"/>
  <c r="K35" i="45"/>
  <c r="Y14" i="49" s="1"/>
  <c r="J38" i="45"/>
  <c r="I42" i="45"/>
  <c r="W18" i="49" s="1"/>
  <c r="K29" i="45"/>
  <c r="K37" i="45"/>
  <c r="I39" i="45"/>
  <c r="I28" i="45"/>
  <c r="K28" i="45"/>
  <c r="I32" i="45"/>
  <c r="K33" i="45"/>
  <c r="K41" i="45"/>
  <c r="Y17" i="49" s="1"/>
  <c r="K31" i="45"/>
  <c r="I38" i="45"/>
  <c r="I27" i="45"/>
  <c r="J25" i="45"/>
  <c r="J33" i="45"/>
  <c r="K39" i="45"/>
  <c r="I34" i="45"/>
  <c r="W13" i="49" s="1"/>
  <c r="J29" i="45"/>
  <c r="I35" i="45"/>
  <c r="W14" i="49" s="1"/>
  <c r="J41" i="45"/>
  <c r="X17" i="49" s="1"/>
  <c r="J28" i="45"/>
  <c r="I25" i="45"/>
  <c r="I33" i="45"/>
  <c r="J39" i="45"/>
  <c r="J31" i="45"/>
  <c r="K27" i="45"/>
  <c r="K34" i="45"/>
  <c r="Y13" i="49" s="1"/>
  <c r="I41" i="45"/>
  <c r="W17" i="49" s="1"/>
  <c r="J40" i="45"/>
  <c r="X16" i="49" s="1"/>
  <c r="I31" i="45"/>
  <c r="J37" i="45"/>
  <c r="K42" i="45"/>
  <c r="Y18" i="49" s="1"/>
  <c r="K32" i="45"/>
  <c r="J27" i="45"/>
  <c r="J34" i="45"/>
  <c r="X13" i="49" s="1"/>
  <c r="K40" i="45"/>
  <c r="Y16" i="49" s="1"/>
  <c r="J35" i="45"/>
  <c r="X14" i="49" s="1"/>
  <c r="I29" i="45"/>
  <c r="I37" i="45"/>
  <c r="J42" i="45"/>
  <c r="X18" i="49" s="1"/>
  <c r="K25" i="45"/>
  <c r="J32" i="45"/>
  <c r="K38" i="45"/>
  <c r="I762" i="48"/>
  <c r="W450" i="52" s="1"/>
  <c r="J743" i="48"/>
  <c r="K745" i="48"/>
  <c r="Y438" i="52" s="1"/>
  <c r="I738" i="48"/>
  <c r="K758" i="48"/>
  <c r="Y446" i="52" s="1"/>
  <c r="J740" i="48"/>
  <c r="J756" i="48"/>
  <c r="J752" i="48"/>
  <c r="X442" i="52" s="1"/>
  <c r="K751" i="48"/>
  <c r="Y441" i="52" s="1"/>
  <c r="J742" i="48"/>
  <c r="K742" i="48"/>
  <c r="K755" i="48"/>
  <c r="K754" i="48" s="1"/>
  <c r="Y444" i="52" s="1"/>
  <c r="I740" i="48"/>
  <c r="J745" i="48"/>
  <c r="X438" i="52" s="1"/>
  <c r="J758" i="48"/>
  <c r="X446" i="52" s="1"/>
  <c r="J757" i="48"/>
  <c r="X445" i="52" s="1"/>
  <c r="I746" i="48"/>
  <c r="W439" i="52" s="1"/>
  <c r="I759" i="48"/>
  <c r="W447" i="52" s="1"/>
  <c r="J755" i="48"/>
  <c r="J754" i="48" s="1"/>
  <c r="X444" i="52" s="1"/>
  <c r="I745" i="48"/>
  <c r="W438" i="52" s="1"/>
  <c r="I758" i="48"/>
  <c r="W446" i="52" s="1"/>
  <c r="K753" i="48"/>
  <c r="Y443" i="52" s="1"/>
  <c r="K750" i="48"/>
  <c r="J736" i="48"/>
  <c r="X435" i="52" s="1"/>
  <c r="J739" i="48"/>
  <c r="J753" i="48"/>
  <c r="X443" i="52" s="1"/>
  <c r="K762" i="48"/>
  <c r="Y450" i="52" s="1"/>
  <c r="J761" i="48"/>
  <c r="X449" i="52" s="1"/>
  <c r="K746" i="48"/>
  <c r="Y439" i="52" s="1"/>
  <c r="K759" i="48"/>
  <c r="K738" i="48"/>
  <c r="I751" i="48"/>
  <c r="W441" i="52" s="1"/>
  <c r="K739" i="48"/>
  <c r="I742" i="48"/>
  <c r="I755" i="48"/>
  <c r="I754" i="48" s="1"/>
  <c r="W444" i="52" s="1"/>
  <c r="K749" i="48"/>
  <c r="K736" i="48"/>
  <c r="Y435" i="52" s="1"/>
  <c r="I743" i="48"/>
  <c r="J748" i="48"/>
  <c r="I756" i="48"/>
  <c r="I760" i="48"/>
  <c r="W448" i="52" s="1"/>
  <c r="J746" i="48"/>
  <c r="X439" i="52" s="1"/>
  <c r="I739" i="48"/>
  <c r="K748" i="48"/>
  <c r="K752" i="48"/>
  <c r="Y442" i="52" s="1"/>
  <c r="J760" i="48"/>
  <c r="X448" i="52" s="1"/>
  <c r="J744" i="48"/>
  <c r="J759" i="48"/>
  <c r="X447" i="52" s="1"/>
  <c r="K743" i="48"/>
  <c r="J749" i="48"/>
  <c r="K756" i="48"/>
  <c r="K760" i="48"/>
  <c r="Y448" i="52" s="1"/>
  <c r="I752" i="48"/>
  <c r="W442" i="52" s="1"/>
  <c r="J738" i="48"/>
  <c r="K744" i="48"/>
  <c r="J750" i="48"/>
  <c r="K757" i="48"/>
  <c r="Y445" i="52" s="1"/>
  <c r="K761" i="48"/>
  <c r="Y449" i="52" s="1"/>
  <c r="I750" i="48"/>
  <c r="K740" i="48"/>
  <c r="I749" i="48"/>
  <c r="I753" i="48"/>
  <c r="W443" i="52" s="1"/>
  <c r="J762" i="48"/>
  <c r="X450" i="52" s="1"/>
  <c r="I748" i="48"/>
  <c r="I736" i="48"/>
  <c r="W435" i="52" s="1"/>
  <c r="I744" i="48"/>
  <c r="J751" i="48"/>
  <c r="X441" i="52" s="1"/>
  <c r="I757" i="48"/>
  <c r="W445" i="52" s="1"/>
  <c r="I761" i="48"/>
  <c r="W449" i="52" s="1"/>
  <c r="I723" i="48"/>
  <c r="J718" i="48"/>
  <c r="X422" i="52" s="1"/>
  <c r="I728" i="48"/>
  <c r="I727" i="48" s="1"/>
  <c r="W428" i="52" s="1"/>
  <c r="J728" i="48"/>
  <c r="J727" i="48" s="1"/>
  <c r="X428" i="52" s="1"/>
  <c r="I718" i="48"/>
  <c r="W422" i="52" s="1"/>
  <c r="J731" i="48"/>
  <c r="X430" i="52" s="1"/>
  <c r="AB430" i="52" s="1"/>
  <c r="S430" i="52" s="1"/>
  <c r="I731" i="48"/>
  <c r="W430" i="52" s="1"/>
  <c r="AA430" i="52" s="1"/>
  <c r="R430" i="52" s="1"/>
  <c r="I715" i="48"/>
  <c r="J732" i="48"/>
  <c r="X431" i="52" s="1"/>
  <c r="K719" i="48"/>
  <c r="Y423" i="52" s="1"/>
  <c r="K732" i="48"/>
  <c r="Y431" i="52" s="1"/>
  <c r="K726" i="48"/>
  <c r="Y427" i="52" s="1"/>
  <c r="K721" i="48"/>
  <c r="J733" i="48"/>
  <c r="X432" i="52" s="1"/>
  <c r="K716" i="48"/>
  <c r="K729" i="48"/>
  <c r="J715" i="48"/>
  <c r="J713" i="48"/>
  <c r="J725" i="48"/>
  <c r="X426" i="52" s="1"/>
  <c r="I735" i="48"/>
  <c r="W434" i="52" s="1"/>
  <c r="K711" i="48"/>
  <c r="I724" i="48"/>
  <c r="W425" i="52" s="1"/>
  <c r="I721" i="48"/>
  <c r="I719" i="48"/>
  <c r="W423" i="52" s="1"/>
  <c r="I732" i="48"/>
  <c r="W431" i="52" s="1"/>
  <c r="J719" i="48"/>
  <c r="X423" i="52" s="1"/>
  <c r="K715" i="48"/>
  <c r="K728" i="48"/>
  <c r="K727" i="48" s="1"/>
  <c r="Y428" i="52" s="1"/>
  <c r="J709" i="48"/>
  <c r="X419" i="52" s="1"/>
  <c r="I712" i="48"/>
  <c r="K725" i="48"/>
  <c r="Y426" i="52" s="1"/>
  <c r="I725" i="48"/>
  <c r="W426" i="52" s="1"/>
  <c r="J722" i="48"/>
  <c r="K733" i="48"/>
  <c r="Y432" i="52" s="1"/>
  <c r="K722" i="48"/>
  <c r="K709" i="48"/>
  <c r="Y419" i="52" s="1"/>
  <c r="I716" i="48"/>
  <c r="J721" i="48"/>
  <c r="I729" i="48"/>
  <c r="I733" i="48"/>
  <c r="W432" i="52" s="1"/>
  <c r="K712" i="48"/>
  <c r="J730" i="48"/>
  <c r="X429" i="52" s="1"/>
  <c r="K713" i="48"/>
  <c r="I722" i="48"/>
  <c r="I726" i="48"/>
  <c r="W427" i="52" s="1"/>
  <c r="J735" i="48"/>
  <c r="X434" i="52" s="1"/>
  <c r="AB434" i="52" s="1"/>
  <c r="S434" i="52" s="1"/>
  <c r="I709" i="48"/>
  <c r="W419" i="52" s="1"/>
  <c r="I717" i="48"/>
  <c r="J724" i="48"/>
  <c r="X425" i="52" s="1"/>
  <c r="I730" i="48"/>
  <c r="W429" i="52" s="1"/>
  <c r="I734" i="48"/>
  <c r="W433" i="52" s="1"/>
  <c r="I711" i="48"/>
  <c r="K724" i="48"/>
  <c r="Y425" i="52" s="1"/>
  <c r="J711" i="48"/>
  <c r="K717" i="48"/>
  <c r="J723" i="48"/>
  <c r="K730" i="48"/>
  <c r="Y429" i="52" s="1"/>
  <c r="K734" i="48"/>
  <c r="Y433" i="52" s="1"/>
  <c r="J717" i="48"/>
  <c r="J734" i="48"/>
  <c r="X433" i="52" s="1"/>
  <c r="J716" i="48"/>
  <c r="K723" i="48"/>
  <c r="J729" i="48"/>
  <c r="I713" i="48"/>
  <c r="J712" i="48"/>
  <c r="K718" i="48"/>
  <c r="Y422" i="52" s="1"/>
  <c r="J726" i="48"/>
  <c r="X427" i="52" s="1"/>
  <c r="K731" i="48"/>
  <c r="Y430" i="52" s="1"/>
  <c r="K735" i="48"/>
  <c r="Y434" i="52" s="1"/>
  <c r="J691" i="48"/>
  <c r="X406" i="52" s="1"/>
  <c r="J704" i="48"/>
  <c r="X414" i="52" s="1"/>
  <c r="J692" i="48"/>
  <c r="X407" i="52" s="1"/>
  <c r="K706" i="48"/>
  <c r="Y416" i="52" s="1"/>
  <c r="K690" i="48"/>
  <c r="K703" i="48"/>
  <c r="Y413" i="52" s="1"/>
  <c r="J707" i="48"/>
  <c r="X417" i="52" s="1"/>
  <c r="I694" i="48"/>
  <c r="J695" i="48"/>
  <c r="K695" i="48"/>
  <c r="I691" i="48"/>
  <c r="W406" i="52" s="1"/>
  <c r="I704" i="48"/>
  <c r="W414" i="52" s="1"/>
  <c r="K697" i="48"/>
  <c r="Y409" i="52" s="1"/>
  <c r="K694" i="48"/>
  <c r="J706" i="48"/>
  <c r="X416" i="52" s="1"/>
  <c r="I682" i="48"/>
  <c r="W403" i="52" s="1"/>
  <c r="J697" i="48"/>
  <c r="X409" i="52" s="1"/>
  <c r="I707" i="48"/>
  <c r="W417" i="52" s="1"/>
  <c r="AA417" i="52" s="1"/>
  <c r="R417" i="52" s="1"/>
  <c r="J684" i="48"/>
  <c r="J696" i="48"/>
  <c r="K707" i="48"/>
  <c r="Y417" i="52" s="1"/>
  <c r="K684" i="48"/>
  <c r="I697" i="48"/>
  <c r="W409" i="52" s="1"/>
  <c r="J688" i="48"/>
  <c r="K689" i="48"/>
  <c r="K702" i="48"/>
  <c r="J686" i="48"/>
  <c r="J698" i="48"/>
  <c r="X410" i="52" s="1"/>
  <c r="I708" i="48"/>
  <c r="W418" i="52" s="1"/>
  <c r="I685" i="48"/>
  <c r="K698" i="48"/>
  <c r="Y410" i="52" s="1"/>
  <c r="I696" i="48"/>
  <c r="I690" i="48"/>
  <c r="I703" i="48"/>
  <c r="W413" i="52" s="1"/>
  <c r="J682" i="48"/>
  <c r="X403" i="52" s="1"/>
  <c r="K699" i="48"/>
  <c r="Y411" i="52" s="1"/>
  <c r="K688" i="48"/>
  <c r="K692" i="48"/>
  <c r="Y407" i="52" s="1"/>
  <c r="K701" i="48"/>
  <c r="K700" i="48" s="1"/>
  <c r="Y412" i="52" s="1"/>
  <c r="K705" i="48"/>
  <c r="I686" i="48"/>
  <c r="J701" i="48"/>
  <c r="J700" i="48" s="1"/>
  <c r="X412" i="52" s="1"/>
  <c r="K686" i="48"/>
  <c r="I695" i="48"/>
  <c r="I699" i="48"/>
  <c r="W411" i="52" s="1"/>
  <c r="J708" i="48"/>
  <c r="X418" i="52" s="1"/>
  <c r="I698" i="48"/>
  <c r="W410" i="52" s="1"/>
  <c r="J685" i="48"/>
  <c r="K691" i="48"/>
  <c r="Y406" i="52" s="1"/>
  <c r="J699" i="48"/>
  <c r="X411" i="52" s="1"/>
  <c r="K704" i="48"/>
  <c r="Y414" i="52" s="1"/>
  <c r="K708" i="48"/>
  <c r="Y418" i="52" s="1"/>
  <c r="K685" i="48"/>
  <c r="K682" i="48"/>
  <c r="Y403" i="52" s="1"/>
  <c r="I689" i="48"/>
  <c r="J694" i="48"/>
  <c r="I702" i="48"/>
  <c r="I706" i="48"/>
  <c r="W416" i="52" s="1"/>
  <c r="AA416" i="52" s="1"/>
  <c r="R416" i="52" s="1"/>
  <c r="J690" i="48"/>
  <c r="J705" i="48"/>
  <c r="X415" i="52" s="1"/>
  <c r="J689" i="48"/>
  <c r="K696" i="48"/>
  <c r="J702" i="48"/>
  <c r="I684" i="48"/>
  <c r="J703" i="48"/>
  <c r="X413" i="52" s="1"/>
  <c r="I688" i="48"/>
  <c r="I692" i="48"/>
  <c r="W407" i="52" s="1"/>
  <c r="I701" i="48"/>
  <c r="I705" i="48"/>
  <c r="W415" i="52" s="1"/>
  <c r="I672" i="48"/>
  <c r="W395" i="52" s="1"/>
  <c r="I669" i="48"/>
  <c r="J657" i="48"/>
  <c r="J669" i="48"/>
  <c r="K680" i="48"/>
  <c r="Y401" i="52" s="1"/>
  <c r="I663" i="48"/>
  <c r="K659" i="48"/>
  <c r="I676" i="48"/>
  <c r="W397" i="52" s="1"/>
  <c r="I659" i="48"/>
  <c r="J659" i="48"/>
  <c r="J671" i="48"/>
  <c r="X394" i="52" s="1"/>
  <c r="I681" i="48"/>
  <c r="W402" i="52" s="1"/>
  <c r="J662" i="48"/>
  <c r="J675" i="48"/>
  <c r="I671" i="48"/>
  <c r="W394" i="52" s="1"/>
  <c r="K664" i="48"/>
  <c r="Y390" i="52" s="1"/>
  <c r="K677" i="48"/>
  <c r="Y398" i="52" s="1"/>
  <c r="K670" i="48"/>
  <c r="Y393" i="52" s="1"/>
  <c r="K663" i="48"/>
  <c r="K676" i="48"/>
  <c r="Y397" i="52" s="1"/>
  <c r="I667" i="48"/>
  <c r="I668" i="48"/>
  <c r="J681" i="48"/>
  <c r="X402" i="52" s="1"/>
  <c r="I655" i="48"/>
  <c r="W387" i="52" s="1"/>
  <c r="J670" i="48"/>
  <c r="X393" i="52" s="1"/>
  <c r="I680" i="48"/>
  <c r="W401" i="52" s="1"/>
  <c r="J674" i="48"/>
  <c r="J673" i="48" s="1"/>
  <c r="X396" i="52" s="1"/>
  <c r="I664" i="48"/>
  <c r="W390" i="52" s="1"/>
  <c r="I677" i="48"/>
  <c r="W398" i="52" s="1"/>
  <c r="AA398" i="52" s="1"/>
  <c r="R398" i="52" s="1"/>
  <c r="K672" i="48"/>
  <c r="Y395" i="52" s="1"/>
  <c r="K669" i="48"/>
  <c r="J655" i="48"/>
  <c r="X387" i="52" s="1"/>
  <c r="J658" i="48"/>
  <c r="J672" i="48"/>
  <c r="X395" i="52" s="1"/>
  <c r="K681" i="48"/>
  <c r="Y402" i="52" s="1"/>
  <c r="J665" i="48"/>
  <c r="X391" i="52" s="1"/>
  <c r="J680" i="48"/>
  <c r="X401" i="52" s="1"/>
  <c r="K661" i="48"/>
  <c r="K665" i="48"/>
  <c r="Y391" i="52" s="1"/>
  <c r="K674" i="48"/>
  <c r="K678" i="48"/>
  <c r="Y399" i="52" s="1"/>
  <c r="I657" i="48"/>
  <c r="K657" i="48"/>
  <c r="J664" i="48"/>
  <c r="X390" i="52" s="1"/>
  <c r="I670" i="48"/>
  <c r="W393" i="52" s="1"/>
  <c r="J677" i="48"/>
  <c r="X398" i="52" s="1"/>
  <c r="K658" i="48"/>
  <c r="J676" i="48"/>
  <c r="X397" i="52" s="1"/>
  <c r="I661" i="48"/>
  <c r="I665" i="48"/>
  <c r="W391" i="52" s="1"/>
  <c r="I674" i="48"/>
  <c r="I673" i="48" s="1"/>
  <c r="W396" i="52" s="1"/>
  <c r="I678" i="48"/>
  <c r="W399" i="52" s="1"/>
  <c r="K668" i="48"/>
  <c r="K655" i="48"/>
  <c r="Y387" i="52" s="1"/>
  <c r="I662" i="48"/>
  <c r="J667" i="48"/>
  <c r="I675" i="48"/>
  <c r="I679" i="48"/>
  <c r="W400" i="52" s="1"/>
  <c r="J661" i="48"/>
  <c r="I658" i="48"/>
  <c r="K667" i="48"/>
  <c r="K671" i="48"/>
  <c r="Y394" i="52" s="1"/>
  <c r="J679" i="48"/>
  <c r="X400" i="52" s="1"/>
  <c r="J663" i="48"/>
  <c r="J678" i="48"/>
  <c r="X399" i="52" s="1"/>
  <c r="K662" i="48"/>
  <c r="J668" i="48"/>
  <c r="K675" i="48"/>
  <c r="K679" i="48"/>
  <c r="Y400" i="52" s="1"/>
  <c r="AC400" i="52" s="1"/>
  <c r="T400" i="52" s="1"/>
  <c r="J654" i="48"/>
  <c r="X386" i="52" s="1"/>
  <c r="AB386" i="52" s="1"/>
  <c r="S386" i="52" s="1"/>
  <c r="J631" i="48"/>
  <c r="K636" i="48"/>
  <c r="K649" i="48"/>
  <c r="Y381" i="52" s="1"/>
  <c r="I640" i="48"/>
  <c r="J645" i="48"/>
  <c r="X379" i="52" s="1"/>
  <c r="K643" i="48"/>
  <c r="Y377" i="52" s="1"/>
  <c r="I641" i="48"/>
  <c r="K654" i="48"/>
  <c r="Y386" i="52" s="1"/>
  <c r="J647" i="48"/>
  <c r="I637" i="48"/>
  <c r="W374" i="52" s="1"/>
  <c r="I650" i="48"/>
  <c r="W382" i="52" s="1"/>
  <c r="J653" i="48"/>
  <c r="X385" i="52" s="1"/>
  <c r="K642" i="48"/>
  <c r="I632" i="48"/>
  <c r="I634" i="48"/>
  <c r="I647" i="48"/>
  <c r="J628" i="48"/>
  <c r="X371" i="52" s="1"/>
  <c r="J630" i="48"/>
  <c r="J642" i="48"/>
  <c r="K653" i="48"/>
  <c r="Y385" i="52" s="1"/>
  <c r="K632" i="48"/>
  <c r="I645" i="48"/>
  <c r="W379" i="52" s="1"/>
  <c r="I644" i="48"/>
  <c r="W378" i="52" s="1"/>
  <c r="K637" i="48"/>
  <c r="Y374" i="52" s="1"/>
  <c r="K650" i="48"/>
  <c r="Y382" i="52" s="1"/>
  <c r="K631" i="48"/>
  <c r="J632" i="48"/>
  <c r="J644" i="48"/>
  <c r="X378" i="52" s="1"/>
  <c r="I654" i="48"/>
  <c r="W386" i="52" s="1"/>
  <c r="J635" i="48"/>
  <c r="J648" i="48"/>
  <c r="K645" i="48"/>
  <c r="Y379" i="52" s="1"/>
  <c r="I638" i="48"/>
  <c r="W375" i="52" s="1"/>
  <c r="I651" i="48"/>
  <c r="W383" i="52" s="1"/>
  <c r="J638" i="48"/>
  <c r="X375" i="52" s="1"/>
  <c r="J651" i="48"/>
  <c r="X383" i="52" s="1"/>
  <c r="K634" i="48"/>
  <c r="K638" i="48"/>
  <c r="Y375" i="52" s="1"/>
  <c r="K647" i="48"/>
  <c r="K646" i="48" s="1"/>
  <c r="Y380" i="52" s="1"/>
  <c r="K651" i="48"/>
  <c r="Y383" i="52" s="1"/>
  <c r="AC383" i="52" s="1"/>
  <c r="T383" i="52" s="1"/>
  <c r="I630" i="48"/>
  <c r="K630" i="48"/>
  <c r="J637" i="48"/>
  <c r="X374" i="52" s="1"/>
  <c r="I643" i="48"/>
  <c r="W377" i="52" s="1"/>
  <c r="J650" i="48"/>
  <c r="X382" i="52" s="1"/>
  <c r="J636" i="48"/>
  <c r="J649" i="48"/>
  <c r="X381" i="52" s="1"/>
  <c r="K635" i="48"/>
  <c r="J641" i="48"/>
  <c r="K648" i="48"/>
  <c r="K652" i="48"/>
  <c r="Y384" i="52" s="1"/>
  <c r="I642" i="48"/>
  <c r="K628" i="48"/>
  <c r="Y371" i="52" s="1"/>
  <c r="I635" i="48"/>
  <c r="J640" i="48"/>
  <c r="I648" i="48"/>
  <c r="I652" i="48"/>
  <c r="W384" i="52" s="1"/>
  <c r="J634" i="48"/>
  <c r="I631" i="48"/>
  <c r="K640" i="48"/>
  <c r="K644" i="48"/>
  <c r="Y378" i="52" s="1"/>
  <c r="J652" i="48"/>
  <c r="X384" i="52" s="1"/>
  <c r="K641" i="48"/>
  <c r="I628" i="48"/>
  <c r="W371" i="52" s="1"/>
  <c r="I636" i="48"/>
  <c r="J643" i="48"/>
  <c r="X377" i="52" s="1"/>
  <c r="I649" i="48"/>
  <c r="W381" i="52" s="1"/>
  <c r="I653" i="48"/>
  <c r="W385" i="52" s="1"/>
  <c r="J620" i="48"/>
  <c r="I611" i="48"/>
  <c r="W359" i="52" s="1"/>
  <c r="K622" i="48"/>
  <c r="Y365" i="52" s="1"/>
  <c r="I613" i="48"/>
  <c r="J611" i="48"/>
  <c r="X359" i="52" s="1"/>
  <c r="J610" i="48"/>
  <c r="X358" i="52" s="1"/>
  <c r="I624" i="48"/>
  <c r="W367" i="52" s="1"/>
  <c r="K609" i="48"/>
  <c r="J623" i="48"/>
  <c r="X366" i="52" s="1"/>
  <c r="I617" i="48"/>
  <c r="W362" i="52" s="1"/>
  <c r="I610" i="48"/>
  <c r="W358" i="52" s="1"/>
  <c r="I623" i="48"/>
  <c r="W366" i="52" s="1"/>
  <c r="AA366" i="52" s="1"/>
  <c r="R366" i="52" s="1"/>
  <c r="I615" i="48"/>
  <c r="K613" i="48"/>
  <c r="J625" i="48"/>
  <c r="X368" i="52" s="1"/>
  <c r="J624" i="48"/>
  <c r="X367" i="52" s="1"/>
  <c r="J614" i="48"/>
  <c r="K625" i="48"/>
  <c r="Y368" i="52" s="1"/>
  <c r="J603" i="48"/>
  <c r="J615" i="48"/>
  <c r="K626" i="48"/>
  <c r="Y369" i="52" s="1"/>
  <c r="K603" i="48"/>
  <c r="I616" i="48"/>
  <c r="W361" i="52" s="1"/>
  <c r="K604" i="48"/>
  <c r="I607" i="48"/>
  <c r="I620" i="48"/>
  <c r="J605" i="48"/>
  <c r="J617" i="48"/>
  <c r="X362" i="52" s="1"/>
  <c r="I627" i="48"/>
  <c r="W370" i="52" s="1"/>
  <c r="I604" i="48"/>
  <c r="K617" i="48"/>
  <c r="Y362" i="52" s="1"/>
  <c r="J609" i="48"/>
  <c r="K608" i="48"/>
  <c r="K621" i="48"/>
  <c r="J626" i="48"/>
  <c r="X369" i="52" s="1"/>
  <c r="K607" i="48"/>
  <c r="K611" i="48"/>
  <c r="Y359" i="52" s="1"/>
  <c r="K620" i="48"/>
  <c r="K624" i="48"/>
  <c r="Y367" i="52" s="1"/>
  <c r="I603" i="48"/>
  <c r="K618" i="48"/>
  <c r="Y363" i="52" s="1"/>
  <c r="K605" i="48"/>
  <c r="I614" i="48"/>
  <c r="I618" i="48"/>
  <c r="W363" i="52" s="1"/>
  <c r="J627" i="48"/>
  <c r="X370" i="52" s="1"/>
  <c r="K614" i="48"/>
  <c r="I601" i="48"/>
  <c r="W355" i="52" s="1"/>
  <c r="I609" i="48"/>
  <c r="J616" i="48"/>
  <c r="X361" i="52" s="1"/>
  <c r="I622" i="48"/>
  <c r="W365" i="52" s="1"/>
  <c r="AA365" i="52" s="1"/>
  <c r="R365" i="52" s="1"/>
  <c r="I626" i="48"/>
  <c r="W369" i="52" s="1"/>
  <c r="AA369" i="52" s="1"/>
  <c r="R369" i="52" s="1"/>
  <c r="I605" i="48"/>
  <c r="K601" i="48"/>
  <c r="Y355" i="52" s="1"/>
  <c r="I608" i="48"/>
  <c r="J613" i="48"/>
  <c r="I621" i="48"/>
  <c r="I625" i="48"/>
  <c r="W368" i="52" s="1"/>
  <c r="J607" i="48"/>
  <c r="J622" i="48"/>
  <c r="X365" i="52" s="1"/>
  <c r="J608" i="48"/>
  <c r="K615" i="48"/>
  <c r="J621" i="48"/>
  <c r="J601" i="48"/>
  <c r="X355" i="52" s="1"/>
  <c r="K616" i="48"/>
  <c r="Y361" i="52" s="1"/>
  <c r="J604" i="48"/>
  <c r="K610" i="48"/>
  <c r="Y358" i="52" s="1"/>
  <c r="J618" i="48"/>
  <c r="X363" i="52" s="1"/>
  <c r="K623" i="48"/>
  <c r="Y366" i="52" s="1"/>
  <c r="K627" i="48"/>
  <c r="Y370" i="52" s="1"/>
  <c r="K581" i="48"/>
  <c r="K594" i="48"/>
  <c r="I598" i="48"/>
  <c r="W352" i="52" s="1"/>
  <c r="I577" i="48"/>
  <c r="K574" i="48"/>
  <c r="Y339" i="52" s="1"/>
  <c r="K590" i="48"/>
  <c r="Y346" i="52" s="1"/>
  <c r="J586" i="48"/>
  <c r="J584" i="48"/>
  <c r="X343" i="52" s="1"/>
  <c r="J576" i="48"/>
  <c r="J588" i="48"/>
  <c r="K599" i="48"/>
  <c r="Y353" i="52" s="1"/>
  <c r="K578" i="48"/>
  <c r="I591" i="48"/>
  <c r="W347" i="52" s="1"/>
  <c r="K587" i="48"/>
  <c r="I582" i="48"/>
  <c r="I595" i="48"/>
  <c r="W349" i="52" s="1"/>
  <c r="I586" i="48"/>
  <c r="I581" i="48"/>
  <c r="I594" i="48"/>
  <c r="J582" i="48"/>
  <c r="K586" i="48"/>
  <c r="J598" i="48"/>
  <c r="X352" i="52" s="1"/>
  <c r="AB352" i="52" s="1"/>
  <c r="S352" i="52" s="1"/>
  <c r="J597" i="48"/>
  <c r="X351" i="52" s="1"/>
  <c r="AB351" i="52" s="1"/>
  <c r="S351" i="52" s="1"/>
  <c r="J587" i="48"/>
  <c r="K598" i="48"/>
  <c r="Y352" i="52" s="1"/>
  <c r="K589" i="48"/>
  <c r="Y345" i="52" s="1"/>
  <c r="K582" i="48"/>
  <c r="K595" i="48"/>
  <c r="Y349" i="52" s="1"/>
  <c r="I588" i="48"/>
  <c r="I587" i="48"/>
  <c r="J600" i="48"/>
  <c r="X354" i="52" s="1"/>
  <c r="I574" i="48"/>
  <c r="W339" i="52" s="1"/>
  <c r="J589" i="48"/>
  <c r="X345" i="52" s="1"/>
  <c r="I599" i="48"/>
  <c r="W353" i="52" s="1"/>
  <c r="I576" i="48"/>
  <c r="J593" i="48"/>
  <c r="J578" i="48"/>
  <c r="I583" i="48"/>
  <c r="W342" i="52" s="1"/>
  <c r="J590" i="48"/>
  <c r="X346" i="52" s="1"/>
  <c r="I596" i="48"/>
  <c r="W350" i="52" s="1"/>
  <c r="I600" i="48"/>
  <c r="W354" i="52" s="1"/>
  <c r="K591" i="48"/>
  <c r="Y347" i="52" s="1"/>
  <c r="J581" i="48"/>
  <c r="K588" i="48"/>
  <c r="J594" i="48"/>
  <c r="J574" i="48"/>
  <c r="X339" i="52" s="1"/>
  <c r="I590" i="48"/>
  <c r="W346" i="52" s="1"/>
  <c r="J577" i="48"/>
  <c r="K583" i="48"/>
  <c r="Y342" i="52" s="1"/>
  <c r="J591" i="48"/>
  <c r="X347" i="52" s="1"/>
  <c r="K596" i="48"/>
  <c r="Y350" i="52" s="1"/>
  <c r="K600" i="48"/>
  <c r="Y354" i="52" s="1"/>
  <c r="J580" i="48"/>
  <c r="J599" i="48"/>
  <c r="X353" i="52" s="1"/>
  <c r="K580" i="48"/>
  <c r="K584" i="48"/>
  <c r="Y343" i="52" s="1"/>
  <c r="K593" i="48"/>
  <c r="K592" i="48" s="1"/>
  <c r="Y348" i="52" s="1"/>
  <c r="K597" i="48"/>
  <c r="I578" i="48"/>
  <c r="K576" i="48"/>
  <c r="J583" i="48"/>
  <c r="X342" i="52" s="1"/>
  <c r="I589" i="48"/>
  <c r="W345" i="52" s="1"/>
  <c r="J596" i="48"/>
  <c r="X350" i="52" s="1"/>
  <c r="AB350" i="52" s="1"/>
  <c r="S350" i="52" s="1"/>
  <c r="K577" i="48"/>
  <c r="J595" i="48"/>
  <c r="X349" i="52" s="1"/>
  <c r="I580" i="48"/>
  <c r="I584" i="48"/>
  <c r="W343" i="52" s="1"/>
  <c r="I593" i="48"/>
  <c r="I597" i="48"/>
  <c r="W351" i="52" s="1"/>
  <c r="I567" i="48"/>
  <c r="I571" i="48"/>
  <c r="W336" i="52" s="1"/>
  <c r="J547" i="48"/>
  <c r="X323" i="52" s="1"/>
  <c r="J562" i="48"/>
  <c r="X329" i="52" s="1"/>
  <c r="K560" i="48"/>
  <c r="I572" i="48"/>
  <c r="W337" i="52" s="1"/>
  <c r="J549" i="48"/>
  <c r="J554" i="48"/>
  <c r="I554" i="48"/>
  <c r="K561" i="48"/>
  <c r="I563" i="48"/>
  <c r="W330" i="52" s="1"/>
  <c r="K555" i="48"/>
  <c r="J553" i="48"/>
  <c r="J567" i="48"/>
  <c r="K547" i="48"/>
  <c r="Y323" i="52" s="1"/>
  <c r="J559" i="48"/>
  <c r="J572" i="48"/>
  <c r="X337" i="52" s="1"/>
  <c r="I547" i="48"/>
  <c r="W323" i="52" s="1"/>
  <c r="J561" i="48"/>
  <c r="K568" i="48"/>
  <c r="Y333" i="52" s="1"/>
  <c r="K572" i="48"/>
  <c r="Y337" i="52" s="1"/>
  <c r="I559" i="48"/>
  <c r="K549" i="48"/>
  <c r="J556" i="48"/>
  <c r="X326" i="52" s="1"/>
  <c r="I562" i="48"/>
  <c r="W329" i="52" s="1"/>
  <c r="J569" i="48"/>
  <c r="X334" i="52" s="1"/>
  <c r="J550" i="48"/>
  <c r="J564" i="48"/>
  <c r="X331" i="52" s="1"/>
  <c r="K573" i="48"/>
  <c r="Y338" i="52" s="1"/>
  <c r="I551" i="48"/>
  <c r="J568" i="48"/>
  <c r="X333" i="52" s="1"/>
  <c r="J551" i="48"/>
  <c r="I556" i="48"/>
  <c r="W326" i="52" s="1"/>
  <c r="J563" i="48"/>
  <c r="X330" i="52" s="1"/>
  <c r="I569" i="48"/>
  <c r="W334" i="52" s="1"/>
  <c r="I573" i="48"/>
  <c r="W338" i="52" s="1"/>
  <c r="K562" i="48"/>
  <c r="Y329" i="52" s="1"/>
  <c r="I550" i="48"/>
  <c r="K559" i="48"/>
  <c r="K563" i="48"/>
  <c r="Y330" i="52" s="1"/>
  <c r="K550" i="48"/>
  <c r="I555" i="48"/>
  <c r="I568" i="48"/>
  <c r="W333" i="52" s="1"/>
  <c r="J555" i="48"/>
  <c r="J570" i="48"/>
  <c r="X335" i="52" s="1"/>
  <c r="K553" i="48"/>
  <c r="K557" i="48"/>
  <c r="Y327" i="52" s="1"/>
  <c r="K566" i="48"/>
  <c r="K570" i="48"/>
  <c r="I549" i="48"/>
  <c r="J566" i="48"/>
  <c r="K551" i="48"/>
  <c r="I560" i="48"/>
  <c r="I564" i="48"/>
  <c r="W331" i="52" s="1"/>
  <c r="J557" i="48"/>
  <c r="X327" i="52" s="1"/>
  <c r="K556" i="48"/>
  <c r="Y326" i="52" s="1"/>
  <c r="K569" i="48"/>
  <c r="Y334" i="52" s="1"/>
  <c r="J571" i="48"/>
  <c r="X336" i="52" s="1"/>
  <c r="I561" i="48"/>
  <c r="I553" i="48"/>
  <c r="I557" i="48"/>
  <c r="W327" i="52" s="1"/>
  <c r="I566" i="48"/>
  <c r="I565" i="48" s="1"/>
  <c r="W332" i="52" s="1"/>
  <c r="I570" i="48"/>
  <c r="W335" i="52" s="1"/>
  <c r="J573" i="48"/>
  <c r="X338" i="52" s="1"/>
  <c r="K564" i="48"/>
  <c r="Y331" i="52" s="1"/>
  <c r="K554" i="48"/>
  <c r="J560" i="48"/>
  <c r="K567" i="48"/>
  <c r="K571" i="48"/>
  <c r="Y336" i="52" s="1"/>
  <c r="K543" i="48"/>
  <c r="Y319" i="52" s="1"/>
  <c r="I526" i="48"/>
  <c r="I546" i="48"/>
  <c r="W322" i="52" s="1"/>
  <c r="AA322" i="52" s="1"/>
  <c r="R322" i="52" s="1"/>
  <c r="K529" i="48"/>
  <c r="Y310" i="52" s="1"/>
  <c r="J543" i="48"/>
  <c r="X319" i="52" s="1"/>
  <c r="AB319" i="52" s="1"/>
  <c r="S319" i="52" s="1"/>
  <c r="I533" i="48"/>
  <c r="J524" i="48"/>
  <c r="K536" i="48"/>
  <c r="Y314" i="52" s="1"/>
  <c r="K530" i="48"/>
  <c r="Y311" i="52" s="1"/>
  <c r="J541" i="48"/>
  <c r="X317" i="52" s="1"/>
  <c r="J546" i="48"/>
  <c r="X322" i="52" s="1"/>
  <c r="I539" i="48"/>
  <c r="I524" i="48"/>
  <c r="J536" i="48"/>
  <c r="X314" i="52" s="1"/>
  <c r="I523" i="48"/>
  <c r="J530" i="48"/>
  <c r="X311" i="52" s="1"/>
  <c r="K542" i="48"/>
  <c r="Y318" i="52" s="1"/>
  <c r="J528" i="48"/>
  <c r="K526" i="48"/>
  <c r="K539" i="48"/>
  <c r="K538" i="48" s="1"/>
  <c r="Y316" i="52" s="1"/>
  <c r="I522" i="48"/>
  <c r="K524" i="48"/>
  <c r="I537" i="48"/>
  <c r="W315" i="52" s="1"/>
  <c r="I534" i="48"/>
  <c r="I530" i="48"/>
  <c r="W311" i="52" s="1"/>
  <c r="I543" i="48"/>
  <c r="W319" i="52" s="1"/>
  <c r="K537" i="48"/>
  <c r="Y315" i="52" s="1"/>
  <c r="I529" i="48"/>
  <c r="W310" i="52" s="1"/>
  <c r="I542" i="48"/>
  <c r="W318" i="52" s="1"/>
  <c r="I536" i="48"/>
  <c r="W314" i="52" s="1"/>
  <c r="K532" i="48"/>
  <c r="J544" i="48"/>
  <c r="X320" i="52" s="1"/>
  <c r="J523" i="48"/>
  <c r="J537" i="48"/>
  <c r="X315" i="52" s="1"/>
  <c r="K546" i="48"/>
  <c r="Y322" i="52" s="1"/>
  <c r="I532" i="48"/>
  <c r="K520" i="48"/>
  <c r="Y307" i="52" s="1"/>
  <c r="I527" i="48"/>
  <c r="J532" i="48"/>
  <c r="I540" i="48"/>
  <c r="I544" i="48"/>
  <c r="W320" i="52" s="1"/>
  <c r="J526" i="48"/>
  <c r="J545" i="48"/>
  <c r="X321" i="52" s="1"/>
  <c r="AB321" i="52" s="1"/>
  <c r="S321" i="52" s="1"/>
  <c r="J527" i="48"/>
  <c r="K534" i="48"/>
  <c r="J540" i="48"/>
  <c r="J520" i="48"/>
  <c r="X307" i="52" s="1"/>
  <c r="J539" i="48"/>
  <c r="J538" i="48" s="1"/>
  <c r="X316" i="52" s="1"/>
  <c r="K527" i="48"/>
  <c r="J533" i="48"/>
  <c r="K540" i="48"/>
  <c r="K544" i="48"/>
  <c r="Y320" i="52" s="1"/>
  <c r="K535" i="48"/>
  <c r="Y313" i="52" s="1"/>
  <c r="J522" i="48"/>
  <c r="K528" i="48"/>
  <c r="J534" i="48"/>
  <c r="K541" i="48"/>
  <c r="Y317" i="52" s="1"/>
  <c r="K545" i="48"/>
  <c r="Y321" i="52" s="1"/>
  <c r="K533" i="48"/>
  <c r="K522" i="48"/>
  <c r="J529" i="48"/>
  <c r="X310" i="52" s="1"/>
  <c r="I535" i="48"/>
  <c r="W313" i="52" s="1"/>
  <c r="J542" i="48"/>
  <c r="X318" i="52" s="1"/>
  <c r="K523" i="48"/>
  <c r="I520" i="48"/>
  <c r="W307" i="52" s="1"/>
  <c r="I528" i="48"/>
  <c r="J535" i="48"/>
  <c r="X313" i="52" s="1"/>
  <c r="I541" i="48"/>
  <c r="W317" i="52" s="1"/>
  <c r="I545" i="48"/>
  <c r="W321" i="52" s="1"/>
  <c r="I497" i="48"/>
  <c r="J506" i="48"/>
  <c r="K510" i="48"/>
  <c r="Y299" i="52" s="1"/>
  <c r="I512" i="48"/>
  <c r="I511" i="48" s="1"/>
  <c r="W300" i="52" s="1"/>
  <c r="K499" i="48"/>
  <c r="J515" i="48"/>
  <c r="X302" i="52" s="1"/>
  <c r="I502" i="48"/>
  <c r="W294" i="52" s="1"/>
  <c r="I495" i="48"/>
  <c r="J503" i="48"/>
  <c r="X295" i="52" s="1"/>
  <c r="K512" i="48"/>
  <c r="K511" i="48" s="1"/>
  <c r="Y300" i="52" s="1"/>
  <c r="J502" i="48"/>
  <c r="X294" i="52" s="1"/>
  <c r="J516" i="48"/>
  <c r="X303" i="52" s="1"/>
  <c r="K517" i="48"/>
  <c r="Y304" i="52" s="1"/>
  <c r="J512" i="48"/>
  <c r="J511" i="48" s="1"/>
  <c r="X300" i="52" s="1"/>
  <c r="I515" i="48"/>
  <c r="W302" i="52" s="1"/>
  <c r="AA302" i="52" s="1"/>
  <c r="R302" i="52" s="1"/>
  <c r="K507" i="48"/>
  <c r="I499" i="48"/>
  <c r="J518" i="48"/>
  <c r="X305" i="52" s="1"/>
  <c r="K503" i="48"/>
  <c r="Y295" i="52" s="1"/>
  <c r="K516" i="48"/>
  <c r="Y303" i="52" s="1"/>
  <c r="K495" i="48"/>
  <c r="I508" i="48"/>
  <c r="W297" i="52" s="1"/>
  <c r="J499" i="48"/>
  <c r="K500" i="48"/>
  <c r="K513" i="48"/>
  <c r="K496" i="48"/>
  <c r="J497" i="48"/>
  <c r="J509" i="48"/>
  <c r="X298" i="52" s="1"/>
  <c r="I519" i="48"/>
  <c r="W306" i="52" s="1"/>
  <c r="J500" i="48"/>
  <c r="J513" i="48"/>
  <c r="J514" i="48"/>
  <c r="X301" i="52" s="1"/>
  <c r="I503" i="48"/>
  <c r="W295" i="52" s="1"/>
  <c r="I516" i="48"/>
  <c r="W303" i="52" s="1"/>
  <c r="K506" i="48"/>
  <c r="K493" i="48"/>
  <c r="Y291" i="52" s="1"/>
  <c r="I500" i="48"/>
  <c r="J505" i="48"/>
  <c r="I513" i="48"/>
  <c r="I517" i="48"/>
  <c r="W304" i="52" s="1"/>
  <c r="J501" i="48"/>
  <c r="I496" i="48"/>
  <c r="K505" i="48"/>
  <c r="K509" i="48"/>
  <c r="Y298" i="52" s="1"/>
  <c r="J517" i="48"/>
  <c r="X304" i="52" s="1"/>
  <c r="I505" i="48"/>
  <c r="I493" i="48"/>
  <c r="W291" i="52" s="1"/>
  <c r="I501" i="48"/>
  <c r="J508" i="48"/>
  <c r="X297" i="52" s="1"/>
  <c r="I514" i="48"/>
  <c r="W301" i="52" s="1"/>
  <c r="I518" i="48"/>
  <c r="W305" i="52" s="1"/>
  <c r="J493" i="48"/>
  <c r="X291" i="52" s="1"/>
  <c r="I509" i="48"/>
  <c r="W298" i="52" s="1"/>
  <c r="J495" i="48"/>
  <c r="K501" i="48"/>
  <c r="J507" i="48"/>
  <c r="K514" i="48"/>
  <c r="Y301" i="52" s="1"/>
  <c r="K518" i="48"/>
  <c r="Y305" i="52" s="1"/>
  <c r="I507" i="48"/>
  <c r="K497" i="48"/>
  <c r="I506" i="48"/>
  <c r="I510" i="48"/>
  <c r="W299" i="52" s="1"/>
  <c r="J519" i="48"/>
  <c r="X306" i="52" s="1"/>
  <c r="K508" i="48"/>
  <c r="Y297" i="52" s="1"/>
  <c r="J496" i="48"/>
  <c r="K502" i="48"/>
  <c r="Y294" i="52" s="1"/>
  <c r="J510" i="48"/>
  <c r="X299" i="52" s="1"/>
  <c r="K515" i="48"/>
  <c r="Y302" i="52" s="1"/>
  <c r="K519" i="48"/>
  <c r="Y306" i="52" s="1"/>
  <c r="K472" i="48"/>
  <c r="K468" i="48"/>
  <c r="I487" i="48"/>
  <c r="W285" i="52" s="1"/>
  <c r="I473" i="48"/>
  <c r="J473" i="48"/>
  <c r="K490" i="48"/>
  <c r="Y288" i="52" s="1"/>
  <c r="K487" i="48"/>
  <c r="Y285" i="52" s="1"/>
  <c r="I470" i="48"/>
  <c r="K489" i="48"/>
  <c r="Y287" i="52" s="1"/>
  <c r="K483" i="48"/>
  <c r="Y283" i="52" s="1"/>
  <c r="I482" i="48"/>
  <c r="W282" i="52" s="1"/>
  <c r="J478" i="48"/>
  <c r="K469" i="48"/>
  <c r="I481" i="48"/>
  <c r="W281" i="52" s="1"/>
  <c r="I474" i="48"/>
  <c r="J491" i="48"/>
  <c r="X289" i="52" s="1"/>
  <c r="J480" i="48"/>
  <c r="J474" i="48"/>
  <c r="J486" i="48"/>
  <c r="J479" i="48"/>
  <c r="J472" i="48"/>
  <c r="K466" i="48"/>
  <c r="Y275" i="52" s="1"/>
  <c r="K474" i="48"/>
  <c r="K485" i="48"/>
  <c r="K484" i="48" s="1"/>
  <c r="Y284" i="52" s="1"/>
  <c r="I490" i="48"/>
  <c r="W288" i="52" s="1"/>
  <c r="AA288" i="52" s="1"/>
  <c r="R288" i="52" s="1"/>
  <c r="I478" i="48"/>
  <c r="J475" i="48"/>
  <c r="X278" i="52" s="1"/>
  <c r="J488" i="48"/>
  <c r="X286" i="52" s="1"/>
  <c r="I466" i="48"/>
  <c r="W275" i="52" s="1"/>
  <c r="J481" i="48"/>
  <c r="X281" i="52" s="1"/>
  <c r="I491" i="48"/>
  <c r="W289" i="52" s="1"/>
  <c r="K479" i="48"/>
  <c r="J468" i="48"/>
  <c r="K476" i="48"/>
  <c r="Y279" i="52" s="1"/>
  <c r="I486" i="48"/>
  <c r="K491" i="48"/>
  <c r="Y289" i="52" s="1"/>
  <c r="J489" i="48"/>
  <c r="X287" i="52" s="1"/>
  <c r="K480" i="48"/>
  <c r="J466" i="48"/>
  <c r="X275" i="52" s="1"/>
  <c r="K473" i="48"/>
  <c r="K486" i="48"/>
  <c r="I468" i="48"/>
  <c r="J485" i="48"/>
  <c r="J470" i="48"/>
  <c r="I475" i="48"/>
  <c r="W278" i="52" s="1"/>
  <c r="J482" i="48"/>
  <c r="X282" i="52" s="1"/>
  <c r="I488" i="48"/>
  <c r="W286" i="52" s="1"/>
  <c r="I492" i="48"/>
  <c r="W290" i="52" s="1"/>
  <c r="K481" i="48"/>
  <c r="Y281" i="52" s="1"/>
  <c r="I469" i="48"/>
  <c r="K478" i="48"/>
  <c r="K482" i="48"/>
  <c r="Y282" i="52" s="1"/>
  <c r="J490" i="48"/>
  <c r="X288" i="52" s="1"/>
  <c r="J476" i="48"/>
  <c r="X279" i="52" s="1"/>
  <c r="J469" i="48"/>
  <c r="K475" i="48"/>
  <c r="Y278" i="52" s="1"/>
  <c r="J483" i="48"/>
  <c r="X283" i="52" s="1"/>
  <c r="K488" i="48"/>
  <c r="Y286" i="52" s="1"/>
  <c r="K492" i="48"/>
  <c r="Y290" i="52" s="1"/>
  <c r="J487" i="48"/>
  <c r="X285" i="52" s="1"/>
  <c r="K470" i="48"/>
  <c r="I479" i="48"/>
  <c r="I483" i="48"/>
  <c r="W283" i="52" s="1"/>
  <c r="J492" i="48"/>
  <c r="X290" i="52" s="1"/>
  <c r="I480" i="48"/>
  <c r="I472" i="48"/>
  <c r="I476" i="48"/>
  <c r="W279" i="52" s="1"/>
  <c r="I485" i="48"/>
  <c r="I484" i="48" s="1"/>
  <c r="W284" i="52" s="1"/>
  <c r="I489" i="48"/>
  <c r="W287" i="52" s="1"/>
  <c r="K448" i="48"/>
  <c r="Y262" i="52" s="1"/>
  <c r="J451" i="48"/>
  <c r="J448" i="48"/>
  <c r="X262" i="52" s="1"/>
  <c r="J453" i="48"/>
  <c r="K451" i="48"/>
  <c r="J452" i="48"/>
  <c r="I453" i="48"/>
  <c r="I465" i="48"/>
  <c r="W274" i="52" s="1"/>
  <c r="K442" i="48"/>
  <c r="I464" i="48"/>
  <c r="W273" i="52" s="1"/>
  <c r="K456" i="48"/>
  <c r="Y267" i="52" s="1"/>
  <c r="J445" i="48"/>
  <c r="J447" i="48"/>
  <c r="K465" i="48"/>
  <c r="Y274" i="52" s="1"/>
  <c r="J443" i="48"/>
  <c r="K460" i="48"/>
  <c r="Y269" i="52" s="1"/>
  <c r="J460" i="48"/>
  <c r="X269" i="52" s="1"/>
  <c r="K455" i="48"/>
  <c r="Y266" i="52" s="1"/>
  <c r="I439" i="48"/>
  <c r="W259" i="52" s="1"/>
  <c r="K459" i="48"/>
  <c r="I446" i="48"/>
  <c r="I461" i="48"/>
  <c r="W270" i="52" s="1"/>
  <c r="K441" i="48"/>
  <c r="J459" i="48"/>
  <c r="J442" i="48"/>
  <c r="I460" i="48"/>
  <c r="W269" i="52" s="1"/>
  <c r="J439" i="48"/>
  <c r="X259" i="52" s="1"/>
  <c r="K439" i="48"/>
  <c r="Y259" i="52" s="1"/>
  <c r="K447" i="48"/>
  <c r="J455" i="48"/>
  <c r="X266" i="52" s="1"/>
  <c r="I463" i="48"/>
  <c r="W272" i="52" s="1"/>
  <c r="K452" i="48"/>
  <c r="I442" i="48"/>
  <c r="K453" i="48"/>
  <c r="J461" i="48"/>
  <c r="X270" i="52" s="1"/>
  <c r="I451" i="48"/>
  <c r="K446" i="48"/>
  <c r="J454" i="48"/>
  <c r="X265" i="52" s="1"/>
  <c r="K461" i="48"/>
  <c r="Y270" i="52" s="1"/>
  <c r="J449" i="48"/>
  <c r="X263" i="52" s="1"/>
  <c r="J441" i="48"/>
  <c r="I448" i="48"/>
  <c r="W262" i="52" s="1"/>
  <c r="I459" i="48"/>
  <c r="K464" i="48"/>
  <c r="Y273" i="52" s="1"/>
  <c r="I455" i="48"/>
  <c r="W266" i="52" s="1"/>
  <c r="J446" i="48"/>
  <c r="I454" i="48"/>
  <c r="W265" i="52" s="1"/>
  <c r="J463" i="48"/>
  <c r="X272" i="52" s="1"/>
  <c r="J464" i="48"/>
  <c r="X273" i="52" s="1"/>
  <c r="I447" i="48"/>
  <c r="J456" i="48"/>
  <c r="X267" i="52" s="1"/>
  <c r="K463" i="48"/>
  <c r="Y272" i="52" s="1"/>
  <c r="I443" i="48"/>
  <c r="J462" i="48"/>
  <c r="X271" i="52" s="1"/>
  <c r="K445" i="48"/>
  <c r="K449" i="48"/>
  <c r="Y263" i="52" s="1"/>
  <c r="K458" i="48"/>
  <c r="K462" i="48"/>
  <c r="I441" i="48"/>
  <c r="J458" i="48"/>
  <c r="J457" i="48" s="1"/>
  <c r="X268" i="52" s="1"/>
  <c r="K443" i="48"/>
  <c r="I452" i="48"/>
  <c r="I456" i="48"/>
  <c r="W267" i="52" s="1"/>
  <c r="J465" i="48"/>
  <c r="X274" i="52" s="1"/>
  <c r="K454" i="48"/>
  <c r="Y265" i="52" s="1"/>
  <c r="I445" i="48"/>
  <c r="I449" i="48"/>
  <c r="W263" i="52" s="1"/>
  <c r="I458" i="48"/>
  <c r="I457" i="48" s="1"/>
  <c r="W268" i="52" s="1"/>
  <c r="I462" i="48"/>
  <c r="W271" i="52" s="1"/>
  <c r="I428" i="48"/>
  <c r="W250" i="52" s="1"/>
  <c r="I431" i="48"/>
  <c r="I430" i="48" s="1"/>
  <c r="W252" i="52" s="1"/>
  <c r="J426" i="48"/>
  <c r="K433" i="48"/>
  <c r="Y253" i="52" s="1"/>
  <c r="J433" i="48"/>
  <c r="X253" i="52" s="1"/>
  <c r="I433" i="48"/>
  <c r="W253" i="52" s="1"/>
  <c r="K422" i="48"/>
  <c r="Y247" i="52" s="1"/>
  <c r="K426" i="48"/>
  <c r="I412" i="48"/>
  <c r="W243" i="52" s="1"/>
  <c r="K431" i="48"/>
  <c r="K428" i="48"/>
  <c r="Y250" i="52" s="1"/>
  <c r="J415" i="48"/>
  <c r="K427" i="48"/>
  <c r="Y249" i="52" s="1"/>
  <c r="I426" i="48"/>
  <c r="K416" i="48"/>
  <c r="J436" i="48"/>
  <c r="X256" i="52" s="1"/>
  <c r="J428" i="48"/>
  <c r="X250" i="52" s="1"/>
  <c r="K421" i="48"/>
  <c r="Y246" i="52" s="1"/>
  <c r="I437" i="48"/>
  <c r="W257" i="52" s="1"/>
  <c r="J431" i="48"/>
  <c r="J435" i="48"/>
  <c r="X255" i="52" s="1"/>
  <c r="J419" i="48"/>
  <c r="J438" i="48"/>
  <c r="X258" i="52" s="1"/>
  <c r="I434" i="48"/>
  <c r="W254" i="52" s="1"/>
  <c r="I422" i="48"/>
  <c r="W247" i="52" s="1"/>
  <c r="K438" i="48"/>
  <c r="Y258" i="52" s="1"/>
  <c r="J412" i="48"/>
  <c r="X243" i="52" s="1"/>
  <c r="J437" i="48"/>
  <c r="X257" i="52" s="1"/>
  <c r="J420" i="48"/>
  <c r="J414" i="48"/>
  <c r="K437" i="48"/>
  <c r="Y257" i="52" s="1"/>
  <c r="K424" i="48"/>
  <c r="I429" i="48"/>
  <c r="W251" i="52" s="1"/>
  <c r="I414" i="48"/>
  <c r="K420" i="48"/>
  <c r="K435" i="48"/>
  <c r="I418" i="48"/>
  <c r="J427" i="48"/>
  <c r="X249" i="52" s="1"/>
  <c r="K434" i="48"/>
  <c r="Y254" i="52" s="1"/>
  <c r="I416" i="48"/>
  <c r="I419" i="48"/>
  <c r="I424" i="48"/>
  <c r="K418" i="48"/>
  <c r="I415" i="48"/>
  <c r="I425" i="48"/>
  <c r="J432" i="48"/>
  <c r="K425" i="48"/>
  <c r="J424" i="48"/>
  <c r="I436" i="48"/>
  <c r="W256" i="52" s="1"/>
  <c r="AA256" i="52" s="1"/>
  <c r="R256" i="52" s="1"/>
  <c r="I420" i="48"/>
  <c r="J429" i="48"/>
  <c r="X251" i="52" s="1"/>
  <c r="I435" i="48"/>
  <c r="W255" i="52" s="1"/>
  <c r="J422" i="48"/>
  <c r="X247" i="52" s="1"/>
  <c r="K412" i="48"/>
  <c r="Y243" i="52" s="1"/>
  <c r="K415" i="48"/>
  <c r="K429" i="48"/>
  <c r="Y251" i="52" s="1"/>
  <c r="I421" i="48"/>
  <c r="W246" i="52" s="1"/>
  <c r="K414" i="48"/>
  <c r="J421" i="48"/>
  <c r="X246" i="52" s="1"/>
  <c r="I427" i="48"/>
  <c r="W249" i="52" s="1"/>
  <c r="J434" i="48"/>
  <c r="X254" i="52" s="1"/>
  <c r="J418" i="48"/>
  <c r="J416" i="48"/>
  <c r="I432" i="48"/>
  <c r="I438" i="48"/>
  <c r="W258" i="52" s="1"/>
  <c r="K419" i="48"/>
  <c r="J425" i="48"/>
  <c r="K432" i="48"/>
  <c r="K436" i="48"/>
  <c r="Y256" i="52" s="1"/>
  <c r="I411" i="48"/>
  <c r="W242" i="52" s="1"/>
  <c r="J409" i="48"/>
  <c r="X240" i="52" s="1"/>
  <c r="K409" i="48"/>
  <c r="Y240" i="52" s="1"/>
  <c r="I397" i="48"/>
  <c r="J404" i="48"/>
  <c r="J403" i="48" s="1"/>
  <c r="X236" i="52" s="1"/>
  <c r="J385" i="48"/>
  <c r="X227" i="52" s="1"/>
  <c r="J411" i="48"/>
  <c r="X242" i="52" s="1"/>
  <c r="K411" i="48"/>
  <c r="Y242" i="52" s="1"/>
  <c r="K395" i="48"/>
  <c r="Y231" i="52" s="1"/>
  <c r="K389" i="48"/>
  <c r="K394" i="48"/>
  <c r="Y230" i="52" s="1"/>
  <c r="J397" i="48"/>
  <c r="J394" i="48"/>
  <c r="X230" i="52" s="1"/>
  <c r="I395" i="48"/>
  <c r="W231" i="52" s="1"/>
  <c r="J389" i="48"/>
  <c r="I405" i="48"/>
  <c r="I401" i="48"/>
  <c r="W234" i="52" s="1"/>
  <c r="I400" i="48"/>
  <c r="W233" i="52" s="1"/>
  <c r="K402" i="48"/>
  <c r="Y235" i="52" s="1"/>
  <c r="I404" i="48"/>
  <c r="I403" i="48" s="1"/>
  <c r="W236" i="52" s="1"/>
  <c r="K391" i="48"/>
  <c r="I407" i="48"/>
  <c r="W238" i="52" s="1"/>
  <c r="J406" i="48"/>
  <c r="X237" i="52" s="1"/>
  <c r="K401" i="48"/>
  <c r="Y234" i="52" s="1"/>
  <c r="J388" i="48"/>
  <c r="K405" i="48"/>
  <c r="I387" i="48"/>
  <c r="J408" i="48"/>
  <c r="X239" i="52" s="1"/>
  <c r="I392" i="48"/>
  <c r="J401" i="48"/>
  <c r="X234" i="52" s="1"/>
  <c r="K408" i="48"/>
  <c r="Y239" i="52" s="1"/>
  <c r="I389" i="48"/>
  <c r="K387" i="48"/>
  <c r="K397" i="48"/>
  <c r="I402" i="48"/>
  <c r="W235" i="52" s="1"/>
  <c r="J395" i="48"/>
  <c r="X231" i="52" s="1"/>
  <c r="I391" i="48"/>
  <c r="J398" i="48"/>
  <c r="K407" i="48"/>
  <c r="Y238" i="52" s="1"/>
  <c r="J391" i="48"/>
  <c r="K385" i="48"/>
  <c r="Y227" i="52" s="1"/>
  <c r="I394" i="48"/>
  <c r="W230" i="52" s="1"/>
  <c r="K404" i="48"/>
  <c r="K403" i="48" s="1"/>
  <c r="Y236" i="52" s="1"/>
  <c r="I409" i="48"/>
  <c r="W240" i="52" s="1"/>
  <c r="I399" i="48"/>
  <c r="I388" i="48"/>
  <c r="I398" i="48"/>
  <c r="J407" i="48"/>
  <c r="X238" i="52" s="1"/>
  <c r="K398" i="48"/>
  <c r="K392" i="48"/>
  <c r="J402" i="48"/>
  <c r="X235" i="52" s="1"/>
  <c r="I408" i="48"/>
  <c r="W239" i="52" s="1"/>
  <c r="K400" i="48"/>
  <c r="Y233" i="52" s="1"/>
  <c r="J387" i="48"/>
  <c r="K393" i="48"/>
  <c r="J399" i="48"/>
  <c r="K406" i="48"/>
  <c r="Y237" i="52" s="1"/>
  <c r="K410" i="48"/>
  <c r="Y241" i="52" s="1"/>
  <c r="AC241" i="52" s="1"/>
  <c r="T241" i="52" s="1"/>
  <c r="J393" i="48"/>
  <c r="J410" i="48"/>
  <c r="X241" i="52" s="1"/>
  <c r="AB241" i="52" s="1"/>
  <c r="S241" i="52" s="1"/>
  <c r="J392" i="48"/>
  <c r="K399" i="48"/>
  <c r="J405" i="48"/>
  <c r="K388" i="48"/>
  <c r="I385" i="48"/>
  <c r="W227" i="52" s="1"/>
  <c r="I393" i="48"/>
  <c r="J400" i="48"/>
  <c r="X233" i="52" s="1"/>
  <c r="I406" i="48"/>
  <c r="W237" i="52" s="1"/>
  <c r="I410" i="48"/>
  <c r="W241" i="52" s="1"/>
  <c r="J360" i="48"/>
  <c r="J377" i="48"/>
  <c r="J383" i="48"/>
  <c r="X225" i="52" s="1"/>
  <c r="K364" i="48"/>
  <c r="K360" i="48"/>
  <c r="I358" i="48"/>
  <c r="W211" i="52" s="1"/>
  <c r="I378" i="48"/>
  <c r="K374" i="48"/>
  <c r="Y218" i="52" s="1"/>
  <c r="I377" i="48"/>
  <c r="K379" i="48"/>
  <c r="Y221" i="52" s="1"/>
  <c r="J378" i="48"/>
  <c r="K378" i="48"/>
  <c r="I370" i="48"/>
  <c r="K368" i="48"/>
  <c r="Y215" i="52" s="1"/>
  <c r="K383" i="48"/>
  <c r="Y225" i="52" s="1"/>
  <c r="J367" i="48"/>
  <c r="X214" i="52" s="1"/>
  <c r="I362" i="48"/>
  <c r="I366" i="48"/>
  <c r="K382" i="48"/>
  <c r="Y224" i="52" s="1"/>
  <c r="K373" i="48"/>
  <c r="Y217" i="52" s="1"/>
  <c r="J370" i="48"/>
  <c r="J358" i="48"/>
  <c r="X211" i="52" s="1"/>
  <c r="K370" i="48"/>
  <c r="J366" i="48"/>
  <c r="I368" i="48"/>
  <c r="W215" i="52" s="1"/>
  <c r="I383" i="48"/>
  <c r="W225" i="52" s="1"/>
  <c r="J381" i="48"/>
  <c r="X223" i="52" s="1"/>
  <c r="I365" i="48"/>
  <c r="J372" i="48"/>
  <c r="K381" i="48"/>
  <c r="K361" i="48"/>
  <c r="I361" i="48"/>
  <c r="K372" i="48"/>
  <c r="J380" i="48"/>
  <c r="X222" i="52" s="1"/>
  <c r="K371" i="48"/>
  <c r="I364" i="48"/>
  <c r="J371" i="48"/>
  <c r="I379" i="48"/>
  <c r="W221" i="52" s="1"/>
  <c r="J364" i="48"/>
  <c r="K358" i="48"/>
  <c r="Y211" i="52" s="1"/>
  <c r="K366" i="48"/>
  <c r="K377" i="48"/>
  <c r="I382" i="48"/>
  <c r="W224" i="52" s="1"/>
  <c r="J368" i="48"/>
  <c r="X215" i="52" s="1"/>
  <c r="J365" i="48"/>
  <c r="I373" i="48"/>
  <c r="W217" i="52" s="1"/>
  <c r="J382" i="48"/>
  <c r="X224" i="52" s="1"/>
  <c r="J379" i="48"/>
  <c r="X221" i="52" s="1"/>
  <c r="K365" i="48"/>
  <c r="J373" i="48"/>
  <c r="X217" i="52" s="1"/>
  <c r="I381" i="48"/>
  <c r="W223" i="52" s="1"/>
  <c r="I360" i="48"/>
  <c r="K375" i="48"/>
  <c r="Y219" i="52" s="1"/>
  <c r="J362" i="48"/>
  <c r="I367" i="48"/>
  <c r="W214" i="52" s="1"/>
  <c r="J374" i="48"/>
  <c r="X218" i="52" s="1"/>
  <c r="I380" i="48"/>
  <c r="W222" i="52" s="1"/>
  <c r="I384" i="48"/>
  <c r="W226" i="52" s="1"/>
  <c r="I372" i="48"/>
  <c r="K362" i="48"/>
  <c r="I371" i="48"/>
  <c r="I375" i="48"/>
  <c r="W219" i="52" s="1"/>
  <c r="J384" i="48"/>
  <c r="X226" i="52" s="1"/>
  <c r="I374" i="48"/>
  <c r="W218" i="52" s="1"/>
  <c r="J361" i="48"/>
  <c r="K367" i="48"/>
  <c r="Y214" i="52" s="1"/>
  <c r="J375" i="48"/>
  <c r="X219" i="52" s="1"/>
  <c r="K380" i="48"/>
  <c r="Y222" i="52" s="1"/>
  <c r="K384" i="48"/>
  <c r="Y226" i="52" s="1"/>
  <c r="K341" i="48"/>
  <c r="Y199" i="52" s="1"/>
  <c r="J338" i="48"/>
  <c r="I339" i="48"/>
  <c r="J345" i="48"/>
  <c r="J340" i="48"/>
  <c r="X198" i="52" s="1"/>
  <c r="K340" i="48"/>
  <c r="Y198" i="52" s="1"/>
  <c r="I345" i="48"/>
  <c r="I357" i="48"/>
  <c r="W210" i="52" s="1"/>
  <c r="J355" i="48"/>
  <c r="X208" i="52" s="1"/>
  <c r="K355" i="48"/>
  <c r="Y208" i="52" s="1"/>
  <c r="K348" i="48"/>
  <c r="Y203" i="52" s="1"/>
  <c r="J331" i="48"/>
  <c r="X195" i="52" s="1"/>
  <c r="I333" i="48"/>
  <c r="I356" i="48"/>
  <c r="W209" i="52" s="1"/>
  <c r="J335" i="48"/>
  <c r="K352" i="48"/>
  <c r="Y205" i="52" s="1"/>
  <c r="K346" i="48"/>
  <c r="Y201" i="52" s="1"/>
  <c r="I346" i="48"/>
  <c r="W201" i="52" s="1"/>
  <c r="J352" i="48"/>
  <c r="X205" i="52" s="1"/>
  <c r="J348" i="48"/>
  <c r="X203" i="52" s="1"/>
  <c r="K337" i="48"/>
  <c r="I353" i="48"/>
  <c r="W206" i="52" s="1"/>
  <c r="J356" i="48"/>
  <c r="X209" i="52" s="1"/>
  <c r="K347" i="48"/>
  <c r="Y202" i="52" s="1"/>
  <c r="I331" i="48"/>
  <c r="W195" i="52" s="1"/>
  <c r="K351" i="48"/>
  <c r="J354" i="48"/>
  <c r="X207" i="52" s="1"/>
  <c r="K339" i="48"/>
  <c r="J347" i="48"/>
  <c r="X202" i="52" s="1"/>
  <c r="K354" i="48"/>
  <c r="Y207" i="52" s="1"/>
  <c r="J339" i="48"/>
  <c r="K333" i="48"/>
  <c r="K343" i="48"/>
  <c r="J351" i="48"/>
  <c r="J337" i="48"/>
  <c r="J334" i="48"/>
  <c r="J344" i="48"/>
  <c r="I352" i="48"/>
  <c r="W205" i="52" s="1"/>
  <c r="K357" i="48"/>
  <c r="Y210" i="52" s="1"/>
  <c r="I335" i="48"/>
  <c r="J333" i="48"/>
  <c r="I340" i="48"/>
  <c r="W198" i="52" s="1"/>
  <c r="K350" i="48"/>
  <c r="K356" i="48"/>
  <c r="Y209" i="52" s="1"/>
  <c r="I343" i="48"/>
  <c r="I334" i="48"/>
  <c r="K345" i="48"/>
  <c r="J353" i="48"/>
  <c r="X206" i="52" s="1"/>
  <c r="K344" i="48"/>
  <c r="K338" i="48"/>
  <c r="J346" i="48"/>
  <c r="X201" i="52" s="1"/>
  <c r="K353" i="48"/>
  <c r="Y206" i="52" s="1"/>
  <c r="J341" i="48"/>
  <c r="X199" i="52" s="1"/>
  <c r="K331" i="48"/>
  <c r="Y195" i="52" s="1"/>
  <c r="I338" i="48"/>
  <c r="J343" i="48"/>
  <c r="I351" i="48"/>
  <c r="I355" i="48"/>
  <c r="W208" i="52" s="1"/>
  <c r="K334" i="48"/>
  <c r="J350" i="48"/>
  <c r="K335" i="48"/>
  <c r="I344" i="48"/>
  <c r="I348" i="48"/>
  <c r="W203" i="52" s="1"/>
  <c r="J357" i="48"/>
  <c r="X210" i="52" s="1"/>
  <c r="I347" i="48"/>
  <c r="W202" i="52" s="1"/>
  <c r="I337" i="48"/>
  <c r="I341" i="48"/>
  <c r="W199" i="52" s="1"/>
  <c r="I350" i="48"/>
  <c r="I349" i="48" s="1"/>
  <c r="W204" i="52" s="1"/>
  <c r="I354" i="48"/>
  <c r="W207" i="52" s="1"/>
  <c r="J321" i="48"/>
  <c r="X187" i="52" s="1"/>
  <c r="K325" i="48"/>
  <c r="Y189" i="52" s="1"/>
  <c r="K320" i="48"/>
  <c r="Y186" i="52" s="1"/>
  <c r="K327" i="48"/>
  <c r="I321" i="48"/>
  <c r="W187" i="52" s="1"/>
  <c r="I323" i="48"/>
  <c r="K310" i="48"/>
  <c r="J325" i="48"/>
  <c r="X189" i="52" s="1"/>
  <c r="J323" i="48"/>
  <c r="J322" i="48" s="1"/>
  <c r="X188" i="52" s="1"/>
  <c r="I311" i="48"/>
  <c r="J329" i="48"/>
  <c r="X193" i="52" s="1"/>
  <c r="AB193" i="52" s="1"/>
  <c r="S193" i="52" s="1"/>
  <c r="I304" i="48"/>
  <c r="W179" i="52" s="1"/>
  <c r="J314" i="48"/>
  <c r="X183" i="52" s="1"/>
  <c r="J316" i="48"/>
  <c r="J304" i="48"/>
  <c r="X179" i="52" s="1"/>
  <c r="J311" i="48"/>
  <c r="J330" i="48"/>
  <c r="X194" i="52" s="1"/>
  <c r="I312" i="48"/>
  <c r="I327" i="48"/>
  <c r="W191" i="52" s="1"/>
  <c r="K321" i="48"/>
  <c r="Y187" i="52" s="1"/>
  <c r="J318" i="48"/>
  <c r="I308" i="48"/>
  <c r="K316" i="48"/>
  <c r="I306" i="48"/>
  <c r="K313" i="48"/>
  <c r="Y182" i="52" s="1"/>
  <c r="I329" i="48"/>
  <c r="W193" i="52" s="1"/>
  <c r="K304" i="48"/>
  <c r="Y179" i="52" s="1"/>
  <c r="K312" i="48"/>
  <c r="K323" i="48"/>
  <c r="K322" i="48" s="1"/>
  <c r="Y188" i="52" s="1"/>
  <c r="I328" i="48"/>
  <c r="W192" i="52" s="1"/>
  <c r="J312" i="48"/>
  <c r="I307" i="48"/>
  <c r="I317" i="48"/>
  <c r="J324" i="48"/>
  <c r="K317" i="48"/>
  <c r="J307" i="48"/>
  <c r="I314" i="48"/>
  <c r="W183" i="52" s="1"/>
  <c r="I325" i="48"/>
  <c r="W189" i="52" s="1"/>
  <c r="K330" i="48"/>
  <c r="Y194" i="52" s="1"/>
  <c r="K307" i="48"/>
  <c r="J306" i="48"/>
  <c r="K314" i="48"/>
  <c r="Y183" i="52" s="1"/>
  <c r="I324" i="48"/>
  <c r="K329" i="48"/>
  <c r="Y193" i="52" s="1"/>
  <c r="K319" i="48"/>
  <c r="Y185" i="52" s="1"/>
  <c r="K308" i="48"/>
  <c r="K318" i="48"/>
  <c r="J328" i="48"/>
  <c r="X192" i="52" s="1"/>
  <c r="I320" i="48"/>
  <c r="W186" i="52" s="1"/>
  <c r="I310" i="48"/>
  <c r="I309" i="48" s="1"/>
  <c r="W181" i="52" s="1"/>
  <c r="J319" i="48"/>
  <c r="X185" i="52" s="1"/>
  <c r="K326" i="48"/>
  <c r="Y190" i="52" s="1"/>
  <c r="AC190" i="52" s="1"/>
  <c r="T190" i="52" s="1"/>
  <c r="I318" i="48"/>
  <c r="J308" i="48"/>
  <c r="I313" i="48"/>
  <c r="W182" i="52" s="1"/>
  <c r="J320" i="48"/>
  <c r="X186" i="52" s="1"/>
  <c r="I326" i="48"/>
  <c r="W190" i="52" s="1"/>
  <c r="I330" i="48"/>
  <c r="W194" i="52" s="1"/>
  <c r="I316" i="48"/>
  <c r="K306" i="48"/>
  <c r="J313" i="48"/>
  <c r="X182" i="52" s="1"/>
  <c r="I319" i="48"/>
  <c r="W185" i="52" s="1"/>
  <c r="J326" i="48"/>
  <c r="X190" i="52" s="1"/>
  <c r="J310" i="48"/>
  <c r="J327" i="48"/>
  <c r="X191" i="52" s="1"/>
  <c r="K311" i="48"/>
  <c r="J317" i="48"/>
  <c r="K324" i="48"/>
  <c r="K328" i="48"/>
  <c r="Y192" i="52" s="1"/>
  <c r="K277" i="48"/>
  <c r="Y163" i="52" s="1"/>
  <c r="J296" i="48"/>
  <c r="K296" i="48"/>
  <c r="I300" i="48"/>
  <c r="W175" i="52" s="1"/>
  <c r="I291" i="48"/>
  <c r="I292" i="48"/>
  <c r="W169" i="52" s="1"/>
  <c r="J281" i="48"/>
  <c r="I297" i="48"/>
  <c r="K294" i="48"/>
  <c r="Y171" i="52" s="1"/>
  <c r="I294" i="48"/>
  <c r="W171" i="52" s="1"/>
  <c r="J300" i="48"/>
  <c r="X175" i="52" s="1"/>
  <c r="K301" i="48"/>
  <c r="Y176" i="52" s="1"/>
  <c r="J287" i="48"/>
  <c r="X167" i="52" s="1"/>
  <c r="I286" i="48"/>
  <c r="W166" i="52" s="1"/>
  <c r="I301" i="48"/>
  <c r="W176" i="52" s="1"/>
  <c r="J284" i="48"/>
  <c r="J303" i="48"/>
  <c r="X178" i="52" s="1"/>
  <c r="K284" i="48"/>
  <c r="K290" i="48"/>
  <c r="K287" i="48"/>
  <c r="Y167" i="52" s="1"/>
  <c r="I303" i="48"/>
  <c r="W178" i="52" s="1"/>
  <c r="J286" i="48"/>
  <c r="X166" i="52" s="1"/>
  <c r="I279" i="48"/>
  <c r="K286" i="48"/>
  <c r="Y166" i="52" s="1"/>
  <c r="J298" i="48"/>
  <c r="X173" i="52" s="1"/>
  <c r="K283" i="48"/>
  <c r="J289" i="48"/>
  <c r="I299" i="48"/>
  <c r="W174" i="52" s="1"/>
  <c r="J277" i="48"/>
  <c r="X163" i="52" s="1"/>
  <c r="K279" i="48"/>
  <c r="I290" i="48"/>
  <c r="J297" i="48"/>
  <c r="J283" i="48"/>
  <c r="J280" i="48"/>
  <c r="J294" i="48"/>
  <c r="X171" i="52" s="1"/>
  <c r="I281" i="48"/>
  <c r="J302" i="48"/>
  <c r="X177" i="52" s="1"/>
  <c r="I284" i="48"/>
  <c r="J293" i="48"/>
  <c r="X170" i="52" s="1"/>
  <c r="K300" i="48"/>
  <c r="K280" i="48"/>
  <c r="K281" i="48"/>
  <c r="K291" i="48"/>
  <c r="J299" i="48"/>
  <c r="X174" i="52" s="1"/>
  <c r="K292" i="48"/>
  <c r="Y169" i="52" s="1"/>
  <c r="I283" i="48"/>
  <c r="I296" i="48"/>
  <c r="I287" i="48"/>
  <c r="W167" i="52" s="1"/>
  <c r="K297" i="48"/>
  <c r="K303" i="48"/>
  <c r="Y178" i="52" s="1"/>
  <c r="J290" i="48"/>
  <c r="K299" i="48"/>
  <c r="Y174" i="52" s="1"/>
  <c r="I293" i="48"/>
  <c r="W170" i="52" s="1"/>
  <c r="J279" i="48"/>
  <c r="K285" i="48"/>
  <c r="J291" i="48"/>
  <c r="K298" i="48"/>
  <c r="Y173" i="52" s="1"/>
  <c r="K302" i="48"/>
  <c r="Y177" i="52" s="1"/>
  <c r="J285" i="48"/>
  <c r="I280" i="48"/>
  <c r="K289" i="48"/>
  <c r="K293" i="48"/>
  <c r="Y170" i="52" s="1"/>
  <c r="J301" i="48"/>
  <c r="X176" i="52" s="1"/>
  <c r="AB176" i="52" s="1"/>
  <c r="S176" i="52" s="1"/>
  <c r="I289" i="48"/>
  <c r="I277" i="48"/>
  <c r="W163" i="52" s="1"/>
  <c r="I285" i="48"/>
  <c r="J292" i="48"/>
  <c r="X169" i="52" s="1"/>
  <c r="I298" i="48"/>
  <c r="W173" i="52" s="1"/>
  <c r="I302" i="48"/>
  <c r="W177" i="52" s="1"/>
  <c r="I264" i="48"/>
  <c r="K262" i="48"/>
  <c r="I259" i="48"/>
  <c r="W150" i="52" s="1"/>
  <c r="J276" i="48"/>
  <c r="X162" i="52" s="1"/>
  <c r="I272" i="48"/>
  <c r="W158" i="52" s="1"/>
  <c r="K257" i="48"/>
  <c r="K265" i="48"/>
  <c r="Y153" i="52" s="1"/>
  <c r="I273" i="48"/>
  <c r="W159" i="52" s="1"/>
  <c r="K267" i="48"/>
  <c r="Y155" i="52" s="1"/>
  <c r="K260" i="48"/>
  <c r="Y151" i="52" s="1"/>
  <c r="K273" i="48"/>
  <c r="Y159" i="52" s="1"/>
  <c r="J269" i="48"/>
  <c r="I263" i="48"/>
  <c r="K253" i="48"/>
  <c r="I258" i="48"/>
  <c r="K274" i="48"/>
  <c r="Y160" i="52" s="1"/>
  <c r="J254" i="48"/>
  <c r="J266" i="48"/>
  <c r="X154" i="52" s="1"/>
  <c r="I276" i="48"/>
  <c r="W162" i="52" s="1"/>
  <c r="I253" i="48"/>
  <c r="K266" i="48"/>
  <c r="Y154" i="52" s="1"/>
  <c r="J271" i="48"/>
  <c r="X157" i="52" s="1"/>
  <c r="J265" i="48"/>
  <c r="X153" i="52" s="1"/>
  <c r="K256" i="48"/>
  <c r="K269" i="48"/>
  <c r="I254" i="48"/>
  <c r="K254" i="48"/>
  <c r="I267" i="48"/>
  <c r="W155" i="52" s="1"/>
  <c r="J275" i="48"/>
  <c r="X161" i="52" s="1"/>
  <c r="I269" i="48"/>
  <c r="I252" i="48"/>
  <c r="K250" i="48"/>
  <c r="Y147" i="52" s="1"/>
  <c r="I257" i="48"/>
  <c r="J262" i="48"/>
  <c r="I270" i="48"/>
  <c r="I274" i="48"/>
  <c r="W160" i="52" s="1"/>
  <c r="J258" i="48"/>
  <c r="J273" i="48"/>
  <c r="X159" i="52" s="1"/>
  <c r="J257" i="48"/>
  <c r="K264" i="48"/>
  <c r="J272" i="48"/>
  <c r="X158" i="52" s="1"/>
  <c r="J260" i="48"/>
  <c r="X151" i="52" s="1"/>
  <c r="I250" i="48"/>
  <c r="W147" i="52" s="1"/>
  <c r="I260" i="48"/>
  <c r="W151" i="52" s="1"/>
  <c r="K270" i="48"/>
  <c r="I275" i="48"/>
  <c r="W161" i="52" s="1"/>
  <c r="J256" i="48"/>
  <c r="J252" i="48"/>
  <c r="K258" i="48"/>
  <c r="J264" i="48"/>
  <c r="K271" i="48"/>
  <c r="Y157" i="52" s="1"/>
  <c r="K275" i="48"/>
  <c r="Y161" i="52" s="1"/>
  <c r="I262" i="48"/>
  <c r="K252" i="48"/>
  <c r="J259" i="48"/>
  <c r="X150" i="52" s="1"/>
  <c r="I265" i="48"/>
  <c r="W153" i="52" s="1"/>
  <c r="J274" i="48"/>
  <c r="X160" i="52" s="1"/>
  <c r="K263" i="48"/>
  <c r="I256" i="48"/>
  <c r="J263" i="48"/>
  <c r="I271" i="48"/>
  <c r="W157" i="52" s="1"/>
  <c r="J270" i="48"/>
  <c r="J250" i="48"/>
  <c r="X147" i="52" s="1"/>
  <c r="I266" i="48"/>
  <c r="W154" i="52" s="1"/>
  <c r="J253" i="48"/>
  <c r="K259" i="48"/>
  <c r="Y150" i="52" s="1"/>
  <c r="J267" i="48"/>
  <c r="X155" i="52" s="1"/>
  <c r="K272" i="48"/>
  <c r="Y158" i="52" s="1"/>
  <c r="K276" i="48"/>
  <c r="Y162" i="52" s="1"/>
  <c r="K229" i="48"/>
  <c r="I240" i="48"/>
  <c r="W139" i="52" s="1"/>
  <c r="K242" i="48"/>
  <c r="I235" i="48"/>
  <c r="I225" i="48"/>
  <c r="I231" i="48"/>
  <c r="K227" i="48"/>
  <c r="I244" i="48"/>
  <c r="W141" i="52" s="1"/>
  <c r="I227" i="48"/>
  <c r="I230" i="48"/>
  <c r="I243" i="48"/>
  <c r="J229" i="48"/>
  <c r="J230" i="48"/>
  <c r="J243" i="48"/>
  <c r="I237" i="48"/>
  <c r="K232" i="48"/>
  <c r="Y134" i="52" s="1"/>
  <c r="K245" i="48"/>
  <c r="Y142" i="52" s="1"/>
  <c r="J244" i="48"/>
  <c r="X141" i="52" s="1"/>
  <c r="K233" i="48"/>
  <c r="Y135" i="52" s="1"/>
  <c r="K246" i="48"/>
  <c r="Y143" i="52" s="1"/>
  <c r="K240" i="48"/>
  <c r="Y139" i="52" s="1"/>
  <c r="I236" i="48"/>
  <c r="J249" i="48"/>
  <c r="X146" i="52" s="1"/>
  <c r="I223" i="48"/>
  <c r="W131" i="52" s="1"/>
  <c r="J238" i="48"/>
  <c r="X137" i="52" s="1"/>
  <c r="I248" i="48"/>
  <c r="W145" i="52" s="1"/>
  <c r="K223" i="48"/>
  <c r="Y131" i="52" s="1"/>
  <c r="J235" i="48"/>
  <c r="I247" i="48"/>
  <c r="W144" i="52" s="1"/>
  <c r="J248" i="48"/>
  <c r="X145" i="52" s="1"/>
  <c r="K237" i="48"/>
  <c r="J223" i="48"/>
  <c r="X131" i="52" s="1"/>
  <c r="J226" i="48"/>
  <c r="J240" i="48"/>
  <c r="X139" i="52" s="1"/>
  <c r="K249" i="48"/>
  <c r="Y146" i="52" s="1"/>
  <c r="J233" i="48"/>
  <c r="X135" i="52" s="1"/>
  <c r="J225" i="48"/>
  <c r="K231" i="48"/>
  <c r="J237" i="48"/>
  <c r="K244" i="48"/>
  <c r="Y141" i="52" s="1"/>
  <c r="K248" i="48"/>
  <c r="Y145" i="52" s="1"/>
  <c r="K236" i="48"/>
  <c r="K225" i="48"/>
  <c r="J232" i="48"/>
  <c r="X134" i="52" s="1"/>
  <c r="I238" i="48"/>
  <c r="W137" i="52" s="1"/>
  <c r="J245" i="48"/>
  <c r="X142" i="52" s="1"/>
  <c r="AB142" i="52" s="1"/>
  <c r="S142" i="52" s="1"/>
  <c r="K226" i="48"/>
  <c r="J242" i="48"/>
  <c r="J241" i="48" s="1"/>
  <c r="X140" i="52" s="1"/>
  <c r="I229" i="48"/>
  <c r="I233" i="48"/>
  <c r="W135" i="52" s="1"/>
  <c r="I242" i="48"/>
  <c r="I241" i="48" s="1"/>
  <c r="W140" i="52" s="1"/>
  <c r="I246" i="48"/>
  <c r="W143" i="52" s="1"/>
  <c r="I239" i="48"/>
  <c r="W138" i="52" s="1"/>
  <c r="J227" i="48"/>
  <c r="I232" i="48"/>
  <c r="W134" i="52" s="1"/>
  <c r="J239" i="48"/>
  <c r="X138" i="52" s="1"/>
  <c r="I245" i="48"/>
  <c r="W142" i="52" s="1"/>
  <c r="I249" i="48"/>
  <c r="W146" i="52" s="1"/>
  <c r="K238" i="48"/>
  <c r="Y137" i="52" s="1"/>
  <c r="I226" i="48"/>
  <c r="K235" i="48"/>
  <c r="K239" i="48"/>
  <c r="Y138" i="52" s="1"/>
  <c r="J247" i="48"/>
  <c r="X144" i="52" s="1"/>
  <c r="J231" i="48"/>
  <c r="J246" i="48"/>
  <c r="X143" i="52" s="1"/>
  <c r="K230" i="48"/>
  <c r="J236" i="48"/>
  <c r="K243" i="48"/>
  <c r="K247" i="48"/>
  <c r="Y144" i="52" s="1"/>
  <c r="I205" i="48"/>
  <c r="W118" i="52" s="1"/>
  <c r="J220" i="48"/>
  <c r="X128" i="52" s="1"/>
  <c r="I218" i="48"/>
  <c r="W126" i="52" s="1"/>
  <c r="J199" i="48"/>
  <c r="K211" i="48"/>
  <c r="Y121" i="52" s="1"/>
  <c r="J213" i="48"/>
  <c r="X123" i="52" s="1"/>
  <c r="J215" i="48"/>
  <c r="J214" i="48" s="1"/>
  <c r="X124" i="52" s="1"/>
  <c r="K208" i="48"/>
  <c r="K222" i="48"/>
  <c r="Y130" i="52" s="1"/>
  <c r="J221" i="48"/>
  <c r="X129" i="52" s="1"/>
  <c r="K206" i="48"/>
  <c r="Y119" i="52" s="1"/>
  <c r="K219" i="48"/>
  <c r="Y127" i="52" s="1"/>
  <c r="K213" i="48"/>
  <c r="Y123" i="52" s="1"/>
  <c r="I209" i="48"/>
  <c r="J222" i="48"/>
  <c r="X130" i="52" s="1"/>
  <c r="AB130" i="52" s="1"/>
  <c r="S130" i="52" s="1"/>
  <c r="I202" i="48"/>
  <c r="I215" i="48"/>
  <c r="I214" i="48" s="1"/>
  <c r="W124" i="52" s="1"/>
  <c r="K199" i="48"/>
  <c r="J200" i="48"/>
  <c r="J212" i="48"/>
  <c r="X122" i="52" s="1"/>
  <c r="I222" i="48"/>
  <c r="W130" i="52" s="1"/>
  <c r="I199" i="48"/>
  <c r="K212" i="48"/>
  <c r="Y122" i="52" s="1"/>
  <c r="J206" i="48"/>
  <c r="X119" i="52" s="1"/>
  <c r="K205" i="48"/>
  <c r="Y118" i="52" s="1"/>
  <c r="K218" i="48"/>
  <c r="Y126" i="52" s="1"/>
  <c r="J204" i="48"/>
  <c r="K202" i="48"/>
  <c r="K215" i="48"/>
  <c r="K214" i="48" s="1"/>
  <c r="Y124" i="52" s="1"/>
  <c r="J196" i="48"/>
  <c r="X115" i="52" s="1"/>
  <c r="K200" i="48"/>
  <c r="I213" i="48"/>
  <c r="W123" i="52" s="1"/>
  <c r="I212" i="48"/>
  <c r="W122" i="52" s="1"/>
  <c r="I206" i="48"/>
  <c r="W119" i="52" s="1"/>
  <c r="I219" i="48"/>
  <c r="W127" i="52" s="1"/>
  <c r="I208" i="48"/>
  <c r="K196" i="48"/>
  <c r="Y115" i="52" s="1"/>
  <c r="I203" i="48"/>
  <c r="J208" i="48"/>
  <c r="I216" i="48"/>
  <c r="I220" i="48"/>
  <c r="W128" i="52" s="1"/>
  <c r="I200" i="48"/>
  <c r="J219" i="48"/>
  <c r="X127" i="52" s="1"/>
  <c r="J203" i="48"/>
  <c r="K210" i="48"/>
  <c r="J216" i="48"/>
  <c r="I198" i="48"/>
  <c r="J217" i="48"/>
  <c r="X125" i="52" s="1"/>
  <c r="K203" i="48"/>
  <c r="J209" i="48"/>
  <c r="K216" i="48"/>
  <c r="K220" i="48"/>
  <c r="Y128" i="52" s="1"/>
  <c r="I210" i="48"/>
  <c r="J198" i="48"/>
  <c r="K204" i="48"/>
  <c r="J210" i="48"/>
  <c r="K217" i="48"/>
  <c r="Y125" i="52" s="1"/>
  <c r="AC125" i="52" s="1"/>
  <c r="T125" i="52" s="1"/>
  <c r="K221" i="48"/>
  <c r="Y129" i="52" s="1"/>
  <c r="K209" i="48"/>
  <c r="K198" i="48"/>
  <c r="J205" i="48"/>
  <c r="X118" i="52" s="1"/>
  <c r="I211" i="48"/>
  <c r="W121" i="52" s="1"/>
  <c r="J218" i="48"/>
  <c r="X126" i="52" s="1"/>
  <c r="J202" i="48"/>
  <c r="I196" i="48"/>
  <c r="W115" i="52" s="1"/>
  <c r="I204" i="48"/>
  <c r="J211" i="48"/>
  <c r="X121" i="52" s="1"/>
  <c r="I217" i="48"/>
  <c r="W125" i="52" s="1"/>
  <c r="I221" i="48"/>
  <c r="W129" i="52" s="1"/>
  <c r="K188" i="48"/>
  <c r="J188" i="48"/>
  <c r="I171" i="48"/>
  <c r="I179" i="48"/>
  <c r="W103" i="52" s="1"/>
  <c r="J179" i="48"/>
  <c r="X103" i="52" s="1"/>
  <c r="J178" i="48"/>
  <c r="X102" i="52" s="1"/>
  <c r="I192" i="48"/>
  <c r="W111" i="52" s="1"/>
  <c r="K175" i="48"/>
  <c r="J191" i="48"/>
  <c r="X110" i="52" s="1"/>
  <c r="K182" i="48"/>
  <c r="I176" i="48"/>
  <c r="I189" i="48"/>
  <c r="J175" i="48"/>
  <c r="K181" i="48"/>
  <c r="J193" i="48"/>
  <c r="X112" i="52" s="1"/>
  <c r="J192" i="48"/>
  <c r="X111" i="52" s="1"/>
  <c r="J182" i="48"/>
  <c r="K193" i="48"/>
  <c r="Y112" i="52" s="1"/>
  <c r="J194" i="48"/>
  <c r="X113" i="52" s="1"/>
  <c r="K179" i="48"/>
  <c r="Y103" i="52" s="1"/>
  <c r="K192" i="48"/>
  <c r="Y111" i="52" s="1"/>
  <c r="K171" i="48"/>
  <c r="I184" i="48"/>
  <c r="W105" i="52" s="1"/>
  <c r="K172" i="48"/>
  <c r="I175" i="48"/>
  <c r="I188" i="48"/>
  <c r="I187" i="48" s="1"/>
  <c r="W108" i="52" s="1"/>
  <c r="K169" i="48"/>
  <c r="Y99" i="52" s="1"/>
  <c r="J181" i="48"/>
  <c r="I193" i="48"/>
  <c r="W112" i="52" s="1"/>
  <c r="I172" i="48"/>
  <c r="K185" i="48"/>
  <c r="Y106" i="52" s="1"/>
  <c r="J177" i="48"/>
  <c r="K176" i="48"/>
  <c r="K189" i="48"/>
  <c r="I185" i="48"/>
  <c r="W106" i="52" s="1"/>
  <c r="J171" i="48"/>
  <c r="K177" i="48"/>
  <c r="J183" i="48"/>
  <c r="K190" i="48"/>
  <c r="Y109" i="52" s="1"/>
  <c r="K194" i="48"/>
  <c r="Y113" i="52" s="1"/>
  <c r="I183" i="48"/>
  <c r="K173" i="48"/>
  <c r="I182" i="48"/>
  <c r="I186" i="48"/>
  <c r="W107" i="52" s="1"/>
  <c r="J195" i="48"/>
  <c r="X114" i="52" s="1"/>
  <c r="I181" i="48"/>
  <c r="I169" i="48"/>
  <c r="W99" i="52" s="1"/>
  <c r="I177" i="48"/>
  <c r="J184" i="48"/>
  <c r="X105" i="52" s="1"/>
  <c r="I190" i="48"/>
  <c r="W109" i="52" s="1"/>
  <c r="I194" i="48"/>
  <c r="W113" i="52" s="1"/>
  <c r="I173" i="48"/>
  <c r="J190" i="48"/>
  <c r="X109" i="52" s="1"/>
  <c r="J173" i="48"/>
  <c r="I178" i="48"/>
  <c r="W102" i="52" s="1"/>
  <c r="J185" i="48"/>
  <c r="X106" i="52" s="1"/>
  <c r="I191" i="48"/>
  <c r="W110" i="52" s="1"/>
  <c r="I195" i="48"/>
  <c r="W114" i="52" s="1"/>
  <c r="K186" i="48"/>
  <c r="Y107" i="52" s="1"/>
  <c r="J176" i="48"/>
  <c r="K183" i="48"/>
  <c r="J189" i="48"/>
  <c r="J169" i="48"/>
  <c r="X99" i="52" s="1"/>
  <c r="K184" i="48"/>
  <c r="Y105" i="52" s="1"/>
  <c r="J172" i="48"/>
  <c r="K178" i="48"/>
  <c r="Y102" i="52" s="1"/>
  <c r="J186" i="48"/>
  <c r="X107" i="52" s="1"/>
  <c r="K191" i="48"/>
  <c r="Y110" i="52" s="1"/>
  <c r="AC110" i="52" s="1"/>
  <c r="T110" i="52" s="1"/>
  <c r="K195" i="48"/>
  <c r="Y114" i="52" s="1"/>
  <c r="K165" i="48"/>
  <c r="K149" i="48"/>
  <c r="K159" i="48"/>
  <c r="Y91" i="52" s="1"/>
  <c r="K162" i="48"/>
  <c r="J165" i="48"/>
  <c r="X95" i="52" s="1"/>
  <c r="I155" i="48"/>
  <c r="K152" i="48"/>
  <c r="Y87" i="52" s="1"/>
  <c r="J168" i="48"/>
  <c r="X98" i="52" s="1"/>
  <c r="K142" i="48"/>
  <c r="Y83" i="52" s="1"/>
  <c r="J154" i="48"/>
  <c r="I166" i="48"/>
  <c r="W96" i="52" s="1"/>
  <c r="J167" i="48"/>
  <c r="X97" i="52" s="1"/>
  <c r="K156" i="48"/>
  <c r="I146" i="48"/>
  <c r="I150" i="48"/>
  <c r="I163" i="48"/>
  <c r="W93" i="52" s="1"/>
  <c r="J150" i="48"/>
  <c r="K148" i="48"/>
  <c r="K161" i="48"/>
  <c r="K160" i="48" s="1"/>
  <c r="Y92" i="52" s="1"/>
  <c r="I144" i="48"/>
  <c r="K146" i="48"/>
  <c r="I159" i="48"/>
  <c r="W91" i="52" s="1"/>
  <c r="J163" i="48"/>
  <c r="X93" i="52" s="1"/>
  <c r="J155" i="48"/>
  <c r="K166" i="48"/>
  <c r="Y96" i="52" s="1"/>
  <c r="I154" i="48"/>
  <c r="I149" i="48"/>
  <c r="I162" i="48"/>
  <c r="J148" i="48"/>
  <c r="J149" i="48"/>
  <c r="J162" i="48"/>
  <c r="I142" i="48"/>
  <c r="W83" i="52" s="1"/>
  <c r="J157" i="48"/>
  <c r="X89" i="52" s="1"/>
  <c r="I167" i="48"/>
  <c r="W97" i="52" s="1"/>
  <c r="J142" i="48"/>
  <c r="X83" i="52" s="1"/>
  <c r="I158" i="48"/>
  <c r="W90" i="52" s="1"/>
  <c r="J144" i="48"/>
  <c r="K150" i="48"/>
  <c r="J156" i="48"/>
  <c r="K163" i="48"/>
  <c r="Y93" i="52" s="1"/>
  <c r="K167" i="48"/>
  <c r="Y97" i="52" s="1"/>
  <c r="K155" i="48"/>
  <c r="K144" i="48"/>
  <c r="J151" i="48"/>
  <c r="X86" i="52" s="1"/>
  <c r="I157" i="48"/>
  <c r="W89" i="52" s="1"/>
  <c r="J164" i="48"/>
  <c r="X94" i="52" s="1"/>
  <c r="J152" i="48"/>
  <c r="X87" i="52" s="1"/>
  <c r="J145" i="48"/>
  <c r="K151" i="48"/>
  <c r="Y86" i="52" s="1"/>
  <c r="J159" i="48"/>
  <c r="X91" i="52" s="1"/>
  <c r="K164" i="48"/>
  <c r="Y94" i="52" s="1"/>
  <c r="K168" i="48"/>
  <c r="Y98" i="52" s="1"/>
  <c r="K145" i="48"/>
  <c r="J161" i="48"/>
  <c r="J146" i="48"/>
  <c r="I151" i="48"/>
  <c r="W86" i="52" s="1"/>
  <c r="J158" i="48"/>
  <c r="X90" i="52" s="1"/>
  <c r="I164" i="48"/>
  <c r="W94" i="52" s="1"/>
  <c r="I168" i="48"/>
  <c r="W98" i="52" s="1"/>
  <c r="K157" i="48"/>
  <c r="Y89" i="52" s="1"/>
  <c r="I145" i="48"/>
  <c r="K154" i="48"/>
  <c r="K158" i="48"/>
  <c r="Y90" i="52" s="1"/>
  <c r="J166" i="48"/>
  <c r="X96" i="52" s="1"/>
  <c r="I156" i="48"/>
  <c r="I148" i="48"/>
  <c r="I152" i="48"/>
  <c r="W87" i="52" s="1"/>
  <c r="I161" i="48"/>
  <c r="I160" i="48" s="1"/>
  <c r="W92" i="52" s="1"/>
  <c r="I165" i="48"/>
  <c r="W95" i="52" s="1"/>
  <c r="I127" i="48"/>
  <c r="J130" i="48"/>
  <c r="X73" i="52" s="1"/>
  <c r="K130" i="48"/>
  <c r="Y73" i="52" s="1"/>
  <c r="I128" i="48"/>
  <c r="I140" i="48"/>
  <c r="W81" i="52" s="1"/>
  <c r="K123" i="48"/>
  <c r="J141" i="48"/>
  <c r="X82" i="52" s="1"/>
  <c r="K136" i="48"/>
  <c r="Y77" i="52" s="1"/>
  <c r="AC77" i="52" s="1"/>
  <c r="T77" i="52" s="1"/>
  <c r="I115" i="48"/>
  <c r="W67" i="52" s="1"/>
  <c r="J134" i="48"/>
  <c r="J133" i="48" s="1"/>
  <c r="X76" i="52" s="1"/>
  <c r="I124" i="48"/>
  <c r="W70" i="52" s="1"/>
  <c r="I137" i="48"/>
  <c r="W78" i="52" s="1"/>
  <c r="K132" i="48"/>
  <c r="Y75" i="52" s="1"/>
  <c r="K129" i="48"/>
  <c r="J115" i="48"/>
  <c r="X67" i="52" s="1"/>
  <c r="J118" i="48"/>
  <c r="J132" i="48"/>
  <c r="X75" i="52" s="1"/>
  <c r="K141" i="48"/>
  <c r="Y82" i="52" s="1"/>
  <c r="J117" i="48"/>
  <c r="J129" i="48"/>
  <c r="K140" i="48"/>
  <c r="Y81" i="52" s="1"/>
  <c r="K119" i="48"/>
  <c r="I132" i="48"/>
  <c r="W75" i="52" s="1"/>
  <c r="K128" i="48"/>
  <c r="I123" i="48"/>
  <c r="I136" i="48"/>
  <c r="W77" i="52" s="1"/>
  <c r="I119" i="48"/>
  <c r="J119" i="48"/>
  <c r="J131" i="48"/>
  <c r="X74" i="52" s="1"/>
  <c r="I141" i="48"/>
  <c r="W82" i="52" s="1"/>
  <c r="J122" i="48"/>
  <c r="J135" i="48"/>
  <c r="I131" i="48"/>
  <c r="W74" i="52" s="1"/>
  <c r="K124" i="48"/>
  <c r="Y70" i="52" s="1"/>
  <c r="K137" i="48"/>
  <c r="Y78" i="52" s="1"/>
  <c r="J123" i="48"/>
  <c r="J138" i="48"/>
  <c r="X79" i="52" s="1"/>
  <c r="K121" i="48"/>
  <c r="K125" i="48"/>
  <c r="Y71" i="52" s="1"/>
  <c r="K134" i="48"/>
  <c r="K133" i="48" s="1"/>
  <c r="Y76" i="52" s="1"/>
  <c r="K138" i="48"/>
  <c r="Y79" i="52" s="1"/>
  <c r="I117" i="48"/>
  <c r="K117" i="48"/>
  <c r="J124" i="48"/>
  <c r="X70" i="52" s="1"/>
  <c r="I130" i="48"/>
  <c r="W73" i="52" s="1"/>
  <c r="J137" i="48"/>
  <c r="X78" i="52" s="1"/>
  <c r="K118" i="48"/>
  <c r="J136" i="48"/>
  <c r="X77" i="52" s="1"/>
  <c r="AB77" i="52" s="1"/>
  <c r="S77" i="52" s="1"/>
  <c r="I121" i="48"/>
  <c r="I125" i="48"/>
  <c r="W71" i="52" s="1"/>
  <c r="I134" i="48"/>
  <c r="I138" i="48"/>
  <c r="W79" i="52" s="1"/>
  <c r="I129" i="48"/>
  <c r="K115" i="48"/>
  <c r="Y67" i="52" s="1"/>
  <c r="I122" i="48"/>
  <c r="J127" i="48"/>
  <c r="I135" i="48"/>
  <c r="I139" i="48"/>
  <c r="W80" i="52" s="1"/>
  <c r="J121" i="48"/>
  <c r="I118" i="48"/>
  <c r="K127" i="48"/>
  <c r="K131" i="48"/>
  <c r="Y74" i="52" s="1"/>
  <c r="J139" i="48"/>
  <c r="X80" i="52" s="1"/>
  <c r="J125" i="48"/>
  <c r="X71" i="52" s="1"/>
  <c r="J140" i="48"/>
  <c r="X81" i="52" s="1"/>
  <c r="K122" i="48"/>
  <c r="J128" i="48"/>
  <c r="K135" i="48"/>
  <c r="K139" i="48"/>
  <c r="Y80" i="52" s="1"/>
  <c r="K92" i="48"/>
  <c r="K110" i="48"/>
  <c r="Y62" i="52" s="1"/>
  <c r="I90" i="48"/>
  <c r="J92" i="48"/>
  <c r="I105" i="48"/>
  <c r="W59" i="52" s="1"/>
  <c r="J104" i="48"/>
  <c r="X58" i="52" s="1"/>
  <c r="I104" i="48"/>
  <c r="W58" i="52" s="1"/>
  <c r="I114" i="48"/>
  <c r="W66" i="52" s="1"/>
  <c r="K97" i="48"/>
  <c r="Y54" i="52" s="1"/>
  <c r="J94" i="48"/>
  <c r="K94" i="48"/>
  <c r="K107" i="48"/>
  <c r="J88" i="48"/>
  <c r="X51" i="52" s="1"/>
  <c r="J95" i="48"/>
  <c r="J108" i="48"/>
  <c r="J109" i="48"/>
  <c r="X61" i="52" s="1"/>
  <c r="I98" i="48"/>
  <c r="W55" i="52" s="1"/>
  <c r="I111" i="48"/>
  <c r="W63" i="52" s="1"/>
  <c r="K105" i="48"/>
  <c r="Y59" i="52" s="1"/>
  <c r="I97" i="48"/>
  <c r="W54" i="52" s="1"/>
  <c r="I110" i="48"/>
  <c r="W62" i="52" s="1"/>
  <c r="AA62" i="52" s="1"/>
  <c r="R62" i="52" s="1"/>
  <c r="I102" i="48"/>
  <c r="I101" i="48"/>
  <c r="J114" i="48"/>
  <c r="X66" i="52" s="1"/>
  <c r="J91" i="48"/>
  <c r="J105" i="48"/>
  <c r="X59" i="52" s="1"/>
  <c r="K114" i="48"/>
  <c r="Y66" i="52" s="1"/>
  <c r="J113" i="48"/>
  <c r="X65" i="52" s="1"/>
  <c r="K98" i="48"/>
  <c r="Y55" i="52" s="1"/>
  <c r="K111" i="48"/>
  <c r="Y63" i="52" s="1"/>
  <c r="J107" i="48"/>
  <c r="J106" i="48" s="1"/>
  <c r="X60" i="52" s="1"/>
  <c r="K102" i="48"/>
  <c r="I92" i="48"/>
  <c r="I94" i="48"/>
  <c r="I107" i="48"/>
  <c r="I100" i="48"/>
  <c r="K88" i="48"/>
  <c r="Y51" i="52" s="1"/>
  <c r="I95" i="48"/>
  <c r="J100" i="48"/>
  <c r="I108" i="48"/>
  <c r="I112" i="48"/>
  <c r="W64" i="52" s="1"/>
  <c r="K91" i="48"/>
  <c r="K90" i="48"/>
  <c r="J97" i="48"/>
  <c r="X54" i="52" s="1"/>
  <c r="I103" i="48"/>
  <c r="W57" i="52" s="1"/>
  <c r="J110" i="48"/>
  <c r="X62" i="52" s="1"/>
  <c r="J96" i="48"/>
  <c r="J111" i="48"/>
  <c r="X63" i="52" s="1"/>
  <c r="K95" i="48"/>
  <c r="J101" i="48"/>
  <c r="K108" i="48"/>
  <c r="K112" i="48"/>
  <c r="Y64" i="52" s="1"/>
  <c r="K103" i="48"/>
  <c r="Y57" i="52" s="1"/>
  <c r="J90" i="48"/>
  <c r="K96" i="48"/>
  <c r="J102" i="48"/>
  <c r="K109" i="48"/>
  <c r="Y61" i="52" s="1"/>
  <c r="K113" i="48"/>
  <c r="Y65" i="52" s="1"/>
  <c r="J98" i="48"/>
  <c r="X55" i="52" s="1"/>
  <c r="I91" i="48"/>
  <c r="K100" i="48"/>
  <c r="K104" i="48"/>
  <c r="Y58" i="52" s="1"/>
  <c r="J112" i="48"/>
  <c r="X64" i="52" s="1"/>
  <c r="K101" i="48"/>
  <c r="I88" i="48"/>
  <c r="W51" i="52" s="1"/>
  <c r="I96" i="48"/>
  <c r="J103" i="48"/>
  <c r="X57" i="52" s="1"/>
  <c r="I109" i="48"/>
  <c r="W61" i="52" s="1"/>
  <c r="I113" i="48"/>
  <c r="W65" i="52" s="1"/>
  <c r="J63" i="48"/>
  <c r="I76" i="48"/>
  <c r="W41" i="52" s="1"/>
  <c r="J75" i="48"/>
  <c r="K64" i="48"/>
  <c r="K86" i="48"/>
  <c r="Y49" i="52" s="1"/>
  <c r="I67" i="48"/>
  <c r="K63" i="48"/>
  <c r="I80" i="48"/>
  <c r="I79" i="48" s="1"/>
  <c r="W44" i="52" s="1"/>
  <c r="J65" i="48"/>
  <c r="J77" i="48"/>
  <c r="X42" i="52" s="1"/>
  <c r="I87" i="48"/>
  <c r="W50" i="52" s="1"/>
  <c r="I64" i="48"/>
  <c r="K77" i="48"/>
  <c r="Y42" i="52" s="1"/>
  <c r="J71" i="48"/>
  <c r="X39" i="52" s="1"/>
  <c r="K68" i="48"/>
  <c r="K81" i="48"/>
  <c r="J67" i="48"/>
  <c r="K69" i="48"/>
  <c r="K82" i="48"/>
  <c r="Y45" i="52" s="1"/>
  <c r="I73" i="48"/>
  <c r="J70" i="48"/>
  <c r="X38" i="52" s="1"/>
  <c r="J83" i="48"/>
  <c r="X46" i="52" s="1"/>
  <c r="J82" i="48"/>
  <c r="X45" i="52" s="1"/>
  <c r="I71" i="48"/>
  <c r="W39" i="52" s="1"/>
  <c r="I84" i="48"/>
  <c r="W47" i="52" s="1"/>
  <c r="I75" i="48"/>
  <c r="I70" i="48"/>
  <c r="W38" i="52" s="1"/>
  <c r="I83" i="48"/>
  <c r="W46" i="52" s="1"/>
  <c r="I77" i="48"/>
  <c r="W42" i="52" s="1"/>
  <c r="K73" i="48"/>
  <c r="J85" i="48"/>
  <c r="X48" i="52" s="1"/>
  <c r="AB48" i="52" s="1"/>
  <c r="S48" i="52" s="1"/>
  <c r="J86" i="48"/>
  <c r="X49" i="52" s="1"/>
  <c r="AB49" i="52" s="1"/>
  <c r="S49" i="52" s="1"/>
  <c r="J74" i="48"/>
  <c r="K85" i="48"/>
  <c r="Y48" i="52" s="1"/>
  <c r="K78" i="48"/>
  <c r="Y43" i="52" s="1"/>
  <c r="K67" i="48"/>
  <c r="K71" i="48"/>
  <c r="Y39" i="52" s="1"/>
  <c r="K80" i="48"/>
  <c r="K84" i="48"/>
  <c r="I65" i="48"/>
  <c r="J80" i="48"/>
  <c r="K65" i="48"/>
  <c r="I74" i="48"/>
  <c r="I78" i="48"/>
  <c r="W43" i="52" s="1"/>
  <c r="J87" i="48"/>
  <c r="X50" i="52" s="1"/>
  <c r="K74" i="48"/>
  <c r="I61" i="48"/>
  <c r="W35" i="52" s="1"/>
  <c r="I69" i="48"/>
  <c r="J76" i="48"/>
  <c r="X41" i="52" s="1"/>
  <c r="I82" i="48"/>
  <c r="W45" i="52" s="1"/>
  <c r="I86" i="48"/>
  <c r="W49" i="52" s="1"/>
  <c r="I63" i="48"/>
  <c r="K61" i="48"/>
  <c r="Y35" i="52" s="1"/>
  <c r="I68" i="48"/>
  <c r="J73" i="48"/>
  <c r="I81" i="48"/>
  <c r="I85" i="48"/>
  <c r="W48" i="52" s="1"/>
  <c r="J69" i="48"/>
  <c r="J84" i="48"/>
  <c r="X47" i="52" s="1"/>
  <c r="J68" i="48"/>
  <c r="K75" i="48"/>
  <c r="J81" i="48"/>
  <c r="J61" i="48"/>
  <c r="X35" i="52" s="1"/>
  <c r="K76" i="48"/>
  <c r="Y41" i="52" s="1"/>
  <c r="J64" i="48"/>
  <c r="K70" i="48"/>
  <c r="Y38" i="52" s="1"/>
  <c r="J78" i="48"/>
  <c r="X43" i="52" s="1"/>
  <c r="K83" i="48"/>
  <c r="Y46" i="52" s="1"/>
  <c r="K87" i="48"/>
  <c r="Y50" i="52" s="1"/>
  <c r="J58" i="48"/>
  <c r="X32" i="52" s="1"/>
  <c r="AB32" i="52" s="1"/>
  <c r="S32" i="52" s="1"/>
  <c r="I41" i="48"/>
  <c r="I54" i="48"/>
  <c r="J59" i="48"/>
  <c r="X33" i="52" s="1"/>
  <c r="J40" i="48"/>
  <c r="J47" i="48"/>
  <c r="K47" i="48"/>
  <c r="K46" i="48"/>
  <c r="K58" i="48"/>
  <c r="Y32" i="52" s="1"/>
  <c r="I50" i="48"/>
  <c r="W26" i="52" s="1"/>
  <c r="K42" i="48"/>
  <c r="K55" i="48"/>
  <c r="Y29" i="52" s="1"/>
  <c r="I46" i="48"/>
  <c r="I47" i="48"/>
  <c r="J60" i="48"/>
  <c r="X34" i="52" s="1"/>
  <c r="I34" i="48"/>
  <c r="W19" i="52" s="1"/>
  <c r="J49" i="48"/>
  <c r="X25" i="52" s="1"/>
  <c r="I59" i="48"/>
  <c r="W33" i="52" s="1"/>
  <c r="K34" i="48"/>
  <c r="Y19" i="52" s="1"/>
  <c r="J46" i="48"/>
  <c r="I58" i="48"/>
  <c r="W32" i="52" s="1"/>
  <c r="I37" i="48"/>
  <c r="K50" i="48"/>
  <c r="Y26" i="52" s="1"/>
  <c r="J42" i="48"/>
  <c r="K41" i="48"/>
  <c r="K54" i="48"/>
  <c r="J36" i="48"/>
  <c r="J48" i="48"/>
  <c r="K59" i="48"/>
  <c r="Y33" i="52" s="1"/>
  <c r="K38" i="48"/>
  <c r="I51" i="48"/>
  <c r="W27" i="52" s="1"/>
  <c r="I48" i="48"/>
  <c r="I42" i="48"/>
  <c r="I55" i="48"/>
  <c r="W29" i="52" s="1"/>
  <c r="I38" i="48"/>
  <c r="J53" i="48"/>
  <c r="J52" i="48" s="1"/>
  <c r="X28" i="52" s="1"/>
  <c r="J38" i="48"/>
  <c r="I43" i="48"/>
  <c r="W22" i="52" s="1"/>
  <c r="J50" i="48"/>
  <c r="X26" i="52" s="1"/>
  <c r="I56" i="48"/>
  <c r="W30" i="52" s="1"/>
  <c r="I60" i="48"/>
  <c r="W34" i="52" s="1"/>
  <c r="AA34" i="52" s="1"/>
  <c r="R34" i="52" s="1"/>
  <c r="K49" i="48"/>
  <c r="Y25" i="52" s="1"/>
  <c r="J41" i="48"/>
  <c r="K48" i="48"/>
  <c r="J54" i="48"/>
  <c r="J34" i="48"/>
  <c r="X19" i="52" s="1"/>
  <c r="K51" i="48"/>
  <c r="Y27" i="52" s="1"/>
  <c r="J37" i="48"/>
  <c r="K43" i="48"/>
  <c r="Y22" i="52" s="1"/>
  <c r="J51" i="48"/>
  <c r="X27" i="52" s="1"/>
  <c r="K56" i="48"/>
  <c r="Y30" i="52" s="1"/>
  <c r="K60" i="48"/>
  <c r="Y34" i="52" s="1"/>
  <c r="J44" i="48"/>
  <c r="X23" i="52" s="1"/>
  <c r="J57" i="48"/>
  <c r="X31" i="52" s="1"/>
  <c r="K40" i="48"/>
  <c r="K44" i="48"/>
  <c r="Y23" i="52" s="1"/>
  <c r="K53" i="48"/>
  <c r="K57" i="48"/>
  <c r="Y31" i="52" s="1"/>
  <c r="I36" i="48"/>
  <c r="K36" i="48"/>
  <c r="J43" i="48"/>
  <c r="X22" i="52" s="1"/>
  <c r="I49" i="48"/>
  <c r="W25" i="52" s="1"/>
  <c r="J56" i="48"/>
  <c r="X30" i="52" s="1"/>
  <c r="K37" i="48"/>
  <c r="J55" i="48"/>
  <c r="X29" i="52" s="1"/>
  <c r="I40" i="48"/>
  <c r="I44" i="48"/>
  <c r="W23" i="52" s="1"/>
  <c r="I53" i="48"/>
  <c r="I57" i="48"/>
  <c r="W31" i="52" s="1"/>
  <c r="K7" i="48"/>
  <c r="Y3" i="52" s="1"/>
  <c r="J7" i="48"/>
  <c r="X3" i="52" s="1"/>
  <c r="I7" i="48"/>
  <c r="W3" i="52" s="1"/>
  <c r="F10" i="48"/>
  <c r="F37" i="48"/>
  <c r="F64" i="48"/>
  <c r="F91" i="48"/>
  <c r="F118" i="48"/>
  <c r="F145" i="48"/>
  <c r="F172" i="48"/>
  <c r="F199" i="48"/>
  <c r="F226" i="48"/>
  <c r="F253" i="48"/>
  <c r="F280" i="48"/>
  <c r="F307" i="48"/>
  <c r="F334" i="48"/>
  <c r="F361" i="48"/>
  <c r="F388" i="48"/>
  <c r="F442" i="48"/>
  <c r="F415" i="48"/>
  <c r="F469" i="48"/>
  <c r="F496" i="48"/>
  <c r="F550" i="48"/>
  <c r="F523" i="48"/>
  <c r="F577" i="48"/>
  <c r="F604" i="48"/>
  <c r="F631" i="48"/>
  <c r="F658" i="48"/>
  <c r="F685" i="48"/>
  <c r="F712" i="48"/>
  <c r="F739" i="48"/>
  <c r="M493" i="41"/>
  <c r="O495" i="41"/>
  <c r="N499" i="41"/>
  <c r="N503" i="41"/>
  <c r="K222" i="49" s="1"/>
  <c r="L507" i="41"/>
  <c r="M495" i="41"/>
  <c r="L496" i="41"/>
  <c r="O496" i="41"/>
  <c r="N497" i="41"/>
  <c r="L499" i="41"/>
  <c r="O499" i="41"/>
  <c r="N500" i="41"/>
  <c r="M502" i="41"/>
  <c r="J221" i="49" s="1"/>
  <c r="L503" i="41"/>
  <c r="I222" i="49" s="1"/>
  <c r="O503" i="41"/>
  <c r="L222" i="49" s="1"/>
  <c r="N505" i="41"/>
  <c r="M507" i="41"/>
  <c r="L508" i="41"/>
  <c r="I224" i="49" s="1"/>
  <c r="O508" i="41"/>
  <c r="L224" i="49" s="1"/>
  <c r="N509" i="41"/>
  <c r="K225" i="49" s="1"/>
  <c r="L495" i="41"/>
  <c r="L502" i="41"/>
  <c r="I221" i="49" s="1"/>
  <c r="O502" i="41"/>
  <c r="L221" i="49" s="1"/>
  <c r="M506" i="41"/>
  <c r="O507" i="41"/>
  <c r="N508" i="41"/>
  <c r="K224" i="49" s="1"/>
  <c r="M510" i="41"/>
  <c r="J226" i="49" s="1"/>
  <c r="N493" i="41"/>
  <c r="M496" i="41"/>
  <c r="L497" i="41"/>
  <c r="O497" i="41"/>
  <c r="M499" i="41"/>
  <c r="L500" i="41"/>
  <c r="O500" i="41"/>
  <c r="N501" i="41"/>
  <c r="M503" i="41"/>
  <c r="J222" i="49" s="1"/>
  <c r="L505" i="41"/>
  <c r="O505" i="41"/>
  <c r="N506" i="41"/>
  <c r="M508" i="41"/>
  <c r="J224" i="49" s="1"/>
  <c r="L509" i="41"/>
  <c r="I225" i="49" s="1"/>
  <c r="O509" i="41"/>
  <c r="L225" i="49" s="1"/>
  <c r="N510" i="41"/>
  <c r="K226" i="49" s="1"/>
  <c r="N496" i="41"/>
  <c r="M501" i="41"/>
  <c r="L493" i="41"/>
  <c r="O493" i="41"/>
  <c r="N495" i="41"/>
  <c r="M497" i="41"/>
  <c r="M500" i="41"/>
  <c r="L501" i="41"/>
  <c r="O501" i="41"/>
  <c r="N502" i="41"/>
  <c r="K221" i="49" s="1"/>
  <c r="M505" i="41"/>
  <c r="L506" i="41"/>
  <c r="O506" i="41"/>
  <c r="N507" i="41"/>
  <c r="M509" i="41"/>
  <c r="J225" i="49" s="1"/>
  <c r="L510" i="41"/>
  <c r="I226" i="49" s="1"/>
  <c r="O510" i="41"/>
  <c r="L226" i="49" s="1"/>
  <c r="L477" i="41"/>
  <c r="O477" i="41"/>
  <c r="L484" i="41"/>
  <c r="I213" i="49" s="1"/>
  <c r="L489" i="41"/>
  <c r="M477" i="41"/>
  <c r="L478" i="41"/>
  <c r="O478" i="41"/>
  <c r="N479" i="41"/>
  <c r="L481" i="41"/>
  <c r="O481" i="41"/>
  <c r="N482" i="41"/>
  <c r="M484" i="41"/>
  <c r="J213" i="49" s="1"/>
  <c r="L485" i="41"/>
  <c r="I214" i="49" s="1"/>
  <c r="O485" i="41"/>
  <c r="L214" i="49" s="1"/>
  <c r="N487" i="41"/>
  <c r="M489" i="41"/>
  <c r="L490" i="41"/>
  <c r="I216" i="49" s="1"/>
  <c r="O490" i="41"/>
  <c r="L216" i="49" s="1"/>
  <c r="N491" i="41"/>
  <c r="K217" i="49" s="1"/>
  <c r="N478" i="41"/>
  <c r="N481" i="41"/>
  <c r="N485" i="41"/>
  <c r="K214" i="49" s="1"/>
  <c r="N490" i="41"/>
  <c r="K216" i="49" s="1"/>
  <c r="N475" i="41"/>
  <c r="M478" i="41"/>
  <c r="L479" i="41"/>
  <c r="O479" i="41"/>
  <c r="M481" i="41"/>
  <c r="L482" i="41"/>
  <c r="O482" i="41"/>
  <c r="N483" i="41"/>
  <c r="M485" i="41"/>
  <c r="J214" i="49" s="1"/>
  <c r="L487" i="41"/>
  <c r="O487" i="41"/>
  <c r="N488" i="41"/>
  <c r="M490" i="41"/>
  <c r="J216" i="49" s="1"/>
  <c r="L491" i="41"/>
  <c r="I217" i="49" s="1"/>
  <c r="O491" i="41"/>
  <c r="L217" i="49" s="1"/>
  <c r="N492" i="41"/>
  <c r="K218" i="49" s="1"/>
  <c r="M475" i="41"/>
  <c r="M483" i="41"/>
  <c r="O484" i="41"/>
  <c r="L213" i="49" s="1"/>
  <c r="M488" i="41"/>
  <c r="O489" i="41"/>
  <c r="M492" i="41"/>
  <c r="J218" i="49" s="1"/>
  <c r="L475" i="41"/>
  <c r="O475" i="41"/>
  <c r="N477" i="41"/>
  <c r="M479" i="41"/>
  <c r="M482" i="41"/>
  <c r="L483" i="41"/>
  <c r="O483" i="41"/>
  <c r="N484" i="41"/>
  <c r="K213" i="49" s="1"/>
  <c r="M487" i="41"/>
  <c r="L488" i="41"/>
  <c r="O488" i="41"/>
  <c r="N489" i="41"/>
  <c r="M491" i="41"/>
  <c r="J217" i="49" s="1"/>
  <c r="L492" i="41"/>
  <c r="I218" i="49" s="1"/>
  <c r="O492" i="41"/>
  <c r="L218" i="49" s="1"/>
  <c r="M457" i="41"/>
  <c r="O459" i="41"/>
  <c r="N463" i="41"/>
  <c r="O466" i="41"/>
  <c r="L205" i="49" s="1"/>
  <c r="O471" i="41"/>
  <c r="M459" i="41"/>
  <c r="L460" i="41"/>
  <c r="O460" i="41"/>
  <c r="N461" i="41"/>
  <c r="L463" i="41"/>
  <c r="O463" i="41"/>
  <c r="N464" i="41"/>
  <c r="M466" i="41"/>
  <c r="J205" i="49" s="1"/>
  <c r="L467" i="41"/>
  <c r="I206" i="49" s="1"/>
  <c r="O467" i="41"/>
  <c r="L206" i="49" s="1"/>
  <c r="N469" i="41"/>
  <c r="M471" i="41"/>
  <c r="L472" i="41"/>
  <c r="I208" i="49" s="1"/>
  <c r="O472" i="41"/>
  <c r="L208" i="49" s="1"/>
  <c r="N473" i="41"/>
  <c r="K209" i="49" s="1"/>
  <c r="N460" i="41"/>
  <c r="L466" i="41"/>
  <c r="I205" i="49" s="1"/>
  <c r="N467" i="41"/>
  <c r="K206" i="49" s="1"/>
  <c r="M470" i="41"/>
  <c r="N472" i="41"/>
  <c r="K208" i="49" s="1"/>
  <c r="M474" i="41"/>
  <c r="J210" i="49" s="1"/>
  <c r="N457" i="41"/>
  <c r="M460" i="41"/>
  <c r="L461" i="41"/>
  <c r="O461" i="41"/>
  <c r="M463" i="41"/>
  <c r="L464" i="41"/>
  <c r="O464" i="41"/>
  <c r="N465" i="41"/>
  <c r="M467" i="41"/>
  <c r="J206" i="49" s="1"/>
  <c r="L469" i="41"/>
  <c r="O469" i="41"/>
  <c r="N470" i="41"/>
  <c r="M472" i="41"/>
  <c r="J208" i="49" s="1"/>
  <c r="L473" i="41"/>
  <c r="I209" i="49" s="1"/>
  <c r="O473" i="41"/>
  <c r="L209" i="49" s="1"/>
  <c r="N474" i="41"/>
  <c r="K210" i="49" s="1"/>
  <c r="L459" i="41"/>
  <c r="M465" i="41"/>
  <c r="L471" i="41"/>
  <c r="L457" i="41"/>
  <c r="O457" i="41"/>
  <c r="N459" i="41"/>
  <c r="M461" i="41"/>
  <c r="M464" i="41"/>
  <c r="L465" i="41"/>
  <c r="O465" i="41"/>
  <c r="N466" i="41"/>
  <c r="K205" i="49" s="1"/>
  <c r="M469" i="41"/>
  <c r="L470" i="41"/>
  <c r="O470" i="41"/>
  <c r="N471" i="41"/>
  <c r="M473" i="41"/>
  <c r="J209" i="49" s="1"/>
  <c r="L474" i="41"/>
  <c r="I210" i="49" s="1"/>
  <c r="O474" i="41"/>
  <c r="L210" i="49" s="1"/>
  <c r="L441" i="41"/>
  <c r="L448" i="41"/>
  <c r="I197" i="49" s="1"/>
  <c r="N454" i="41"/>
  <c r="K200" i="49" s="1"/>
  <c r="M441" i="41"/>
  <c r="L442" i="41"/>
  <c r="O442" i="41"/>
  <c r="N443" i="41"/>
  <c r="L445" i="41"/>
  <c r="O445" i="41"/>
  <c r="N446" i="41"/>
  <c r="M448" i="41"/>
  <c r="J197" i="49" s="1"/>
  <c r="L449" i="41"/>
  <c r="I198" i="49" s="1"/>
  <c r="O449" i="41"/>
  <c r="L198" i="49" s="1"/>
  <c r="N451" i="41"/>
  <c r="M453" i="41"/>
  <c r="L454" i="41"/>
  <c r="I200" i="49" s="1"/>
  <c r="O454" i="41"/>
  <c r="L200" i="49" s="1"/>
  <c r="N455" i="41"/>
  <c r="K201" i="49" s="1"/>
  <c r="M439" i="41"/>
  <c r="O441" i="41"/>
  <c r="M447" i="41"/>
  <c r="N449" i="41"/>
  <c r="K198" i="49" s="1"/>
  <c r="M452" i="41"/>
  <c r="O453" i="41"/>
  <c r="M456" i="41"/>
  <c r="J202" i="49" s="1"/>
  <c r="N439" i="41"/>
  <c r="M442" i="41"/>
  <c r="L443" i="41"/>
  <c r="O443" i="41"/>
  <c r="M445" i="41"/>
  <c r="L446" i="41"/>
  <c r="O446" i="41"/>
  <c r="N447" i="41"/>
  <c r="M449" i="41"/>
  <c r="J198" i="49" s="1"/>
  <c r="L451" i="41"/>
  <c r="O451" i="41"/>
  <c r="N452" i="41"/>
  <c r="M454" i="41"/>
  <c r="J200" i="49" s="1"/>
  <c r="L455" i="41"/>
  <c r="I201" i="49" s="1"/>
  <c r="O455" i="41"/>
  <c r="L201" i="49" s="1"/>
  <c r="N456" i="41"/>
  <c r="K202" i="49" s="1"/>
  <c r="N442" i="41"/>
  <c r="N445" i="41"/>
  <c r="O448" i="41"/>
  <c r="L197" i="49" s="1"/>
  <c r="L453" i="41"/>
  <c r="L439" i="41"/>
  <c r="O439" i="41"/>
  <c r="N441" i="41"/>
  <c r="M443" i="41"/>
  <c r="M446" i="41"/>
  <c r="L447" i="41"/>
  <c r="O447" i="41"/>
  <c r="N448" i="41"/>
  <c r="K197" i="49" s="1"/>
  <c r="M451" i="41"/>
  <c r="L452" i="41"/>
  <c r="O452" i="41"/>
  <c r="N453" i="41"/>
  <c r="M455" i="41"/>
  <c r="J201" i="49" s="1"/>
  <c r="L456" i="41"/>
  <c r="I202" i="49" s="1"/>
  <c r="O456" i="41"/>
  <c r="L202" i="49" s="1"/>
  <c r="L423" i="41"/>
  <c r="N427" i="41"/>
  <c r="N431" i="41"/>
  <c r="K190" i="49" s="1"/>
  <c r="M434" i="41"/>
  <c r="O435" i="41"/>
  <c r="M438" i="41"/>
  <c r="J194" i="49" s="1"/>
  <c r="M423" i="41"/>
  <c r="L424" i="41"/>
  <c r="O424" i="41"/>
  <c r="N425" i="41"/>
  <c r="L427" i="41"/>
  <c r="O427" i="41"/>
  <c r="N428" i="41"/>
  <c r="M430" i="41"/>
  <c r="J189" i="49" s="1"/>
  <c r="L431" i="41"/>
  <c r="I190" i="49" s="1"/>
  <c r="O431" i="41"/>
  <c r="L190" i="49" s="1"/>
  <c r="N433" i="41"/>
  <c r="M435" i="41"/>
  <c r="L436" i="41"/>
  <c r="I192" i="49" s="1"/>
  <c r="O436" i="41"/>
  <c r="L192" i="49" s="1"/>
  <c r="N437" i="41"/>
  <c r="K193" i="49" s="1"/>
  <c r="N424" i="41"/>
  <c r="L430" i="41"/>
  <c r="I189" i="49" s="1"/>
  <c r="L435" i="41"/>
  <c r="N421" i="41"/>
  <c r="M424" i="41"/>
  <c r="L425" i="41"/>
  <c r="O425" i="41"/>
  <c r="M427" i="41"/>
  <c r="L428" i="41"/>
  <c r="O428" i="41"/>
  <c r="N429" i="41"/>
  <c r="M431" i="41"/>
  <c r="J190" i="49" s="1"/>
  <c r="L433" i="41"/>
  <c r="O433" i="41"/>
  <c r="N434" i="41"/>
  <c r="M436" i="41"/>
  <c r="J192" i="49" s="1"/>
  <c r="L437" i="41"/>
  <c r="I193" i="49" s="1"/>
  <c r="O437" i="41"/>
  <c r="L193" i="49" s="1"/>
  <c r="N438" i="41"/>
  <c r="K194" i="49" s="1"/>
  <c r="M421" i="41"/>
  <c r="O423" i="41"/>
  <c r="M429" i="41"/>
  <c r="O430" i="41"/>
  <c r="L189" i="49" s="1"/>
  <c r="N436" i="41"/>
  <c r="K192" i="49" s="1"/>
  <c r="L421" i="41"/>
  <c r="O421" i="41"/>
  <c r="N423" i="41"/>
  <c r="M425" i="41"/>
  <c r="M428" i="41"/>
  <c r="L429" i="41"/>
  <c r="O429" i="41"/>
  <c r="N430" i="41"/>
  <c r="K189" i="49" s="1"/>
  <c r="M433" i="41"/>
  <c r="L434" i="41"/>
  <c r="O434" i="41"/>
  <c r="N435" i="41"/>
  <c r="M437" i="41"/>
  <c r="J193" i="49" s="1"/>
  <c r="L438" i="41"/>
  <c r="I194" i="49" s="1"/>
  <c r="O438" i="41"/>
  <c r="L194" i="49" s="1"/>
  <c r="M403" i="41"/>
  <c r="O405" i="41"/>
  <c r="N409" i="41"/>
  <c r="O412" i="41"/>
  <c r="L181" i="49" s="1"/>
  <c r="M416" i="41"/>
  <c r="O417" i="41"/>
  <c r="M420" i="41"/>
  <c r="J186" i="49" s="1"/>
  <c r="M405" i="41"/>
  <c r="L406" i="41"/>
  <c r="O406" i="41"/>
  <c r="N407" i="41"/>
  <c r="L409" i="41"/>
  <c r="O409" i="41"/>
  <c r="N410" i="41"/>
  <c r="M412" i="41"/>
  <c r="J181" i="49" s="1"/>
  <c r="L413" i="41"/>
  <c r="I182" i="49" s="1"/>
  <c r="O413" i="41"/>
  <c r="L182" i="49" s="1"/>
  <c r="N415" i="41"/>
  <c r="M417" i="41"/>
  <c r="L418" i="41"/>
  <c r="I184" i="49" s="1"/>
  <c r="O418" i="41"/>
  <c r="L184" i="49" s="1"/>
  <c r="N419" i="41"/>
  <c r="K185" i="49" s="1"/>
  <c r="N406" i="41"/>
  <c r="M411" i="41"/>
  <c r="N413" i="41"/>
  <c r="K182" i="49" s="1"/>
  <c r="N418" i="41"/>
  <c r="K184" i="49" s="1"/>
  <c r="N403" i="41"/>
  <c r="M406" i="41"/>
  <c r="L407" i="41"/>
  <c r="O407" i="41"/>
  <c r="M409" i="41"/>
  <c r="L410" i="41"/>
  <c r="O410" i="41"/>
  <c r="N411" i="41"/>
  <c r="M413" i="41"/>
  <c r="J182" i="49" s="1"/>
  <c r="L415" i="41"/>
  <c r="O415" i="41"/>
  <c r="N416" i="41"/>
  <c r="M418" i="41"/>
  <c r="J184" i="49" s="1"/>
  <c r="L419" i="41"/>
  <c r="I185" i="49" s="1"/>
  <c r="O419" i="41"/>
  <c r="L185" i="49" s="1"/>
  <c r="N420" i="41"/>
  <c r="K186" i="49" s="1"/>
  <c r="L405" i="41"/>
  <c r="L412" i="41"/>
  <c r="I181" i="49" s="1"/>
  <c r="L417" i="41"/>
  <c r="L403" i="41"/>
  <c r="O403" i="41"/>
  <c r="N405" i="41"/>
  <c r="M407" i="41"/>
  <c r="M410" i="41"/>
  <c r="L411" i="41"/>
  <c r="O411" i="41"/>
  <c r="N412" i="41"/>
  <c r="K181" i="49" s="1"/>
  <c r="M415" i="41"/>
  <c r="L416" i="41"/>
  <c r="O416" i="41"/>
  <c r="N417" i="41"/>
  <c r="M419" i="41"/>
  <c r="J185" i="49" s="1"/>
  <c r="L420" i="41"/>
  <c r="I186" i="49" s="1"/>
  <c r="O420" i="41"/>
  <c r="L186" i="49" s="1"/>
  <c r="N391" i="41"/>
  <c r="M398" i="41"/>
  <c r="O399" i="41"/>
  <c r="M402" i="41"/>
  <c r="J178" i="49" s="1"/>
  <c r="M387" i="41"/>
  <c r="L388" i="41"/>
  <c r="O388" i="41"/>
  <c r="N389" i="41"/>
  <c r="L391" i="41"/>
  <c r="O391" i="41"/>
  <c r="N392" i="41"/>
  <c r="M394" i="41"/>
  <c r="J173" i="49" s="1"/>
  <c r="L395" i="41"/>
  <c r="I174" i="49" s="1"/>
  <c r="O395" i="41"/>
  <c r="L174" i="49" s="1"/>
  <c r="N397" i="41"/>
  <c r="M399" i="41"/>
  <c r="L400" i="41"/>
  <c r="I176" i="49" s="1"/>
  <c r="O400" i="41"/>
  <c r="L176" i="49" s="1"/>
  <c r="N401" i="41"/>
  <c r="K177" i="49" s="1"/>
  <c r="M385" i="41"/>
  <c r="O387" i="41"/>
  <c r="N388" i="41"/>
  <c r="L394" i="41"/>
  <c r="I173" i="49" s="1"/>
  <c r="L399" i="41"/>
  <c r="N385" i="41"/>
  <c r="M388" i="41"/>
  <c r="L389" i="41"/>
  <c r="O389" i="41"/>
  <c r="M391" i="41"/>
  <c r="L392" i="41"/>
  <c r="O392" i="41"/>
  <c r="N393" i="41"/>
  <c r="M395" i="41"/>
  <c r="J174" i="49" s="1"/>
  <c r="L397" i="41"/>
  <c r="O397" i="41"/>
  <c r="N398" i="41"/>
  <c r="M400" i="41"/>
  <c r="J176" i="49" s="1"/>
  <c r="L401" i="41"/>
  <c r="I177" i="49" s="1"/>
  <c r="O401" i="41"/>
  <c r="L177" i="49" s="1"/>
  <c r="N402" i="41"/>
  <c r="K178" i="49" s="1"/>
  <c r="L387" i="41"/>
  <c r="M393" i="41"/>
  <c r="O394" i="41"/>
  <c r="L173" i="49" s="1"/>
  <c r="N395" i="41"/>
  <c r="K174" i="49" s="1"/>
  <c r="N400" i="41"/>
  <c r="K176" i="49" s="1"/>
  <c r="L385" i="41"/>
  <c r="O385" i="41"/>
  <c r="N387" i="41"/>
  <c r="M389" i="41"/>
  <c r="M392" i="41"/>
  <c r="L393" i="41"/>
  <c r="O393" i="41"/>
  <c r="N394" i="41"/>
  <c r="K173" i="49" s="1"/>
  <c r="M397" i="41"/>
  <c r="L398" i="41"/>
  <c r="O398" i="41"/>
  <c r="N399" i="41"/>
  <c r="M401" i="41"/>
  <c r="J177" i="49" s="1"/>
  <c r="L402" i="41"/>
  <c r="I178" i="49" s="1"/>
  <c r="O402" i="41"/>
  <c r="L178" i="49" s="1"/>
  <c r="L369" i="41"/>
  <c r="N370" i="41"/>
  <c r="L376" i="41"/>
  <c r="I165" i="49" s="1"/>
  <c r="O376" i="41"/>
  <c r="L165" i="49" s="1"/>
  <c r="N382" i="41"/>
  <c r="K168" i="49" s="1"/>
  <c r="M369" i="41"/>
  <c r="L370" i="41"/>
  <c r="O370" i="41"/>
  <c r="N371" i="41"/>
  <c r="L373" i="41"/>
  <c r="O373" i="41"/>
  <c r="N374" i="41"/>
  <c r="M376" i="41"/>
  <c r="J165" i="49" s="1"/>
  <c r="L377" i="41"/>
  <c r="I166" i="49" s="1"/>
  <c r="O377" i="41"/>
  <c r="L166" i="49" s="1"/>
  <c r="N379" i="41"/>
  <c r="M381" i="41"/>
  <c r="L382" i="41"/>
  <c r="I168" i="49" s="1"/>
  <c r="O382" i="41"/>
  <c r="L168" i="49" s="1"/>
  <c r="N383" i="41"/>
  <c r="K169" i="49" s="1"/>
  <c r="M375" i="41"/>
  <c r="N377" i="41"/>
  <c r="K166" i="49" s="1"/>
  <c r="M380" i="41"/>
  <c r="O381" i="41"/>
  <c r="M384" i="41"/>
  <c r="J170" i="49" s="1"/>
  <c r="N367" i="41"/>
  <c r="M370" i="41"/>
  <c r="L371" i="41"/>
  <c r="O371" i="41"/>
  <c r="M373" i="41"/>
  <c r="L374" i="41"/>
  <c r="O374" i="41"/>
  <c r="N375" i="41"/>
  <c r="M377" i="41"/>
  <c r="J166" i="49" s="1"/>
  <c r="L379" i="41"/>
  <c r="O379" i="41"/>
  <c r="N380" i="41"/>
  <c r="M382" i="41"/>
  <c r="J168" i="49" s="1"/>
  <c r="L383" i="41"/>
  <c r="I169" i="49" s="1"/>
  <c r="O383" i="41"/>
  <c r="L169" i="49" s="1"/>
  <c r="N384" i="41"/>
  <c r="K170" i="49" s="1"/>
  <c r="M367" i="41"/>
  <c r="O369" i="41"/>
  <c r="N373" i="41"/>
  <c r="L381" i="41"/>
  <c r="L367" i="41"/>
  <c r="O367" i="41"/>
  <c r="N369" i="41"/>
  <c r="M371" i="41"/>
  <c r="M374" i="41"/>
  <c r="L375" i="41"/>
  <c r="O375" i="41"/>
  <c r="N376" i="41"/>
  <c r="K165" i="49" s="1"/>
  <c r="M379" i="41"/>
  <c r="L380" i="41"/>
  <c r="O380" i="41"/>
  <c r="N381" i="41"/>
  <c r="M383" i="41"/>
  <c r="J169" i="49" s="1"/>
  <c r="L384" i="41"/>
  <c r="I170" i="49" s="1"/>
  <c r="O384" i="41"/>
  <c r="L170" i="49" s="1"/>
  <c r="M349" i="41"/>
  <c r="O351" i="41"/>
  <c r="N355" i="41"/>
  <c r="M357" i="41"/>
  <c r="M362" i="41"/>
  <c r="O363" i="41"/>
  <c r="M366" i="41"/>
  <c r="J162" i="49" s="1"/>
  <c r="M351" i="41"/>
  <c r="L352" i="41"/>
  <c r="O352" i="41"/>
  <c r="N353" i="41"/>
  <c r="L355" i="41"/>
  <c r="O355" i="41"/>
  <c r="N356" i="41"/>
  <c r="M358" i="41"/>
  <c r="J157" i="49" s="1"/>
  <c r="L359" i="41"/>
  <c r="I158" i="49" s="1"/>
  <c r="O359" i="41"/>
  <c r="L158" i="49" s="1"/>
  <c r="N361" i="41"/>
  <c r="M363" i="41"/>
  <c r="L364" i="41"/>
  <c r="I160" i="49" s="1"/>
  <c r="O364" i="41"/>
  <c r="L160" i="49" s="1"/>
  <c r="N365" i="41"/>
  <c r="K161" i="49" s="1"/>
  <c r="N352" i="41"/>
  <c r="L358" i="41"/>
  <c r="I157" i="49" s="1"/>
  <c r="L363" i="41"/>
  <c r="N349" i="41"/>
  <c r="M352" i="41"/>
  <c r="L353" i="41"/>
  <c r="O353" i="41"/>
  <c r="M355" i="41"/>
  <c r="L356" i="41"/>
  <c r="O356" i="41"/>
  <c r="N357" i="41"/>
  <c r="M359" i="41"/>
  <c r="J158" i="49" s="1"/>
  <c r="L361" i="41"/>
  <c r="O361" i="41"/>
  <c r="N362" i="41"/>
  <c r="M364" i="41"/>
  <c r="J160" i="49" s="1"/>
  <c r="L365" i="41"/>
  <c r="I161" i="49" s="1"/>
  <c r="O365" i="41"/>
  <c r="L161" i="49" s="1"/>
  <c r="N366" i="41"/>
  <c r="K162" i="49" s="1"/>
  <c r="L351" i="41"/>
  <c r="O358" i="41"/>
  <c r="L157" i="49" s="1"/>
  <c r="N359" i="41"/>
  <c r="K158" i="49" s="1"/>
  <c r="N364" i="41"/>
  <c r="K160" i="49" s="1"/>
  <c r="L349" i="41"/>
  <c r="O349" i="41"/>
  <c r="N351" i="41"/>
  <c r="M353" i="41"/>
  <c r="M356" i="41"/>
  <c r="L357" i="41"/>
  <c r="O357" i="41"/>
  <c r="N358" i="41"/>
  <c r="K157" i="49" s="1"/>
  <c r="M361" i="41"/>
  <c r="L362" i="41"/>
  <c r="O362" i="41"/>
  <c r="N363" i="41"/>
  <c r="M365" i="41"/>
  <c r="J161" i="49" s="1"/>
  <c r="L366" i="41"/>
  <c r="I162" i="49" s="1"/>
  <c r="O366" i="41"/>
  <c r="L162" i="49" s="1"/>
  <c r="N316" i="41"/>
  <c r="N319" i="41"/>
  <c r="L322" i="41"/>
  <c r="I141" i="49" s="1"/>
  <c r="L327" i="41"/>
  <c r="K327" i="41" s="1"/>
  <c r="L316" i="41"/>
  <c r="I316" i="41" s="1"/>
  <c r="O316" i="41"/>
  <c r="N317" i="41"/>
  <c r="L319" i="41"/>
  <c r="K319" i="41" s="1"/>
  <c r="O319" i="41"/>
  <c r="N320" i="41"/>
  <c r="M322" i="41"/>
  <c r="J141" i="49" s="1"/>
  <c r="L323" i="41"/>
  <c r="I142" i="49" s="1"/>
  <c r="O323" i="41"/>
  <c r="L142" i="49" s="1"/>
  <c r="N325" i="41"/>
  <c r="M327" i="41"/>
  <c r="L328" i="41"/>
  <c r="I144" i="49" s="1"/>
  <c r="O328" i="41"/>
  <c r="L144" i="49" s="1"/>
  <c r="N329" i="41"/>
  <c r="K145" i="49" s="1"/>
  <c r="M313" i="41"/>
  <c r="O315" i="41"/>
  <c r="N323" i="41"/>
  <c r="K142" i="49" s="1"/>
  <c r="N328" i="41"/>
  <c r="K144" i="49" s="1"/>
  <c r="M330" i="41"/>
  <c r="J146" i="49" s="1"/>
  <c r="M315" i="41"/>
  <c r="N313" i="41"/>
  <c r="M316" i="41"/>
  <c r="L317" i="41"/>
  <c r="O317" i="41"/>
  <c r="M319" i="41"/>
  <c r="L320" i="41"/>
  <c r="I320" i="41" s="1"/>
  <c r="O320" i="41"/>
  <c r="N321" i="41"/>
  <c r="M323" i="41"/>
  <c r="J142" i="49" s="1"/>
  <c r="L325" i="41"/>
  <c r="I325" i="41" s="1"/>
  <c r="O325" i="41"/>
  <c r="N326" i="41"/>
  <c r="M328" i="41"/>
  <c r="J144" i="49" s="1"/>
  <c r="L329" i="41"/>
  <c r="I145" i="49" s="1"/>
  <c r="O329" i="41"/>
  <c r="L145" i="49" s="1"/>
  <c r="M331" i="41"/>
  <c r="N334" i="41"/>
  <c r="N337" i="41"/>
  <c r="M339" i="41"/>
  <c r="L340" i="41"/>
  <c r="I149" i="49" s="1"/>
  <c r="O340" i="41"/>
  <c r="L149" i="49" s="1"/>
  <c r="N341" i="41"/>
  <c r="K150" i="49" s="1"/>
  <c r="M344" i="41"/>
  <c r="L345" i="41"/>
  <c r="O345" i="41"/>
  <c r="N346" i="41"/>
  <c r="K152" i="49" s="1"/>
  <c r="M348" i="41"/>
  <c r="J154" i="49" s="1"/>
  <c r="L333" i="41"/>
  <c r="O333" i="41"/>
  <c r="M333" i="41"/>
  <c r="L334" i="41"/>
  <c r="O334" i="41"/>
  <c r="N335" i="41"/>
  <c r="L337" i="41"/>
  <c r="O337" i="41"/>
  <c r="N338" i="41"/>
  <c r="M340" i="41"/>
  <c r="J149" i="49" s="1"/>
  <c r="L341" i="41"/>
  <c r="I150" i="49" s="1"/>
  <c r="O341" i="41"/>
  <c r="L150" i="49" s="1"/>
  <c r="N343" i="41"/>
  <c r="M345" i="41"/>
  <c r="L346" i="41"/>
  <c r="I152" i="49" s="1"/>
  <c r="O346" i="41"/>
  <c r="L152" i="49" s="1"/>
  <c r="N347" i="41"/>
  <c r="K153" i="49" s="1"/>
  <c r="N331" i="41"/>
  <c r="M334" i="41"/>
  <c r="L335" i="41"/>
  <c r="O335" i="41"/>
  <c r="M337" i="41"/>
  <c r="L338" i="41"/>
  <c r="O338" i="41"/>
  <c r="N339" i="41"/>
  <c r="M341" i="41"/>
  <c r="J150" i="49" s="1"/>
  <c r="L343" i="41"/>
  <c r="O343" i="41"/>
  <c r="N344" i="41"/>
  <c r="M346" i="41"/>
  <c r="J152" i="49" s="1"/>
  <c r="L347" i="41"/>
  <c r="I153" i="49" s="1"/>
  <c r="O347" i="41"/>
  <c r="L153" i="49" s="1"/>
  <c r="N348" i="41"/>
  <c r="K154" i="49" s="1"/>
  <c r="L331" i="41"/>
  <c r="O331" i="41"/>
  <c r="N333" i="41"/>
  <c r="M335" i="41"/>
  <c r="M338" i="41"/>
  <c r="L339" i="41"/>
  <c r="O339" i="41"/>
  <c r="N340" i="41"/>
  <c r="K149" i="49" s="1"/>
  <c r="M343" i="41"/>
  <c r="L344" i="41"/>
  <c r="O344" i="41"/>
  <c r="N345" i="41"/>
  <c r="M347" i="41"/>
  <c r="J153" i="49" s="1"/>
  <c r="L348" i="41"/>
  <c r="I154" i="49" s="1"/>
  <c r="O348" i="41"/>
  <c r="L154" i="49" s="1"/>
  <c r="I327" i="41"/>
  <c r="N330" i="41"/>
  <c r="K146" i="49" s="1"/>
  <c r="L315" i="41"/>
  <c r="M321" i="41"/>
  <c r="O322" i="41"/>
  <c r="L141" i="49" s="1"/>
  <c r="M326" i="41"/>
  <c r="O327" i="41"/>
  <c r="L313" i="41"/>
  <c r="O313" i="41"/>
  <c r="N315" i="41"/>
  <c r="M317" i="41"/>
  <c r="M320" i="41"/>
  <c r="L321" i="41"/>
  <c r="O321" i="41"/>
  <c r="N322" i="41"/>
  <c r="K141" i="49" s="1"/>
  <c r="M325" i="41"/>
  <c r="L326" i="41"/>
  <c r="O326" i="41"/>
  <c r="N327" i="41"/>
  <c r="M329" i="41"/>
  <c r="J145" i="49" s="1"/>
  <c r="L330" i="41"/>
  <c r="I146" i="49" s="1"/>
  <c r="O330" i="41"/>
  <c r="L146" i="49" s="1"/>
  <c r="N298" i="41"/>
  <c r="L304" i="41"/>
  <c r="I133" i="49" s="1"/>
  <c r="L309" i="41"/>
  <c r="O309" i="41"/>
  <c r="N310" i="41"/>
  <c r="K136" i="49" s="1"/>
  <c r="M312" i="41"/>
  <c r="J138" i="49" s="1"/>
  <c r="M297" i="41"/>
  <c r="L298" i="41"/>
  <c r="O298" i="41"/>
  <c r="N299" i="41"/>
  <c r="L301" i="41"/>
  <c r="O301" i="41"/>
  <c r="N302" i="41"/>
  <c r="M304" i="41"/>
  <c r="J133" i="49" s="1"/>
  <c r="L305" i="41"/>
  <c r="I134" i="49" s="1"/>
  <c r="O305" i="41"/>
  <c r="L134" i="49" s="1"/>
  <c r="N307" i="41"/>
  <c r="M309" i="41"/>
  <c r="L310" i="41"/>
  <c r="I136" i="49" s="1"/>
  <c r="O310" i="41"/>
  <c r="L136" i="49" s="1"/>
  <c r="N311" i="41"/>
  <c r="K137" i="49" s="1"/>
  <c r="L297" i="41"/>
  <c r="O304" i="41"/>
  <c r="L133" i="49" s="1"/>
  <c r="M308" i="41"/>
  <c r="N295" i="41"/>
  <c r="M298" i="41"/>
  <c r="L299" i="41"/>
  <c r="O299" i="41"/>
  <c r="M301" i="41"/>
  <c r="L302" i="41"/>
  <c r="O302" i="41"/>
  <c r="N303" i="41"/>
  <c r="M305" i="41"/>
  <c r="J134" i="49" s="1"/>
  <c r="L307" i="41"/>
  <c r="O307" i="41"/>
  <c r="N308" i="41"/>
  <c r="M310" i="41"/>
  <c r="J136" i="49" s="1"/>
  <c r="L311" i="41"/>
  <c r="I137" i="49" s="1"/>
  <c r="O311" i="41"/>
  <c r="L137" i="49" s="1"/>
  <c r="N312" i="41"/>
  <c r="K138" i="49" s="1"/>
  <c r="M295" i="41"/>
  <c r="O297" i="41"/>
  <c r="N301" i="41"/>
  <c r="M303" i="41"/>
  <c r="N305" i="41"/>
  <c r="K134" i="49" s="1"/>
  <c r="L295" i="41"/>
  <c r="O295" i="41"/>
  <c r="N297" i="41"/>
  <c r="M299" i="41"/>
  <c r="M302" i="41"/>
  <c r="L303" i="41"/>
  <c r="O303" i="41"/>
  <c r="N304" i="41"/>
  <c r="K133" i="49" s="1"/>
  <c r="M307" i="41"/>
  <c r="L308" i="41"/>
  <c r="O308" i="41"/>
  <c r="N309" i="41"/>
  <c r="M311" i="41"/>
  <c r="J137" i="49" s="1"/>
  <c r="L312" i="41"/>
  <c r="I138" i="49" s="1"/>
  <c r="O312" i="41"/>
  <c r="L138" i="49" s="1"/>
  <c r="L243" i="41"/>
  <c r="M249" i="41"/>
  <c r="O250" i="41"/>
  <c r="L109" i="49" s="1"/>
  <c r="M254" i="41"/>
  <c r="O255" i="41"/>
  <c r="M258" i="41"/>
  <c r="J114" i="49" s="1"/>
  <c r="M243" i="41"/>
  <c r="L244" i="41"/>
  <c r="J244" i="41" s="1"/>
  <c r="O244" i="41"/>
  <c r="N245" i="41"/>
  <c r="L247" i="41"/>
  <c r="J247" i="41" s="1"/>
  <c r="O247" i="41"/>
  <c r="N248" i="41"/>
  <c r="M250" i="41"/>
  <c r="J109" i="49" s="1"/>
  <c r="L251" i="41"/>
  <c r="I110" i="49" s="1"/>
  <c r="O251" i="41"/>
  <c r="L110" i="49" s="1"/>
  <c r="N253" i="41"/>
  <c r="M255" i="41"/>
  <c r="L256" i="41"/>
  <c r="I112" i="49" s="1"/>
  <c r="O256" i="41"/>
  <c r="L112" i="49" s="1"/>
  <c r="N257" i="41"/>
  <c r="K113" i="49" s="1"/>
  <c r="M241" i="41"/>
  <c r="O243" i="41"/>
  <c r="N247" i="41"/>
  <c r="N251" i="41"/>
  <c r="K110" i="49" s="1"/>
  <c r="N256" i="41"/>
  <c r="K112" i="49" s="1"/>
  <c r="N241" i="41"/>
  <c r="M244" i="41"/>
  <c r="L245" i="41"/>
  <c r="O245" i="41"/>
  <c r="M247" i="41"/>
  <c r="L248" i="41"/>
  <c r="K248" i="41" s="1"/>
  <c r="O248" i="41"/>
  <c r="N249" i="41"/>
  <c r="M251" i="41"/>
  <c r="J110" i="49" s="1"/>
  <c r="L253" i="41"/>
  <c r="O253" i="41"/>
  <c r="N254" i="41"/>
  <c r="M256" i="41"/>
  <c r="J112" i="49" s="1"/>
  <c r="L257" i="41"/>
  <c r="I113" i="49" s="1"/>
  <c r="O257" i="41"/>
  <c r="L113" i="49" s="1"/>
  <c r="N258" i="41"/>
  <c r="K114" i="49" s="1"/>
  <c r="N244" i="41"/>
  <c r="L250" i="41"/>
  <c r="I109" i="49" s="1"/>
  <c r="L255" i="41"/>
  <c r="L241" i="41"/>
  <c r="O241" i="41"/>
  <c r="N243" i="41"/>
  <c r="M245" i="41"/>
  <c r="M248" i="41"/>
  <c r="L249" i="41"/>
  <c r="I249" i="41" s="1"/>
  <c r="O249" i="41"/>
  <c r="N250" i="41"/>
  <c r="K109" i="49" s="1"/>
  <c r="M253" i="41"/>
  <c r="L254" i="41"/>
  <c r="O254" i="41"/>
  <c r="N255" i="41"/>
  <c r="M257" i="41"/>
  <c r="J113" i="49" s="1"/>
  <c r="L258" i="41"/>
  <c r="I114" i="49" s="1"/>
  <c r="O258" i="41"/>
  <c r="L114" i="49" s="1"/>
  <c r="M259" i="41"/>
  <c r="O261" i="41"/>
  <c r="L268" i="41"/>
  <c r="I117" i="49" s="1"/>
  <c r="M272" i="41"/>
  <c r="L273" i="41"/>
  <c r="M261" i="41"/>
  <c r="L262" i="41"/>
  <c r="O262" i="41"/>
  <c r="N263" i="41"/>
  <c r="L265" i="41"/>
  <c r="I265" i="41" s="1"/>
  <c r="O265" i="41"/>
  <c r="N266" i="41"/>
  <c r="M268" i="41"/>
  <c r="J117" i="49" s="1"/>
  <c r="L269" i="41"/>
  <c r="I118" i="49" s="1"/>
  <c r="O269" i="41"/>
  <c r="L118" i="49" s="1"/>
  <c r="N271" i="41"/>
  <c r="M273" i="41"/>
  <c r="L274" i="41"/>
  <c r="I120" i="49" s="1"/>
  <c r="O274" i="41"/>
  <c r="L120" i="49" s="1"/>
  <c r="N275" i="41"/>
  <c r="K121" i="49" s="1"/>
  <c r="N262" i="41"/>
  <c r="N265" i="41"/>
  <c r="M267" i="41"/>
  <c r="O268" i="41"/>
  <c r="L117" i="49" s="1"/>
  <c r="O273" i="41"/>
  <c r="M276" i="41"/>
  <c r="J122" i="49" s="1"/>
  <c r="N259" i="41"/>
  <c r="M262" i="41"/>
  <c r="L263" i="41"/>
  <c r="I263" i="41" s="1"/>
  <c r="O263" i="41"/>
  <c r="M265" i="41"/>
  <c r="L266" i="41"/>
  <c r="I266" i="41" s="1"/>
  <c r="O266" i="41"/>
  <c r="N267" i="41"/>
  <c r="M269" i="41"/>
  <c r="J118" i="49" s="1"/>
  <c r="L271" i="41"/>
  <c r="J271" i="41" s="1"/>
  <c r="O271" i="41"/>
  <c r="N272" i="41"/>
  <c r="M274" i="41"/>
  <c r="J120" i="49" s="1"/>
  <c r="L275" i="41"/>
  <c r="I121" i="49" s="1"/>
  <c r="O275" i="41"/>
  <c r="L121" i="49" s="1"/>
  <c r="N276" i="41"/>
  <c r="K122" i="49" s="1"/>
  <c r="L261" i="41"/>
  <c r="K261" i="41" s="1"/>
  <c r="N269" i="41"/>
  <c r="K118" i="49" s="1"/>
  <c r="N274" i="41"/>
  <c r="K120" i="49" s="1"/>
  <c r="L259" i="41"/>
  <c r="O259" i="41"/>
  <c r="N261" i="41"/>
  <c r="M263" i="41"/>
  <c r="M266" i="41"/>
  <c r="L267" i="41"/>
  <c r="I267" i="41" s="1"/>
  <c r="O267" i="41"/>
  <c r="N268" i="41"/>
  <c r="K117" i="49" s="1"/>
  <c r="M271" i="41"/>
  <c r="L272" i="41"/>
  <c r="O272" i="41"/>
  <c r="N273" i="41"/>
  <c r="M275" i="41"/>
  <c r="J121" i="49" s="1"/>
  <c r="L276" i="41"/>
  <c r="I122" i="49" s="1"/>
  <c r="O276" i="41"/>
  <c r="L122" i="49" s="1"/>
  <c r="L279" i="41"/>
  <c r="K279" i="41" s="1"/>
  <c r="M285" i="41"/>
  <c r="M290" i="41"/>
  <c r="N292" i="41"/>
  <c r="K128" i="49" s="1"/>
  <c r="M294" i="41"/>
  <c r="J130" i="49" s="1"/>
  <c r="M279" i="41"/>
  <c r="L280" i="41"/>
  <c r="O280" i="41"/>
  <c r="N281" i="41"/>
  <c r="L283" i="41"/>
  <c r="I283" i="41" s="1"/>
  <c r="O283" i="41"/>
  <c r="N284" i="41"/>
  <c r="M286" i="41"/>
  <c r="J125" i="49" s="1"/>
  <c r="L287" i="41"/>
  <c r="I126" i="49" s="1"/>
  <c r="O287" i="41"/>
  <c r="L126" i="49" s="1"/>
  <c r="N289" i="41"/>
  <c r="M291" i="41"/>
  <c r="L292" i="41"/>
  <c r="I128" i="49" s="1"/>
  <c r="O292" i="41"/>
  <c r="L128" i="49" s="1"/>
  <c r="N293" i="41"/>
  <c r="K129" i="49" s="1"/>
  <c r="O279" i="41"/>
  <c r="L286" i="41"/>
  <c r="I125" i="49" s="1"/>
  <c r="L291" i="41"/>
  <c r="N277" i="41"/>
  <c r="M280" i="41"/>
  <c r="L281" i="41"/>
  <c r="O281" i="41"/>
  <c r="M283" i="41"/>
  <c r="L284" i="41"/>
  <c r="O284" i="41"/>
  <c r="N285" i="41"/>
  <c r="M287" i="41"/>
  <c r="J126" i="49" s="1"/>
  <c r="L289" i="41"/>
  <c r="O289" i="41"/>
  <c r="N290" i="41"/>
  <c r="M292" i="41"/>
  <c r="J128" i="49" s="1"/>
  <c r="L293" i="41"/>
  <c r="I129" i="49" s="1"/>
  <c r="O293" i="41"/>
  <c r="L129" i="49" s="1"/>
  <c r="N294" i="41"/>
  <c r="K130" i="49" s="1"/>
  <c r="M277" i="41"/>
  <c r="N280" i="41"/>
  <c r="N283" i="41"/>
  <c r="O286" i="41"/>
  <c r="L125" i="49" s="1"/>
  <c r="N287" i="41"/>
  <c r="K126" i="49" s="1"/>
  <c r="O291" i="41"/>
  <c r="L277" i="41"/>
  <c r="O277" i="41"/>
  <c r="N279" i="41"/>
  <c r="M281" i="41"/>
  <c r="M284" i="41"/>
  <c r="L285" i="41"/>
  <c r="O285" i="41"/>
  <c r="N286" i="41"/>
  <c r="K125" i="49" s="1"/>
  <c r="M289" i="41"/>
  <c r="L290" i="41"/>
  <c r="O290" i="41"/>
  <c r="N291" i="41"/>
  <c r="M293" i="41"/>
  <c r="J129" i="49" s="1"/>
  <c r="L294" i="41"/>
  <c r="I130" i="49" s="1"/>
  <c r="O294" i="41"/>
  <c r="L130" i="49" s="1"/>
  <c r="L189" i="41"/>
  <c r="K189" i="41" s="1"/>
  <c r="M195" i="41"/>
  <c r="N197" i="41"/>
  <c r="K86" i="49" s="1"/>
  <c r="M200" i="41"/>
  <c r="O201" i="41"/>
  <c r="M204" i="41"/>
  <c r="J90" i="49" s="1"/>
  <c r="M189" i="41"/>
  <c r="L190" i="41"/>
  <c r="O190" i="41"/>
  <c r="N191" i="41"/>
  <c r="L193" i="41"/>
  <c r="O193" i="41"/>
  <c r="N194" i="41"/>
  <c r="M196" i="41"/>
  <c r="J85" i="49" s="1"/>
  <c r="L197" i="41"/>
  <c r="I86" i="49" s="1"/>
  <c r="O197" i="41"/>
  <c r="L86" i="49" s="1"/>
  <c r="N199" i="41"/>
  <c r="M201" i="41"/>
  <c r="L202" i="41"/>
  <c r="I88" i="49" s="1"/>
  <c r="O202" i="41"/>
  <c r="L88" i="49" s="1"/>
  <c r="N203" i="41"/>
  <c r="K89" i="49" s="1"/>
  <c r="M187" i="41"/>
  <c r="O189" i="41"/>
  <c r="L196" i="41"/>
  <c r="I85" i="49" s="1"/>
  <c r="L201" i="41"/>
  <c r="I201" i="41" s="1"/>
  <c r="N187" i="41"/>
  <c r="M190" i="41"/>
  <c r="L191" i="41"/>
  <c r="J191" i="41" s="1"/>
  <c r="O191" i="41"/>
  <c r="M193" i="41"/>
  <c r="L194" i="41"/>
  <c r="I194" i="41" s="1"/>
  <c r="O194" i="41"/>
  <c r="N195" i="41"/>
  <c r="M197" i="41"/>
  <c r="J86" i="49" s="1"/>
  <c r="L199" i="41"/>
  <c r="I199" i="41" s="1"/>
  <c r="O199" i="41"/>
  <c r="N200" i="41"/>
  <c r="M202" i="41"/>
  <c r="J88" i="49" s="1"/>
  <c r="L203" i="41"/>
  <c r="I89" i="49" s="1"/>
  <c r="O203" i="41"/>
  <c r="L89" i="49" s="1"/>
  <c r="N204" i="41"/>
  <c r="K90" i="49" s="1"/>
  <c r="N190" i="41"/>
  <c r="N193" i="41"/>
  <c r="O196" i="41"/>
  <c r="L85" i="49" s="1"/>
  <c r="N202" i="41"/>
  <c r="K88" i="49" s="1"/>
  <c r="L187" i="41"/>
  <c r="O187" i="41"/>
  <c r="N189" i="41"/>
  <c r="M191" i="41"/>
  <c r="M194" i="41"/>
  <c r="L195" i="41"/>
  <c r="K195" i="41" s="1"/>
  <c r="O195" i="41"/>
  <c r="N196" i="41"/>
  <c r="K85" i="49" s="1"/>
  <c r="M199" i="41"/>
  <c r="L200" i="41"/>
  <c r="O200" i="41"/>
  <c r="N201" i="41"/>
  <c r="M203" i="41"/>
  <c r="J89" i="49" s="1"/>
  <c r="L204" i="41"/>
  <c r="I90" i="49" s="1"/>
  <c r="O204" i="41"/>
  <c r="L90" i="49" s="1"/>
  <c r="L207" i="41"/>
  <c r="J207" i="41" s="1"/>
  <c r="N208" i="41"/>
  <c r="L214" i="41"/>
  <c r="I93" i="49" s="1"/>
  <c r="L219" i="41"/>
  <c r="K219" i="41" s="1"/>
  <c r="M207" i="41"/>
  <c r="L208" i="41"/>
  <c r="O208" i="41"/>
  <c r="N209" i="41"/>
  <c r="L211" i="41"/>
  <c r="I211" i="41" s="1"/>
  <c r="O211" i="41"/>
  <c r="N212" i="41"/>
  <c r="M214" i="41"/>
  <c r="J93" i="49" s="1"/>
  <c r="L215" i="41"/>
  <c r="I94" i="49" s="1"/>
  <c r="O215" i="41"/>
  <c r="L94" i="49" s="1"/>
  <c r="N217" i="41"/>
  <c r="M219" i="41"/>
  <c r="L220" i="41"/>
  <c r="I96" i="49" s="1"/>
  <c r="O220" i="41"/>
  <c r="L96" i="49" s="1"/>
  <c r="N221" i="41"/>
  <c r="K97" i="49" s="1"/>
  <c r="M205" i="41"/>
  <c r="O207" i="41"/>
  <c r="M213" i="41"/>
  <c r="N215" i="41"/>
  <c r="K94" i="49" s="1"/>
  <c r="N220" i="41"/>
  <c r="K96" i="49" s="1"/>
  <c r="N205" i="41"/>
  <c r="M208" i="41"/>
  <c r="L209" i="41"/>
  <c r="K209" i="41" s="1"/>
  <c r="O209" i="41"/>
  <c r="M211" i="41"/>
  <c r="L212" i="41"/>
  <c r="O212" i="41"/>
  <c r="N213" i="41"/>
  <c r="M215" i="41"/>
  <c r="J94" i="49" s="1"/>
  <c r="L217" i="41"/>
  <c r="O217" i="41"/>
  <c r="N218" i="41"/>
  <c r="M220" i="41"/>
  <c r="J96" i="49" s="1"/>
  <c r="L221" i="41"/>
  <c r="I97" i="49" s="1"/>
  <c r="O221" i="41"/>
  <c r="L97" i="49" s="1"/>
  <c r="N222" i="41"/>
  <c r="K98" i="49" s="1"/>
  <c r="N211" i="41"/>
  <c r="O214" i="41"/>
  <c r="L93" i="49" s="1"/>
  <c r="M218" i="41"/>
  <c r="O219" i="41"/>
  <c r="M222" i="41"/>
  <c r="J98" i="49" s="1"/>
  <c r="L205" i="41"/>
  <c r="O205" i="41"/>
  <c r="N207" i="41"/>
  <c r="M209" i="41"/>
  <c r="M212" i="41"/>
  <c r="L213" i="41"/>
  <c r="O213" i="41"/>
  <c r="N214" i="41"/>
  <c r="K93" i="49" s="1"/>
  <c r="M217" i="41"/>
  <c r="L218" i="41"/>
  <c r="K218" i="41" s="1"/>
  <c r="O218" i="41"/>
  <c r="N219" i="41"/>
  <c r="M221" i="41"/>
  <c r="J97" i="49" s="1"/>
  <c r="L222" i="41"/>
  <c r="I98" i="49" s="1"/>
  <c r="O222" i="41"/>
  <c r="L98" i="49" s="1"/>
  <c r="M223" i="41"/>
  <c r="L225" i="41"/>
  <c r="O225" i="41"/>
  <c r="N226" i="41"/>
  <c r="N229" i="41"/>
  <c r="M231" i="41"/>
  <c r="L232" i="41"/>
  <c r="I101" i="49" s="1"/>
  <c r="O232" i="41"/>
  <c r="L101" i="49" s="1"/>
  <c r="N233" i="41"/>
  <c r="K102" i="49" s="1"/>
  <c r="M236" i="41"/>
  <c r="L237" i="41"/>
  <c r="O237" i="41"/>
  <c r="N238" i="41"/>
  <c r="K104" i="49" s="1"/>
  <c r="M240" i="41"/>
  <c r="J106" i="49" s="1"/>
  <c r="M225" i="41"/>
  <c r="L226" i="41"/>
  <c r="O226" i="41"/>
  <c r="N227" i="41"/>
  <c r="L229" i="41"/>
  <c r="O229" i="41"/>
  <c r="N230" i="41"/>
  <c r="M232" i="41"/>
  <c r="J101" i="49" s="1"/>
  <c r="L233" i="41"/>
  <c r="I102" i="49" s="1"/>
  <c r="O233" i="41"/>
  <c r="L102" i="49" s="1"/>
  <c r="N235" i="41"/>
  <c r="M237" i="41"/>
  <c r="L238" i="41"/>
  <c r="I104" i="49" s="1"/>
  <c r="O238" i="41"/>
  <c r="L104" i="49" s="1"/>
  <c r="N239" i="41"/>
  <c r="K105" i="49" s="1"/>
  <c r="N223" i="41"/>
  <c r="M226" i="41"/>
  <c r="L227" i="41"/>
  <c r="O227" i="41"/>
  <c r="M229" i="41"/>
  <c r="L230" i="41"/>
  <c r="O230" i="41"/>
  <c r="N231" i="41"/>
  <c r="M233" i="41"/>
  <c r="J102" i="49" s="1"/>
  <c r="L235" i="41"/>
  <c r="O235" i="41"/>
  <c r="N236" i="41"/>
  <c r="M238" i="41"/>
  <c r="J104" i="49" s="1"/>
  <c r="L239" i="41"/>
  <c r="I105" i="49" s="1"/>
  <c r="O239" i="41"/>
  <c r="L105" i="49" s="1"/>
  <c r="N240" i="41"/>
  <c r="K106" i="49" s="1"/>
  <c r="L223" i="41"/>
  <c r="O223" i="41"/>
  <c r="N225" i="41"/>
  <c r="M227" i="41"/>
  <c r="M230" i="41"/>
  <c r="L231" i="41"/>
  <c r="O231" i="41"/>
  <c r="N232" i="41"/>
  <c r="K101" i="49" s="1"/>
  <c r="M235" i="41"/>
  <c r="L236" i="41"/>
  <c r="O236" i="41"/>
  <c r="N237" i="41"/>
  <c r="M239" i="41"/>
  <c r="J105" i="49" s="1"/>
  <c r="L240" i="41"/>
  <c r="I106" i="49" s="1"/>
  <c r="O240" i="41"/>
  <c r="L106" i="49" s="1"/>
  <c r="K207" i="41"/>
  <c r="L171" i="41"/>
  <c r="N175" i="41"/>
  <c r="M177" i="41"/>
  <c r="O178" i="41"/>
  <c r="L77" i="49" s="1"/>
  <c r="M182" i="41"/>
  <c r="O183" i="41"/>
  <c r="M186" i="41"/>
  <c r="J82" i="49" s="1"/>
  <c r="M171" i="41"/>
  <c r="L172" i="41"/>
  <c r="O172" i="41"/>
  <c r="N173" i="41"/>
  <c r="L175" i="41"/>
  <c r="O175" i="41"/>
  <c r="N176" i="41"/>
  <c r="M178" i="41"/>
  <c r="J77" i="49" s="1"/>
  <c r="L179" i="41"/>
  <c r="I78" i="49" s="1"/>
  <c r="O179" i="41"/>
  <c r="L78" i="49" s="1"/>
  <c r="N181" i="41"/>
  <c r="M183" i="41"/>
  <c r="L184" i="41"/>
  <c r="I80" i="49" s="1"/>
  <c r="O184" i="41"/>
  <c r="L80" i="49" s="1"/>
  <c r="N185" i="41"/>
  <c r="K81" i="49" s="1"/>
  <c r="M169" i="41"/>
  <c r="O171" i="41"/>
  <c r="L178" i="41"/>
  <c r="I77" i="49" s="1"/>
  <c r="L183" i="41"/>
  <c r="N169" i="41"/>
  <c r="M172" i="41"/>
  <c r="L173" i="41"/>
  <c r="O173" i="41"/>
  <c r="M175" i="41"/>
  <c r="L176" i="41"/>
  <c r="O176" i="41"/>
  <c r="N177" i="41"/>
  <c r="M179" i="41"/>
  <c r="J78" i="49" s="1"/>
  <c r="L181" i="41"/>
  <c r="O181" i="41"/>
  <c r="N182" i="41"/>
  <c r="M184" i="41"/>
  <c r="J80" i="49" s="1"/>
  <c r="L185" i="41"/>
  <c r="I81" i="49" s="1"/>
  <c r="O185" i="41"/>
  <c r="L81" i="49" s="1"/>
  <c r="N186" i="41"/>
  <c r="K82" i="49" s="1"/>
  <c r="N172" i="41"/>
  <c r="N179" i="41"/>
  <c r="K78" i="49" s="1"/>
  <c r="N184" i="41"/>
  <c r="K80" i="49" s="1"/>
  <c r="L169" i="41"/>
  <c r="O169" i="41"/>
  <c r="N171" i="41"/>
  <c r="M173" i="41"/>
  <c r="M176" i="41"/>
  <c r="L177" i="41"/>
  <c r="O177" i="41"/>
  <c r="N178" i="41"/>
  <c r="K77" i="49" s="1"/>
  <c r="M181" i="41"/>
  <c r="L182" i="41"/>
  <c r="O182" i="41"/>
  <c r="N183" i="41"/>
  <c r="M185" i="41"/>
  <c r="J81" i="49" s="1"/>
  <c r="L186" i="41"/>
  <c r="I82" i="49" s="1"/>
  <c r="O186" i="41"/>
  <c r="L82" i="49" s="1"/>
  <c r="M151" i="41"/>
  <c r="O153" i="41"/>
  <c r="L160" i="41"/>
  <c r="I69" i="49" s="1"/>
  <c r="L165" i="41"/>
  <c r="M153" i="41"/>
  <c r="L154" i="41"/>
  <c r="O154" i="41"/>
  <c r="N155" i="41"/>
  <c r="L157" i="41"/>
  <c r="O157" i="41"/>
  <c r="N158" i="41"/>
  <c r="M160" i="41"/>
  <c r="J69" i="49" s="1"/>
  <c r="L161" i="41"/>
  <c r="I70" i="49" s="1"/>
  <c r="O161" i="41"/>
  <c r="L70" i="49" s="1"/>
  <c r="N163" i="41"/>
  <c r="M165" i="41"/>
  <c r="L166" i="41"/>
  <c r="I72" i="49" s="1"/>
  <c r="O166" i="41"/>
  <c r="L72" i="49" s="1"/>
  <c r="N167" i="41"/>
  <c r="K73" i="49" s="1"/>
  <c r="N154" i="41"/>
  <c r="N157" i="41"/>
  <c r="M159" i="41"/>
  <c r="O160" i="41"/>
  <c r="L69" i="49" s="1"/>
  <c r="O165" i="41"/>
  <c r="M168" i="41"/>
  <c r="J74" i="49" s="1"/>
  <c r="N151" i="41"/>
  <c r="M154" i="41"/>
  <c r="L155" i="41"/>
  <c r="O155" i="41"/>
  <c r="M157" i="41"/>
  <c r="L158" i="41"/>
  <c r="O158" i="41"/>
  <c r="N159" i="41"/>
  <c r="M161" i="41"/>
  <c r="J70" i="49" s="1"/>
  <c r="L163" i="41"/>
  <c r="O163" i="41"/>
  <c r="N164" i="41"/>
  <c r="M166" i="41"/>
  <c r="J72" i="49" s="1"/>
  <c r="L167" i="41"/>
  <c r="I73" i="49" s="1"/>
  <c r="O167" i="41"/>
  <c r="L73" i="49" s="1"/>
  <c r="N168" i="41"/>
  <c r="K74" i="49" s="1"/>
  <c r="L153" i="41"/>
  <c r="N161" i="41"/>
  <c r="K70" i="49" s="1"/>
  <c r="M164" i="41"/>
  <c r="N166" i="41"/>
  <c r="K72" i="49" s="1"/>
  <c r="L151" i="41"/>
  <c r="O151" i="41"/>
  <c r="N153" i="41"/>
  <c r="M155" i="41"/>
  <c r="M158" i="41"/>
  <c r="L159" i="41"/>
  <c r="O159" i="41"/>
  <c r="N160" i="41"/>
  <c r="K69" i="49" s="1"/>
  <c r="M163" i="41"/>
  <c r="L164" i="41"/>
  <c r="O164" i="41"/>
  <c r="N165" i="41"/>
  <c r="M167" i="41"/>
  <c r="J73" i="49" s="1"/>
  <c r="L168" i="41"/>
  <c r="I74" i="49" s="1"/>
  <c r="O168" i="41"/>
  <c r="L74" i="49" s="1"/>
  <c r="O124" i="41"/>
  <c r="L53" i="49" s="1"/>
  <c r="M128" i="41"/>
  <c r="O129" i="41"/>
  <c r="M117" i="41"/>
  <c r="L118" i="41"/>
  <c r="K118" i="41" s="1"/>
  <c r="O118" i="41"/>
  <c r="N119" i="41"/>
  <c r="L121" i="41"/>
  <c r="K121" i="41" s="1"/>
  <c r="O121" i="41"/>
  <c r="N122" i="41"/>
  <c r="M124" i="41"/>
  <c r="J53" i="49" s="1"/>
  <c r="L125" i="41"/>
  <c r="I54" i="49" s="1"/>
  <c r="O125" i="41"/>
  <c r="L54" i="49" s="1"/>
  <c r="N127" i="41"/>
  <c r="M129" i="41"/>
  <c r="L130" i="41"/>
  <c r="I56" i="49" s="1"/>
  <c r="O130" i="41"/>
  <c r="L56" i="49" s="1"/>
  <c r="N131" i="41"/>
  <c r="K57" i="49" s="1"/>
  <c r="M115" i="41"/>
  <c r="O117" i="41"/>
  <c r="N118" i="41"/>
  <c r="N121" i="41"/>
  <c r="N125" i="41"/>
  <c r="K54" i="49" s="1"/>
  <c r="M132" i="41"/>
  <c r="J58" i="49" s="1"/>
  <c r="N115" i="41"/>
  <c r="M118" i="41"/>
  <c r="L119" i="41"/>
  <c r="O119" i="41"/>
  <c r="M121" i="41"/>
  <c r="L122" i="41"/>
  <c r="J122" i="41" s="1"/>
  <c r="O122" i="41"/>
  <c r="N123" i="41"/>
  <c r="M125" i="41"/>
  <c r="J54" i="49" s="1"/>
  <c r="L127" i="41"/>
  <c r="O127" i="41"/>
  <c r="N128" i="41"/>
  <c r="M130" i="41"/>
  <c r="J56" i="49" s="1"/>
  <c r="L131" i="41"/>
  <c r="I57" i="49" s="1"/>
  <c r="O131" i="41"/>
  <c r="L57" i="49" s="1"/>
  <c r="N132" i="41"/>
  <c r="K58" i="49" s="1"/>
  <c r="L117" i="41"/>
  <c r="K117" i="41" s="1"/>
  <c r="M123" i="41"/>
  <c r="L124" i="41"/>
  <c r="I53" i="49" s="1"/>
  <c r="L129" i="41"/>
  <c r="K129" i="41" s="1"/>
  <c r="N130" i="41"/>
  <c r="K56" i="49" s="1"/>
  <c r="L115" i="41"/>
  <c r="O115" i="41"/>
  <c r="N117" i="41"/>
  <c r="M119" i="41"/>
  <c r="M122" i="41"/>
  <c r="L123" i="41"/>
  <c r="O123" i="41"/>
  <c r="N124" i="41"/>
  <c r="K53" i="49" s="1"/>
  <c r="M127" i="41"/>
  <c r="L128" i="41"/>
  <c r="K128" i="41" s="1"/>
  <c r="O128" i="41"/>
  <c r="N129" i="41"/>
  <c r="M131" i="41"/>
  <c r="J57" i="49" s="1"/>
  <c r="L132" i="41"/>
  <c r="I58" i="49" s="1"/>
  <c r="O132" i="41"/>
  <c r="L58" i="49" s="1"/>
  <c r="N136" i="41"/>
  <c r="N139" i="41"/>
  <c r="M141" i="41"/>
  <c r="O142" i="41"/>
  <c r="L61" i="49" s="1"/>
  <c r="M146" i="41"/>
  <c r="O147" i="41"/>
  <c r="M150" i="41"/>
  <c r="J66" i="49" s="1"/>
  <c r="M135" i="41"/>
  <c r="L136" i="41"/>
  <c r="O136" i="41"/>
  <c r="N137" i="41"/>
  <c r="L139" i="41"/>
  <c r="O139" i="41"/>
  <c r="N140" i="41"/>
  <c r="M142" i="41"/>
  <c r="J61" i="49" s="1"/>
  <c r="L143" i="41"/>
  <c r="I62" i="49" s="1"/>
  <c r="O143" i="41"/>
  <c r="L62" i="49" s="1"/>
  <c r="N145" i="41"/>
  <c r="M147" i="41"/>
  <c r="L148" i="41"/>
  <c r="I64" i="49" s="1"/>
  <c r="O148" i="41"/>
  <c r="L64" i="49" s="1"/>
  <c r="N149" i="41"/>
  <c r="K65" i="49" s="1"/>
  <c r="L135" i="41"/>
  <c r="N148" i="41"/>
  <c r="K64" i="49" s="1"/>
  <c r="N133" i="41"/>
  <c r="M136" i="41"/>
  <c r="L137" i="41"/>
  <c r="O137" i="41"/>
  <c r="M139" i="41"/>
  <c r="L140" i="41"/>
  <c r="O140" i="41"/>
  <c r="N141" i="41"/>
  <c r="M143" i="41"/>
  <c r="J62" i="49" s="1"/>
  <c r="L145" i="41"/>
  <c r="O145" i="41"/>
  <c r="N146" i="41"/>
  <c r="M148" i="41"/>
  <c r="J64" i="49" s="1"/>
  <c r="L149" i="41"/>
  <c r="I65" i="49" s="1"/>
  <c r="O149" i="41"/>
  <c r="L65" i="49" s="1"/>
  <c r="N150" i="41"/>
  <c r="K66" i="49" s="1"/>
  <c r="M133" i="41"/>
  <c r="O135" i="41"/>
  <c r="L142" i="41"/>
  <c r="I61" i="49" s="1"/>
  <c r="N143" i="41"/>
  <c r="K62" i="49" s="1"/>
  <c r="L147" i="41"/>
  <c r="L133" i="41"/>
  <c r="O133" i="41"/>
  <c r="N135" i="41"/>
  <c r="M137" i="41"/>
  <c r="M140" i="41"/>
  <c r="L141" i="41"/>
  <c r="O141" i="41"/>
  <c r="N142" i="41"/>
  <c r="K61" i="49" s="1"/>
  <c r="M145" i="41"/>
  <c r="L146" i="41"/>
  <c r="O146" i="41"/>
  <c r="N147" i="41"/>
  <c r="M149" i="41"/>
  <c r="J65" i="49" s="1"/>
  <c r="L150" i="41"/>
  <c r="I66" i="49" s="1"/>
  <c r="O150" i="41"/>
  <c r="L66" i="49" s="1"/>
  <c r="N100" i="41"/>
  <c r="L106" i="41"/>
  <c r="I45" i="49" s="1"/>
  <c r="O111" i="41"/>
  <c r="M114" i="41"/>
  <c r="J50" i="49" s="1"/>
  <c r="M99" i="41"/>
  <c r="L100" i="41"/>
  <c r="O100" i="41"/>
  <c r="N101" i="41"/>
  <c r="L103" i="41"/>
  <c r="O103" i="41"/>
  <c r="N104" i="41"/>
  <c r="M106" i="41"/>
  <c r="J45" i="49" s="1"/>
  <c r="L107" i="41"/>
  <c r="I46" i="49" s="1"/>
  <c r="O107" i="41"/>
  <c r="L46" i="49" s="1"/>
  <c r="N109" i="41"/>
  <c r="M111" i="41"/>
  <c r="L112" i="41"/>
  <c r="I48" i="49" s="1"/>
  <c r="O112" i="41"/>
  <c r="L48" i="49" s="1"/>
  <c r="N113" i="41"/>
  <c r="K49" i="49" s="1"/>
  <c r="L99" i="41"/>
  <c r="M105" i="41"/>
  <c r="O106" i="41"/>
  <c r="L45" i="49" s="1"/>
  <c r="N107" i="41"/>
  <c r="K46" i="49" s="1"/>
  <c r="M110" i="41"/>
  <c r="N112" i="41"/>
  <c r="K48" i="49" s="1"/>
  <c r="N97" i="41"/>
  <c r="M100" i="41"/>
  <c r="L101" i="41"/>
  <c r="O101" i="41"/>
  <c r="M103" i="41"/>
  <c r="L104" i="41"/>
  <c r="O104" i="41"/>
  <c r="N105" i="41"/>
  <c r="M107" i="41"/>
  <c r="J46" i="49" s="1"/>
  <c r="L109" i="41"/>
  <c r="O109" i="41"/>
  <c r="N110" i="41"/>
  <c r="M112" i="41"/>
  <c r="J48" i="49" s="1"/>
  <c r="L113" i="41"/>
  <c r="I49" i="49" s="1"/>
  <c r="O113" i="41"/>
  <c r="L49" i="49" s="1"/>
  <c r="N114" i="41"/>
  <c r="K50" i="49" s="1"/>
  <c r="M97" i="41"/>
  <c r="O99" i="41"/>
  <c r="N103" i="41"/>
  <c r="L111" i="41"/>
  <c r="L97" i="41"/>
  <c r="O97" i="41"/>
  <c r="N99" i="41"/>
  <c r="M101" i="41"/>
  <c r="M104" i="41"/>
  <c r="L105" i="41"/>
  <c r="O105" i="41"/>
  <c r="N106" i="41"/>
  <c r="K45" i="49" s="1"/>
  <c r="M109" i="41"/>
  <c r="L110" i="41"/>
  <c r="O110" i="41"/>
  <c r="N111" i="41"/>
  <c r="M113" i="41"/>
  <c r="J49" i="49" s="1"/>
  <c r="L114" i="41"/>
  <c r="I50" i="49" s="1"/>
  <c r="O114" i="41"/>
  <c r="L50" i="49" s="1"/>
  <c r="L81" i="41"/>
  <c r="N85" i="41"/>
  <c r="N89" i="41"/>
  <c r="K38" i="49" s="1"/>
  <c r="M81" i="41"/>
  <c r="L82" i="41"/>
  <c r="O82" i="41"/>
  <c r="N83" i="41"/>
  <c r="L85" i="41"/>
  <c r="O85" i="41"/>
  <c r="N86" i="41"/>
  <c r="M88" i="41"/>
  <c r="J37" i="49" s="1"/>
  <c r="L89" i="41"/>
  <c r="I38" i="49" s="1"/>
  <c r="O89" i="41"/>
  <c r="L38" i="49" s="1"/>
  <c r="N91" i="41"/>
  <c r="M93" i="41"/>
  <c r="L94" i="41"/>
  <c r="I40" i="49" s="1"/>
  <c r="O94" i="41"/>
  <c r="L40" i="49" s="1"/>
  <c r="N95" i="41"/>
  <c r="K41" i="49" s="1"/>
  <c r="N82" i="41"/>
  <c r="L88" i="41"/>
  <c r="I37" i="49" s="1"/>
  <c r="L93" i="41"/>
  <c r="N79" i="41"/>
  <c r="M82" i="41"/>
  <c r="L83" i="41"/>
  <c r="O83" i="41"/>
  <c r="M85" i="41"/>
  <c r="L86" i="41"/>
  <c r="O86" i="41"/>
  <c r="N87" i="41"/>
  <c r="M89" i="41"/>
  <c r="J38" i="49" s="1"/>
  <c r="L91" i="41"/>
  <c r="O91" i="41"/>
  <c r="N92" i="41"/>
  <c r="M94" i="41"/>
  <c r="J40" i="49" s="1"/>
  <c r="L95" i="41"/>
  <c r="I41" i="49" s="1"/>
  <c r="O95" i="41"/>
  <c r="L41" i="49" s="1"/>
  <c r="N96" i="41"/>
  <c r="K42" i="49" s="1"/>
  <c r="M79" i="41"/>
  <c r="O81" i="41"/>
  <c r="M87" i="41"/>
  <c r="O88" i="41"/>
  <c r="L37" i="49" s="1"/>
  <c r="M92" i="41"/>
  <c r="O93" i="41"/>
  <c r="N94" i="41"/>
  <c r="K40" i="49" s="1"/>
  <c r="M96" i="41"/>
  <c r="J42" i="49" s="1"/>
  <c r="L79" i="41"/>
  <c r="O79" i="41"/>
  <c r="N81" i="41"/>
  <c r="M83" i="41"/>
  <c r="M86" i="41"/>
  <c r="L87" i="41"/>
  <c r="O87" i="41"/>
  <c r="N88" i="41"/>
  <c r="K37" i="49" s="1"/>
  <c r="M91" i="41"/>
  <c r="L92" i="41"/>
  <c r="O92" i="41"/>
  <c r="N93" i="41"/>
  <c r="M95" i="41"/>
  <c r="J41" i="49" s="1"/>
  <c r="L96" i="41"/>
  <c r="I42" i="49" s="1"/>
  <c r="O96" i="41"/>
  <c r="L42" i="49" s="1"/>
  <c r="M61" i="41"/>
  <c r="O63" i="41"/>
  <c r="N67" i="41"/>
  <c r="M69" i="41"/>
  <c r="N71" i="41"/>
  <c r="K30" i="49" s="1"/>
  <c r="O75" i="41"/>
  <c r="M78" i="41"/>
  <c r="J34" i="49" s="1"/>
  <c r="M63" i="41"/>
  <c r="L64" i="41"/>
  <c r="J64" i="41" s="1"/>
  <c r="O64" i="41"/>
  <c r="N65" i="41"/>
  <c r="L67" i="41"/>
  <c r="O67" i="41"/>
  <c r="N68" i="41"/>
  <c r="M70" i="41"/>
  <c r="J29" i="49" s="1"/>
  <c r="L71" i="41"/>
  <c r="I30" i="49" s="1"/>
  <c r="O71" i="41"/>
  <c r="L30" i="49" s="1"/>
  <c r="N73" i="41"/>
  <c r="M75" i="41"/>
  <c r="L76" i="41"/>
  <c r="I32" i="49" s="1"/>
  <c r="O76" i="41"/>
  <c r="L32" i="49" s="1"/>
  <c r="N77" i="41"/>
  <c r="K33" i="49" s="1"/>
  <c r="N64" i="41"/>
  <c r="L70" i="41"/>
  <c r="I29" i="49" s="1"/>
  <c r="L75" i="41"/>
  <c r="N61" i="41"/>
  <c r="M64" i="41"/>
  <c r="L65" i="41"/>
  <c r="J65" i="41" s="1"/>
  <c r="O65" i="41"/>
  <c r="M67" i="41"/>
  <c r="L68" i="41"/>
  <c r="I68" i="41" s="1"/>
  <c r="O68" i="41"/>
  <c r="N69" i="41"/>
  <c r="M71" i="41"/>
  <c r="J30" i="49" s="1"/>
  <c r="L73" i="41"/>
  <c r="K73" i="41" s="1"/>
  <c r="O73" i="41"/>
  <c r="N74" i="41"/>
  <c r="M76" i="41"/>
  <c r="J32" i="49" s="1"/>
  <c r="L77" i="41"/>
  <c r="I33" i="49" s="1"/>
  <c r="O77" i="41"/>
  <c r="L33" i="49" s="1"/>
  <c r="N78" i="41"/>
  <c r="K34" i="49" s="1"/>
  <c r="L63" i="41"/>
  <c r="I63" i="41" s="1"/>
  <c r="O70" i="41"/>
  <c r="L29" i="49" s="1"/>
  <c r="M74" i="41"/>
  <c r="N76" i="41"/>
  <c r="K32" i="49" s="1"/>
  <c r="L61" i="41"/>
  <c r="O61" i="41"/>
  <c r="N63" i="41"/>
  <c r="M65" i="41"/>
  <c r="M68" i="41"/>
  <c r="L69" i="41"/>
  <c r="J69" i="41" s="1"/>
  <c r="O69" i="41"/>
  <c r="N70" i="41"/>
  <c r="K29" i="49" s="1"/>
  <c r="M73" i="41"/>
  <c r="L74" i="41"/>
  <c r="J74" i="41" s="1"/>
  <c r="O74" i="41"/>
  <c r="N75" i="41"/>
  <c r="M77" i="41"/>
  <c r="J33" i="49" s="1"/>
  <c r="L78" i="41"/>
  <c r="I34" i="49" s="1"/>
  <c r="O78" i="41"/>
  <c r="L34" i="49" s="1"/>
  <c r="M25" i="41"/>
  <c r="O27" i="41"/>
  <c r="L34" i="41"/>
  <c r="I13" i="49" s="1"/>
  <c r="L39" i="41"/>
  <c r="I39" i="41" s="1"/>
  <c r="M27" i="41"/>
  <c r="L28" i="41"/>
  <c r="O28" i="41"/>
  <c r="N29" i="41"/>
  <c r="L31" i="41"/>
  <c r="O31" i="41"/>
  <c r="N32" i="41"/>
  <c r="M34" i="41"/>
  <c r="J13" i="49" s="1"/>
  <c r="L35" i="41"/>
  <c r="I14" i="49" s="1"/>
  <c r="O35" i="41"/>
  <c r="L14" i="49" s="1"/>
  <c r="N37" i="41"/>
  <c r="M39" i="41"/>
  <c r="L40" i="41"/>
  <c r="I16" i="49" s="1"/>
  <c r="O40" i="41"/>
  <c r="L16" i="49" s="1"/>
  <c r="N41" i="41"/>
  <c r="K17" i="49" s="1"/>
  <c r="L27" i="41"/>
  <c r="J27" i="41" s="1"/>
  <c r="M33" i="41"/>
  <c r="O34" i="41"/>
  <c r="L13" i="49" s="1"/>
  <c r="N35" i="41"/>
  <c r="K14" i="49" s="1"/>
  <c r="N40" i="41"/>
  <c r="K16" i="49" s="1"/>
  <c r="N25" i="41"/>
  <c r="M28" i="41"/>
  <c r="L29" i="41"/>
  <c r="K29" i="41" s="1"/>
  <c r="O29" i="41"/>
  <c r="M31" i="41"/>
  <c r="L32" i="41"/>
  <c r="O32" i="41"/>
  <c r="N33" i="41"/>
  <c r="M35" i="41"/>
  <c r="J14" i="49" s="1"/>
  <c r="L37" i="41"/>
  <c r="O37" i="41"/>
  <c r="N38" i="41"/>
  <c r="M40" i="41"/>
  <c r="J16" i="49" s="1"/>
  <c r="O41" i="41"/>
  <c r="L17" i="49" s="1"/>
  <c r="N42" i="41"/>
  <c r="K18" i="49" s="1"/>
  <c r="N28" i="41"/>
  <c r="N31" i="41"/>
  <c r="M38" i="41"/>
  <c r="O39" i="41"/>
  <c r="M42" i="41"/>
  <c r="J18" i="49" s="1"/>
  <c r="L25" i="41"/>
  <c r="O25" i="41"/>
  <c r="N27" i="41"/>
  <c r="M29" i="41"/>
  <c r="M32" i="41"/>
  <c r="L33" i="41"/>
  <c r="K33" i="41" s="1"/>
  <c r="O33" i="41"/>
  <c r="N34" i="41"/>
  <c r="K13" i="49" s="1"/>
  <c r="M37" i="41"/>
  <c r="L38" i="41"/>
  <c r="I38" i="41" s="1"/>
  <c r="O38" i="41"/>
  <c r="N39" i="41"/>
  <c r="M41" i="41"/>
  <c r="J17" i="49" s="1"/>
  <c r="L42" i="41"/>
  <c r="I18" i="49" s="1"/>
  <c r="O42" i="41"/>
  <c r="L18" i="49" s="1"/>
  <c r="O45" i="41"/>
  <c r="N49" i="41"/>
  <c r="N53" i="41"/>
  <c r="K22" i="49" s="1"/>
  <c r="L57" i="41"/>
  <c r="M45" i="41"/>
  <c r="L46" i="41"/>
  <c r="O46" i="41"/>
  <c r="N47" i="41"/>
  <c r="L49" i="41"/>
  <c r="O49" i="41"/>
  <c r="N50" i="41"/>
  <c r="M52" i="41"/>
  <c r="J21" i="49" s="1"/>
  <c r="L53" i="41"/>
  <c r="I22" i="49" s="1"/>
  <c r="O53" i="41"/>
  <c r="L22" i="49" s="1"/>
  <c r="N55" i="41"/>
  <c r="M57" i="41"/>
  <c r="L58" i="41"/>
  <c r="I24" i="49" s="1"/>
  <c r="O58" i="41"/>
  <c r="L24" i="49" s="1"/>
  <c r="N59" i="41"/>
  <c r="K25" i="49" s="1"/>
  <c r="L45" i="41"/>
  <c r="N46" i="41"/>
  <c r="L52" i="41"/>
  <c r="I21" i="49" s="1"/>
  <c r="O52" i="41"/>
  <c r="L21" i="49" s="1"/>
  <c r="O57" i="41"/>
  <c r="N43" i="41"/>
  <c r="M46" i="41"/>
  <c r="L47" i="41"/>
  <c r="O47" i="41"/>
  <c r="M49" i="41"/>
  <c r="L50" i="41"/>
  <c r="O50" i="41"/>
  <c r="N51" i="41"/>
  <c r="M53" i="41"/>
  <c r="J22" i="49" s="1"/>
  <c r="L55" i="41"/>
  <c r="O55" i="41"/>
  <c r="N56" i="41"/>
  <c r="M58" i="41"/>
  <c r="J24" i="49" s="1"/>
  <c r="L59" i="41"/>
  <c r="I25" i="49" s="1"/>
  <c r="O59" i="41"/>
  <c r="L25" i="49" s="1"/>
  <c r="N60" i="41"/>
  <c r="K26" i="49" s="1"/>
  <c r="M43" i="41"/>
  <c r="M51" i="41"/>
  <c r="M56" i="41"/>
  <c r="N58" i="41"/>
  <c r="K24" i="49" s="1"/>
  <c r="M60" i="41"/>
  <c r="J26" i="49" s="1"/>
  <c r="L43" i="41"/>
  <c r="O43" i="41"/>
  <c r="N45" i="41"/>
  <c r="M47" i="41"/>
  <c r="M50" i="41"/>
  <c r="L51" i="41"/>
  <c r="O51" i="41"/>
  <c r="N52" i="41"/>
  <c r="K21" i="49" s="1"/>
  <c r="M55" i="41"/>
  <c r="L56" i="41"/>
  <c r="O56" i="41"/>
  <c r="N57" i="41"/>
  <c r="M59" i="41"/>
  <c r="J25" i="49" s="1"/>
  <c r="L60" i="41"/>
  <c r="I26" i="49" s="1"/>
  <c r="O60" i="41"/>
  <c r="L26" i="49" s="1"/>
  <c r="O745" i="47"/>
  <c r="L438" i="52" s="1"/>
  <c r="L750" i="47"/>
  <c r="J750" i="47" s="1"/>
  <c r="O750" i="47"/>
  <c r="O738" i="47"/>
  <c r="L745" i="47"/>
  <c r="I438" i="52" s="1"/>
  <c r="L755" i="47"/>
  <c r="O755" i="47"/>
  <c r="N756" i="47"/>
  <c r="M758" i="47"/>
  <c r="J446" i="52" s="1"/>
  <c r="L738" i="47"/>
  <c r="K738" i="47" s="1"/>
  <c r="O759" i="47"/>
  <c r="N760" i="47"/>
  <c r="K448" i="52" s="1"/>
  <c r="M762" i="47"/>
  <c r="J450" i="52" s="1"/>
  <c r="L739" i="47"/>
  <c r="O739" i="47"/>
  <c r="L742" i="47"/>
  <c r="K742" i="47" s="1"/>
  <c r="O742" i="47"/>
  <c r="L746" i="47"/>
  <c r="I439" i="52" s="1"/>
  <c r="O746" i="47"/>
  <c r="L439" i="52" s="1"/>
  <c r="L751" i="47"/>
  <c r="I441" i="52" s="1"/>
  <c r="O751" i="47"/>
  <c r="L441" i="52" s="1"/>
  <c r="M755" i="47"/>
  <c r="L756" i="47"/>
  <c r="K756" i="47" s="1"/>
  <c r="O756" i="47"/>
  <c r="N757" i="47"/>
  <c r="K445" i="52" s="1"/>
  <c r="M759" i="47"/>
  <c r="J447" i="52" s="1"/>
  <c r="O760" i="47"/>
  <c r="L448" i="52" s="1"/>
  <c r="N761" i="47"/>
  <c r="K449" i="52" s="1"/>
  <c r="L740" i="47"/>
  <c r="K740" i="47" s="1"/>
  <c r="O740" i="47"/>
  <c r="L743" i="47"/>
  <c r="O743" i="47"/>
  <c r="L748" i="47"/>
  <c r="O748" i="47"/>
  <c r="L752" i="47"/>
  <c r="I442" i="52" s="1"/>
  <c r="O752" i="47"/>
  <c r="L442" i="52" s="1"/>
  <c r="M756" i="47"/>
  <c r="O757" i="47"/>
  <c r="L445" i="52" s="1"/>
  <c r="N758" i="47"/>
  <c r="K446" i="52" s="1"/>
  <c r="M760" i="47"/>
  <c r="J448" i="52" s="1"/>
  <c r="O761" i="47"/>
  <c r="L449" i="52" s="1"/>
  <c r="N762" i="47"/>
  <c r="K450" i="52" s="1"/>
  <c r="L736" i="47"/>
  <c r="I435" i="52" s="1"/>
  <c r="O736" i="47"/>
  <c r="L435" i="52" s="1"/>
  <c r="L744" i="47"/>
  <c r="K744" i="47" s="1"/>
  <c r="O744" i="47"/>
  <c r="L749" i="47"/>
  <c r="O749" i="47"/>
  <c r="L753" i="47"/>
  <c r="I443" i="52" s="1"/>
  <c r="O753" i="47"/>
  <c r="L443" i="52" s="1"/>
  <c r="N755" i="47"/>
  <c r="M757" i="47"/>
  <c r="J445" i="52" s="1"/>
  <c r="O758" i="47"/>
  <c r="L446" i="52" s="1"/>
  <c r="N759" i="47"/>
  <c r="K447" i="52" s="1"/>
  <c r="M761" i="47"/>
  <c r="J449" i="52" s="1"/>
  <c r="O762" i="47"/>
  <c r="L450" i="52" s="1"/>
  <c r="L711" i="47"/>
  <c r="L723" i="47"/>
  <c r="O723" i="47"/>
  <c r="O711" i="47"/>
  <c r="L718" i="47"/>
  <c r="I422" i="52" s="1"/>
  <c r="L728" i="47"/>
  <c r="J728" i="47" s="1"/>
  <c r="O728" i="47"/>
  <c r="N729" i="47"/>
  <c r="M731" i="47"/>
  <c r="J430" i="52" s="1"/>
  <c r="O718" i="47"/>
  <c r="L422" i="52" s="1"/>
  <c r="O732" i="47"/>
  <c r="L431" i="52" s="1"/>
  <c r="N733" i="47"/>
  <c r="K432" i="52" s="1"/>
  <c r="M735" i="47"/>
  <c r="J434" i="52" s="1"/>
  <c r="L712" i="47"/>
  <c r="J712" i="47" s="1"/>
  <c r="O712" i="47"/>
  <c r="L715" i="47"/>
  <c r="K715" i="47" s="1"/>
  <c r="O715" i="47"/>
  <c r="L719" i="47"/>
  <c r="I423" i="52" s="1"/>
  <c r="O719" i="47"/>
  <c r="L423" i="52" s="1"/>
  <c r="L724" i="47"/>
  <c r="I425" i="52" s="1"/>
  <c r="O724" i="47"/>
  <c r="L425" i="52" s="1"/>
  <c r="M728" i="47"/>
  <c r="L729" i="47"/>
  <c r="O729" i="47"/>
  <c r="N730" i="47"/>
  <c r="K429" i="52" s="1"/>
  <c r="M732" i="47"/>
  <c r="J431" i="52" s="1"/>
  <c r="O733" i="47"/>
  <c r="L432" i="52" s="1"/>
  <c r="N734" i="47"/>
  <c r="K433" i="52" s="1"/>
  <c r="L713" i="47"/>
  <c r="O713" i="47"/>
  <c r="L716" i="47"/>
  <c r="J716" i="47" s="1"/>
  <c r="O716" i="47"/>
  <c r="L721" i="47"/>
  <c r="O721" i="47"/>
  <c r="L725" i="47"/>
  <c r="I426" i="52" s="1"/>
  <c r="O725" i="47"/>
  <c r="L426" i="52" s="1"/>
  <c r="M729" i="47"/>
  <c r="O730" i="47"/>
  <c r="L429" i="52" s="1"/>
  <c r="N731" i="47"/>
  <c r="K430" i="52" s="1"/>
  <c r="M733" i="47"/>
  <c r="J432" i="52" s="1"/>
  <c r="O734" i="47"/>
  <c r="L433" i="52" s="1"/>
  <c r="N735" i="47"/>
  <c r="K434" i="52" s="1"/>
  <c r="L709" i="47"/>
  <c r="I419" i="52" s="1"/>
  <c r="O709" i="47"/>
  <c r="L419" i="52" s="1"/>
  <c r="L717" i="47"/>
  <c r="O717" i="47"/>
  <c r="L722" i="47"/>
  <c r="O722" i="47"/>
  <c r="L726" i="47"/>
  <c r="I427" i="52" s="1"/>
  <c r="O726" i="47"/>
  <c r="L427" i="52" s="1"/>
  <c r="N728" i="47"/>
  <c r="M730" i="47"/>
  <c r="J429" i="52" s="1"/>
  <c r="O731" i="47"/>
  <c r="L430" i="52" s="1"/>
  <c r="N732" i="47"/>
  <c r="K431" i="52" s="1"/>
  <c r="M734" i="47"/>
  <c r="J433" i="52" s="1"/>
  <c r="O735" i="47"/>
  <c r="L434" i="52" s="1"/>
  <c r="L684" i="47"/>
  <c r="K684" i="47" s="1"/>
  <c r="O691" i="47"/>
  <c r="L406" i="52" s="1"/>
  <c r="L696" i="47"/>
  <c r="K696" i="47" s="1"/>
  <c r="O696" i="47"/>
  <c r="O684" i="47"/>
  <c r="L691" i="47"/>
  <c r="I406" i="52" s="1"/>
  <c r="L701" i="47"/>
  <c r="J701" i="47" s="1"/>
  <c r="O701" i="47"/>
  <c r="N702" i="47"/>
  <c r="M704" i="47"/>
  <c r="J414" i="52" s="1"/>
  <c r="O705" i="47"/>
  <c r="N706" i="47"/>
  <c r="K416" i="52" s="1"/>
  <c r="M708" i="47"/>
  <c r="J418" i="52" s="1"/>
  <c r="L685" i="47"/>
  <c r="J685" i="47" s="1"/>
  <c r="O685" i="47"/>
  <c r="L688" i="47"/>
  <c r="K688" i="47" s="1"/>
  <c r="O688" i="47"/>
  <c r="L692" i="47"/>
  <c r="I407" i="52" s="1"/>
  <c r="O692" i="47"/>
  <c r="L407" i="52" s="1"/>
  <c r="L697" i="47"/>
  <c r="I409" i="52" s="1"/>
  <c r="O697" i="47"/>
  <c r="L409" i="52" s="1"/>
  <c r="M701" i="47"/>
  <c r="L702" i="47"/>
  <c r="O702" i="47"/>
  <c r="N703" i="47"/>
  <c r="K413" i="52" s="1"/>
  <c r="M705" i="47"/>
  <c r="J415" i="52" s="1"/>
  <c r="O706" i="47"/>
  <c r="L416" i="52" s="1"/>
  <c r="N707" i="47"/>
  <c r="K417" i="52" s="1"/>
  <c r="L686" i="47"/>
  <c r="O686" i="47"/>
  <c r="L689" i="47"/>
  <c r="J689" i="47" s="1"/>
  <c r="O689" i="47"/>
  <c r="L694" i="47"/>
  <c r="O694" i="47"/>
  <c r="L698" i="47"/>
  <c r="I410" i="52" s="1"/>
  <c r="O698" i="47"/>
  <c r="L410" i="52" s="1"/>
  <c r="M702" i="47"/>
  <c r="O703" i="47"/>
  <c r="L413" i="52" s="1"/>
  <c r="N704" i="47"/>
  <c r="K414" i="52" s="1"/>
  <c r="M706" i="47"/>
  <c r="J416" i="52" s="1"/>
  <c r="O707" i="47"/>
  <c r="L417" i="52" s="1"/>
  <c r="N708" i="47"/>
  <c r="K418" i="52" s="1"/>
  <c r="L682" i="47"/>
  <c r="I403" i="52" s="1"/>
  <c r="O682" i="47"/>
  <c r="L403" i="52" s="1"/>
  <c r="L690" i="47"/>
  <c r="O690" i="47"/>
  <c r="L695" i="47"/>
  <c r="O695" i="47"/>
  <c r="L699" i="47"/>
  <c r="I411" i="52" s="1"/>
  <c r="O699" i="47"/>
  <c r="L411" i="52" s="1"/>
  <c r="N701" i="47"/>
  <c r="M703" i="47"/>
  <c r="J413" i="52" s="1"/>
  <c r="O704" i="47"/>
  <c r="L414" i="52" s="1"/>
  <c r="N705" i="47"/>
  <c r="K415" i="52" s="1"/>
  <c r="M707" i="47"/>
  <c r="J417" i="52" s="1"/>
  <c r="O708" i="47"/>
  <c r="L418" i="52" s="1"/>
  <c r="O664" i="47"/>
  <c r="L390" i="52" s="1"/>
  <c r="L669" i="47"/>
  <c r="K669" i="47" s="1"/>
  <c r="O669" i="47"/>
  <c r="L657" i="47"/>
  <c r="L664" i="47"/>
  <c r="I390" i="52" s="1"/>
  <c r="L674" i="47"/>
  <c r="O674" i="47"/>
  <c r="N675" i="47"/>
  <c r="M677" i="47"/>
  <c r="J398" i="52" s="1"/>
  <c r="O657" i="47"/>
  <c r="O678" i="47"/>
  <c r="L399" i="52" s="1"/>
  <c r="N679" i="47"/>
  <c r="K400" i="52" s="1"/>
  <c r="M681" i="47"/>
  <c r="J402" i="52" s="1"/>
  <c r="L658" i="47"/>
  <c r="O658" i="47"/>
  <c r="L661" i="47"/>
  <c r="K661" i="47" s="1"/>
  <c r="O661" i="47"/>
  <c r="L665" i="47"/>
  <c r="I391" i="52" s="1"/>
  <c r="O665" i="47"/>
  <c r="L391" i="52" s="1"/>
  <c r="L670" i="47"/>
  <c r="I393" i="52" s="1"/>
  <c r="O670" i="47"/>
  <c r="L393" i="52" s="1"/>
  <c r="M674" i="47"/>
  <c r="L675" i="47"/>
  <c r="K675" i="47" s="1"/>
  <c r="O675" i="47"/>
  <c r="N676" i="47"/>
  <c r="K397" i="52" s="1"/>
  <c r="M678" i="47"/>
  <c r="J399" i="52" s="1"/>
  <c r="O679" i="47"/>
  <c r="L400" i="52" s="1"/>
  <c r="N680" i="47"/>
  <c r="K401" i="52" s="1"/>
  <c r="L659" i="47"/>
  <c r="K659" i="47" s="1"/>
  <c r="O659" i="47"/>
  <c r="L662" i="47"/>
  <c r="O662" i="47"/>
  <c r="L667" i="47"/>
  <c r="O667" i="47"/>
  <c r="L671" i="47"/>
  <c r="I394" i="52" s="1"/>
  <c r="O671" i="47"/>
  <c r="L394" i="52" s="1"/>
  <c r="M675" i="47"/>
  <c r="O676" i="47"/>
  <c r="L397" i="52" s="1"/>
  <c r="N677" i="47"/>
  <c r="K398" i="52" s="1"/>
  <c r="M679" i="47"/>
  <c r="J400" i="52" s="1"/>
  <c r="O680" i="47"/>
  <c r="L401" i="52" s="1"/>
  <c r="N681" i="47"/>
  <c r="K402" i="52" s="1"/>
  <c r="L655" i="47"/>
  <c r="I387" i="52" s="1"/>
  <c r="O655" i="47"/>
  <c r="L387" i="52" s="1"/>
  <c r="L663" i="47"/>
  <c r="K663" i="47" s="1"/>
  <c r="O663" i="47"/>
  <c r="L668" i="47"/>
  <c r="O668" i="47"/>
  <c r="L672" i="47"/>
  <c r="I395" i="52" s="1"/>
  <c r="O672" i="47"/>
  <c r="L395" i="52" s="1"/>
  <c r="N674" i="47"/>
  <c r="M676" i="47"/>
  <c r="J397" i="52" s="1"/>
  <c r="O677" i="47"/>
  <c r="L398" i="52" s="1"/>
  <c r="N678" i="47"/>
  <c r="K399" i="52" s="1"/>
  <c r="M680" i="47"/>
  <c r="J401" i="52" s="1"/>
  <c r="O681" i="47"/>
  <c r="L402" i="52" s="1"/>
  <c r="O630" i="47"/>
  <c r="L642" i="47"/>
  <c r="K642" i="47" s="1"/>
  <c r="O642" i="47"/>
  <c r="L630" i="47"/>
  <c r="J630" i="47" s="1"/>
  <c r="L637" i="47"/>
  <c r="I374" i="52" s="1"/>
  <c r="L647" i="47"/>
  <c r="O647" i="47"/>
  <c r="N648" i="47"/>
  <c r="M650" i="47"/>
  <c r="J382" i="52" s="1"/>
  <c r="O637" i="47"/>
  <c r="L374" i="52" s="1"/>
  <c r="O651" i="47"/>
  <c r="L383" i="52" s="1"/>
  <c r="N652" i="47"/>
  <c r="K384" i="52" s="1"/>
  <c r="M654" i="47"/>
  <c r="J386" i="52" s="1"/>
  <c r="L631" i="47"/>
  <c r="O631" i="47"/>
  <c r="L634" i="47"/>
  <c r="O634" i="47"/>
  <c r="L638" i="47"/>
  <c r="I375" i="52" s="1"/>
  <c r="O638" i="47"/>
  <c r="L375" i="52" s="1"/>
  <c r="L643" i="47"/>
  <c r="I377" i="52" s="1"/>
  <c r="O643" i="47"/>
  <c r="L377" i="52" s="1"/>
  <c r="M647" i="47"/>
  <c r="L648" i="47"/>
  <c r="K648" i="47" s="1"/>
  <c r="O648" i="47"/>
  <c r="N649" i="47"/>
  <c r="K381" i="52" s="1"/>
  <c r="M651" i="47"/>
  <c r="J383" i="52" s="1"/>
  <c r="O652" i="47"/>
  <c r="L384" i="52" s="1"/>
  <c r="N653" i="47"/>
  <c r="K385" i="52" s="1"/>
  <c r="L632" i="47"/>
  <c r="K632" i="47" s="1"/>
  <c r="O632" i="47"/>
  <c r="L635" i="47"/>
  <c r="O635" i="47"/>
  <c r="L640" i="47"/>
  <c r="K640" i="47" s="1"/>
  <c r="O640" i="47"/>
  <c r="L644" i="47"/>
  <c r="I378" i="52" s="1"/>
  <c r="O644" i="47"/>
  <c r="L378" i="52" s="1"/>
  <c r="M648" i="47"/>
  <c r="O649" i="47"/>
  <c r="L381" i="52" s="1"/>
  <c r="N650" i="47"/>
  <c r="K382" i="52" s="1"/>
  <c r="M652" i="47"/>
  <c r="J384" i="52" s="1"/>
  <c r="O653" i="47"/>
  <c r="L385" i="52" s="1"/>
  <c r="N654" i="47"/>
  <c r="K386" i="52" s="1"/>
  <c r="L628" i="47"/>
  <c r="I371" i="52" s="1"/>
  <c r="O628" i="47"/>
  <c r="L371" i="52" s="1"/>
  <c r="L636" i="47"/>
  <c r="K636" i="47" s="1"/>
  <c r="O636" i="47"/>
  <c r="L641" i="47"/>
  <c r="O641" i="47"/>
  <c r="L645" i="47"/>
  <c r="I379" i="52" s="1"/>
  <c r="O645" i="47"/>
  <c r="L379" i="52" s="1"/>
  <c r="N647" i="47"/>
  <c r="M649" i="47"/>
  <c r="J381" i="52" s="1"/>
  <c r="O650" i="47"/>
  <c r="L382" i="52" s="1"/>
  <c r="N651" i="47"/>
  <c r="K383" i="52" s="1"/>
  <c r="M653" i="47"/>
  <c r="J385" i="52" s="1"/>
  <c r="O654" i="47"/>
  <c r="L386" i="52" s="1"/>
  <c r="O603" i="47"/>
  <c r="L615" i="47"/>
  <c r="K615" i="47" s="1"/>
  <c r="O615" i="47"/>
  <c r="O610" i="47"/>
  <c r="L358" i="52" s="1"/>
  <c r="L620" i="47"/>
  <c r="O620" i="47"/>
  <c r="N621" i="47"/>
  <c r="M623" i="47"/>
  <c r="J366" i="52" s="1"/>
  <c r="L603" i="47"/>
  <c r="K603" i="47" s="1"/>
  <c r="L610" i="47"/>
  <c r="I358" i="52" s="1"/>
  <c r="O624" i="47"/>
  <c r="L367" i="52" s="1"/>
  <c r="N625" i="47"/>
  <c r="K368" i="52" s="1"/>
  <c r="M627" i="47"/>
  <c r="J370" i="52" s="1"/>
  <c r="L604" i="47"/>
  <c r="O604" i="47"/>
  <c r="L607" i="47"/>
  <c r="O607" i="47"/>
  <c r="L611" i="47"/>
  <c r="I359" i="52" s="1"/>
  <c r="O611" i="47"/>
  <c r="L359" i="52" s="1"/>
  <c r="L616" i="47"/>
  <c r="I361" i="52" s="1"/>
  <c r="O616" i="47"/>
  <c r="L361" i="52" s="1"/>
  <c r="M620" i="47"/>
  <c r="L621" i="47"/>
  <c r="O621" i="47"/>
  <c r="N622" i="47"/>
  <c r="K365" i="52" s="1"/>
  <c r="M624" i="47"/>
  <c r="J367" i="52" s="1"/>
  <c r="O625" i="47"/>
  <c r="L368" i="52" s="1"/>
  <c r="N626" i="47"/>
  <c r="K369" i="52" s="1"/>
  <c r="L605" i="47"/>
  <c r="O605" i="47"/>
  <c r="L608" i="47"/>
  <c r="O608" i="47"/>
  <c r="L613" i="47"/>
  <c r="O613" i="47"/>
  <c r="L617" i="47"/>
  <c r="I362" i="52" s="1"/>
  <c r="O617" i="47"/>
  <c r="L362" i="52" s="1"/>
  <c r="M621" i="47"/>
  <c r="O622" i="47"/>
  <c r="L365" i="52" s="1"/>
  <c r="N623" i="47"/>
  <c r="K366" i="52" s="1"/>
  <c r="M625" i="47"/>
  <c r="J368" i="52" s="1"/>
  <c r="O626" i="47"/>
  <c r="L369" i="52" s="1"/>
  <c r="N627" i="47"/>
  <c r="K370" i="52" s="1"/>
  <c r="L601" i="47"/>
  <c r="I355" i="52" s="1"/>
  <c r="O601" i="47"/>
  <c r="L355" i="52" s="1"/>
  <c r="L609" i="47"/>
  <c r="O609" i="47"/>
  <c r="L614" i="47"/>
  <c r="I614" i="47" s="1"/>
  <c r="O614" i="47"/>
  <c r="L618" i="47"/>
  <c r="I363" i="52" s="1"/>
  <c r="O618" i="47"/>
  <c r="L363" i="52" s="1"/>
  <c r="N620" i="47"/>
  <c r="M622" i="47"/>
  <c r="J365" i="52" s="1"/>
  <c r="O623" i="47"/>
  <c r="L366" i="52" s="1"/>
  <c r="N624" i="47"/>
  <c r="K367" i="52" s="1"/>
  <c r="M626" i="47"/>
  <c r="J369" i="52" s="1"/>
  <c r="O627" i="47"/>
  <c r="L370" i="52" s="1"/>
  <c r="L588" i="47"/>
  <c r="K588" i="47" s="1"/>
  <c r="O588" i="47"/>
  <c r="O576" i="47"/>
  <c r="L583" i="47"/>
  <c r="I342" i="52" s="1"/>
  <c r="L593" i="47"/>
  <c r="O593" i="47"/>
  <c r="N594" i="47"/>
  <c r="M596" i="47"/>
  <c r="J350" i="52" s="1"/>
  <c r="L576" i="47"/>
  <c r="O583" i="47"/>
  <c r="L342" i="52" s="1"/>
  <c r="O597" i="47"/>
  <c r="N598" i="47"/>
  <c r="K352" i="52" s="1"/>
  <c r="M600" i="47"/>
  <c r="J354" i="52" s="1"/>
  <c r="L577" i="47"/>
  <c r="O577" i="47"/>
  <c r="L580" i="47"/>
  <c r="O580" i="47"/>
  <c r="L584" i="47"/>
  <c r="I343" i="52" s="1"/>
  <c r="O584" i="47"/>
  <c r="L343" i="52" s="1"/>
  <c r="L589" i="47"/>
  <c r="I345" i="52" s="1"/>
  <c r="O589" i="47"/>
  <c r="L345" i="52" s="1"/>
  <c r="M593" i="47"/>
  <c r="L594" i="47"/>
  <c r="O594" i="47"/>
  <c r="N595" i="47"/>
  <c r="K349" i="52" s="1"/>
  <c r="M597" i="47"/>
  <c r="J351" i="52" s="1"/>
  <c r="O598" i="47"/>
  <c r="L352" i="52" s="1"/>
  <c r="N599" i="47"/>
  <c r="K353" i="52" s="1"/>
  <c r="L578" i="47"/>
  <c r="O578" i="47"/>
  <c r="L581" i="47"/>
  <c r="O581" i="47"/>
  <c r="L586" i="47"/>
  <c r="O586" i="47"/>
  <c r="L590" i="47"/>
  <c r="I346" i="52" s="1"/>
  <c r="O590" i="47"/>
  <c r="L346" i="52" s="1"/>
  <c r="M594" i="47"/>
  <c r="O595" i="47"/>
  <c r="L349" i="52" s="1"/>
  <c r="N596" i="47"/>
  <c r="K350" i="52" s="1"/>
  <c r="M598" i="47"/>
  <c r="J352" i="52" s="1"/>
  <c r="O599" i="47"/>
  <c r="L353" i="52" s="1"/>
  <c r="N600" i="47"/>
  <c r="K354" i="52" s="1"/>
  <c r="L574" i="47"/>
  <c r="I339" i="52" s="1"/>
  <c r="O574" i="47"/>
  <c r="L339" i="52" s="1"/>
  <c r="L582" i="47"/>
  <c r="O582" i="47"/>
  <c r="L587" i="47"/>
  <c r="I587" i="47" s="1"/>
  <c r="O587" i="47"/>
  <c r="L591" i="47"/>
  <c r="I347" i="52" s="1"/>
  <c r="O591" i="47"/>
  <c r="L347" i="52" s="1"/>
  <c r="N593" i="47"/>
  <c r="M595" i="47"/>
  <c r="J349" i="52" s="1"/>
  <c r="O596" i="47"/>
  <c r="L350" i="52" s="1"/>
  <c r="N597" i="47"/>
  <c r="K351" i="52" s="1"/>
  <c r="M599" i="47"/>
  <c r="J353" i="52" s="1"/>
  <c r="O600" i="47"/>
  <c r="L354" i="52" s="1"/>
  <c r="L549" i="47"/>
  <c r="J549" i="47" s="1"/>
  <c r="L561" i="47"/>
  <c r="K561" i="47" s="1"/>
  <c r="O561" i="47"/>
  <c r="O549" i="47"/>
  <c r="L556" i="47"/>
  <c r="I326" i="52" s="1"/>
  <c r="L566" i="47"/>
  <c r="O566" i="47"/>
  <c r="N567" i="47"/>
  <c r="M569" i="47"/>
  <c r="J334" i="52" s="1"/>
  <c r="O556" i="47"/>
  <c r="L326" i="52" s="1"/>
  <c r="O570" i="47"/>
  <c r="N571" i="47"/>
  <c r="K336" i="52" s="1"/>
  <c r="M573" i="47"/>
  <c r="J338" i="52" s="1"/>
  <c r="L550" i="47"/>
  <c r="O550" i="47"/>
  <c r="L553" i="47"/>
  <c r="K553" i="47" s="1"/>
  <c r="O553" i="47"/>
  <c r="L557" i="47"/>
  <c r="I327" i="52" s="1"/>
  <c r="O557" i="47"/>
  <c r="L327" i="52" s="1"/>
  <c r="L562" i="47"/>
  <c r="I329" i="52" s="1"/>
  <c r="O562" i="47"/>
  <c r="L329" i="52" s="1"/>
  <c r="M566" i="47"/>
  <c r="L567" i="47"/>
  <c r="O567" i="47"/>
  <c r="N568" i="47"/>
  <c r="K333" i="52" s="1"/>
  <c r="M570" i="47"/>
  <c r="J335" i="52" s="1"/>
  <c r="O571" i="47"/>
  <c r="L336" i="52" s="1"/>
  <c r="N572" i="47"/>
  <c r="K337" i="52" s="1"/>
  <c r="L551" i="47"/>
  <c r="O551" i="47"/>
  <c r="L554" i="47"/>
  <c r="O554" i="47"/>
  <c r="L559" i="47"/>
  <c r="O559" i="47"/>
  <c r="L563" i="47"/>
  <c r="I330" i="52" s="1"/>
  <c r="O563" i="47"/>
  <c r="L330" i="52" s="1"/>
  <c r="M567" i="47"/>
  <c r="O568" i="47"/>
  <c r="L333" i="52" s="1"/>
  <c r="N569" i="47"/>
  <c r="K334" i="52" s="1"/>
  <c r="M571" i="47"/>
  <c r="J336" i="52" s="1"/>
  <c r="O572" i="47"/>
  <c r="L337" i="52" s="1"/>
  <c r="N573" i="47"/>
  <c r="K338" i="52" s="1"/>
  <c r="L547" i="47"/>
  <c r="I323" i="52" s="1"/>
  <c r="O547" i="47"/>
  <c r="L323" i="52" s="1"/>
  <c r="L555" i="47"/>
  <c r="O555" i="47"/>
  <c r="L560" i="47"/>
  <c r="I560" i="47" s="1"/>
  <c r="O560" i="47"/>
  <c r="L564" i="47"/>
  <c r="I331" i="52" s="1"/>
  <c r="O564" i="47"/>
  <c r="L331" i="52" s="1"/>
  <c r="N566" i="47"/>
  <c r="M568" i="47"/>
  <c r="J333" i="52" s="1"/>
  <c r="O569" i="47"/>
  <c r="L334" i="52" s="1"/>
  <c r="N570" i="47"/>
  <c r="K335" i="52" s="1"/>
  <c r="M572" i="47"/>
  <c r="J337" i="52" s="1"/>
  <c r="O573" i="47"/>
  <c r="L338" i="52" s="1"/>
  <c r="O522" i="47"/>
  <c r="L534" i="47"/>
  <c r="K534" i="47" s="1"/>
  <c r="O534" i="47"/>
  <c r="O529" i="47"/>
  <c r="L310" i="52" s="1"/>
  <c r="L539" i="47"/>
  <c r="O539" i="47"/>
  <c r="N540" i="47"/>
  <c r="M542" i="47"/>
  <c r="J318" i="52" s="1"/>
  <c r="L522" i="47"/>
  <c r="L529" i="47"/>
  <c r="I310" i="52" s="1"/>
  <c r="O543" i="47"/>
  <c r="L319" i="52" s="1"/>
  <c r="N544" i="47"/>
  <c r="K320" i="52" s="1"/>
  <c r="M546" i="47"/>
  <c r="J322" i="52" s="1"/>
  <c r="L523" i="47"/>
  <c r="O523" i="47"/>
  <c r="L526" i="47"/>
  <c r="O526" i="47"/>
  <c r="L530" i="47"/>
  <c r="I311" i="52" s="1"/>
  <c r="O530" i="47"/>
  <c r="L311" i="52" s="1"/>
  <c r="L535" i="47"/>
  <c r="I313" i="52" s="1"/>
  <c r="O535" i="47"/>
  <c r="L313" i="52" s="1"/>
  <c r="M539" i="47"/>
  <c r="L540" i="47"/>
  <c r="K540" i="47" s="1"/>
  <c r="O540" i="47"/>
  <c r="N541" i="47"/>
  <c r="K317" i="52" s="1"/>
  <c r="M543" i="47"/>
  <c r="J319" i="52" s="1"/>
  <c r="O544" i="47"/>
  <c r="L320" i="52" s="1"/>
  <c r="N545" i="47"/>
  <c r="K321" i="52" s="1"/>
  <c r="L524" i="47"/>
  <c r="K524" i="47" s="1"/>
  <c r="O524" i="47"/>
  <c r="L527" i="47"/>
  <c r="O527" i="47"/>
  <c r="L532" i="47"/>
  <c r="O532" i="47"/>
  <c r="L536" i="47"/>
  <c r="I314" i="52" s="1"/>
  <c r="O536" i="47"/>
  <c r="L314" i="52" s="1"/>
  <c r="M540" i="47"/>
  <c r="O541" i="47"/>
  <c r="L317" i="52" s="1"/>
  <c r="N542" i="47"/>
  <c r="K318" i="52" s="1"/>
  <c r="M544" i="47"/>
  <c r="J320" i="52" s="1"/>
  <c r="O545" i="47"/>
  <c r="L321" i="52" s="1"/>
  <c r="N546" i="47"/>
  <c r="K322" i="52" s="1"/>
  <c r="L520" i="47"/>
  <c r="I307" i="52" s="1"/>
  <c r="O520" i="47"/>
  <c r="L307" i="52" s="1"/>
  <c r="L528" i="47"/>
  <c r="K528" i="47" s="1"/>
  <c r="O528" i="47"/>
  <c r="L533" i="47"/>
  <c r="O533" i="47"/>
  <c r="L537" i="47"/>
  <c r="I315" i="52" s="1"/>
  <c r="O537" i="47"/>
  <c r="L315" i="52" s="1"/>
  <c r="N539" i="47"/>
  <c r="M541" i="47"/>
  <c r="J317" i="52" s="1"/>
  <c r="O542" i="47"/>
  <c r="L318" i="52" s="1"/>
  <c r="N543" i="47"/>
  <c r="K319" i="52" s="1"/>
  <c r="M545" i="47"/>
  <c r="J321" i="52" s="1"/>
  <c r="O546" i="47"/>
  <c r="L322" i="52" s="1"/>
  <c r="O502" i="47"/>
  <c r="L294" i="52" s="1"/>
  <c r="L507" i="47"/>
  <c r="K507" i="47" s="1"/>
  <c r="O507" i="47"/>
  <c r="L495" i="47"/>
  <c r="L502" i="47"/>
  <c r="I294" i="52" s="1"/>
  <c r="L512" i="47"/>
  <c r="O512" i="47"/>
  <c r="N513" i="47"/>
  <c r="M515" i="47"/>
  <c r="J302" i="52" s="1"/>
  <c r="O495" i="47"/>
  <c r="O516" i="47"/>
  <c r="L303" i="52" s="1"/>
  <c r="N517" i="47"/>
  <c r="K304" i="52" s="1"/>
  <c r="M519" i="47"/>
  <c r="J306" i="52" s="1"/>
  <c r="L496" i="47"/>
  <c r="O496" i="47"/>
  <c r="L499" i="47"/>
  <c r="K499" i="47" s="1"/>
  <c r="O499" i="47"/>
  <c r="L503" i="47"/>
  <c r="I295" i="52" s="1"/>
  <c r="O503" i="47"/>
  <c r="L295" i="52" s="1"/>
  <c r="L508" i="47"/>
  <c r="I297" i="52" s="1"/>
  <c r="O508" i="47"/>
  <c r="L297" i="52" s="1"/>
  <c r="M512" i="47"/>
  <c r="L513" i="47"/>
  <c r="O513" i="47"/>
  <c r="N514" i="47"/>
  <c r="K301" i="52" s="1"/>
  <c r="M516" i="47"/>
  <c r="J303" i="52" s="1"/>
  <c r="O517" i="47"/>
  <c r="L304" i="52" s="1"/>
  <c r="N518" i="47"/>
  <c r="K305" i="52" s="1"/>
  <c r="L497" i="47"/>
  <c r="K497" i="47" s="1"/>
  <c r="O497" i="47"/>
  <c r="L500" i="47"/>
  <c r="O500" i="47"/>
  <c r="L505" i="47"/>
  <c r="O505" i="47"/>
  <c r="L509" i="47"/>
  <c r="I298" i="52" s="1"/>
  <c r="O509" i="47"/>
  <c r="L298" i="52" s="1"/>
  <c r="M513" i="47"/>
  <c r="O514" i="47"/>
  <c r="L301" i="52" s="1"/>
  <c r="N515" i="47"/>
  <c r="K302" i="52" s="1"/>
  <c r="M517" i="47"/>
  <c r="J304" i="52" s="1"/>
  <c r="O518" i="47"/>
  <c r="L305" i="52" s="1"/>
  <c r="N519" i="47"/>
  <c r="K306" i="52" s="1"/>
  <c r="L493" i="47"/>
  <c r="I291" i="52" s="1"/>
  <c r="O493" i="47"/>
  <c r="L291" i="52" s="1"/>
  <c r="L501" i="47"/>
  <c r="K501" i="47" s="1"/>
  <c r="O501" i="47"/>
  <c r="L506" i="47"/>
  <c r="O506" i="47"/>
  <c r="L510" i="47"/>
  <c r="I299" i="52" s="1"/>
  <c r="O510" i="47"/>
  <c r="L299" i="52" s="1"/>
  <c r="N512" i="47"/>
  <c r="M514" i="47"/>
  <c r="J301" i="52" s="1"/>
  <c r="O515" i="47"/>
  <c r="L302" i="52" s="1"/>
  <c r="N516" i="47"/>
  <c r="K303" i="52" s="1"/>
  <c r="M518" i="47"/>
  <c r="J305" i="52" s="1"/>
  <c r="O519" i="47"/>
  <c r="L306" i="52" s="1"/>
  <c r="O468" i="47"/>
  <c r="L480" i="47"/>
  <c r="K480" i="47" s="1"/>
  <c r="O480" i="47"/>
  <c r="L468" i="47"/>
  <c r="J468" i="47" s="1"/>
  <c r="L475" i="47"/>
  <c r="I278" i="52" s="1"/>
  <c r="L485" i="47"/>
  <c r="O485" i="47"/>
  <c r="N486" i="47"/>
  <c r="M488" i="47"/>
  <c r="J286" i="52" s="1"/>
  <c r="O475" i="47"/>
  <c r="L278" i="52" s="1"/>
  <c r="O489" i="47"/>
  <c r="L287" i="52" s="1"/>
  <c r="N490" i="47"/>
  <c r="K288" i="52" s="1"/>
  <c r="M492" i="47"/>
  <c r="J290" i="52" s="1"/>
  <c r="L469" i="47"/>
  <c r="O469" i="47"/>
  <c r="L472" i="47"/>
  <c r="O472" i="47"/>
  <c r="L476" i="47"/>
  <c r="I279" i="52" s="1"/>
  <c r="O476" i="47"/>
  <c r="L279" i="52" s="1"/>
  <c r="L481" i="47"/>
  <c r="I281" i="52" s="1"/>
  <c r="O481" i="47"/>
  <c r="L281" i="52" s="1"/>
  <c r="M485" i="47"/>
  <c r="L486" i="47"/>
  <c r="K486" i="47" s="1"/>
  <c r="O486" i="47"/>
  <c r="N487" i="47"/>
  <c r="K285" i="52" s="1"/>
  <c r="M489" i="47"/>
  <c r="J287" i="52" s="1"/>
  <c r="O490" i="47"/>
  <c r="L288" i="52" s="1"/>
  <c r="N491" i="47"/>
  <c r="K289" i="52" s="1"/>
  <c r="L470" i="47"/>
  <c r="K470" i="47" s="1"/>
  <c r="O470" i="47"/>
  <c r="L473" i="47"/>
  <c r="O473" i="47"/>
  <c r="L478" i="47"/>
  <c r="O478" i="47"/>
  <c r="L482" i="47"/>
  <c r="I282" i="52" s="1"/>
  <c r="O482" i="47"/>
  <c r="L282" i="52" s="1"/>
  <c r="M486" i="47"/>
  <c r="O487" i="47"/>
  <c r="L285" i="52" s="1"/>
  <c r="N488" i="47"/>
  <c r="K286" i="52" s="1"/>
  <c r="M490" i="47"/>
  <c r="J288" i="52" s="1"/>
  <c r="O491" i="47"/>
  <c r="L289" i="52" s="1"/>
  <c r="N492" i="47"/>
  <c r="K290" i="52" s="1"/>
  <c r="L466" i="47"/>
  <c r="I275" i="52" s="1"/>
  <c r="O466" i="47"/>
  <c r="L275" i="52" s="1"/>
  <c r="L474" i="47"/>
  <c r="K474" i="47" s="1"/>
  <c r="O474" i="47"/>
  <c r="L479" i="47"/>
  <c r="O479" i="47"/>
  <c r="L483" i="47"/>
  <c r="I283" i="52" s="1"/>
  <c r="O483" i="47"/>
  <c r="L283" i="52" s="1"/>
  <c r="N485" i="47"/>
  <c r="M487" i="47"/>
  <c r="J285" i="52" s="1"/>
  <c r="O488" i="47"/>
  <c r="L286" i="52" s="1"/>
  <c r="N489" i="47"/>
  <c r="K287" i="52" s="1"/>
  <c r="M491" i="47"/>
  <c r="J289" i="52" s="1"/>
  <c r="O492" i="47"/>
  <c r="L290" i="52" s="1"/>
  <c r="O441" i="47"/>
  <c r="L453" i="47"/>
  <c r="K453" i="47" s="1"/>
  <c r="O453" i="47"/>
  <c r="O448" i="47"/>
  <c r="L262" i="52" s="1"/>
  <c r="L458" i="47"/>
  <c r="O458" i="47"/>
  <c r="N459" i="47"/>
  <c r="M461" i="47"/>
  <c r="J270" i="52" s="1"/>
  <c r="L441" i="47"/>
  <c r="L448" i="47"/>
  <c r="I262" i="52" s="1"/>
  <c r="O462" i="47"/>
  <c r="N463" i="47"/>
  <c r="K272" i="52" s="1"/>
  <c r="M465" i="47"/>
  <c r="J274" i="52" s="1"/>
  <c r="L442" i="47"/>
  <c r="O442" i="47"/>
  <c r="L445" i="47"/>
  <c r="K445" i="47" s="1"/>
  <c r="O445" i="47"/>
  <c r="L449" i="47"/>
  <c r="I263" i="52" s="1"/>
  <c r="O449" i="47"/>
  <c r="L263" i="52" s="1"/>
  <c r="L454" i="47"/>
  <c r="I265" i="52" s="1"/>
  <c r="O454" i="47"/>
  <c r="L265" i="52" s="1"/>
  <c r="M458" i="47"/>
  <c r="L459" i="47"/>
  <c r="K459" i="47" s="1"/>
  <c r="O459" i="47"/>
  <c r="N460" i="47"/>
  <c r="K269" i="52" s="1"/>
  <c r="M462" i="47"/>
  <c r="J271" i="52" s="1"/>
  <c r="O463" i="47"/>
  <c r="L272" i="52" s="1"/>
  <c r="N464" i="47"/>
  <c r="K273" i="52" s="1"/>
  <c r="L443" i="47"/>
  <c r="K443" i="47" s="1"/>
  <c r="O443" i="47"/>
  <c r="L446" i="47"/>
  <c r="O446" i="47"/>
  <c r="L451" i="47"/>
  <c r="O451" i="47"/>
  <c r="L455" i="47"/>
  <c r="I266" i="52" s="1"/>
  <c r="O455" i="47"/>
  <c r="L266" i="52" s="1"/>
  <c r="M459" i="47"/>
  <c r="O460" i="47"/>
  <c r="L269" i="52" s="1"/>
  <c r="N461" i="47"/>
  <c r="K270" i="52" s="1"/>
  <c r="M463" i="47"/>
  <c r="J272" i="52" s="1"/>
  <c r="O464" i="47"/>
  <c r="L273" i="52" s="1"/>
  <c r="N465" i="47"/>
  <c r="K274" i="52" s="1"/>
  <c r="L439" i="47"/>
  <c r="I259" i="52" s="1"/>
  <c r="O439" i="47"/>
  <c r="L259" i="52" s="1"/>
  <c r="L447" i="47"/>
  <c r="K447" i="47" s="1"/>
  <c r="O447" i="47"/>
  <c r="L452" i="47"/>
  <c r="O452" i="47"/>
  <c r="L456" i="47"/>
  <c r="I267" i="52" s="1"/>
  <c r="O456" i="47"/>
  <c r="L267" i="52" s="1"/>
  <c r="N458" i="47"/>
  <c r="M460" i="47"/>
  <c r="J269" i="52" s="1"/>
  <c r="O461" i="47"/>
  <c r="L270" i="52" s="1"/>
  <c r="N462" i="47"/>
  <c r="K271" i="52" s="1"/>
  <c r="M464" i="47"/>
  <c r="J273" i="52" s="1"/>
  <c r="O465" i="47"/>
  <c r="L274" i="52" s="1"/>
  <c r="L414" i="47"/>
  <c r="K414" i="47" s="1"/>
  <c r="O421" i="47"/>
  <c r="L246" i="52" s="1"/>
  <c r="L426" i="47"/>
  <c r="K426" i="47" s="1"/>
  <c r="O426" i="47"/>
  <c r="O414" i="47"/>
  <c r="L421" i="47"/>
  <c r="I246" i="52" s="1"/>
  <c r="L431" i="47"/>
  <c r="O431" i="47"/>
  <c r="N432" i="47"/>
  <c r="M434" i="47"/>
  <c r="J254" i="52" s="1"/>
  <c r="O435" i="47"/>
  <c r="N436" i="47"/>
  <c r="K256" i="52" s="1"/>
  <c r="M438" i="47"/>
  <c r="J258" i="52" s="1"/>
  <c r="L415" i="47"/>
  <c r="O415" i="47"/>
  <c r="L418" i="47"/>
  <c r="K418" i="47" s="1"/>
  <c r="O418" i="47"/>
  <c r="L422" i="47"/>
  <c r="I247" i="52" s="1"/>
  <c r="O422" i="47"/>
  <c r="L247" i="52" s="1"/>
  <c r="L427" i="47"/>
  <c r="I249" i="52" s="1"/>
  <c r="O427" i="47"/>
  <c r="L249" i="52" s="1"/>
  <c r="M431" i="47"/>
  <c r="L432" i="47"/>
  <c r="K432" i="47" s="1"/>
  <c r="O432" i="47"/>
  <c r="N433" i="47"/>
  <c r="K253" i="52" s="1"/>
  <c r="M435" i="47"/>
  <c r="J255" i="52" s="1"/>
  <c r="O436" i="47"/>
  <c r="L256" i="52" s="1"/>
  <c r="N437" i="47"/>
  <c r="K257" i="52" s="1"/>
  <c r="L416" i="47"/>
  <c r="K416" i="47" s="1"/>
  <c r="O416" i="47"/>
  <c r="L419" i="47"/>
  <c r="O419" i="47"/>
  <c r="L424" i="47"/>
  <c r="O424" i="47"/>
  <c r="L428" i="47"/>
  <c r="I250" i="52" s="1"/>
  <c r="O428" i="47"/>
  <c r="L250" i="52" s="1"/>
  <c r="M432" i="47"/>
  <c r="O433" i="47"/>
  <c r="L253" i="52" s="1"/>
  <c r="N434" i="47"/>
  <c r="K254" i="52" s="1"/>
  <c r="M436" i="47"/>
  <c r="J256" i="52" s="1"/>
  <c r="O437" i="47"/>
  <c r="L257" i="52" s="1"/>
  <c r="N438" i="47"/>
  <c r="K258" i="52" s="1"/>
  <c r="L412" i="47"/>
  <c r="I243" i="52" s="1"/>
  <c r="O412" i="47"/>
  <c r="L243" i="52" s="1"/>
  <c r="L420" i="47"/>
  <c r="K420" i="47" s="1"/>
  <c r="O420" i="47"/>
  <c r="L425" i="47"/>
  <c r="O425" i="47"/>
  <c r="L429" i="47"/>
  <c r="I251" i="52" s="1"/>
  <c r="O429" i="47"/>
  <c r="L251" i="52" s="1"/>
  <c r="N431" i="47"/>
  <c r="M433" i="47"/>
  <c r="J253" i="52" s="1"/>
  <c r="O434" i="47"/>
  <c r="L254" i="52" s="1"/>
  <c r="N435" i="47"/>
  <c r="K255" i="52" s="1"/>
  <c r="M437" i="47"/>
  <c r="J257" i="52" s="1"/>
  <c r="O438" i="47"/>
  <c r="L258" i="52" s="1"/>
  <c r="L387" i="47"/>
  <c r="K387" i="47" s="1"/>
  <c r="O394" i="47"/>
  <c r="L230" i="52" s="1"/>
  <c r="L399" i="47"/>
  <c r="K399" i="47" s="1"/>
  <c r="O399" i="47"/>
  <c r="L394" i="47"/>
  <c r="I230" i="52" s="1"/>
  <c r="L404" i="47"/>
  <c r="O404" i="47"/>
  <c r="N405" i="47"/>
  <c r="M407" i="47"/>
  <c r="J238" i="52" s="1"/>
  <c r="O387" i="47"/>
  <c r="O408" i="47"/>
  <c r="L239" i="52" s="1"/>
  <c r="N409" i="47"/>
  <c r="K240" i="52" s="1"/>
  <c r="M411" i="47"/>
  <c r="J242" i="52" s="1"/>
  <c r="L388" i="47"/>
  <c r="O388" i="47"/>
  <c r="L391" i="47"/>
  <c r="O391" i="47"/>
  <c r="L395" i="47"/>
  <c r="I231" i="52" s="1"/>
  <c r="O395" i="47"/>
  <c r="L231" i="52" s="1"/>
  <c r="L400" i="47"/>
  <c r="I233" i="52" s="1"/>
  <c r="O400" i="47"/>
  <c r="L233" i="52" s="1"/>
  <c r="M404" i="47"/>
  <c r="L405" i="47"/>
  <c r="K405" i="47" s="1"/>
  <c r="O405" i="47"/>
  <c r="N406" i="47"/>
  <c r="K237" i="52" s="1"/>
  <c r="M408" i="47"/>
  <c r="J239" i="52" s="1"/>
  <c r="O409" i="47"/>
  <c r="L240" i="52" s="1"/>
  <c r="N410" i="47"/>
  <c r="K241" i="52" s="1"/>
  <c r="L389" i="47"/>
  <c r="K389" i="47" s="1"/>
  <c r="O389" i="47"/>
  <c r="L392" i="47"/>
  <c r="O392" i="47"/>
  <c r="L397" i="47"/>
  <c r="O397" i="47"/>
  <c r="L401" i="47"/>
  <c r="I234" i="52" s="1"/>
  <c r="O401" i="47"/>
  <c r="L234" i="52" s="1"/>
  <c r="M405" i="47"/>
  <c r="O406" i="47"/>
  <c r="L237" i="52" s="1"/>
  <c r="N407" i="47"/>
  <c r="K238" i="52" s="1"/>
  <c r="M409" i="47"/>
  <c r="J240" i="52" s="1"/>
  <c r="O410" i="47"/>
  <c r="L241" i="52" s="1"/>
  <c r="N411" i="47"/>
  <c r="K242" i="52" s="1"/>
  <c r="L385" i="47"/>
  <c r="I227" i="52" s="1"/>
  <c r="O385" i="47"/>
  <c r="L227" i="52" s="1"/>
  <c r="L393" i="47"/>
  <c r="K393" i="47" s="1"/>
  <c r="O393" i="47"/>
  <c r="L398" i="47"/>
  <c r="O398" i="47"/>
  <c r="L402" i="47"/>
  <c r="I235" i="52" s="1"/>
  <c r="O402" i="47"/>
  <c r="L235" i="52" s="1"/>
  <c r="N404" i="47"/>
  <c r="M406" i="47"/>
  <c r="J237" i="52" s="1"/>
  <c r="O407" i="47"/>
  <c r="L238" i="52" s="1"/>
  <c r="N408" i="47"/>
  <c r="K239" i="52" s="1"/>
  <c r="M410" i="47"/>
  <c r="J241" i="52" s="1"/>
  <c r="O411" i="47"/>
  <c r="L242" i="52" s="1"/>
  <c r="O360" i="47"/>
  <c r="O367" i="47"/>
  <c r="L214" i="52" s="1"/>
  <c r="L372" i="47"/>
  <c r="O372" i="47"/>
  <c r="L367" i="47"/>
  <c r="I214" i="52" s="1"/>
  <c r="L377" i="47"/>
  <c r="O377" i="47"/>
  <c r="N378" i="47"/>
  <c r="M380" i="47"/>
  <c r="J222" i="52" s="1"/>
  <c r="L360" i="47"/>
  <c r="K360" i="47" s="1"/>
  <c r="O381" i="47"/>
  <c r="N382" i="47"/>
  <c r="K224" i="52" s="1"/>
  <c r="M384" i="47"/>
  <c r="J226" i="52" s="1"/>
  <c r="L361" i="47"/>
  <c r="O361" i="47"/>
  <c r="L364" i="47"/>
  <c r="O364" i="47"/>
  <c r="L368" i="47"/>
  <c r="I215" i="52" s="1"/>
  <c r="O368" i="47"/>
  <c r="L215" i="52" s="1"/>
  <c r="L373" i="47"/>
  <c r="I217" i="52" s="1"/>
  <c r="O373" i="47"/>
  <c r="L217" i="52" s="1"/>
  <c r="M377" i="47"/>
  <c r="L378" i="47"/>
  <c r="K378" i="47" s="1"/>
  <c r="O378" i="47"/>
  <c r="N379" i="47"/>
  <c r="K221" i="52" s="1"/>
  <c r="M381" i="47"/>
  <c r="J223" i="52" s="1"/>
  <c r="O382" i="47"/>
  <c r="L224" i="52" s="1"/>
  <c r="N383" i="47"/>
  <c r="K225" i="52" s="1"/>
  <c r="L362" i="47"/>
  <c r="K362" i="47" s="1"/>
  <c r="O362" i="47"/>
  <c r="L365" i="47"/>
  <c r="O365" i="47"/>
  <c r="L370" i="47"/>
  <c r="O370" i="47"/>
  <c r="L374" i="47"/>
  <c r="I218" i="52" s="1"/>
  <c r="O374" i="47"/>
  <c r="L218" i="52" s="1"/>
  <c r="M378" i="47"/>
  <c r="O379" i="47"/>
  <c r="L221" i="52" s="1"/>
  <c r="N380" i="47"/>
  <c r="K222" i="52" s="1"/>
  <c r="M382" i="47"/>
  <c r="J224" i="52" s="1"/>
  <c r="O383" i="47"/>
  <c r="L225" i="52" s="1"/>
  <c r="N384" i="47"/>
  <c r="K226" i="52" s="1"/>
  <c r="L358" i="47"/>
  <c r="I211" i="52" s="1"/>
  <c r="O358" i="47"/>
  <c r="L211" i="52" s="1"/>
  <c r="L366" i="47"/>
  <c r="K366" i="47" s="1"/>
  <c r="O366" i="47"/>
  <c r="L371" i="47"/>
  <c r="O371" i="47"/>
  <c r="L375" i="47"/>
  <c r="I219" i="52" s="1"/>
  <c r="O375" i="47"/>
  <c r="L219" i="52" s="1"/>
  <c r="N377" i="47"/>
  <c r="M379" i="47"/>
  <c r="J221" i="52" s="1"/>
  <c r="O380" i="47"/>
  <c r="L222" i="52" s="1"/>
  <c r="N381" i="47"/>
  <c r="K223" i="52" s="1"/>
  <c r="M383" i="47"/>
  <c r="J225" i="52" s="1"/>
  <c r="O384" i="47"/>
  <c r="L226" i="52" s="1"/>
  <c r="O333" i="47"/>
  <c r="L345" i="47"/>
  <c r="K345" i="47" s="1"/>
  <c r="O345" i="47"/>
  <c r="L340" i="47"/>
  <c r="I198" i="52" s="1"/>
  <c r="L350" i="47"/>
  <c r="O350" i="47"/>
  <c r="N351" i="47"/>
  <c r="M353" i="47"/>
  <c r="J206" i="52" s="1"/>
  <c r="L333" i="47"/>
  <c r="O340" i="47"/>
  <c r="L198" i="52" s="1"/>
  <c r="O354" i="47"/>
  <c r="L207" i="52" s="1"/>
  <c r="N355" i="47"/>
  <c r="K208" i="52" s="1"/>
  <c r="M357" i="47"/>
  <c r="J210" i="52" s="1"/>
  <c r="L334" i="47"/>
  <c r="O334" i="47"/>
  <c r="L337" i="47"/>
  <c r="O337" i="47"/>
  <c r="L341" i="47"/>
  <c r="I199" i="52" s="1"/>
  <c r="O341" i="47"/>
  <c r="L199" i="52" s="1"/>
  <c r="L346" i="47"/>
  <c r="I201" i="52" s="1"/>
  <c r="O346" i="47"/>
  <c r="L201" i="52" s="1"/>
  <c r="M350" i="47"/>
  <c r="L351" i="47"/>
  <c r="K351" i="47" s="1"/>
  <c r="O351" i="47"/>
  <c r="N352" i="47"/>
  <c r="K205" i="52" s="1"/>
  <c r="M354" i="47"/>
  <c r="J207" i="52" s="1"/>
  <c r="O355" i="47"/>
  <c r="L208" i="52" s="1"/>
  <c r="N356" i="47"/>
  <c r="K209" i="52" s="1"/>
  <c r="L335" i="47"/>
  <c r="K335" i="47" s="1"/>
  <c r="O335" i="47"/>
  <c r="L338" i="47"/>
  <c r="O338" i="47"/>
  <c r="L343" i="47"/>
  <c r="O343" i="47"/>
  <c r="L347" i="47"/>
  <c r="I202" i="52" s="1"/>
  <c r="O347" i="47"/>
  <c r="L202" i="52" s="1"/>
  <c r="M351" i="47"/>
  <c r="O352" i="47"/>
  <c r="L205" i="52" s="1"/>
  <c r="N353" i="47"/>
  <c r="K206" i="52" s="1"/>
  <c r="M355" i="47"/>
  <c r="J208" i="52" s="1"/>
  <c r="O356" i="47"/>
  <c r="L209" i="52" s="1"/>
  <c r="N357" i="47"/>
  <c r="K210" i="52" s="1"/>
  <c r="L331" i="47"/>
  <c r="I195" i="52" s="1"/>
  <c r="O331" i="47"/>
  <c r="L195" i="52" s="1"/>
  <c r="L339" i="47"/>
  <c r="K339" i="47" s="1"/>
  <c r="O339" i="47"/>
  <c r="L344" i="47"/>
  <c r="O344" i="47"/>
  <c r="L348" i="47"/>
  <c r="I203" i="52" s="1"/>
  <c r="O348" i="47"/>
  <c r="L203" i="52" s="1"/>
  <c r="N350" i="47"/>
  <c r="M352" i="47"/>
  <c r="J205" i="52" s="1"/>
  <c r="O353" i="47"/>
  <c r="L206" i="52" s="1"/>
  <c r="N354" i="47"/>
  <c r="K207" i="52" s="1"/>
  <c r="M356" i="47"/>
  <c r="J209" i="52" s="1"/>
  <c r="O357" i="47"/>
  <c r="L210" i="52" s="1"/>
  <c r="O313" i="47"/>
  <c r="L182" i="52" s="1"/>
  <c r="L318" i="47"/>
  <c r="K318" i="47" s="1"/>
  <c r="O318" i="47"/>
  <c r="L306" i="47"/>
  <c r="L313" i="47"/>
  <c r="I182" i="52" s="1"/>
  <c r="L323" i="47"/>
  <c r="O323" i="47"/>
  <c r="N324" i="47"/>
  <c r="M326" i="47"/>
  <c r="J190" i="52" s="1"/>
  <c r="O306" i="47"/>
  <c r="O327" i="47"/>
  <c r="N328" i="47"/>
  <c r="K192" i="52" s="1"/>
  <c r="M330" i="47"/>
  <c r="J194" i="52" s="1"/>
  <c r="L307" i="47"/>
  <c r="O307" i="47"/>
  <c r="L310" i="47"/>
  <c r="K310" i="47" s="1"/>
  <c r="O310" i="47"/>
  <c r="L314" i="47"/>
  <c r="I183" i="52" s="1"/>
  <c r="O314" i="47"/>
  <c r="L183" i="52" s="1"/>
  <c r="L319" i="47"/>
  <c r="I185" i="52" s="1"/>
  <c r="O319" i="47"/>
  <c r="L185" i="52" s="1"/>
  <c r="M323" i="47"/>
  <c r="L324" i="47"/>
  <c r="K324" i="47" s="1"/>
  <c r="O324" i="47"/>
  <c r="N325" i="47"/>
  <c r="K189" i="52" s="1"/>
  <c r="M327" i="47"/>
  <c r="J191" i="52" s="1"/>
  <c r="O328" i="47"/>
  <c r="L192" i="52" s="1"/>
  <c r="N329" i="47"/>
  <c r="K193" i="52" s="1"/>
  <c r="L308" i="47"/>
  <c r="K308" i="47" s="1"/>
  <c r="O308" i="47"/>
  <c r="L311" i="47"/>
  <c r="O311" i="47"/>
  <c r="L316" i="47"/>
  <c r="O316" i="47"/>
  <c r="L320" i="47"/>
  <c r="I186" i="52" s="1"/>
  <c r="O320" i="47"/>
  <c r="L186" i="52" s="1"/>
  <c r="M324" i="47"/>
  <c r="O325" i="47"/>
  <c r="L189" i="52" s="1"/>
  <c r="N326" i="47"/>
  <c r="K190" i="52" s="1"/>
  <c r="M328" i="47"/>
  <c r="J192" i="52" s="1"/>
  <c r="O329" i="47"/>
  <c r="L193" i="52" s="1"/>
  <c r="N330" i="47"/>
  <c r="K194" i="52" s="1"/>
  <c r="L304" i="47"/>
  <c r="I179" i="52" s="1"/>
  <c r="O304" i="47"/>
  <c r="L179" i="52" s="1"/>
  <c r="L312" i="47"/>
  <c r="K312" i="47" s="1"/>
  <c r="O312" i="47"/>
  <c r="L317" i="47"/>
  <c r="O317" i="47"/>
  <c r="L321" i="47"/>
  <c r="I187" i="52" s="1"/>
  <c r="O321" i="47"/>
  <c r="L187" i="52" s="1"/>
  <c r="N323" i="47"/>
  <c r="M325" i="47"/>
  <c r="J189" i="52" s="1"/>
  <c r="O326" i="47"/>
  <c r="L190" i="52" s="1"/>
  <c r="N327" i="47"/>
  <c r="K191" i="52" s="1"/>
  <c r="M329" i="47"/>
  <c r="J193" i="52" s="1"/>
  <c r="O330" i="47"/>
  <c r="L194" i="52" s="1"/>
  <c r="L286" i="47"/>
  <c r="I166" i="52" s="1"/>
  <c r="L291" i="47"/>
  <c r="O291" i="47"/>
  <c r="O279" i="47"/>
  <c r="L296" i="47"/>
  <c r="O296" i="47"/>
  <c r="N297" i="47"/>
  <c r="M299" i="47"/>
  <c r="J174" i="52" s="1"/>
  <c r="L279" i="47"/>
  <c r="O286" i="47"/>
  <c r="L166" i="52" s="1"/>
  <c r="O300" i="47"/>
  <c r="N301" i="47"/>
  <c r="K176" i="52" s="1"/>
  <c r="M303" i="47"/>
  <c r="J178" i="52" s="1"/>
  <c r="L280" i="47"/>
  <c r="O280" i="47"/>
  <c r="L283" i="47"/>
  <c r="K283" i="47" s="1"/>
  <c r="O283" i="47"/>
  <c r="L287" i="47"/>
  <c r="I167" i="52" s="1"/>
  <c r="O287" i="47"/>
  <c r="L167" i="52" s="1"/>
  <c r="L292" i="47"/>
  <c r="I169" i="52" s="1"/>
  <c r="O292" i="47"/>
  <c r="L169" i="52" s="1"/>
  <c r="M296" i="47"/>
  <c r="L297" i="47"/>
  <c r="K297" i="47" s="1"/>
  <c r="O297" i="47"/>
  <c r="N298" i="47"/>
  <c r="K173" i="52" s="1"/>
  <c r="M300" i="47"/>
  <c r="J175" i="52" s="1"/>
  <c r="O301" i="47"/>
  <c r="L176" i="52" s="1"/>
  <c r="N302" i="47"/>
  <c r="K177" i="52" s="1"/>
  <c r="L281" i="47"/>
  <c r="K281" i="47" s="1"/>
  <c r="O281" i="47"/>
  <c r="L284" i="47"/>
  <c r="O284" i="47"/>
  <c r="L289" i="47"/>
  <c r="O289" i="47"/>
  <c r="L293" i="47"/>
  <c r="I170" i="52" s="1"/>
  <c r="O293" i="47"/>
  <c r="L170" i="52" s="1"/>
  <c r="M297" i="47"/>
  <c r="O298" i="47"/>
  <c r="L173" i="52" s="1"/>
  <c r="N299" i="47"/>
  <c r="K174" i="52" s="1"/>
  <c r="M301" i="47"/>
  <c r="J176" i="52" s="1"/>
  <c r="O302" i="47"/>
  <c r="L177" i="52" s="1"/>
  <c r="N303" i="47"/>
  <c r="K178" i="52" s="1"/>
  <c r="L277" i="47"/>
  <c r="I163" i="52" s="1"/>
  <c r="O277" i="47"/>
  <c r="L163" i="52" s="1"/>
  <c r="L285" i="47"/>
  <c r="K285" i="47" s="1"/>
  <c r="O285" i="47"/>
  <c r="L290" i="47"/>
  <c r="O290" i="47"/>
  <c r="L294" i="47"/>
  <c r="I171" i="52" s="1"/>
  <c r="O294" i="47"/>
  <c r="L171" i="52" s="1"/>
  <c r="N296" i="47"/>
  <c r="M298" i="47"/>
  <c r="J173" i="52" s="1"/>
  <c r="O299" i="47"/>
  <c r="L174" i="52" s="1"/>
  <c r="N300" i="47"/>
  <c r="K175" i="52" s="1"/>
  <c r="M302" i="47"/>
  <c r="J177" i="52" s="1"/>
  <c r="O303" i="47"/>
  <c r="L178" i="52" s="1"/>
  <c r="O257" i="47"/>
  <c r="L250" i="47"/>
  <c r="I147" i="52" s="1"/>
  <c r="O250" i="47"/>
  <c r="L147" i="52" s="1"/>
  <c r="L259" i="47"/>
  <c r="I150" i="52" s="1"/>
  <c r="L264" i="47"/>
  <c r="K264" i="47" s="1"/>
  <c r="O264" i="47"/>
  <c r="L269" i="47"/>
  <c r="O269" i="47"/>
  <c r="N270" i="47"/>
  <c r="M272" i="47"/>
  <c r="J158" i="52" s="1"/>
  <c r="L252" i="47"/>
  <c r="O252" i="47"/>
  <c r="L257" i="47"/>
  <c r="L258" i="47"/>
  <c r="K258" i="47" s="1"/>
  <c r="O258" i="47"/>
  <c r="O259" i="47"/>
  <c r="L150" i="52" s="1"/>
  <c r="L254" i="47"/>
  <c r="K254" i="47" s="1"/>
  <c r="O254" i="47"/>
  <c r="L263" i="47"/>
  <c r="O263" i="47"/>
  <c r="O273" i="47"/>
  <c r="L159" i="52" s="1"/>
  <c r="N274" i="47"/>
  <c r="K160" i="52" s="1"/>
  <c r="M276" i="47"/>
  <c r="J162" i="52" s="1"/>
  <c r="L253" i="47"/>
  <c r="O253" i="47"/>
  <c r="L256" i="47"/>
  <c r="K256" i="47" s="1"/>
  <c r="O256" i="47"/>
  <c r="L260" i="47"/>
  <c r="I151" i="52" s="1"/>
  <c r="O260" i="47"/>
  <c r="L151" i="52" s="1"/>
  <c r="L265" i="47"/>
  <c r="I153" i="52" s="1"/>
  <c r="O265" i="47"/>
  <c r="L153" i="52" s="1"/>
  <c r="M269" i="47"/>
  <c r="L270" i="47"/>
  <c r="K270" i="47" s="1"/>
  <c r="O270" i="47"/>
  <c r="N271" i="47"/>
  <c r="K157" i="52" s="1"/>
  <c r="M273" i="47"/>
  <c r="J159" i="52" s="1"/>
  <c r="O274" i="47"/>
  <c r="L160" i="52" s="1"/>
  <c r="N275" i="47"/>
  <c r="K161" i="52" s="1"/>
  <c r="L262" i="47"/>
  <c r="K262" i="47" s="1"/>
  <c r="O262" i="47"/>
  <c r="L266" i="47"/>
  <c r="I154" i="52" s="1"/>
  <c r="O266" i="47"/>
  <c r="L154" i="52" s="1"/>
  <c r="M270" i="47"/>
  <c r="O271" i="47"/>
  <c r="L157" i="52" s="1"/>
  <c r="N272" i="47"/>
  <c r="K158" i="52" s="1"/>
  <c r="M274" i="47"/>
  <c r="J160" i="52" s="1"/>
  <c r="O275" i="47"/>
  <c r="L161" i="52" s="1"/>
  <c r="N276" i="47"/>
  <c r="K162" i="52" s="1"/>
  <c r="L267" i="47"/>
  <c r="I155" i="52" s="1"/>
  <c r="O267" i="47"/>
  <c r="L155" i="52" s="1"/>
  <c r="N269" i="47"/>
  <c r="M271" i="47"/>
  <c r="J157" i="52" s="1"/>
  <c r="O272" i="47"/>
  <c r="L158" i="52" s="1"/>
  <c r="N273" i="47"/>
  <c r="K159" i="52" s="1"/>
  <c r="M275" i="47"/>
  <c r="J161" i="52" s="1"/>
  <c r="O276" i="47"/>
  <c r="L162" i="52" s="1"/>
  <c r="L237" i="47"/>
  <c r="K237" i="47" s="1"/>
  <c r="O237" i="47"/>
  <c r="L225" i="47"/>
  <c r="K225" i="47" s="1"/>
  <c r="L232" i="47"/>
  <c r="I134" i="52" s="1"/>
  <c r="O232" i="47"/>
  <c r="L134" i="52" s="1"/>
  <c r="L242" i="47"/>
  <c r="O242" i="47"/>
  <c r="N243" i="47"/>
  <c r="M245" i="47"/>
  <c r="J142" i="52" s="1"/>
  <c r="O225" i="47"/>
  <c r="O246" i="47"/>
  <c r="L143" i="52" s="1"/>
  <c r="N247" i="47"/>
  <c r="K144" i="52" s="1"/>
  <c r="M249" i="47"/>
  <c r="J146" i="52" s="1"/>
  <c r="L226" i="47"/>
  <c r="O226" i="47"/>
  <c r="L229" i="47"/>
  <c r="K229" i="47" s="1"/>
  <c r="O229" i="47"/>
  <c r="L233" i="47"/>
  <c r="I135" i="52" s="1"/>
  <c r="O233" i="47"/>
  <c r="L135" i="52" s="1"/>
  <c r="L238" i="47"/>
  <c r="I137" i="52" s="1"/>
  <c r="O238" i="47"/>
  <c r="L137" i="52" s="1"/>
  <c r="M242" i="47"/>
  <c r="L243" i="47"/>
  <c r="K243" i="47" s="1"/>
  <c r="O243" i="47"/>
  <c r="N244" i="47"/>
  <c r="K141" i="52" s="1"/>
  <c r="M246" i="47"/>
  <c r="J143" i="52" s="1"/>
  <c r="O247" i="47"/>
  <c r="L144" i="52" s="1"/>
  <c r="N248" i="47"/>
  <c r="K145" i="52" s="1"/>
  <c r="L227" i="47"/>
  <c r="K227" i="47" s="1"/>
  <c r="O227" i="47"/>
  <c r="L230" i="47"/>
  <c r="O230" i="47"/>
  <c r="L235" i="47"/>
  <c r="O235" i="47"/>
  <c r="L239" i="47"/>
  <c r="I138" i="52" s="1"/>
  <c r="O239" i="47"/>
  <c r="L138" i="52" s="1"/>
  <c r="M243" i="47"/>
  <c r="O244" i="47"/>
  <c r="L141" i="52" s="1"/>
  <c r="N245" i="47"/>
  <c r="K142" i="52" s="1"/>
  <c r="M247" i="47"/>
  <c r="J144" i="52" s="1"/>
  <c r="O248" i="47"/>
  <c r="L145" i="52" s="1"/>
  <c r="N249" i="47"/>
  <c r="K146" i="52" s="1"/>
  <c r="L223" i="47"/>
  <c r="I131" i="52" s="1"/>
  <c r="O223" i="47"/>
  <c r="L131" i="52" s="1"/>
  <c r="L231" i="47"/>
  <c r="K231" i="47" s="1"/>
  <c r="O231" i="47"/>
  <c r="L236" i="47"/>
  <c r="O236" i="47"/>
  <c r="L240" i="47"/>
  <c r="I139" i="52" s="1"/>
  <c r="O240" i="47"/>
  <c r="L139" i="52" s="1"/>
  <c r="N242" i="47"/>
  <c r="M244" i="47"/>
  <c r="J141" i="52" s="1"/>
  <c r="O245" i="47"/>
  <c r="L142" i="52" s="1"/>
  <c r="N246" i="47"/>
  <c r="K143" i="52" s="1"/>
  <c r="M248" i="47"/>
  <c r="J145" i="52" s="1"/>
  <c r="O249" i="47"/>
  <c r="L146" i="52" s="1"/>
  <c r="L210" i="47"/>
  <c r="K210" i="47" s="1"/>
  <c r="O210" i="47"/>
  <c r="O198" i="47"/>
  <c r="O205" i="47"/>
  <c r="L118" i="52" s="1"/>
  <c r="L215" i="47"/>
  <c r="O215" i="47"/>
  <c r="N216" i="47"/>
  <c r="M218" i="47"/>
  <c r="J126" i="52" s="1"/>
  <c r="L198" i="47"/>
  <c r="L205" i="47"/>
  <c r="I118" i="52" s="1"/>
  <c r="O219" i="47"/>
  <c r="L127" i="52" s="1"/>
  <c r="N220" i="47"/>
  <c r="K128" i="52" s="1"/>
  <c r="M222" i="47"/>
  <c r="J130" i="52" s="1"/>
  <c r="L199" i="47"/>
  <c r="O199" i="47"/>
  <c r="L202" i="47"/>
  <c r="O202" i="47"/>
  <c r="L206" i="47"/>
  <c r="I119" i="52" s="1"/>
  <c r="O206" i="47"/>
  <c r="L119" i="52" s="1"/>
  <c r="L211" i="47"/>
  <c r="I121" i="52" s="1"/>
  <c r="O211" i="47"/>
  <c r="L121" i="52" s="1"/>
  <c r="M215" i="47"/>
  <c r="L216" i="47"/>
  <c r="O216" i="47"/>
  <c r="N217" i="47"/>
  <c r="K125" i="52" s="1"/>
  <c r="M219" i="47"/>
  <c r="J127" i="52" s="1"/>
  <c r="O220" i="47"/>
  <c r="L128" i="52" s="1"/>
  <c r="N221" i="47"/>
  <c r="K129" i="52" s="1"/>
  <c r="L200" i="47"/>
  <c r="O200" i="47"/>
  <c r="L203" i="47"/>
  <c r="O203" i="47"/>
  <c r="L208" i="47"/>
  <c r="O208" i="47"/>
  <c r="L212" i="47"/>
  <c r="I122" i="52" s="1"/>
  <c r="O212" i="47"/>
  <c r="L122" i="52" s="1"/>
  <c r="M216" i="47"/>
  <c r="O217" i="47"/>
  <c r="L125" i="52" s="1"/>
  <c r="N218" i="47"/>
  <c r="K126" i="52" s="1"/>
  <c r="M220" i="47"/>
  <c r="J128" i="52" s="1"/>
  <c r="O221" i="47"/>
  <c r="L129" i="52" s="1"/>
  <c r="N222" i="47"/>
  <c r="K130" i="52" s="1"/>
  <c r="L196" i="47"/>
  <c r="I115" i="52" s="1"/>
  <c r="O196" i="47"/>
  <c r="L115" i="52" s="1"/>
  <c r="L204" i="47"/>
  <c r="O204" i="47"/>
  <c r="L209" i="47"/>
  <c r="I209" i="47" s="1"/>
  <c r="O209" i="47"/>
  <c r="L213" i="47"/>
  <c r="I123" i="52" s="1"/>
  <c r="O213" i="47"/>
  <c r="L123" i="52" s="1"/>
  <c r="N215" i="47"/>
  <c r="M217" i="47"/>
  <c r="J125" i="52" s="1"/>
  <c r="O218" i="47"/>
  <c r="L126" i="52" s="1"/>
  <c r="N219" i="47"/>
  <c r="K127" i="52" s="1"/>
  <c r="M221" i="47"/>
  <c r="J129" i="52" s="1"/>
  <c r="O222" i="47"/>
  <c r="L130" i="52" s="1"/>
  <c r="L171" i="47"/>
  <c r="K171" i="47" s="1"/>
  <c r="O178" i="47"/>
  <c r="L102" i="52" s="1"/>
  <c r="L183" i="47"/>
  <c r="K183" i="47" s="1"/>
  <c r="O183" i="47"/>
  <c r="O171" i="47"/>
  <c r="L178" i="47"/>
  <c r="I102" i="52" s="1"/>
  <c r="L188" i="47"/>
  <c r="O188" i="47"/>
  <c r="N189" i="47"/>
  <c r="M191" i="47"/>
  <c r="J110" i="52" s="1"/>
  <c r="O192" i="47"/>
  <c r="L111" i="52" s="1"/>
  <c r="N193" i="47"/>
  <c r="K112" i="52" s="1"/>
  <c r="M195" i="47"/>
  <c r="J114" i="52" s="1"/>
  <c r="L172" i="47"/>
  <c r="J172" i="47" s="1"/>
  <c r="O172" i="47"/>
  <c r="L175" i="47"/>
  <c r="K175" i="47" s="1"/>
  <c r="O175" i="47"/>
  <c r="L179" i="47"/>
  <c r="I103" i="52" s="1"/>
  <c r="O179" i="47"/>
  <c r="L103" i="52" s="1"/>
  <c r="L184" i="47"/>
  <c r="I105" i="52" s="1"/>
  <c r="O184" i="47"/>
  <c r="L105" i="52" s="1"/>
  <c r="M188" i="47"/>
  <c r="L189" i="47"/>
  <c r="K189" i="47" s="1"/>
  <c r="O189" i="47"/>
  <c r="N190" i="47"/>
  <c r="K109" i="52" s="1"/>
  <c r="M192" i="47"/>
  <c r="J111" i="52" s="1"/>
  <c r="O193" i="47"/>
  <c r="L112" i="52" s="1"/>
  <c r="N194" i="47"/>
  <c r="K113" i="52" s="1"/>
  <c r="L173" i="47"/>
  <c r="O173" i="47"/>
  <c r="L176" i="47"/>
  <c r="J176" i="47" s="1"/>
  <c r="O176" i="47"/>
  <c r="L181" i="47"/>
  <c r="O181" i="47"/>
  <c r="L185" i="47"/>
  <c r="I106" i="52" s="1"/>
  <c r="O185" i="47"/>
  <c r="L106" i="52" s="1"/>
  <c r="M189" i="47"/>
  <c r="O190" i="47"/>
  <c r="L109" i="52" s="1"/>
  <c r="N191" i="47"/>
  <c r="K110" i="52" s="1"/>
  <c r="M193" i="47"/>
  <c r="J112" i="52" s="1"/>
  <c r="O194" i="47"/>
  <c r="L113" i="52" s="1"/>
  <c r="N195" i="47"/>
  <c r="K114" i="52" s="1"/>
  <c r="L169" i="47"/>
  <c r="I99" i="52" s="1"/>
  <c r="O169" i="47"/>
  <c r="L99" i="52" s="1"/>
  <c r="L177" i="47"/>
  <c r="O177" i="47"/>
  <c r="L182" i="47"/>
  <c r="O182" i="47"/>
  <c r="L186" i="47"/>
  <c r="I107" i="52" s="1"/>
  <c r="O186" i="47"/>
  <c r="L107" i="52" s="1"/>
  <c r="N188" i="47"/>
  <c r="M190" i="47"/>
  <c r="J109" i="52" s="1"/>
  <c r="O191" i="47"/>
  <c r="L110" i="52" s="1"/>
  <c r="N192" i="47"/>
  <c r="K111" i="52" s="1"/>
  <c r="M194" i="47"/>
  <c r="J113" i="52" s="1"/>
  <c r="O195" i="47"/>
  <c r="L114" i="52" s="1"/>
  <c r="O144" i="47"/>
  <c r="L151" i="47"/>
  <c r="I86" i="52" s="1"/>
  <c r="L156" i="47"/>
  <c r="I156" i="47" s="1"/>
  <c r="O156" i="47"/>
  <c r="L144" i="47"/>
  <c r="I144" i="47" s="1"/>
  <c r="L161" i="47"/>
  <c r="K161" i="47" s="1"/>
  <c r="O161" i="47"/>
  <c r="N162" i="47"/>
  <c r="M164" i="47"/>
  <c r="J94" i="52" s="1"/>
  <c r="O151" i="47"/>
  <c r="L86" i="52" s="1"/>
  <c r="O165" i="47"/>
  <c r="N166" i="47"/>
  <c r="K96" i="52" s="1"/>
  <c r="M168" i="47"/>
  <c r="J98" i="52" s="1"/>
  <c r="L145" i="47"/>
  <c r="K145" i="47" s="1"/>
  <c r="O145" i="47"/>
  <c r="L148" i="47"/>
  <c r="O148" i="47"/>
  <c r="L152" i="47"/>
  <c r="I87" i="52" s="1"/>
  <c r="O152" i="47"/>
  <c r="L87" i="52" s="1"/>
  <c r="L157" i="47"/>
  <c r="I89" i="52" s="1"/>
  <c r="O157" i="47"/>
  <c r="L89" i="52" s="1"/>
  <c r="M161" i="47"/>
  <c r="L162" i="47"/>
  <c r="O162" i="47"/>
  <c r="N163" i="47"/>
  <c r="K93" i="52" s="1"/>
  <c r="M165" i="47"/>
  <c r="J95" i="52" s="1"/>
  <c r="O166" i="47"/>
  <c r="L96" i="52" s="1"/>
  <c r="N167" i="47"/>
  <c r="K97" i="52" s="1"/>
  <c r="L146" i="47"/>
  <c r="O146" i="47"/>
  <c r="L149" i="47"/>
  <c r="O149" i="47"/>
  <c r="L154" i="47"/>
  <c r="O154" i="47"/>
  <c r="L158" i="47"/>
  <c r="I90" i="52" s="1"/>
  <c r="O158" i="47"/>
  <c r="L90" i="52" s="1"/>
  <c r="M162" i="47"/>
  <c r="O163" i="47"/>
  <c r="L93" i="52" s="1"/>
  <c r="N164" i="47"/>
  <c r="K94" i="52" s="1"/>
  <c r="M166" i="47"/>
  <c r="J96" i="52" s="1"/>
  <c r="O167" i="47"/>
  <c r="L97" i="52" s="1"/>
  <c r="N168" i="47"/>
  <c r="K98" i="52" s="1"/>
  <c r="L142" i="47"/>
  <c r="I83" i="52" s="1"/>
  <c r="O142" i="47"/>
  <c r="L83" i="52" s="1"/>
  <c r="L150" i="47"/>
  <c r="O150" i="47"/>
  <c r="L155" i="47"/>
  <c r="O155" i="47"/>
  <c r="L159" i="47"/>
  <c r="I91" i="52" s="1"/>
  <c r="O159" i="47"/>
  <c r="L91" i="52" s="1"/>
  <c r="N161" i="47"/>
  <c r="M163" i="47"/>
  <c r="J93" i="52" s="1"/>
  <c r="O164" i="47"/>
  <c r="L94" i="52" s="1"/>
  <c r="N165" i="47"/>
  <c r="K95" i="52" s="1"/>
  <c r="M167" i="47"/>
  <c r="J97" i="52" s="1"/>
  <c r="O168" i="47"/>
  <c r="L98" i="52" s="1"/>
  <c r="L117" i="47"/>
  <c r="K117" i="47" s="1"/>
  <c r="O117" i="47"/>
  <c r="L124" i="47"/>
  <c r="I70" i="52" s="1"/>
  <c r="O124" i="47"/>
  <c r="L70" i="52" s="1"/>
  <c r="L129" i="47"/>
  <c r="O129" i="47"/>
  <c r="L134" i="47"/>
  <c r="J134" i="47" s="1"/>
  <c r="O134" i="47"/>
  <c r="N135" i="47"/>
  <c r="M137" i="47"/>
  <c r="J78" i="52" s="1"/>
  <c r="O138" i="47"/>
  <c r="L79" i="52" s="1"/>
  <c r="N139" i="47"/>
  <c r="K80" i="52" s="1"/>
  <c r="M141" i="47"/>
  <c r="J82" i="52" s="1"/>
  <c r="L118" i="47"/>
  <c r="J118" i="47" s="1"/>
  <c r="O118" i="47"/>
  <c r="L121" i="47"/>
  <c r="O121" i="47"/>
  <c r="L125" i="47"/>
  <c r="I71" i="52" s="1"/>
  <c r="O125" i="47"/>
  <c r="L71" i="52" s="1"/>
  <c r="L130" i="47"/>
  <c r="I73" i="52" s="1"/>
  <c r="O130" i="47"/>
  <c r="L73" i="52" s="1"/>
  <c r="M134" i="47"/>
  <c r="L135" i="47"/>
  <c r="O135" i="47"/>
  <c r="N136" i="47"/>
  <c r="K77" i="52" s="1"/>
  <c r="M138" i="47"/>
  <c r="J79" i="52" s="1"/>
  <c r="O139" i="47"/>
  <c r="L80" i="52" s="1"/>
  <c r="N140" i="47"/>
  <c r="K81" i="52" s="1"/>
  <c r="L119" i="47"/>
  <c r="O119" i="47"/>
  <c r="L122" i="47"/>
  <c r="J122" i="47" s="1"/>
  <c r="O122" i="47"/>
  <c r="L127" i="47"/>
  <c r="O127" i="47"/>
  <c r="L131" i="47"/>
  <c r="I74" i="52" s="1"/>
  <c r="O131" i="47"/>
  <c r="L74" i="52" s="1"/>
  <c r="M135" i="47"/>
  <c r="O136" i="47"/>
  <c r="L77" i="52" s="1"/>
  <c r="N137" i="47"/>
  <c r="K78" i="52" s="1"/>
  <c r="M139" i="47"/>
  <c r="J80" i="52" s="1"/>
  <c r="O140" i="47"/>
  <c r="L81" i="52" s="1"/>
  <c r="N141" i="47"/>
  <c r="K82" i="52" s="1"/>
  <c r="L115" i="47"/>
  <c r="I67" i="52" s="1"/>
  <c r="O115" i="47"/>
  <c r="L67" i="52" s="1"/>
  <c r="L123" i="47"/>
  <c r="O123" i="47"/>
  <c r="L128" i="47"/>
  <c r="O128" i="47"/>
  <c r="L132" i="47"/>
  <c r="I75" i="52" s="1"/>
  <c r="O132" i="47"/>
  <c r="L75" i="52" s="1"/>
  <c r="N134" i="47"/>
  <c r="M136" i="47"/>
  <c r="J77" i="52" s="1"/>
  <c r="O137" i="47"/>
  <c r="L78" i="52" s="1"/>
  <c r="N138" i="47"/>
  <c r="K79" i="52" s="1"/>
  <c r="M140" i="47"/>
  <c r="J81" i="52" s="1"/>
  <c r="O141" i="47"/>
  <c r="L82" i="52" s="1"/>
  <c r="L97" i="47"/>
  <c r="I54" i="52" s="1"/>
  <c r="L102" i="47"/>
  <c r="I102" i="47" s="1"/>
  <c r="O102" i="47"/>
  <c r="L90" i="47"/>
  <c r="O97" i="47"/>
  <c r="L54" i="52" s="1"/>
  <c r="L107" i="47"/>
  <c r="O107" i="47"/>
  <c r="N108" i="47"/>
  <c r="M110" i="47"/>
  <c r="J62" i="52" s="1"/>
  <c r="O90" i="47"/>
  <c r="O111" i="47"/>
  <c r="L63" i="52" s="1"/>
  <c r="N112" i="47"/>
  <c r="K64" i="52" s="1"/>
  <c r="M114" i="47"/>
  <c r="J66" i="52" s="1"/>
  <c r="L91" i="47"/>
  <c r="O91" i="47"/>
  <c r="L94" i="47"/>
  <c r="K94" i="47" s="1"/>
  <c r="O94" i="47"/>
  <c r="L98" i="47"/>
  <c r="I55" i="52" s="1"/>
  <c r="O98" i="47"/>
  <c r="L55" i="52" s="1"/>
  <c r="L103" i="47"/>
  <c r="I57" i="52" s="1"/>
  <c r="O103" i="47"/>
  <c r="L57" i="52" s="1"/>
  <c r="M107" i="47"/>
  <c r="L108" i="47"/>
  <c r="K108" i="47" s="1"/>
  <c r="O108" i="47"/>
  <c r="N109" i="47"/>
  <c r="K61" i="52" s="1"/>
  <c r="M111" i="47"/>
  <c r="J63" i="52" s="1"/>
  <c r="O112" i="47"/>
  <c r="L64" i="52" s="1"/>
  <c r="N113" i="47"/>
  <c r="K65" i="52" s="1"/>
  <c r="L92" i="47"/>
  <c r="K92" i="47" s="1"/>
  <c r="O92" i="47"/>
  <c r="L95" i="47"/>
  <c r="O95" i="47"/>
  <c r="L100" i="47"/>
  <c r="K100" i="47" s="1"/>
  <c r="O100" i="47"/>
  <c r="L104" i="47"/>
  <c r="I58" i="52" s="1"/>
  <c r="O104" i="47"/>
  <c r="L58" i="52" s="1"/>
  <c r="M108" i="47"/>
  <c r="O109" i="47"/>
  <c r="L61" i="52" s="1"/>
  <c r="N110" i="47"/>
  <c r="K62" i="52" s="1"/>
  <c r="M112" i="47"/>
  <c r="J64" i="52" s="1"/>
  <c r="O113" i="47"/>
  <c r="L65" i="52" s="1"/>
  <c r="N114" i="47"/>
  <c r="K66" i="52" s="1"/>
  <c r="L88" i="47"/>
  <c r="I51" i="52" s="1"/>
  <c r="O88" i="47"/>
  <c r="L51" i="52" s="1"/>
  <c r="L96" i="47"/>
  <c r="K96" i="47" s="1"/>
  <c r="O96" i="47"/>
  <c r="L101" i="47"/>
  <c r="O101" i="47"/>
  <c r="L105" i="47"/>
  <c r="I59" i="52" s="1"/>
  <c r="O105" i="47"/>
  <c r="L59" i="52" s="1"/>
  <c r="N107" i="47"/>
  <c r="M109" i="47"/>
  <c r="J61" i="52" s="1"/>
  <c r="O110" i="47"/>
  <c r="L62" i="52" s="1"/>
  <c r="N111" i="47"/>
  <c r="K63" i="52" s="1"/>
  <c r="M113" i="47"/>
  <c r="J65" i="52" s="1"/>
  <c r="O114" i="47"/>
  <c r="L66" i="52" s="1"/>
  <c r="L70" i="47"/>
  <c r="I38" i="52" s="1"/>
  <c r="L75" i="47"/>
  <c r="K75" i="47" s="1"/>
  <c r="O75" i="47"/>
  <c r="L63" i="47"/>
  <c r="O70" i="47"/>
  <c r="L38" i="52" s="1"/>
  <c r="L80" i="47"/>
  <c r="O80" i="47"/>
  <c r="N81" i="47"/>
  <c r="M83" i="47"/>
  <c r="J46" i="52" s="1"/>
  <c r="O63" i="47"/>
  <c r="O84" i="47"/>
  <c r="N85" i="47"/>
  <c r="K48" i="52" s="1"/>
  <c r="M87" i="47"/>
  <c r="J50" i="52" s="1"/>
  <c r="L64" i="47"/>
  <c r="O64" i="47"/>
  <c r="L67" i="47"/>
  <c r="K67" i="47" s="1"/>
  <c r="O67" i="47"/>
  <c r="L71" i="47"/>
  <c r="I39" i="52" s="1"/>
  <c r="O71" i="47"/>
  <c r="L39" i="52" s="1"/>
  <c r="L76" i="47"/>
  <c r="I41" i="52" s="1"/>
  <c r="O76" i="47"/>
  <c r="L41" i="52" s="1"/>
  <c r="M80" i="47"/>
  <c r="L81" i="47"/>
  <c r="K81" i="47" s="1"/>
  <c r="O81" i="47"/>
  <c r="N82" i="47"/>
  <c r="K45" i="52" s="1"/>
  <c r="M84" i="47"/>
  <c r="J47" i="52" s="1"/>
  <c r="O85" i="47"/>
  <c r="L48" i="52" s="1"/>
  <c r="N86" i="47"/>
  <c r="K49" i="52" s="1"/>
  <c r="L65" i="47"/>
  <c r="O65" i="47"/>
  <c r="L68" i="47"/>
  <c r="O68" i="47"/>
  <c r="L73" i="47"/>
  <c r="O73" i="47"/>
  <c r="L77" i="47"/>
  <c r="I42" i="52" s="1"/>
  <c r="O77" i="47"/>
  <c r="L42" i="52" s="1"/>
  <c r="M81" i="47"/>
  <c r="O82" i="47"/>
  <c r="L45" i="52" s="1"/>
  <c r="N83" i="47"/>
  <c r="K46" i="52" s="1"/>
  <c r="M85" i="47"/>
  <c r="J48" i="52" s="1"/>
  <c r="O86" i="47"/>
  <c r="L49" i="52" s="1"/>
  <c r="N87" i="47"/>
  <c r="K50" i="52" s="1"/>
  <c r="L61" i="47"/>
  <c r="I35" i="52" s="1"/>
  <c r="O61" i="47"/>
  <c r="L35" i="52" s="1"/>
  <c r="L69" i="47"/>
  <c r="K69" i="47" s="1"/>
  <c r="O69" i="47"/>
  <c r="L74" i="47"/>
  <c r="O74" i="47"/>
  <c r="L78" i="47"/>
  <c r="I43" i="52" s="1"/>
  <c r="O78" i="47"/>
  <c r="L43" i="52" s="1"/>
  <c r="N80" i="47"/>
  <c r="M82" i="47"/>
  <c r="J45" i="52" s="1"/>
  <c r="O83" i="47"/>
  <c r="L46" i="52" s="1"/>
  <c r="N84" i="47"/>
  <c r="K47" i="52" s="1"/>
  <c r="M86" i="47"/>
  <c r="J49" i="52" s="1"/>
  <c r="O87" i="47"/>
  <c r="L50" i="52" s="1"/>
  <c r="L36" i="47"/>
  <c r="L43" i="47"/>
  <c r="I22" i="52" s="1"/>
  <c r="O48" i="47"/>
  <c r="L53" i="47"/>
  <c r="O53" i="47"/>
  <c r="N54" i="47"/>
  <c r="M56" i="47"/>
  <c r="J30" i="52" s="1"/>
  <c r="O36" i="47"/>
  <c r="O43" i="47"/>
  <c r="L22" i="52" s="1"/>
  <c r="L48" i="47"/>
  <c r="O57" i="47"/>
  <c r="L31" i="52" s="1"/>
  <c r="N58" i="47"/>
  <c r="K32" i="52" s="1"/>
  <c r="M60" i="47"/>
  <c r="J34" i="52" s="1"/>
  <c r="L37" i="47"/>
  <c r="O37" i="47"/>
  <c r="L40" i="47"/>
  <c r="O40" i="47"/>
  <c r="L44" i="47"/>
  <c r="I23" i="52" s="1"/>
  <c r="O44" i="47"/>
  <c r="L23" i="52" s="1"/>
  <c r="L49" i="47"/>
  <c r="I25" i="52" s="1"/>
  <c r="O49" i="47"/>
  <c r="L25" i="52" s="1"/>
  <c r="L54" i="47"/>
  <c r="O54" i="47"/>
  <c r="N55" i="47"/>
  <c r="K29" i="52" s="1"/>
  <c r="M57" i="47"/>
  <c r="J31" i="52" s="1"/>
  <c r="O58" i="47"/>
  <c r="L32" i="52" s="1"/>
  <c r="N59" i="47"/>
  <c r="K33" i="52" s="1"/>
  <c r="L38" i="47"/>
  <c r="O38" i="47"/>
  <c r="L41" i="47"/>
  <c r="I41" i="47" s="1"/>
  <c r="O41" i="47"/>
  <c r="L46" i="47"/>
  <c r="O46" i="47"/>
  <c r="L50" i="47"/>
  <c r="I26" i="52" s="1"/>
  <c r="O50" i="47"/>
  <c r="L26" i="52" s="1"/>
  <c r="M54" i="47"/>
  <c r="O55" i="47"/>
  <c r="L29" i="52" s="1"/>
  <c r="N56" i="47"/>
  <c r="K30" i="52" s="1"/>
  <c r="M58" i="47"/>
  <c r="J32" i="52" s="1"/>
  <c r="O59" i="47"/>
  <c r="L33" i="52" s="1"/>
  <c r="N60" i="47"/>
  <c r="K34" i="52" s="1"/>
  <c r="L34" i="47"/>
  <c r="I19" i="52" s="1"/>
  <c r="O34" i="47"/>
  <c r="L19" i="52" s="1"/>
  <c r="L42" i="47"/>
  <c r="O42" i="47"/>
  <c r="L47" i="47"/>
  <c r="K47" i="47" s="1"/>
  <c r="O47" i="47"/>
  <c r="L51" i="47"/>
  <c r="I27" i="52" s="1"/>
  <c r="O51" i="47"/>
  <c r="L27" i="52" s="1"/>
  <c r="N53" i="47"/>
  <c r="M55" i="47"/>
  <c r="J29" i="52" s="1"/>
  <c r="O56" i="47"/>
  <c r="L30" i="52" s="1"/>
  <c r="N57" i="47"/>
  <c r="K31" i="52" s="1"/>
  <c r="M59" i="47"/>
  <c r="J33" i="52" s="1"/>
  <c r="O60" i="47"/>
  <c r="L34" i="52" s="1"/>
  <c r="AA30" i="52" l="1"/>
  <c r="R30" i="52" s="1"/>
  <c r="AC50" i="52"/>
  <c r="T50" i="52" s="1"/>
  <c r="AC65" i="52"/>
  <c r="T65" i="52" s="1"/>
  <c r="AA63" i="52"/>
  <c r="R63" i="52" s="1"/>
  <c r="AB82" i="52"/>
  <c r="S82" i="52" s="1"/>
  <c r="K241" i="48"/>
  <c r="Y140" i="52" s="1"/>
  <c r="AA178" i="52"/>
  <c r="R178" i="52" s="1"/>
  <c r="AC210" i="52"/>
  <c r="T210" i="52" s="1"/>
  <c r="AC222" i="52"/>
  <c r="T222" i="52" s="1"/>
  <c r="AC237" i="52"/>
  <c r="T237" i="52" s="1"/>
  <c r="AA253" i="52"/>
  <c r="R253" i="52" s="1"/>
  <c r="AB270" i="52"/>
  <c r="S270" i="52" s="1"/>
  <c r="AB290" i="52"/>
  <c r="S290" i="52" s="1"/>
  <c r="AC304" i="52"/>
  <c r="T304" i="52" s="1"/>
  <c r="AB333" i="52"/>
  <c r="S333" i="52" s="1"/>
  <c r="AB366" i="52"/>
  <c r="S366" i="52" s="1"/>
  <c r="AC14" i="49"/>
  <c r="T14" i="49" s="1"/>
  <c r="AC46" i="52"/>
  <c r="T46" i="52" s="1"/>
  <c r="AA46" i="52"/>
  <c r="R46" i="52" s="1"/>
  <c r="AC61" i="52"/>
  <c r="T61" i="52" s="1"/>
  <c r="AB78" i="52"/>
  <c r="S78" i="52" s="1"/>
  <c r="AA205" i="52"/>
  <c r="R205" i="52" s="1"/>
  <c r="AB223" i="52"/>
  <c r="S223" i="52" s="1"/>
  <c r="AB253" i="52"/>
  <c r="S253" i="52" s="1"/>
  <c r="AB303" i="52"/>
  <c r="S303" i="52" s="1"/>
  <c r="AA320" i="52"/>
  <c r="R320" i="52" s="1"/>
  <c r="AC319" i="52"/>
  <c r="T319" i="52" s="1"/>
  <c r="AB383" i="52"/>
  <c r="S383" i="52" s="1"/>
  <c r="AA401" i="52"/>
  <c r="R401" i="52" s="1"/>
  <c r="AB416" i="52"/>
  <c r="S416" i="52" s="1"/>
  <c r="AC114" i="49"/>
  <c r="T114" i="49" s="1"/>
  <c r="AB61" i="52"/>
  <c r="S61" i="52" s="1"/>
  <c r="AA81" i="52"/>
  <c r="R81" i="52" s="1"/>
  <c r="AA97" i="52"/>
  <c r="R97" i="52" s="1"/>
  <c r="AC128" i="52"/>
  <c r="T128" i="52" s="1"/>
  <c r="AC127" i="52"/>
  <c r="T127" i="52" s="1"/>
  <c r="AC145" i="52"/>
  <c r="T145" i="52" s="1"/>
  <c r="I268" i="48"/>
  <c r="W156" i="52" s="1"/>
  <c r="AB192" i="52"/>
  <c r="S192" i="52" s="1"/>
  <c r="AB189" i="52"/>
  <c r="S189" i="52" s="1"/>
  <c r="AA225" i="52"/>
  <c r="R225" i="52" s="1"/>
  <c r="AC253" i="52"/>
  <c r="T253" i="52" s="1"/>
  <c r="AA305" i="52"/>
  <c r="R305" i="52" s="1"/>
  <c r="AC336" i="52"/>
  <c r="T336" i="52" s="1"/>
  <c r="AC338" i="52"/>
  <c r="T338" i="52" s="1"/>
  <c r="AA367" i="52"/>
  <c r="R367" i="52" s="1"/>
  <c r="AB399" i="52"/>
  <c r="S399" i="52" s="1"/>
  <c r="AC13" i="49"/>
  <c r="T13" i="49" s="1"/>
  <c r="AC141" i="52"/>
  <c r="T141" i="52" s="1"/>
  <c r="AC162" i="52"/>
  <c r="T162" i="52" s="1"/>
  <c r="AB161" i="52"/>
  <c r="S161" i="52" s="1"/>
  <c r="AC177" i="52"/>
  <c r="T177" i="52" s="1"/>
  <c r="AA301" i="52"/>
  <c r="R301" i="52" s="1"/>
  <c r="AA383" i="52"/>
  <c r="R383" i="52" s="1"/>
  <c r="AB429" i="52"/>
  <c r="S429" i="52" s="1"/>
  <c r="AA47" i="52"/>
  <c r="R47" i="52" s="1"/>
  <c r="AC111" i="52"/>
  <c r="T111" i="52" s="1"/>
  <c r="AB129" i="52"/>
  <c r="S129" i="52" s="1"/>
  <c r="AC158" i="52"/>
  <c r="T158" i="52" s="1"/>
  <c r="AC173" i="52"/>
  <c r="T173" i="52" s="1"/>
  <c r="AB178" i="52"/>
  <c r="S178" i="52" s="1"/>
  <c r="I322" i="48"/>
  <c r="W188" i="52" s="1"/>
  <c r="AA272" i="52"/>
  <c r="R272" i="52" s="1"/>
  <c r="AB285" i="52"/>
  <c r="S285" i="52" s="1"/>
  <c r="AA349" i="52"/>
  <c r="R349" i="52" s="1"/>
  <c r="AB370" i="52"/>
  <c r="S370" i="52" s="1"/>
  <c r="AB400" i="52"/>
  <c r="S400" i="52" s="1"/>
  <c r="AB402" i="52"/>
  <c r="S402" i="52" s="1"/>
  <c r="AC418" i="52"/>
  <c r="T418" i="52" s="1"/>
  <c r="AA414" i="52"/>
  <c r="R414" i="52" s="1"/>
  <c r="AC130" i="52"/>
  <c r="T130" i="52" s="1"/>
  <c r="AB226" i="52"/>
  <c r="S226" i="52" s="1"/>
  <c r="AA239" i="52"/>
  <c r="R239" i="52" s="1"/>
  <c r="AC290" i="52"/>
  <c r="T290" i="52" s="1"/>
  <c r="AB334" i="52"/>
  <c r="S334" i="52" s="1"/>
  <c r="AC414" i="52"/>
  <c r="T414" i="52" s="1"/>
  <c r="AA432" i="52"/>
  <c r="R432" i="52" s="1"/>
  <c r="AA449" i="52"/>
  <c r="R449" i="52" s="1"/>
  <c r="AA73" i="49"/>
  <c r="R73" i="49" s="1"/>
  <c r="AA29" i="52"/>
  <c r="R29" i="52" s="1"/>
  <c r="AB45" i="52"/>
  <c r="S45" i="52" s="1"/>
  <c r="AC64" i="52"/>
  <c r="T64" i="52" s="1"/>
  <c r="K106" i="48"/>
  <c r="Y60" i="52" s="1"/>
  <c r="AC79" i="52"/>
  <c r="T79" i="52" s="1"/>
  <c r="AB113" i="52"/>
  <c r="S113" i="52" s="1"/>
  <c r="AB125" i="52"/>
  <c r="S125" i="52" s="1"/>
  <c r="AA176" i="52"/>
  <c r="R176" i="52" s="1"/>
  <c r="AC193" i="52"/>
  <c r="T193" i="52" s="1"/>
  <c r="AA271" i="52"/>
  <c r="R271" i="52" s="1"/>
  <c r="AC286" i="52"/>
  <c r="T286" i="52" s="1"/>
  <c r="AB353" i="52"/>
  <c r="S353" i="52" s="1"/>
  <c r="AC365" i="52"/>
  <c r="T365" i="52" s="1"/>
  <c r="AA445" i="52"/>
  <c r="R445" i="52" s="1"/>
  <c r="AB449" i="52"/>
  <c r="S449" i="52" s="1"/>
  <c r="AB46" i="52"/>
  <c r="S46" i="52" s="1"/>
  <c r="AA95" i="52"/>
  <c r="R95" i="52" s="1"/>
  <c r="AA114" i="52"/>
  <c r="R114" i="52" s="1"/>
  <c r="AC112" i="52"/>
  <c r="T112" i="52" s="1"/>
  <c r="K268" i="48"/>
  <c r="Y156" i="52" s="1"/>
  <c r="AC254" i="52"/>
  <c r="T254" i="52" s="1"/>
  <c r="AB302" i="52"/>
  <c r="S302" i="52" s="1"/>
  <c r="AC322" i="52"/>
  <c r="T322" i="52" s="1"/>
  <c r="AB338" i="52"/>
  <c r="S338" i="52" s="1"/>
  <c r="AC397" i="52"/>
  <c r="T397" i="52" s="1"/>
  <c r="AC450" i="52"/>
  <c r="T450" i="52" s="1"/>
  <c r="AA110" i="52"/>
  <c r="R110" i="52" s="1"/>
  <c r="AC146" i="52"/>
  <c r="T146" i="52" s="1"/>
  <c r="AC189" i="52"/>
  <c r="T189" i="52" s="1"/>
  <c r="AB289" i="52"/>
  <c r="S289" i="52" s="1"/>
  <c r="AB304" i="52"/>
  <c r="S304" i="52" s="1"/>
  <c r="AA335" i="52"/>
  <c r="R335" i="52" s="1"/>
  <c r="AC354" i="52"/>
  <c r="T354" i="52" s="1"/>
  <c r="J619" i="48"/>
  <c r="X364" i="52" s="1"/>
  <c r="AA386" i="52"/>
  <c r="R386" i="52" s="1"/>
  <c r="AB111" i="52"/>
  <c r="S111" i="52" s="1"/>
  <c r="AC174" i="52"/>
  <c r="T174" i="52" s="1"/>
  <c r="AC176" i="52"/>
  <c r="T176" i="52" s="1"/>
  <c r="AC207" i="52"/>
  <c r="T207" i="52" s="1"/>
  <c r="AC224" i="52"/>
  <c r="T224" i="52" s="1"/>
  <c r="AB238" i="52"/>
  <c r="S238" i="52" s="1"/>
  <c r="AC242" i="52"/>
  <c r="T242" i="52" s="1"/>
  <c r="AA269" i="52"/>
  <c r="R269" i="52" s="1"/>
  <c r="AC350" i="52"/>
  <c r="T350" i="52" s="1"/>
  <c r="AC353" i="52"/>
  <c r="T353" i="52" s="1"/>
  <c r="AA385" i="52"/>
  <c r="R385" i="52" s="1"/>
  <c r="AA400" i="52"/>
  <c r="R400" i="52" s="1"/>
  <c r="AB417" i="52"/>
  <c r="S417" i="52" s="1"/>
  <c r="AA193" i="49"/>
  <c r="R193" i="49" s="1"/>
  <c r="AB47" i="52"/>
  <c r="S47" i="52" s="1"/>
  <c r="AC45" i="52"/>
  <c r="T45" i="52" s="1"/>
  <c r="AB63" i="52"/>
  <c r="S63" i="52" s="1"/>
  <c r="AA66" i="52"/>
  <c r="R66" i="52" s="1"/>
  <c r="AB79" i="52"/>
  <c r="S79" i="52" s="1"/>
  <c r="AB112" i="52"/>
  <c r="S112" i="52" s="1"/>
  <c r="AB157" i="52"/>
  <c r="S157" i="52" s="1"/>
  <c r="AB175" i="52"/>
  <c r="S175" i="52" s="1"/>
  <c r="AA207" i="52"/>
  <c r="R207" i="52" s="1"/>
  <c r="AA226" i="52"/>
  <c r="R226" i="52" s="1"/>
  <c r="AB242" i="52"/>
  <c r="S242" i="52" s="1"/>
  <c r="AB320" i="52"/>
  <c r="S320" i="52" s="1"/>
  <c r="AC337" i="52"/>
  <c r="T337" i="52" s="1"/>
  <c r="AC367" i="52"/>
  <c r="T367" i="52" s="1"/>
  <c r="AA381" i="52"/>
  <c r="R381" i="52" s="1"/>
  <c r="AC398" i="52"/>
  <c r="T398" i="52" s="1"/>
  <c r="AB418" i="52"/>
  <c r="S418" i="52" s="1"/>
  <c r="AC413" i="52"/>
  <c r="T413" i="52" s="1"/>
  <c r="AA31" i="52"/>
  <c r="R31" i="52" s="1"/>
  <c r="AC33" i="52"/>
  <c r="T33" i="52" s="1"/>
  <c r="AC96" i="52"/>
  <c r="T96" i="52" s="1"/>
  <c r="AB127" i="52"/>
  <c r="S127" i="52" s="1"/>
  <c r="AA126" i="52"/>
  <c r="R126" i="52" s="1"/>
  <c r="AA157" i="52"/>
  <c r="R157" i="52" s="1"/>
  <c r="AC178" i="52"/>
  <c r="T178" i="52" s="1"/>
  <c r="AC194" i="52"/>
  <c r="T194" i="52" s="1"/>
  <c r="AA222" i="52"/>
  <c r="R222" i="52" s="1"/>
  <c r="AB274" i="52"/>
  <c r="S274" i="52" s="1"/>
  <c r="AB288" i="52"/>
  <c r="S288" i="52" s="1"/>
  <c r="AC333" i="52"/>
  <c r="T333" i="52" s="1"/>
  <c r="K619" i="48"/>
  <c r="Y364" i="52" s="1"/>
  <c r="AC432" i="52"/>
  <c r="T432" i="52" s="1"/>
  <c r="AB450" i="52"/>
  <c r="S450" i="52" s="1"/>
  <c r="I52" i="48"/>
  <c r="W28" i="52" s="1"/>
  <c r="AA48" i="52"/>
  <c r="R48" i="52" s="1"/>
  <c r="AB62" i="52"/>
  <c r="S62" i="52" s="1"/>
  <c r="AC78" i="52"/>
  <c r="T78" i="52" s="1"/>
  <c r="AB96" i="52"/>
  <c r="S96" i="52" s="1"/>
  <c r="AB109" i="52"/>
  <c r="S109" i="52" s="1"/>
  <c r="AB128" i="52"/>
  <c r="S128" i="52" s="1"/>
  <c r="AA189" i="52"/>
  <c r="R189" i="52" s="1"/>
  <c r="AB207" i="52"/>
  <c r="S207" i="52" s="1"/>
  <c r="AC382" i="52"/>
  <c r="T382" i="52" s="1"/>
  <c r="AC416" i="52"/>
  <c r="T416" i="52" s="1"/>
  <c r="AB93" i="52"/>
  <c r="S93" i="52" s="1"/>
  <c r="AA128" i="52"/>
  <c r="R128" i="52" s="1"/>
  <c r="AB145" i="52"/>
  <c r="S145" i="52" s="1"/>
  <c r="AA162" i="52"/>
  <c r="R162" i="52" s="1"/>
  <c r="AC225" i="52"/>
  <c r="T225" i="52" s="1"/>
  <c r="AA240" i="52"/>
  <c r="R240" i="52" s="1"/>
  <c r="AA270" i="52"/>
  <c r="R270" i="52" s="1"/>
  <c r="AA304" i="52"/>
  <c r="R304" i="52" s="1"/>
  <c r="AA321" i="52"/>
  <c r="R321" i="52" s="1"/>
  <c r="AA318" i="52"/>
  <c r="R318" i="52" s="1"/>
  <c r="AB336" i="52"/>
  <c r="S336" i="52" s="1"/>
  <c r="AA446" i="52"/>
  <c r="R446" i="52" s="1"/>
  <c r="AA169" i="49"/>
  <c r="R169" i="49" s="1"/>
  <c r="J494" i="45"/>
  <c r="X219" i="49" s="1"/>
  <c r="AA113" i="52"/>
  <c r="R113" i="52" s="1"/>
  <c r="AC144" i="52"/>
  <c r="T144" i="52" s="1"/>
  <c r="AA144" i="52"/>
  <c r="R144" i="52" s="1"/>
  <c r="I295" i="48"/>
  <c r="W172" i="52" s="1"/>
  <c r="AC240" i="52"/>
  <c r="T240" i="52" s="1"/>
  <c r="AA317" i="52"/>
  <c r="R317" i="52" s="1"/>
  <c r="AC334" i="52"/>
  <c r="T334" i="52" s="1"/>
  <c r="AB337" i="52"/>
  <c r="S337" i="52" s="1"/>
  <c r="AB369" i="52"/>
  <c r="S369" i="52" s="1"/>
  <c r="AB414" i="52"/>
  <c r="S414" i="52" s="1"/>
  <c r="AB177" i="49"/>
  <c r="S177" i="49" s="1"/>
  <c r="AB29" i="52"/>
  <c r="S29" i="52" s="1"/>
  <c r="AA109" i="52"/>
  <c r="R109" i="52" s="1"/>
  <c r="AB160" i="52"/>
  <c r="S160" i="52" s="1"/>
  <c r="AB210" i="52"/>
  <c r="S210" i="52" s="1"/>
  <c r="AB240" i="52"/>
  <c r="S240" i="52" s="1"/>
  <c r="AC257" i="52"/>
  <c r="T257" i="52" s="1"/>
  <c r="AC287" i="52"/>
  <c r="T287" i="52" s="1"/>
  <c r="AB384" i="52"/>
  <c r="S384" i="52" s="1"/>
  <c r="AA399" i="52"/>
  <c r="R399" i="52" s="1"/>
  <c r="AA402" i="52"/>
  <c r="R402" i="52" s="1"/>
  <c r="I118" i="41"/>
  <c r="AC62" i="52"/>
  <c r="T62" i="52" s="1"/>
  <c r="AB110" i="52"/>
  <c r="S110" i="52" s="1"/>
  <c r="AC160" i="52"/>
  <c r="T160" i="52" s="1"/>
  <c r="AB209" i="52"/>
  <c r="S209" i="52" s="1"/>
  <c r="AA242" i="52"/>
  <c r="R242" i="52" s="1"/>
  <c r="AA290" i="52"/>
  <c r="R290" i="52" s="1"/>
  <c r="AA319" i="52"/>
  <c r="R319" i="52" s="1"/>
  <c r="AC434" i="52"/>
  <c r="T434" i="52" s="1"/>
  <c r="AC449" i="52"/>
  <c r="T449" i="52" s="1"/>
  <c r="AA447" i="52"/>
  <c r="R447" i="52" s="1"/>
  <c r="AB30" i="52"/>
  <c r="S30" i="52" s="1"/>
  <c r="AA64" i="52"/>
  <c r="R64" i="52" s="1"/>
  <c r="AA82" i="52"/>
  <c r="R82" i="52" s="1"/>
  <c r="AA98" i="52"/>
  <c r="R98" i="52" s="1"/>
  <c r="AA145" i="52"/>
  <c r="R145" i="52" s="1"/>
  <c r="AB174" i="52"/>
  <c r="S174" i="52" s="1"/>
  <c r="AA175" i="52"/>
  <c r="R175" i="52" s="1"/>
  <c r="AA206" i="52"/>
  <c r="R206" i="52" s="1"/>
  <c r="AA223" i="52"/>
  <c r="R223" i="52" s="1"/>
  <c r="AC256" i="52"/>
  <c r="T256" i="52" s="1"/>
  <c r="AA286" i="52"/>
  <c r="R286" i="52" s="1"/>
  <c r="AC285" i="52"/>
  <c r="T285" i="52" s="1"/>
  <c r="AA352" i="52"/>
  <c r="R352" i="52" s="1"/>
  <c r="AC385" i="52"/>
  <c r="T385" i="52" s="1"/>
  <c r="AC430" i="52"/>
  <c r="T430" i="52" s="1"/>
  <c r="AC445" i="52"/>
  <c r="T445" i="52" s="1"/>
  <c r="AC226" i="52"/>
  <c r="T226" i="52" s="1"/>
  <c r="AA49" i="52"/>
  <c r="R49" i="52" s="1"/>
  <c r="AA50" i="52"/>
  <c r="R50" i="52" s="1"/>
  <c r="AC80" i="52"/>
  <c r="T80" i="52" s="1"/>
  <c r="AA94" i="52"/>
  <c r="R94" i="52" s="1"/>
  <c r="AA111" i="52"/>
  <c r="R111" i="52" s="1"/>
  <c r="AB143" i="52"/>
  <c r="S143" i="52" s="1"/>
  <c r="K295" i="48"/>
  <c r="Y172" i="52" s="1"/>
  <c r="AC221" i="52"/>
  <c r="T221" i="52" s="1"/>
  <c r="AC238" i="52"/>
  <c r="T238" i="52" s="1"/>
  <c r="AB257" i="52"/>
  <c r="S257" i="52" s="1"/>
  <c r="K457" i="48"/>
  <c r="Y268" i="52" s="1"/>
  <c r="AB269" i="52"/>
  <c r="S269" i="52" s="1"/>
  <c r="AC288" i="52"/>
  <c r="T288" i="52" s="1"/>
  <c r="AB445" i="52"/>
  <c r="S445" i="52" s="1"/>
  <c r="K316" i="41"/>
  <c r="AA32" i="52"/>
  <c r="R32" i="52" s="1"/>
  <c r="AA45" i="52"/>
  <c r="R45" i="52" s="1"/>
  <c r="AA127" i="52"/>
  <c r="R127" i="52" s="1"/>
  <c r="I261" i="48"/>
  <c r="W152" i="52" s="1"/>
  <c r="J295" i="48"/>
  <c r="X172" i="52" s="1"/>
  <c r="J349" i="48"/>
  <c r="X204" i="52" s="1"/>
  <c r="I376" i="48"/>
  <c r="W220" i="52" s="1"/>
  <c r="AC269" i="52"/>
  <c r="T269" i="52" s="1"/>
  <c r="AA303" i="52"/>
  <c r="R303" i="52" s="1"/>
  <c r="AB318" i="52"/>
  <c r="S318" i="52" s="1"/>
  <c r="AA354" i="52"/>
  <c r="R354" i="52" s="1"/>
  <c r="J633" i="48"/>
  <c r="X373" i="52" s="1"/>
  <c r="AB397" i="52"/>
  <c r="S397" i="52" s="1"/>
  <c r="AA397" i="52"/>
  <c r="R397" i="52" s="1"/>
  <c r="K687" i="48"/>
  <c r="Y405" i="52" s="1"/>
  <c r="AB446" i="52"/>
  <c r="S446" i="52" s="1"/>
  <c r="AB57" i="49"/>
  <c r="S57" i="49" s="1"/>
  <c r="AA93" i="52"/>
  <c r="R93" i="52" s="1"/>
  <c r="AB114" i="52"/>
  <c r="S114" i="52" s="1"/>
  <c r="AB144" i="52"/>
  <c r="S144" i="52" s="1"/>
  <c r="AB146" i="52"/>
  <c r="S146" i="52" s="1"/>
  <c r="AC161" i="52"/>
  <c r="T161" i="52" s="1"/>
  <c r="J268" i="48"/>
  <c r="X156" i="52" s="1"/>
  <c r="AA192" i="52"/>
  <c r="R192" i="52" s="1"/>
  <c r="AB205" i="52"/>
  <c r="S205" i="52" s="1"/>
  <c r="AB221" i="52"/>
  <c r="S221" i="52" s="1"/>
  <c r="AC258" i="52"/>
  <c r="T258" i="52" s="1"/>
  <c r="J565" i="48"/>
  <c r="X332" i="52" s="1"/>
  <c r="AA350" i="52"/>
  <c r="R350" i="52" s="1"/>
  <c r="AC370" i="52"/>
  <c r="T370" i="52" s="1"/>
  <c r="AA370" i="52"/>
  <c r="R370" i="52" s="1"/>
  <c r="AA384" i="52"/>
  <c r="R384" i="52" s="1"/>
  <c r="AA431" i="52"/>
  <c r="R431" i="52" s="1"/>
  <c r="AA13" i="49"/>
  <c r="R13" i="49" s="1"/>
  <c r="AA77" i="52"/>
  <c r="R77" i="52" s="1"/>
  <c r="AC157" i="52"/>
  <c r="T157" i="52" s="1"/>
  <c r="AC159" i="52"/>
  <c r="T159" i="52" s="1"/>
  <c r="AC192" i="52"/>
  <c r="T192" i="52" s="1"/>
  <c r="AA208" i="52"/>
  <c r="R208" i="52" s="1"/>
  <c r="AB224" i="52"/>
  <c r="S224" i="52" s="1"/>
  <c r="AA258" i="52"/>
  <c r="R258" i="52" s="1"/>
  <c r="AB271" i="52"/>
  <c r="S271" i="52" s="1"/>
  <c r="AC274" i="52"/>
  <c r="T274" i="52" s="1"/>
  <c r="J484" i="48"/>
  <c r="X284" i="52" s="1"/>
  <c r="AA285" i="52"/>
  <c r="R285" i="52" s="1"/>
  <c r="AB301" i="52"/>
  <c r="S301" i="52" s="1"/>
  <c r="I548" i="48"/>
  <c r="W324" i="52" s="1"/>
  <c r="AC366" i="52"/>
  <c r="T366" i="52" s="1"/>
  <c r="I646" i="48"/>
  <c r="W380" i="52" s="1"/>
  <c r="AB398" i="52"/>
  <c r="S398" i="52" s="1"/>
  <c r="AC31" i="52"/>
  <c r="T31" i="52" s="1"/>
  <c r="AA33" i="52"/>
  <c r="R33" i="52" s="1"/>
  <c r="AB81" i="52"/>
  <c r="S81" i="52" s="1"/>
  <c r="J160" i="48"/>
  <c r="X92" i="52" s="1"/>
  <c r="AA254" i="52"/>
  <c r="R254" i="52" s="1"/>
  <c r="AC401" i="52"/>
  <c r="T401" i="52" s="1"/>
  <c r="AA413" i="52"/>
  <c r="R413" i="52" s="1"/>
  <c r="AC448" i="52"/>
  <c r="T448" i="52" s="1"/>
  <c r="AA102" i="49"/>
  <c r="R102" i="49" s="1"/>
  <c r="K52" i="48"/>
  <c r="Y28" i="52" s="1"/>
  <c r="I106" i="48"/>
  <c r="W60" i="52" s="1"/>
  <c r="J187" i="48"/>
  <c r="X108" i="52" s="1"/>
  <c r="AC143" i="52"/>
  <c r="T143" i="52" s="1"/>
  <c r="AC205" i="52"/>
  <c r="T205" i="52" s="1"/>
  <c r="AB258" i="52"/>
  <c r="S258" i="52" s="1"/>
  <c r="AC272" i="52"/>
  <c r="T272" i="52" s="1"/>
  <c r="K565" i="48"/>
  <c r="Y332" i="52" s="1"/>
  <c r="I619" i="48"/>
  <c r="W364" i="52" s="1"/>
  <c r="M234" i="41"/>
  <c r="J103" i="49" s="1"/>
  <c r="AB50" i="52"/>
  <c r="S50" i="52" s="1"/>
  <c r="AC49" i="52"/>
  <c r="T49" i="52" s="1"/>
  <c r="AB80" i="52"/>
  <c r="S80" i="52" s="1"/>
  <c r="AC98" i="52"/>
  <c r="T98" i="52" s="1"/>
  <c r="AB97" i="52"/>
  <c r="S97" i="52" s="1"/>
  <c r="K187" i="48"/>
  <c r="Y108" i="52" s="1"/>
  <c r="AA159" i="52"/>
  <c r="R159" i="52" s="1"/>
  <c r="AB177" i="52"/>
  <c r="S177" i="52" s="1"/>
  <c r="AA193" i="52"/>
  <c r="R193" i="52" s="1"/>
  <c r="AC306" i="52"/>
  <c r="T306" i="52" s="1"/>
  <c r="AA306" i="52"/>
  <c r="R306" i="52" s="1"/>
  <c r="AC321" i="52"/>
  <c r="T321" i="52" s="1"/>
  <c r="J592" i="48"/>
  <c r="X348" i="52" s="1"/>
  <c r="AB34" i="52"/>
  <c r="S34" i="52" s="1"/>
  <c r="AC94" i="52"/>
  <c r="T94" i="52" s="1"/>
  <c r="AA96" i="52"/>
  <c r="R96" i="52" s="1"/>
  <c r="AC113" i="52"/>
  <c r="T113" i="52" s="1"/>
  <c r="AA129" i="52"/>
  <c r="R129" i="52" s="1"/>
  <c r="AA146" i="52"/>
  <c r="R146" i="52" s="1"/>
  <c r="AB141" i="52"/>
  <c r="S141" i="52" s="1"/>
  <c r="AB191" i="52"/>
  <c r="S191" i="52" s="1"/>
  <c r="AA209" i="52"/>
  <c r="R209" i="52" s="1"/>
  <c r="AA224" i="52"/>
  <c r="R224" i="52" s="1"/>
  <c r="AB225" i="52"/>
  <c r="S225" i="52" s="1"/>
  <c r="AB254" i="52"/>
  <c r="S254" i="52" s="1"/>
  <c r="AB255" i="52"/>
  <c r="S255" i="52" s="1"/>
  <c r="AA273" i="52"/>
  <c r="R273" i="52" s="1"/>
  <c r="AC302" i="52"/>
  <c r="T302" i="52" s="1"/>
  <c r="AC317" i="52"/>
  <c r="T317" i="52" s="1"/>
  <c r="AC318" i="52"/>
  <c r="T318" i="52" s="1"/>
  <c r="AA337" i="52"/>
  <c r="R337" i="52" s="1"/>
  <c r="AB385" i="52"/>
  <c r="S385" i="52" s="1"/>
  <c r="AB433" i="52"/>
  <c r="S433" i="52" s="1"/>
  <c r="AA434" i="52"/>
  <c r="R434" i="52" s="1"/>
  <c r="AB31" i="52"/>
  <c r="S31" i="52" s="1"/>
  <c r="AC81" i="52"/>
  <c r="T81" i="52" s="1"/>
  <c r="AC109" i="52"/>
  <c r="T109" i="52" s="1"/>
  <c r="AA125" i="52"/>
  <c r="R125" i="52" s="1"/>
  <c r="AA142" i="52"/>
  <c r="R142" i="52" s="1"/>
  <c r="AC142" i="52"/>
  <c r="T142" i="52" s="1"/>
  <c r="AA161" i="52"/>
  <c r="R161" i="52" s="1"/>
  <c r="K376" i="48"/>
  <c r="Y220" i="52" s="1"/>
  <c r="J376" i="48"/>
  <c r="X220" i="52" s="1"/>
  <c r="AC239" i="52"/>
  <c r="T239" i="52" s="1"/>
  <c r="J430" i="48"/>
  <c r="X252" i="52" s="1"/>
  <c r="AB273" i="52"/>
  <c r="S273" i="52" s="1"/>
  <c r="AB335" i="52"/>
  <c r="S335" i="52" s="1"/>
  <c r="AA353" i="52"/>
  <c r="R353" i="52" s="1"/>
  <c r="AC384" i="52"/>
  <c r="T384" i="52" s="1"/>
  <c r="AA382" i="52"/>
  <c r="R382" i="52" s="1"/>
  <c r="AC399" i="52"/>
  <c r="T399" i="52" s="1"/>
  <c r="AB447" i="52"/>
  <c r="S447" i="52" s="1"/>
  <c r="AA158" i="52"/>
  <c r="R158" i="52" s="1"/>
  <c r="AB190" i="52"/>
  <c r="S190" i="52" s="1"/>
  <c r="AC206" i="52"/>
  <c r="T206" i="52" s="1"/>
  <c r="AA257" i="52"/>
  <c r="R257" i="52" s="1"/>
  <c r="AB272" i="52"/>
  <c r="S272" i="52" s="1"/>
  <c r="AA274" i="52"/>
  <c r="R274" i="52" s="1"/>
  <c r="AB287" i="52"/>
  <c r="S287" i="52" s="1"/>
  <c r="K673" i="48"/>
  <c r="Y396" i="52" s="1"/>
  <c r="AA415" i="52"/>
  <c r="R415" i="52" s="1"/>
  <c r="AA418" i="52"/>
  <c r="R418" i="52" s="1"/>
  <c r="AC433" i="52"/>
  <c r="T433" i="52" s="1"/>
  <c r="AC34" i="52"/>
  <c r="T34" i="52" s="1"/>
  <c r="AC29" i="52"/>
  <c r="T29" i="52" s="1"/>
  <c r="J79" i="48"/>
  <c r="X44" i="52" s="1"/>
  <c r="AC63" i="52"/>
  <c r="T63" i="52" s="1"/>
  <c r="AB98" i="52"/>
  <c r="S98" i="52" s="1"/>
  <c r="AC126" i="52"/>
  <c r="T126" i="52" s="1"/>
  <c r="AB162" i="52"/>
  <c r="S162" i="52" s="1"/>
  <c r="AA241" i="52"/>
  <c r="R241" i="52" s="1"/>
  <c r="AC289" i="52"/>
  <c r="T289" i="52" s="1"/>
  <c r="AA333" i="52"/>
  <c r="R333" i="52" s="1"/>
  <c r="AC369" i="52"/>
  <c r="T369" i="52" s="1"/>
  <c r="J646" i="48"/>
  <c r="X380" i="52" s="1"/>
  <c r="I700" i="48"/>
  <c r="W412" i="52" s="1"/>
  <c r="AC429" i="52"/>
  <c r="T429" i="52" s="1"/>
  <c r="AB448" i="52"/>
  <c r="S448" i="52" s="1"/>
  <c r="N152" i="41"/>
  <c r="K67" i="49" s="1"/>
  <c r="AC30" i="52"/>
  <c r="T30" i="52" s="1"/>
  <c r="AA65" i="52"/>
  <c r="R65" i="52" s="1"/>
  <c r="AA80" i="52"/>
  <c r="R80" i="52" s="1"/>
  <c r="AC82" i="52"/>
  <c r="T82" i="52" s="1"/>
  <c r="AC208" i="52"/>
  <c r="T208" i="52" s="1"/>
  <c r="AA237" i="52"/>
  <c r="R237" i="52" s="1"/>
  <c r="AB239" i="52"/>
  <c r="S239" i="52" s="1"/>
  <c r="AA336" i="52"/>
  <c r="R336" i="52" s="1"/>
  <c r="AB354" i="52"/>
  <c r="S354" i="52" s="1"/>
  <c r="AC386" i="52"/>
  <c r="T386" i="52" s="1"/>
  <c r="AC446" i="52"/>
  <c r="T446" i="52" s="1"/>
  <c r="AC33" i="49"/>
  <c r="T33" i="49" s="1"/>
  <c r="AA61" i="52"/>
  <c r="R61" i="52" s="1"/>
  <c r="AB65" i="52"/>
  <c r="S65" i="52" s="1"/>
  <c r="AB94" i="52"/>
  <c r="S94" i="52" s="1"/>
  <c r="AB208" i="52"/>
  <c r="S208" i="52" s="1"/>
  <c r="AA221" i="52"/>
  <c r="R221" i="52" s="1"/>
  <c r="AB256" i="52"/>
  <c r="S256" i="52" s="1"/>
  <c r="AB306" i="52"/>
  <c r="S306" i="52" s="1"/>
  <c r="AC320" i="52"/>
  <c r="T320" i="52" s="1"/>
  <c r="I538" i="48"/>
  <c r="W316" i="52" s="1"/>
  <c r="AB365" i="52"/>
  <c r="S365" i="52" s="1"/>
  <c r="AB381" i="52"/>
  <c r="S381" i="52" s="1"/>
  <c r="AB401" i="52"/>
  <c r="S401" i="52" s="1"/>
  <c r="AC32" i="52"/>
  <c r="T32" i="52" s="1"/>
  <c r="K79" i="48"/>
  <c r="Y44" i="52" s="1"/>
  <c r="AC66" i="52"/>
  <c r="T66" i="52" s="1"/>
  <c r="AB95" i="52"/>
  <c r="S95" i="52" s="1"/>
  <c r="AB126" i="52"/>
  <c r="S126" i="52" s="1"/>
  <c r="AA143" i="52"/>
  <c r="R143" i="52" s="1"/>
  <c r="AB158" i="52"/>
  <c r="S158" i="52" s="1"/>
  <c r="AA191" i="52"/>
  <c r="R191" i="52" s="1"/>
  <c r="AB206" i="52"/>
  <c r="S206" i="52" s="1"/>
  <c r="AA210" i="52"/>
  <c r="R210" i="52" s="1"/>
  <c r="AC273" i="52"/>
  <c r="T273" i="52" s="1"/>
  <c r="AB322" i="52"/>
  <c r="S322" i="52" s="1"/>
  <c r="AA351" i="52"/>
  <c r="R351" i="52" s="1"/>
  <c r="AC368" i="52"/>
  <c r="T368" i="52" s="1"/>
  <c r="AB413" i="52"/>
  <c r="S413" i="52" s="1"/>
  <c r="AB432" i="52"/>
  <c r="S432" i="52" s="1"/>
  <c r="N476" i="41"/>
  <c r="K211" i="49" s="1"/>
  <c r="AA177" i="52"/>
  <c r="R177" i="52" s="1"/>
  <c r="AA194" i="52"/>
  <c r="R194" i="52" s="1"/>
  <c r="AB317" i="52"/>
  <c r="S317" i="52" s="1"/>
  <c r="I592" i="48"/>
  <c r="W348" i="52" s="1"/>
  <c r="AC349" i="52"/>
  <c r="T349" i="52" s="1"/>
  <c r="AA368" i="52"/>
  <c r="R368" i="52" s="1"/>
  <c r="AB382" i="52"/>
  <c r="S382" i="52" s="1"/>
  <c r="AC402" i="52"/>
  <c r="T402" i="52" s="1"/>
  <c r="AA130" i="52"/>
  <c r="R130" i="52" s="1"/>
  <c r="AA173" i="52"/>
  <c r="R173" i="52" s="1"/>
  <c r="AA174" i="52"/>
  <c r="R174" i="52" s="1"/>
  <c r="AA190" i="52"/>
  <c r="R190" i="52" s="1"/>
  <c r="AB194" i="52"/>
  <c r="S194" i="52" s="1"/>
  <c r="AA289" i="52"/>
  <c r="R289" i="52" s="1"/>
  <c r="AC303" i="52"/>
  <c r="T303" i="52" s="1"/>
  <c r="AB367" i="52"/>
  <c r="S367" i="52" s="1"/>
  <c r="AA448" i="52"/>
  <c r="R448" i="52" s="1"/>
  <c r="AA450" i="52"/>
  <c r="R450" i="52" s="1"/>
  <c r="AC19" i="52"/>
  <c r="T19" i="52" s="1"/>
  <c r="AB66" i="52"/>
  <c r="S66" i="52" s="1"/>
  <c r="AB159" i="52"/>
  <c r="S159" i="52" s="1"/>
  <c r="AB222" i="52"/>
  <c r="S222" i="52" s="1"/>
  <c r="AB237" i="52"/>
  <c r="S237" i="52" s="1"/>
  <c r="AA255" i="52"/>
  <c r="R255" i="52" s="1"/>
  <c r="AB368" i="52"/>
  <c r="S368" i="52" s="1"/>
  <c r="AC381" i="52"/>
  <c r="T381" i="52" s="1"/>
  <c r="AA433" i="52"/>
  <c r="R433" i="52" s="1"/>
  <c r="AC431" i="52"/>
  <c r="T431" i="52" s="1"/>
  <c r="I64" i="41"/>
  <c r="AC48" i="52"/>
  <c r="T48" i="52" s="1"/>
  <c r="AB64" i="52"/>
  <c r="S64" i="52" s="1"/>
  <c r="AA79" i="52"/>
  <c r="R79" i="52" s="1"/>
  <c r="AA78" i="52"/>
  <c r="R78" i="52" s="1"/>
  <c r="AC97" i="52"/>
  <c r="T97" i="52" s="1"/>
  <c r="AA141" i="52"/>
  <c r="R141" i="52" s="1"/>
  <c r="AC209" i="52"/>
  <c r="T209" i="52" s="1"/>
  <c r="AA238" i="52"/>
  <c r="R238" i="52" s="1"/>
  <c r="AA287" i="52"/>
  <c r="R287" i="52" s="1"/>
  <c r="AC305" i="52"/>
  <c r="T305" i="52" s="1"/>
  <c r="AB305" i="52"/>
  <c r="S305" i="52" s="1"/>
  <c r="AA338" i="52"/>
  <c r="R338" i="52" s="1"/>
  <c r="AB349" i="52"/>
  <c r="S349" i="52" s="1"/>
  <c r="AC352" i="52"/>
  <c r="T352" i="52" s="1"/>
  <c r="AC417" i="52"/>
  <c r="T417" i="52" s="1"/>
  <c r="AA429" i="52"/>
  <c r="R429" i="52" s="1"/>
  <c r="AB33" i="52"/>
  <c r="S33" i="52" s="1"/>
  <c r="I133" i="48"/>
  <c r="W76" i="52" s="1"/>
  <c r="AC93" i="52"/>
  <c r="T93" i="52" s="1"/>
  <c r="AC114" i="52"/>
  <c r="T114" i="52" s="1"/>
  <c r="AA112" i="52"/>
  <c r="R112" i="52" s="1"/>
  <c r="AC129" i="52"/>
  <c r="T129" i="52" s="1"/>
  <c r="AA160" i="52"/>
  <c r="R160" i="52" s="1"/>
  <c r="AB173" i="52"/>
  <c r="S173" i="52" s="1"/>
  <c r="K349" i="48"/>
  <c r="Y204" i="52" s="1"/>
  <c r="K430" i="48"/>
  <c r="Y252" i="52" s="1"/>
  <c r="AC270" i="52"/>
  <c r="T270" i="52" s="1"/>
  <c r="AB286" i="52"/>
  <c r="S286" i="52" s="1"/>
  <c r="AC301" i="52"/>
  <c r="T301" i="52" s="1"/>
  <c r="AA334" i="52"/>
  <c r="R334" i="52" s="1"/>
  <c r="AB415" i="52"/>
  <c r="S415" i="52" s="1"/>
  <c r="AB431" i="52"/>
  <c r="S431" i="52" s="1"/>
  <c r="J43" i="47"/>
  <c r="G22" i="52" s="1"/>
  <c r="I205" i="47"/>
  <c r="F118" i="52" s="1"/>
  <c r="K250" i="47"/>
  <c r="H147" i="52" s="1"/>
  <c r="K25" i="41"/>
  <c r="J41" i="41"/>
  <c r="G17" i="49" s="1"/>
  <c r="I78" i="41"/>
  <c r="F34" i="49" s="1"/>
  <c r="AC34" i="49" s="1"/>
  <c r="T34" i="49" s="1"/>
  <c r="K77" i="41"/>
  <c r="H33" i="49" s="1"/>
  <c r="J125" i="41"/>
  <c r="G54" i="49" s="1"/>
  <c r="I220" i="41"/>
  <c r="F96" i="49" s="1"/>
  <c r="AA96" i="49" s="1"/>
  <c r="R96" i="49" s="1"/>
  <c r="J215" i="41"/>
  <c r="G94" i="49" s="1"/>
  <c r="J51" i="47"/>
  <c r="G27" i="52" s="1"/>
  <c r="K49" i="47"/>
  <c r="H25" i="52" s="1"/>
  <c r="K104" i="47"/>
  <c r="H58" i="52" s="1"/>
  <c r="K157" i="47"/>
  <c r="H89" i="52" s="1"/>
  <c r="I213" i="47"/>
  <c r="F123" i="52" s="1"/>
  <c r="K223" i="47"/>
  <c r="H131" i="52" s="1"/>
  <c r="K260" i="47"/>
  <c r="H151" i="52" s="1"/>
  <c r="K277" i="47"/>
  <c r="H163" i="52" s="1"/>
  <c r="K320" i="47"/>
  <c r="H186" i="52" s="1"/>
  <c r="K331" i="47"/>
  <c r="H195" i="52" s="1"/>
  <c r="J341" i="47"/>
  <c r="G199" i="52" s="1"/>
  <c r="K374" i="47"/>
  <c r="H218" i="52" s="1"/>
  <c r="K385" i="47"/>
  <c r="H227" i="52" s="1"/>
  <c r="K428" i="47"/>
  <c r="H250" i="52" s="1"/>
  <c r="K439" i="47"/>
  <c r="H259" i="52" s="1"/>
  <c r="K482" i="47"/>
  <c r="H282" i="52" s="1"/>
  <c r="K493" i="47"/>
  <c r="H291" i="52" s="1"/>
  <c r="K536" i="47"/>
  <c r="H314" i="52" s="1"/>
  <c r="I591" i="47"/>
  <c r="F347" i="52" s="1"/>
  <c r="J611" i="47"/>
  <c r="G359" i="52" s="1"/>
  <c r="K644" i="47"/>
  <c r="H378" i="52" s="1"/>
  <c r="K655" i="47"/>
  <c r="H387" i="52" s="1"/>
  <c r="J697" i="47"/>
  <c r="G409" i="52" s="1"/>
  <c r="K752" i="47"/>
  <c r="H442" i="52" s="1"/>
  <c r="I61" i="41"/>
  <c r="K132" i="41"/>
  <c r="H58" i="49" s="1"/>
  <c r="J196" i="41"/>
  <c r="G85" i="49" s="1"/>
  <c r="I257" i="41"/>
  <c r="F113" i="49" s="1"/>
  <c r="AC113" i="49" s="1"/>
  <c r="T113" i="49" s="1"/>
  <c r="I329" i="41"/>
  <c r="F145" i="49" s="1"/>
  <c r="AC145" i="49" s="1"/>
  <c r="T145" i="49" s="1"/>
  <c r="I583" i="47"/>
  <c r="F342" i="52" s="1"/>
  <c r="I610" i="47"/>
  <c r="F358" i="52" s="1"/>
  <c r="I115" i="41"/>
  <c r="J222" i="41"/>
  <c r="G98" i="49" s="1"/>
  <c r="I214" i="41"/>
  <c r="F93" i="49" s="1"/>
  <c r="AC93" i="49" s="1"/>
  <c r="T93" i="49" s="1"/>
  <c r="K204" i="41"/>
  <c r="H90" i="49" s="1"/>
  <c r="K203" i="41"/>
  <c r="H89" i="49" s="1"/>
  <c r="I202" i="41"/>
  <c r="F88" i="49" s="1"/>
  <c r="AB88" i="49" s="1"/>
  <c r="S88" i="49" s="1"/>
  <c r="K276" i="41"/>
  <c r="H122" i="49" s="1"/>
  <c r="J268" i="41"/>
  <c r="G117" i="49" s="1"/>
  <c r="J251" i="41"/>
  <c r="G110" i="49" s="1"/>
  <c r="K77" i="47"/>
  <c r="H42" i="52" s="1"/>
  <c r="K88" i="47"/>
  <c r="H51" i="52" s="1"/>
  <c r="K98" i="47"/>
  <c r="H55" i="52" s="1"/>
  <c r="J130" i="47"/>
  <c r="G73" i="52" s="1"/>
  <c r="I152" i="47"/>
  <c r="F87" i="52" s="1"/>
  <c r="K185" i="47"/>
  <c r="H106" i="52" s="1"/>
  <c r="K239" i="47"/>
  <c r="H138" i="52" s="1"/>
  <c r="K266" i="47"/>
  <c r="H154" i="52" s="1"/>
  <c r="K293" i="47"/>
  <c r="H170" i="52" s="1"/>
  <c r="K304" i="47"/>
  <c r="H179" i="52" s="1"/>
  <c r="J314" i="47"/>
  <c r="G183" i="52" s="1"/>
  <c r="K347" i="47"/>
  <c r="H202" i="52" s="1"/>
  <c r="K358" i="47"/>
  <c r="H211" i="52" s="1"/>
  <c r="K401" i="47"/>
  <c r="H234" i="52" s="1"/>
  <c r="K412" i="47"/>
  <c r="H243" i="52" s="1"/>
  <c r="K455" i="47"/>
  <c r="H266" i="52" s="1"/>
  <c r="K466" i="47"/>
  <c r="H275" i="52" s="1"/>
  <c r="K509" i="47"/>
  <c r="H298" i="52" s="1"/>
  <c r="K520" i="47"/>
  <c r="H307" i="52" s="1"/>
  <c r="I564" i="47"/>
  <c r="F331" i="52" s="1"/>
  <c r="I556" i="47"/>
  <c r="F326" i="52" s="1"/>
  <c r="I618" i="47"/>
  <c r="F363" i="52" s="1"/>
  <c r="K628" i="47"/>
  <c r="H371" i="52" s="1"/>
  <c r="J638" i="47"/>
  <c r="G375" i="52" s="1"/>
  <c r="K671" i="47"/>
  <c r="H394" i="52" s="1"/>
  <c r="I692" i="47"/>
  <c r="F407" i="52" s="1"/>
  <c r="J724" i="47"/>
  <c r="G425" i="52" s="1"/>
  <c r="K736" i="47"/>
  <c r="H435" i="52" s="1"/>
  <c r="K42" i="41"/>
  <c r="H18" i="49" s="1"/>
  <c r="K34" i="41"/>
  <c r="H13" i="49" s="1"/>
  <c r="K70" i="41"/>
  <c r="H29" i="49" s="1"/>
  <c r="I205" i="41"/>
  <c r="K259" i="41"/>
  <c r="I274" i="41"/>
  <c r="F120" i="49" s="1"/>
  <c r="AC120" i="49" s="1"/>
  <c r="T120" i="49" s="1"/>
  <c r="I269" i="41"/>
  <c r="F118" i="49" s="1"/>
  <c r="AC118" i="49" s="1"/>
  <c r="T118" i="49" s="1"/>
  <c r="J241" i="41"/>
  <c r="J328" i="41"/>
  <c r="G144" i="49" s="1"/>
  <c r="K323" i="41"/>
  <c r="H142" i="49" s="1"/>
  <c r="I62" i="48"/>
  <c r="W36" i="52" s="1"/>
  <c r="N160" i="47"/>
  <c r="K92" i="52" s="1"/>
  <c r="N565" i="47"/>
  <c r="K332" i="52" s="1"/>
  <c r="N727" i="47"/>
  <c r="K428" i="52" s="1"/>
  <c r="I498" i="45"/>
  <c r="W220" i="49" s="1"/>
  <c r="J498" i="45"/>
  <c r="X220" i="49" s="1"/>
  <c r="I450" i="45"/>
  <c r="W199" i="49" s="1"/>
  <c r="I480" i="45"/>
  <c r="W212" i="49" s="1"/>
  <c r="I494" i="45"/>
  <c r="W219" i="49" s="1"/>
  <c r="K498" i="45"/>
  <c r="Y220" i="49" s="1"/>
  <c r="K504" i="45"/>
  <c r="Y223" i="49" s="1"/>
  <c r="J504" i="45"/>
  <c r="X223" i="49" s="1"/>
  <c r="I504" i="45"/>
  <c r="W223" i="49" s="1"/>
  <c r="K494" i="45"/>
  <c r="Y219" i="49" s="1"/>
  <c r="J350" i="45"/>
  <c r="X155" i="49" s="1"/>
  <c r="J444" i="45"/>
  <c r="X196" i="49" s="1"/>
  <c r="K486" i="45"/>
  <c r="Y215" i="49" s="1"/>
  <c r="I476" i="45"/>
  <c r="W211" i="49" s="1"/>
  <c r="J486" i="45"/>
  <c r="X215" i="49" s="1"/>
  <c r="J480" i="45"/>
  <c r="X212" i="49" s="1"/>
  <c r="K476" i="45"/>
  <c r="Y211" i="49" s="1"/>
  <c r="I372" i="45"/>
  <c r="W164" i="49" s="1"/>
  <c r="I444" i="45"/>
  <c r="W196" i="49" s="1"/>
  <c r="J440" i="45"/>
  <c r="X195" i="49" s="1"/>
  <c r="K440" i="45"/>
  <c r="Y195" i="49" s="1"/>
  <c r="K450" i="45"/>
  <c r="Y199" i="49" s="1"/>
  <c r="J468" i="45"/>
  <c r="X207" i="49" s="1"/>
  <c r="K468" i="45"/>
  <c r="Y207" i="49" s="1"/>
  <c r="J476" i="45"/>
  <c r="X211" i="49" s="1"/>
  <c r="I486" i="45"/>
  <c r="W215" i="49" s="1"/>
  <c r="K480" i="45"/>
  <c r="Y212" i="49" s="1"/>
  <c r="I440" i="45"/>
  <c r="W195" i="49" s="1"/>
  <c r="I468" i="45"/>
  <c r="W207" i="49" s="1"/>
  <c r="I458" i="45"/>
  <c r="W203" i="49" s="1"/>
  <c r="K444" i="45"/>
  <c r="Y196" i="49" s="1"/>
  <c r="K414" i="45"/>
  <c r="Y183" i="49" s="1"/>
  <c r="J414" i="45"/>
  <c r="X183" i="49" s="1"/>
  <c r="J422" i="45"/>
  <c r="X187" i="49" s="1"/>
  <c r="J462" i="45"/>
  <c r="X204" i="49" s="1"/>
  <c r="K462" i="45"/>
  <c r="Y204" i="49" s="1"/>
  <c r="J408" i="45"/>
  <c r="X180" i="49" s="1"/>
  <c r="K422" i="45"/>
  <c r="Y187" i="49" s="1"/>
  <c r="J450" i="45"/>
  <c r="X199" i="49" s="1"/>
  <c r="K458" i="45"/>
  <c r="Y203" i="49" s="1"/>
  <c r="I462" i="45"/>
  <c r="W204" i="49" s="1"/>
  <c r="J458" i="45"/>
  <c r="X203" i="49" s="1"/>
  <c r="I426" i="45"/>
  <c r="W188" i="49" s="1"/>
  <c r="K432" i="45"/>
  <c r="Y191" i="49" s="1"/>
  <c r="I350" i="45"/>
  <c r="W155" i="49" s="1"/>
  <c r="K368" i="45"/>
  <c r="Y163" i="49" s="1"/>
  <c r="K390" i="45"/>
  <c r="Y172" i="49" s="1"/>
  <c r="J404" i="45"/>
  <c r="X179" i="49" s="1"/>
  <c r="I422" i="45"/>
  <c r="W187" i="49" s="1"/>
  <c r="K426" i="45"/>
  <c r="Y188" i="49" s="1"/>
  <c r="J372" i="45"/>
  <c r="X164" i="49" s="1"/>
  <c r="I368" i="45"/>
  <c r="W163" i="49" s="1"/>
  <c r="J432" i="45"/>
  <c r="X191" i="49" s="1"/>
  <c r="I432" i="45"/>
  <c r="W191" i="49" s="1"/>
  <c r="J426" i="45"/>
  <c r="X188" i="49" s="1"/>
  <c r="I404" i="45"/>
  <c r="W179" i="49" s="1"/>
  <c r="I408" i="45"/>
  <c r="W180" i="49" s="1"/>
  <c r="K404" i="45"/>
  <c r="Y179" i="49" s="1"/>
  <c r="K396" i="45"/>
  <c r="Y175" i="49" s="1"/>
  <c r="I414" i="45"/>
  <c r="W183" i="49" s="1"/>
  <c r="K408" i="45"/>
  <c r="Y180" i="49" s="1"/>
  <c r="I378" i="45"/>
  <c r="W167" i="49" s="1"/>
  <c r="J368" i="45"/>
  <c r="X163" i="49" s="1"/>
  <c r="J386" i="45"/>
  <c r="X171" i="49" s="1"/>
  <c r="K386" i="45"/>
  <c r="Y171" i="49" s="1"/>
  <c r="K378" i="45"/>
  <c r="Y167" i="49" s="1"/>
  <c r="I386" i="45"/>
  <c r="W171" i="49" s="1"/>
  <c r="I396" i="45"/>
  <c r="W175" i="49" s="1"/>
  <c r="J390" i="45"/>
  <c r="X172" i="49" s="1"/>
  <c r="I342" i="45"/>
  <c r="W151" i="49" s="1"/>
  <c r="J378" i="45"/>
  <c r="X167" i="49" s="1"/>
  <c r="K372" i="45"/>
  <c r="Y164" i="49" s="1"/>
  <c r="I390" i="45"/>
  <c r="W172" i="49" s="1"/>
  <c r="J396" i="45"/>
  <c r="X175" i="49" s="1"/>
  <c r="I354" i="45"/>
  <c r="W156" i="49" s="1"/>
  <c r="J354" i="45"/>
  <c r="X156" i="49" s="1"/>
  <c r="K360" i="45"/>
  <c r="Y159" i="49" s="1"/>
  <c r="K354" i="45"/>
  <c r="Y156" i="49" s="1"/>
  <c r="J336" i="45"/>
  <c r="X148" i="49" s="1"/>
  <c r="I332" i="45"/>
  <c r="W147" i="49" s="1"/>
  <c r="J360" i="45"/>
  <c r="X159" i="49" s="1"/>
  <c r="I360" i="45"/>
  <c r="W159" i="49" s="1"/>
  <c r="K350" i="45"/>
  <c r="Y155" i="49" s="1"/>
  <c r="K332" i="45"/>
  <c r="Y147" i="49" s="1"/>
  <c r="I318" i="45"/>
  <c r="W140" i="49" s="1"/>
  <c r="K342" i="45"/>
  <c r="Y151" i="49" s="1"/>
  <c r="J342" i="45"/>
  <c r="X151" i="49" s="1"/>
  <c r="K300" i="45"/>
  <c r="Y132" i="49" s="1"/>
  <c r="I336" i="45"/>
  <c r="W148" i="49" s="1"/>
  <c r="K336" i="45"/>
  <c r="Y148" i="49" s="1"/>
  <c r="K318" i="45"/>
  <c r="Y140" i="49" s="1"/>
  <c r="K324" i="45"/>
  <c r="Y143" i="49" s="1"/>
  <c r="J332" i="45"/>
  <c r="X147" i="49" s="1"/>
  <c r="J288" i="45"/>
  <c r="X127" i="49" s="1"/>
  <c r="K314" i="45"/>
  <c r="Y139" i="49" s="1"/>
  <c r="J318" i="45"/>
  <c r="X140" i="49" s="1"/>
  <c r="I324" i="45"/>
  <c r="W143" i="49" s="1"/>
  <c r="J314" i="45"/>
  <c r="X139" i="49" s="1"/>
  <c r="I314" i="45"/>
  <c r="W139" i="49" s="1"/>
  <c r="J306" i="45"/>
  <c r="X135" i="49" s="1"/>
  <c r="I306" i="45"/>
  <c r="W135" i="49" s="1"/>
  <c r="I296" i="45"/>
  <c r="W131" i="49" s="1"/>
  <c r="J324" i="45"/>
  <c r="X143" i="49" s="1"/>
  <c r="I300" i="45"/>
  <c r="W132" i="49" s="1"/>
  <c r="K296" i="45"/>
  <c r="Y131" i="49" s="1"/>
  <c r="K306" i="45"/>
  <c r="Y135" i="49" s="1"/>
  <c r="J246" i="45"/>
  <c r="X108" i="49" s="1"/>
  <c r="I288" i="45"/>
  <c r="W127" i="49" s="1"/>
  <c r="J270" i="45"/>
  <c r="X119" i="49" s="1"/>
  <c r="J278" i="45"/>
  <c r="X123" i="49" s="1"/>
  <c r="I282" i="45"/>
  <c r="W124" i="49" s="1"/>
  <c r="K278" i="45"/>
  <c r="Y123" i="49" s="1"/>
  <c r="J300" i="45"/>
  <c r="X132" i="49" s="1"/>
  <c r="J296" i="45"/>
  <c r="X131" i="49" s="1"/>
  <c r="J282" i="45"/>
  <c r="X124" i="49" s="1"/>
  <c r="K288" i="45"/>
  <c r="Y127" i="49" s="1"/>
  <c r="I278" i="45"/>
  <c r="W123" i="49" s="1"/>
  <c r="K224" i="45"/>
  <c r="Y99" i="49" s="1"/>
  <c r="K246" i="45"/>
  <c r="Y108" i="49" s="1"/>
  <c r="J260" i="45"/>
  <c r="X115" i="49" s="1"/>
  <c r="I270" i="45"/>
  <c r="W119" i="49" s="1"/>
  <c r="K282" i="45"/>
  <c r="Y124" i="49" s="1"/>
  <c r="K270" i="45"/>
  <c r="Y119" i="49" s="1"/>
  <c r="I260" i="45"/>
  <c r="W115" i="49" s="1"/>
  <c r="I264" i="45"/>
  <c r="W116" i="49" s="1"/>
  <c r="J264" i="45"/>
  <c r="X116" i="49" s="1"/>
  <c r="K252" i="45"/>
  <c r="Y111" i="49" s="1"/>
  <c r="J252" i="45"/>
  <c r="X111" i="49" s="1"/>
  <c r="K264" i="45"/>
  <c r="Y116" i="49" s="1"/>
  <c r="K260" i="45"/>
  <c r="Y115" i="49" s="1"/>
  <c r="J216" i="45"/>
  <c r="X95" i="49" s="1"/>
  <c r="I224" i="45"/>
  <c r="W99" i="49" s="1"/>
  <c r="I234" i="45"/>
  <c r="W103" i="49" s="1"/>
  <c r="K242" i="45"/>
  <c r="Y107" i="49" s="1"/>
  <c r="J242" i="45"/>
  <c r="X107" i="49" s="1"/>
  <c r="I242" i="45"/>
  <c r="W107" i="49" s="1"/>
  <c r="I252" i="45"/>
  <c r="W111" i="49" s="1"/>
  <c r="I162" i="45"/>
  <c r="W71" i="49" s="1"/>
  <c r="J180" i="45"/>
  <c r="X79" i="49" s="1"/>
  <c r="I192" i="45"/>
  <c r="W84" i="49" s="1"/>
  <c r="J234" i="45"/>
  <c r="X103" i="49" s="1"/>
  <c r="K228" i="45"/>
  <c r="Y100" i="49" s="1"/>
  <c r="J224" i="45"/>
  <c r="X99" i="49" s="1"/>
  <c r="I246" i="45"/>
  <c r="W108" i="49" s="1"/>
  <c r="I228" i="45"/>
  <c r="W100" i="49" s="1"/>
  <c r="I216" i="45"/>
  <c r="W95" i="49" s="1"/>
  <c r="J228" i="45"/>
  <c r="X100" i="49" s="1"/>
  <c r="J206" i="45"/>
  <c r="X91" i="49" s="1"/>
  <c r="I210" i="45"/>
  <c r="W92" i="49" s="1"/>
  <c r="K206" i="45"/>
  <c r="Y91" i="49" s="1"/>
  <c r="K234" i="45"/>
  <c r="Y103" i="49" s="1"/>
  <c r="I152" i="45"/>
  <c r="W67" i="49" s="1"/>
  <c r="J210" i="45"/>
  <c r="X92" i="49" s="1"/>
  <c r="I206" i="45"/>
  <c r="W91" i="49" s="1"/>
  <c r="K210" i="45"/>
  <c r="Y92" i="49" s="1"/>
  <c r="K216" i="45"/>
  <c r="Y95" i="49" s="1"/>
  <c r="J170" i="45"/>
  <c r="X75" i="49" s="1"/>
  <c r="I170" i="45"/>
  <c r="W75" i="49" s="1"/>
  <c r="J174" i="45"/>
  <c r="X76" i="49" s="1"/>
  <c r="K198" i="45"/>
  <c r="Y87" i="49" s="1"/>
  <c r="I188" i="45"/>
  <c r="W83" i="49" s="1"/>
  <c r="J198" i="45"/>
  <c r="X87" i="49" s="1"/>
  <c r="J162" i="45"/>
  <c r="X71" i="49" s="1"/>
  <c r="K156" i="45"/>
  <c r="Y68" i="49" s="1"/>
  <c r="I180" i="45"/>
  <c r="W79" i="49" s="1"/>
  <c r="K170" i="45"/>
  <c r="Y75" i="49" s="1"/>
  <c r="J192" i="45"/>
  <c r="X84" i="49" s="1"/>
  <c r="K188" i="45"/>
  <c r="Y83" i="49" s="1"/>
  <c r="K152" i="45"/>
  <c r="Y67" i="49" s="1"/>
  <c r="K174" i="45"/>
  <c r="Y76" i="49" s="1"/>
  <c r="K180" i="45"/>
  <c r="Y79" i="49" s="1"/>
  <c r="I174" i="45"/>
  <c r="W76" i="49" s="1"/>
  <c r="J188" i="45"/>
  <c r="X83" i="49" s="1"/>
  <c r="I198" i="45"/>
  <c r="W87" i="49" s="1"/>
  <c r="K192" i="45"/>
  <c r="Y84" i="49" s="1"/>
  <c r="I156" i="45"/>
  <c r="W68" i="49" s="1"/>
  <c r="K162" i="45"/>
  <c r="Y71" i="49" s="1"/>
  <c r="I144" i="45"/>
  <c r="W63" i="49" s="1"/>
  <c r="J144" i="45"/>
  <c r="X63" i="49" s="1"/>
  <c r="J134" i="45"/>
  <c r="X59" i="49" s="1"/>
  <c r="I138" i="45"/>
  <c r="W60" i="49" s="1"/>
  <c r="K134" i="45"/>
  <c r="Y59" i="49" s="1"/>
  <c r="J156" i="45"/>
  <c r="X68" i="49" s="1"/>
  <c r="J152" i="45"/>
  <c r="X67" i="49" s="1"/>
  <c r="I116" i="45"/>
  <c r="W51" i="49" s="1"/>
  <c r="K144" i="45"/>
  <c r="Y63" i="49" s="1"/>
  <c r="I134" i="45"/>
  <c r="W59" i="49" s="1"/>
  <c r="J138" i="45"/>
  <c r="X60" i="49" s="1"/>
  <c r="K138" i="45"/>
  <c r="Y60" i="49" s="1"/>
  <c r="J84" i="45"/>
  <c r="X36" i="49" s="1"/>
  <c r="K98" i="45"/>
  <c r="Y43" i="49" s="1"/>
  <c r="J102" i="45"/>
  <c r="X44" i="49" s="1"/>
  <c r="K126" i="45"/>
  <c r="Y55" i="49" s="1"/>
  <c r="J98" i="45"/>
  <c r="X43" i="49" s="1"/>
  <c r="K120" i="45"/>
  <c r="Y52" i="49" s="1"/>
  <c r="J72" i="45"/>
  <c r="X31" i="49" s="1"/>
  <c r="I98" i="45"/>
  <c r="W43" i="49" s="1"/>
  <c r="J108" i="45"/>
  <c r="X47" i="49" s="1"/>
  <c r="J126" i="45"/>
  <c r="X55" i="49" s="1"/>
  <c r="I120" i="45"/>
  <c r="W52" i="49" s="1"/>
  <c r="J116" i="45"/>
  <c r="X51" i="49" s="1"/>
  <c r="I102" i="45"/>
  <c r="W44" i="49" s="1"/>
  <c r="J120" i="45"/>
  <c r="X52" i="49" s="1"/>
  <c r="K116" i="45"/>
  <c r="Y51" i="49" s="1"/>
  <c r="K26" i="45"/>
  <c r="Y11" i="49" s="1"/>
  <c r="I62" i="45"/>
  <c r="W27" i="49" s="1"/>
  <c r="I84" i="45"/>
  <c r="W36" i="49" s="1"/>
  <c r="K80" i="45"/>
  <c r="Y35" i="49" s="1"/>
  <c r="K102" i="45"/>
  <c r="Y44" i="49" s="1"/>
  <c r="K108" i="45"/>
  <c r="Y47" i="49" s="1"/>
  <c r="I108" i="45"/>
  <c r="W47" i="49" s="1"/>
  <c r="I126" i="45"/>
  <c r="W55" i="49" s="1"/>
  <c r="J90" i="45"/>
  <c r="X39" i="49" s="1"/>
  <c r="K84" i="45"/>
  <c r="Y36" i="49" s="1"/>
  <c r="J80" i="45"/>
  <c r="X35" i="49" s="1"/>
  <c r="I90" i="45"/>
  <c r="W39" i="49" s="1"/>
  <c r="K54" i="45"/>
  <c r="Y23" i="49" s="1"/>
  <c r="I72" i="45"/>
  <c r="W31" i="49" s="1"/>
  <c r="K90" i="45"/>
  <c r="Y39" i="49" s="1"/>
  <c r="I80" i="45"/>
  <c r="W35" i="49" s="1"/>
  <c r="I48" i="45"/>
  <c r="W20" i="49" s="1"/>
  <c r="I66" i="45"/>
  <c r="W28" i="49" s="1"/>
  <c r="K66" i="45"/>
  <c r="Y28" i="49" s="1"/>
  <c r="J66" i="45"/>
  <c r="X28" i="49" s="1"/>
  <c r="K72" i="45"/>
  <c r="Y31" i="49" s="1"/>
  <c r="K62" i="45"/>
  <c r="Y27" i="49" s="1"/>
  <c r="J62" i="45"/>
  <c r="X27" i="49" s="1"/>
  <c r="K44" i="45"/>
  <c r="Y19" i="49" s="1"/>
  <c r="J44" i="45"/>
  <c r="X19" i="49" s="1"/>
  <c r="J48" i="45"/>
  <c r="X20" i="49" s="1"/>
  <c r="K666" i="48"/>
  <c r="Y392" i="52" s="1"/>
  <c r="I36" i="45"/>
  <c r="W15" i="49" s="1"/>
  <c r="I44" i="45"/>
  <c r="W19" i="49" s="1"/>
  <c r="K48" i="45"/>
  <c r="Y20" i="49" s="1"/>
  <c r="J26" i="45"/>
  <c r="X11" i="49" s="1"/>
  <c r="I30" i="45"/>
  <c r="W12" i="49" s="1"/>
  <c r="J54" i="45"/>
  <c r="X23" i="49" s="1"/>
  <c r="I54" i="45"/>
  <c r="W23" i="49" s="1"/>
  <c r="J737" i="48"/>
  <c r="X436" i="52" s="1"/>
  <c r="J30" i="45"/>
  <c r="X12" i="49" s="1"/>
  <c r="I26" i="45"/>
  <c r="W11" i="49" s="1"/>
  <c r="K36" i="45"/>
  <c r="Y15" i="49" s="1"/>
  <c r="I747" i="48"/>
  <c r="W440" i="52" s="1"/>
  <c r="K747" i="48"/>
  <c r="Y440" i="52" s="1"/>
  <c r="J36" i="45"/>
  <c r="X15" i="49" s="1"/>
  <c r="K30" i="45"/>
  <c r="Y12" i="49" s="1"/>
  <c r="I737" i="48"/>
  <c r="W436" i="52" s="1"/>
  <c r="K629" i="48"/>
  <c r="Y372" i="52" s="1"/>
  <c r="J710" i="48"/>
  <c r="X420" i="52" s="1"/>
  <c r="J747" i="48"/>
  <c r="X440" i="52" s="1"/>
  <c r="K737" i="48"/>
  <c r="Y436" i="52" s="1"/>
  <c r="K741" i="48"/>
  <c r="Y437" i="52" s="1"/>
  <c r="I741" i="48"/>
  <c r="W437" i="52" s="1"/>
  <c r="J741" i="48"/>
  <c r="X437" i="52" s="1"/>
  <c r="I710" i="48"/>
  <c r="W420" i="52" s="1"/>
  <c r="I714" i="48"/>
  <c r="W421" i="52" s="1"/>
  <c r="I666" i="48"/>
  <c r="W392" i="52" s="1"/>
  <c r="I687" i="48"/>
  <c r="W405" i="52" s="1"/>
  <c r="K714" i="48"/>
  <c r="Y421" i="52" s="1"/>
  <c r="I720" i="48"/>
  <c r="W424" i="52" s="1"/>
  <c r="J720" i="48"/>
  <c r="X424" i="52" s="1"/>
  <c r="I683" i="48"/>
  <c r="W404" i="52" s="1"/>
  <c r="J693" i="48"/>
  <c r="X408" i="52" s="1"/>
  <c r="K710" i="48"/>
  <c r="Y420" i="52" s="1"/>
  <c r="J714" i="48"/>
  <c r="X421" i="52" s="1"/>
  <c r="K720" i="48"/>
  <c r="Y424" i="52" s="1"/>
  <c r="J687" i="48"/>
  <c r="X405" i="52" s="1"/>
  <c r="I693" i="48"/>
  <c r="W408" i="52" s="1"/>
  <c r="J683" i="48"/>
  <c r="X404" i="52" s="1"/>
  <c r="K683" i="48"/>
  <c r="Y404" i="52" s="1"/>
  <c r="K693" i="48"/>
  <c r="Y408" i="52" s="1"/>
  <c r="J666" i="48"/>
  <c r="X392" i="52" s="1"/>
  <c r="J660" i="48"/>
  <c r="X389" i="52" s="1"/>
  <c r="K656" i="48"/>
  <c r="Y388" i="52" s="1"/>
  <c r="J656" i="48"/>
  <c r="X388" i="52" s="1"/>
  <c r="K606" i="48"/>
  <c r="Y357" i="52" s="1"/>
  <c r="I656" i="48"/>
  <c r="W388" i="52" s="1"/>
  <c r="K660" i="48"/>
  <c r="Y389" i="52" s="1"/>
  <c r="I531" i="48"/>
  <c r="W312" i="52" s="1"/>
  <c r="J639" i="48"/>
  <c r="X376" i="52" s="1"/>
  <c r="I633" i="48"/>
  <c r="W373" i="52" s="1"/>
  <c r="I660" i="48"/>
  <c r="W389" i="52" s="1"/>
  <c r="J629" i="48"/>
  <c r="X372" i="52" s="1"/>
  <c r="I440" i="48"/>
  <c r="W260" i="52" s="1"/>
  <c r="K444" i="48"/>
  <c r="Y261" i="52" s="1"/>
  <c r="I629" i="48"/>
  <c r="W372" i="52" s="1"/>
  <c r="K633" i="48"/>
  <c r="Y373" i="52" s="1"/>
  <c r="K579" i="48"/>
  <c r="Y341" i="52" s="1"/>
  <c r="J585" i="48"/>
  <c r="X344" i="52" s="1"/>
  <c r="I612" i="48"/>
  <c r="W360" i="52" s="1"/>
  <c r="K639" i="48"/>
  <c r="Y376" i="52" s="1"/>
  <c r="I639" i="48"/>
  <c r="W376" i="52" s="1"/>
  <c r="I602" i="48"/>
  <c r="W356" i="52" s="1"/>
  <c r="J612" i="48"/>
  <c r="X360" i="52" s="1"/>
  <c r="J602" i="48"/>
  <c r="X356" i="52" s="1"/>
  <c r="J606" i="48"/>
  <c r="X357" i="52" s="1"/>
  <c r="K602" i="48"/>
  <c r="Y356" i="52" s="1"/>
  <c r="K612" i="48"/>
  <c r="Y360" i="52" s="1"/>
  <c r="I606" i="48"/>
  <c r="W357" i="52" s="1"/>
  <c r="K558" i="48"/>
  <c r="Y328" i="52" s="1"/>
  <c r="K575" i="48"/>
  <c r="Y340" i="52" s="1"/>
  <c r="I575" i="48"/>
  <c r="W340" i="52" s="1"/>
  <c r="I579" i="48"/>
  <c r="W341" i="52" s="1"/>
  <c r="I552" i="48"/>
  <c r="W325" i="52" s="1"/>
  <c r="J558" i="48"/>
  <c r="X328" i="52" s="1"/>
  <c r="J579" i="48"/>
  <c r="X341" i="52" s="1"/>
  <c r="K585" i="48"/>
  <c r="Y344" i="52" s="1"/>
  <c r="I585" i="48"/>
  <c r="W344" i="52" s="1"/>
  <c r="J575" i="48"/>
  <c r="X340" i="52" s="1"/>
  <c r="J521" i="48"/>
  <c r="X308" i="52" s="1"/>
  <c r="K548" i="48"/>
  <c r="Y324" i="52" s="1"/>
  <c r="J548" i="48"/>
  <c r="X324" i="52" s="1"/>
  <c r="I521" i="48"/>
  <c r="W308" i="52" s="1"/>
  <c r="K552" i="48"/>
  <c r="Y325" i="52" s="1"/>
  <c r="I558" i="48"/>
  <c r="W328" i="52" s="1"/>
  <c r="J552" i="48"/>
  <c r="X325" i="52" s="1"/>
  <c r="K521" i="48"/>
  <c r="Y308" i="52" s="1"/>
  <c r="J494" i="48"/>
  <c r="X292" i="52" s="1"/>
  <c r="I504" i="48"/>
  <c r="W296" i="52" s="1"/>
  <c r="J531" i="48"/>
  <c r="X312" i="52" s="1"/>
  <c r="K531" i="48"/>
  <c r="Y312" i="52" s="1"/>
  <c r="K525" i="48"/>
  <c r="Y309" i="52" s="1"/>
  <c r="J525" i="48"/>
  <c r="X309" i="52" s="1"/>
  <c r="I525" i="48"/>
  <c r="W309" i="52" s="1"/>
  <c r="I494" i="48"/>
  <c r="W292" i="52" s="1"/>
  <c r="K504" i="48"/>
  <c r="Y296" i="52" s="1"/>
  <c r="J498" i="48"/>
  <c r="X293" i="52" s="1"/>
  <c r="J504" i="48"/>
  <c r="X296" i="52" s="1"/>
  <c r="J417" i="48"/>
  <c r="X245" i="52" s="1"/>
  <c r="I423" i="48"/>
  <c r="W248" i="52" s="1"/>
  <c r="K440" i="48"/>
  <c r="Y260" i="52" s="1"/>
  <c r="K494" i="48"/>
  <c r="Y292" i="52" s="1"/>
  <c r="I498" i="48"/>
  <c r="W293" i="52" s="1"/>
  <c r="K498" i="48"/>
  <c r="Y293" i="52" s="1"/>
  <c r="J477" i="48"/>
  <c r="X280" i="52" s="1"/>
  <c r="I444" i="48"/>
  <c r="W261" i="52" s="1"/>
  <c r="K477" i="48"/>
  <c r="Y280" i="52" s="1"/>
  <c r="I471" i="48"/>
  <c r="W277" i="52" s="1"/>
  <c r="I467" i="48"/>
  <c r="W276" i="52" s="1"/>
  <c r="I477" i="48"/>
  <c r="W280" i="52" s="1"/>
  <c r="K467" i="48"/>
  <c r="Y276" i="52" s="1"/>
  <c r="K417" i="48"/>
  <c r="Y245" i="52" s="1"/>
  <c r="I450" i="48"/>
  <c r="W264" i="52" s="1"/>
  <c r="J444" i="48"/>
  <c r="X261" i="52" s="1"/>
  <c r="J467" i="48"/>
  <c r="X276" i="52" s="1"/>
  <c r="J471" i="48"/>
  <c r="X277" i="52" s="1"/>
  <c r="K471" i="48"/>
  <c r="Y277" i="52" s="1"/>
  <c r="J450" i="48"/>
  <c r="X264" i="52" s="1"/>
  <c r="J423" i="48"/>
  <c r="X248" i="52" s="1"/>
  <c r="K423" i="48"/>
  <c r="Y248" i="52" s="1"/>
  <c r="J440" i="48"/>
  <c r="X260" i="52" s="1"/>
  <c r="K450" i="48"/>
  <c r="Y264" i="52" s="1"/>
  <c r="I359" i="48"/>
  <c r="W212" i="52" s="1"/>
  <c r="K413" i="48"/>
  <c r="Y244" i="52" s="1"/>
  <c r="I413" i="48"/>
  <c r="W244" i="52" s="1"/>
  <c r="J413" i="48"/>
  <c r="X244" i="52" s="1"/>
  <c r="J390" i="48"/>
  <c r="X229" i="52" s="1"/>
  <c r="J396" i="48"/>
  <c r="X232" i="52" s="1"/>
  <c r="I396" i="48"/>
  <c r="W232" i="52" s="1"/>
  <c r="I417" i="48"/>
  <c r="W245" i="52" s="1"/>
  <c r="I228" i="48"/>
  <c r="W133" i="52" s="1"/>
  <c r="K251" i="48"/>
  <c r="Y148" i="52" s="1"/>
  <c r="I386" i="48"/>
  <c r="W228" i="52" s="1"/>
  <c r="I315" i="48"/>
  <c r="W184" i="52" s="1"/>
  <c r="J386" i="48"/>
  <c r="X228" i="52" s="1"/>
  <c r="K396" i="48"/>
  <c r="Y232" i="52" s="1"/>
  <c r="J336" i="48"/>
  <c r="X197" i="52" s="1"/>
  <c r="I363" i="48"/>
  <c r="W213" i="52" s="1"/>
  <c r="K363" i="48"/>
  <c r="Y213" i="52" s="1"/>
  <c r="I390" i="48"/>
  <c r="W229" i="52" s="1"/>
  <c r="K386" i="48"/>
  <c r="Y228" i="52" s="1"/>
  <c r="K390" i="48"/>
  <c r="Y229" i="52" s="1"/>
  <c r="J363" i="48"/>
  <c r="X213" i="52" s="1"/>
  <c r="K369" i="48"/>
  <c r="Y216" i="52" s="1"/>
  <c r="I197" i="48"/>
  <c r="W116" i="52" s="1"/>
  <c r="K332" i="48"/>
  <c r="Y196" i="52" s="1"/>
  <c r="J369" i="48"/>
  <c r="X216" i="52" s="1"/>
  <c r="I369" i="48"/>
  <c r="W216" i="52" s="1"/>
  <c r="K359" i="48"/>
  <c r="Y212" i="52" s="1"/>
  <c r="J359" i="48"/>
  <c r="X212" i="52" s="1"/>
  <c r="J342" i="48"/>
  <c r="X200" i="52" s="1"/>
  <c r="I336" i="48"/>
  <c r="W197" i="52" s="1"/>
  <c r="K234" i="48"/>
  <c r="Y136" i="52" s="1"/>
  <c r="J309" i="48"/>
  <c r="X181" i="52" s="1"/>
  <c r="K305" i="48"/>
  <c r="Y180" i="52" s="1"/>
  <c r="I342" i="48"/>
  <c r="W200" i="52" s="1"/>
  <c r="J332" i="48"/>
  <c r="X196" i="52" s="1"/>
  <c r="K342" i="48"/>
  <c r="Y200" i="52" s="1"/>
  <c r="K336" i="48"/>
  <c r="Y197" i="52" s="1"/>
  <c r="I332" i="48"/>
  <c r="W196" i="52" s="1"/>
  <c r="J278" i="48"/>
  <c r="X164" i="52" s="1"/>
  <c r="K315" i="48"/>
  <c r="Y184" i="52" s="1"/>
  <c r="K288" i="48"/>
  <c r="Y168" i="52" s="1"/>
  <c r="J315" i="48"/>
  <c r="X184" i="52" s="1"/>
  <c r="I305" i="48"/>
  <c r="W180" i="52" s="1"/>
  <c r="K309" i="48"/>
  <c r="Y181" i="52" s="1"/>
  <c r="I255" i="48"/>
  <c r="W149" i="52" s="1"/>
  <c r="J255" i="48"/>
  <c r="X149" i="52" s="1"/>
  <c r="I251" i="48"/>
  <c r="W148" i="52" s="1"/>
  <c r="I288" i="48"/>
  <c r="W168" i="52" s="1"/>
  <c r="J305" i="48"/>
  <c r="X180" i="52" s="1"/>
  <c r="J288" i="48"/>
  <c r="X168" i="52" s="1"/>
  <c r="I278" i="48"/>
  <c r="W164" i="52" s="1"/>
  <c r="I282" i="48"/>
  <c r="W165" i="52" s="1"/>
  <c r="K278" i="48"/>
  <c r="Y164" i="52" s="1"/>
  <c r="K282" i="48"/>
  <c r="Y165" i="52" s="1"/>
  <c r="J282" i="48"/>
  <c r="X165" i="52" s="1"/>
  <c r="J251" i="48"/>
  <c r="X148" i="52" s="1"/>
  <c r="K255" i="48"/>
  <c r="Y149" i="52" s="1"/>
  <c r="I207" i="48"/>
  <c r="W120" i="52" s="1"/>
  <c r="I201" i="48"/>
  <c r="W117" i="52" s="1"/>
  <c r="J224" i="48"/>
  <c r="X132" i="52" s="1"/>
  <c r="J261" i="48"/>
  <c r="X152" i="52" s="1"/>
  <c r="K261" i="48"/>
  <c r="Y152" i="52" s="1"/>
  <c r="J234" i="48"/>
  <c r="X136" i="52" s="1"/>
  <c r="I234" i="48"/>
  <c r="W136" i="52" s="1"/>
  <c r="K224" i="48"/>
  <c r="Y132" i="52" s="1"/>
  <c r="J228" i="48"/>
  <c r="X133" i="52" s="1"/>
  <c r="K153" i="48"/>
  <c r="Y88" i="52" s="1"/>
  <c r="J201" i="48"/>
  <c r="X117" i="52" s="1"/>
  <c r="K197" i="48"/>
  <c r="Y116" i="52" s="1"/>
  <c r="K201" i="48"/>
  <c r="Y117" i="52" s="1"/>
  <c r="K207" i="48"/>
  <c r="Y120" i="52" s="1"/>
  <c r="I224" i="48"/>
  <c r="W132" i="52" s="1"/>
  <c r="K228" i="48"/>
  <c r="Y133" i="52" s="1"/>
  <c r="J207" i="48"/>
  <c r="X120" i="52" s="1"/>
  <c r="J197" i="48"/>
  <c r="X116" i="52" s="1"/>
  <c r="I35" i="48"/>
  <c r="W20" i="52" s="1"/>
  <c r="K143" i="48"/>
  <c r="Y84" i="52" s="1"/>
  <c r="J170" i="48"/>
  <c r="X100" i="52" s="1"/>
  <c r="J180" i="48"/>
  <c r="X104" i="52" s="1"/>
  <c r="K174" i="48"/>
  <c r="Y101" i="52" s="1"/>
  <c r="I170" i="48"/>
  <c r="W100" i="52" s="1"/>
  <c r="I180" i="48"/>
  <c r="W104" i="52" s="1"/>
  <c r="K170" i="48"/>
  <c r="Y100" i="52" s="1"/>
  <c r="K180" i="48"/>
  <c r="Y104" i="52" s="1"/>
  <c r="I143" i="48"/>
  <c r="W84" i="52" s="1"/>
  <c r="I174" i="48"/>
  <c r="W101" i="52" s="1"/>
  <c r="J174" i="48"/>
  <c r="X101" i="52" s="1"/>
  <c r="I120" i="48"/>
  <c r="W69" i="52" s="1"/>
  <c r="I147" i="48"/>
  <c r="W85" i="52" s="1"/>
  <c r="I153" i="48"/>
  <c r="W88" i="52" s="1"/>
  <c r="K147" i="48"/>
  <c r="Y85" i="52" s="1"/>
  <c r="J153" i="48"/>
  <c r="X88" i="52" s="1"/>
  <c r="K89" i="48"/>
  <c r="Y52" i="52" s="1"/>
  <c r="J126" i="48"/>
  <c r="X72" i="52" s="1"/>
  <c r="J143" i="48"/>
  <c r="X84" i="52" s="1"/>
  <c r="J147" i="48"/>
  <c r="X85" i="52" s="1"/>
  <c r="J89" i="48"/>
  <c r="X52" i="52" s="1"/>
  <c r="J120" i="48"/>
  <c r="X69" i="52" s="1"/>
  <c r="K116" i="48"/>
  <c r="Y68" i="52" s="1"/>
  <c r="J116" i="48"/>
  <c r="X68" i="52" s="1"/>
  <c r="K39" i="48"/>
  <c r="Y21" i="52" s="1"/>
  <c r="K66" i="48"/>
  <c r="Y37" i="52" s="1"/>
  <c r="I116" i="48"/>
  <c r="W68" i="52" s="1"/>
  <c r="K120" i="48"/>
  <c r="Y69" i="52" s="1"/>
  <c r="I39" i="48"/>
  <c r="W21" i="52" s="1"/>
  <c r="I99" i="48"/>
  <c r="W56" i="52" s="1"/>
  <c r="K126" i="48"/>
  <c r="Y72" i="52" s="1"/>
  <c r="I126" i="48"/>
  <c r="W72" i="52" s="1"/>
  <c r="J99" i="48"/>
  <c r="X56" i="52" s="1"/>
  <c r="K93" i="48"/>
  <c r="Y53" i="52" s="1"/>
  <c r="I89" i="48"/>
  <c r="W52" i="52" s="1"/>
  <c r="I93" i="48"/>
  <c r="W53" i="52" s="1"/>
  <c r="J93" i="48"/>
  <c r="X53" i="52" s="1"/>
  <c r="J35" i="48"/>
  <c r="X20" i="52" s="1"/>
  <c r="I72" i="48"/>
  <c r="W40" i="52" s="1"/>
  <c r="K99" i="48"/>
  <c r="Y56" i="52" s="1"/>
  <c r="J72" i="48"/>
  <c r="X40" i="52" s="1"/>
  <c r="K62" i="48"/>
  <c r="Y36" i="52" s="1"/>
  <c r="I45" i="48"/>
  <c r="W24" i="52" s="1"/>
  <c r="J39" i="48"/>
  <c r="X21" i="52" s="1"/>
  <c r="K72" i="48"/>
  <c r="Y40" i="52" s="1"/>
  <c r="I66" i="48"/>
  <c r="W37" i="52" s="1"/>
  <c r="K35" i="48"/>
  <c r="Y20" i="52" s="1"/>
  <c r="J45" i="48"/>
  <c r="X24" i="52" s="1"/>
  <c r="K45" i="48"/>
  <c r="Y24" i="52" s="1"/>
  <c r="J66" i="48"/>
  <c r="X37" i="52" s="1"/>
  <c r="J62" i="48"/>
  <c r="X36" i="52" s="1"/>
  <c r="I328" i="41"/>
  <c r="F144" i="49" s="1"/>
  <c r="AA144" i="49" s="1"/>
  <c r="R144" i="49" s="1"/>
  <c r="J9" i="48"/>
  <c r="K9" i="48"/>
  <c r="D287" i="45"/>
  <c r="D346" i="45"/>
  <c r="D359" i="45"/>
  <c r="I9" i="48"/>
  <c r="I399" i="47"/>
  <c r="J49" i="47"/>
  <c r="G25" i="52" s="1"/>
  <c r="I225" i="47"/>
  <c r="D71" i="45"/>
  <c r="I319" i="41"/>
  <c r="J553" i="47"/>
  <c r="J669" i="47"/>
  <c r="I75" i="47"/>
  <c r="K201" i="41"/>
  <c r="J445" i="47"/>
  <c r="I561" i="47"/>
  <c r="N133" i="47"/>
  <c r="K76" i="52" s="1"/>
  <c r="N700" i="47"/>
  <c r="K412" i="52" s="1"/>
  <c r="J118" i="41"/>
  <c r="I642" i="47"/>
  <c r="K220" i="41"/>
  <c r="H96" i="49" s="1"/>
  <c r="J257" i="41"/>
  <c r="G113" i="49" s="1"/>
  <c r="J316" i="41"/>
  <c r="I345" i="47"/>
  <c r="J426" i="47"/>
  <c r="J183" i="47"/>
  <c r="I215" i="41"/>
  <c r="F94" i="49" s="1"/>
  <c r="AC94" i="49" s="1"/>
  <c r="T94" i="49" s="1"/>
  <c r="J225" i="47"/>
  <c r="I264" i="47"/>
  <c r="J399" i="47"/>
  <c r="K211" i="41"/>
  <c r="N458" i="41"/>
  <c r="K203" i="49" s="1"/>
  <c r="N494" i="41"/>
  <c r="K219" i="49" s="1"/>
  <c r="K274" i="41"/>
  <c r="H120" i="49" s="1"/>
  <c r="I219" i="41"/>
  <c r="N372" i="41"/>
  <c r="K164" i="49" s="1"/>
  <c r="D53" i="45"/>
  <c r="I189" i="41"/>
  <c r="J220" i="41"/>
  <c r="G96" i="49" s="1"/>
  <c r="I241" i="41"/>
  <c r="J269" i="41"/>
  <c r="G118" i="49" s="1"/>
  <c r="K51" i="47"/>
  <c r="H27" i="52" s="1"/>
  <c r="J161" i="47"/>
  <c r="I183" i="47"/>
  <c r="J264" i="47"/>
  <c r="J345" i="47"/>
  <c r="I360" i="47"/>
  <c r="I480" i="47"/>
  <c r="I534" i="47"/>
  <c r="J642" i="47"/>
  <c r="I696" i="47"/>
  <c r="J201" i="41"/>
  <c r="J189" i="41"/>
  <c r="J211" i="41"/>
  <c r="I207" i="41"/>
  <c r="N192" i="41"/>
  <c r="K84" i="49" s="1"/>
  <c r="K215" i="41"/>
  <c r="H94" i="49" s="1"/>
  <c r="I49" i="47"/>
  <c r="F25" i="52" s="1"/>
  <c r="J260" i="47"/>
  <c r="G151" i="52" s="1"/>
  <c r="J360" i="47"/>
  <c r="I426" i="47"/>
  <c r="J453" i="47"/>
  <c r="I453" i="47"/>
  <c r="J480" i="47"/>
  <c r="J534" i="47"/>
  <c r="J615" i="47"/>
  <c r="I615" i="47"/>
  <c r="J696" i="47"/>
  <c r="J738" i="47"/>
  <c r="I738" i="47"/>
  <c r="L160" i="47"/>
  <c r="I92" i="52" s="1"/>
  <c r="L261" i="47"/>
  <c r="I152" i="52" s="1"/>
  <c r="I117" i="41"/>
  <c r="I259" i="41"/>
  <c r="K125" i="41"/>
  <c r="H54" i="49" s="1"/>
  <c r="J320" i="41"/>
  <c r="M90" i="41"/>
  <c r="J39" i="49" s="1"/>
  <c r="I248" i="41"/>
  <c r="J266" i="41"/>
  <c r="J323" i="41"/>
  <c r="G142" i="49" s="1"/>
  <c r="J319" i="41"/>
  <c r="N332" i="41"/>
  <c r="K147" i="49" s="1"/>
  <c r="O368" i="41"/>
  <c r="L163" i="49" s="1"/>
  <c r="N444" i="41"/>
  <c r="K196" i="49" s="1"/>
  <c r="D58" i="45"/>
  <c r="D130" i="45"/>
  <c r="D202" i="45"/>
  <c r="D215" i="45"/>
  <c r="D214" i="45"/>
  <c r="D274" i="45"/>
  <c r="K328" i="41"/>
  <c r="H144" i="49" s="1"/>
  <c r="I323" i="41"/>
  <c r="F142" i="49" s="1"/>
  <c r="AB142" i="49" s="1"/>
  <c r="S142" i="49" s="1"/>
  <c r="J327" i="41"/>
  <c r="M396" i="41"/>
  <c r="J175" i="49" s="1"/>
  <c r="M432" i="41"/>
  <c r="J191" i="49" s="1"/>
  <c r="O422" i="41"/>
  <c r="L187" i="49" s="1"/>
  <c r="M468" i="41"/>
  <c r="J207" i="49" s="1"/>
  <c r="M504" i="41"/>
  <c r="J223" i="49" s="1"/>
  <c r="D76" i="45"/>
  <c r="D107" i="45"/>
  <c r="D148" i="45"/>
  <c r="D161" i="45"/>
  <c r="D220" i="45"/>
  <c r="D233" i="45"/>
  <c r="D292" i="45"/>
  <c r="D305" i="45"/>
  <c r="D364" i="45"/>
  <c r="D377" i="45"/>
  <c r="D436" i="45"/>
  <c r="D508" i="45"/>
  <c r="N62" i="41"/>
  <c r="K27" i="49" s="1"/>
  <c r="N80" i="41"/>
  <c r="K35" i="49" s="1"/>
  <c r="K257" i="41"/>
  <c r="H113" i="49" s="1"/>
  <c r="D251" i="45"/>
  <c r="D323" i="45"/>
  <c r="D418" i="45"/>
  <c r="D431" i="45"/>
  <c r="D490" i="45"/>
  <c r="D503" i="45"/>
  <c r="L188" i="41"/>
  <c r="I83" i="49" s="1"/>
  <c r="O188" i="41"/>
  <c r="L83" i="49" s="1"/>
  <c r="D382" i="45"/>
  <c r="D467" i="45"/>
  <c r="O484" i="47"/>
  <c r="L284" i="52" s="1"/>
  <c r="O565" i="47"/>
  <c r="L332" i="52" s="1"/>
  <c r="O646" i="47"/>
  <c r="L380" i="52" s="1"/>
  <c r="O727" i="47"/>
  <c r="L428" i="52" s="1"/>
  <c r="O754" i="47"/>
  <c r="L444" i="52" s="1"/>
  <c r="I264" i="41"/>
  <c r="F116" i="49" s="1"/>
  <c r="I51" i="47"/>
  <c r="F27" i="52" s="1"/>
  <c r="I161" i="47"/>
  <c r="I260" i="47"/>
  <c r="F151" i="52" s="1"/>
  <c r="J38" i="41"/>
  <c r="K191" i="41"/>
  <c r="K196" i="41"/>
  <c r="H85" i="49" s="1"/>
  <c r="J265" i="41"/>
  <c r="D143" i="45"/>
  <c r="L251" i="47"/>
  <c r="I148" i="52" s="1"/>
  <c r="J33" i="41"/>
  <c r="L120" i="41"/>
  <c r="I52" i="49" s="1"/>
  <c r="J237" i="47"/>
  <c r="L126" i="47"/>
  <c r="I72" i="52" s="1"/>
  <c r="L224" i="47"/>
  <c r="I132" i="52" s="1"/>
  <c r="L477" i="47"/>
  <c r="I280" i="52" s="1"/>
  <c r="O548" i="47"/>
  <c r="L324" i="52" s="1"/>
  <c r="L585" i="47"/>
  <c r="I344" i="52" s="1"/>
  <c r="L612" i="47"/>
  <c r="I360" i="52" s="1"/>
  <c r="L737" i="47"/>
  <c r="I436" i="52" s="1"/>
  <c r="O737" i="47"/>
  <c r="L436" i="52" s="1"/>
  <c r="N98" i="41"/>
  <c r="K43" i="49" s="1"/>
  <c r="I191" i="41"/>
  <c r="J190" i="41"/>
  <c r="O216" i="41"/>
  <c r="L95" i="49" s="1"/>
  <c r="K241" i="41"/>
  <c r="J259" i="41"/>
  <c r="K269" i="41"/>
  <c r="H118" i="49" s="1"/>
  <c r="L413" i="47"/>
  <c r="I244" i="52" s="1"/>
  <c r="L558" i="47"/>
  <c r="I328" i="52" s="1"/>
  <c r="L693" i="47"/>
  <c r="I408" i="52" s="1"/>
  <c r="L720" i="47"/>
  <c r="I424" i="52" s="1"/>
  <c r="I128" i="41"/>
  <c r="J274" i="41"/>
  <c r="G120" i="49" s="1"/>
  <c r="K265" i="41"/>
  <c r="J684" i="47"/>
  <c r="I29" i="41"/>
  <c r="M54" i="41"/>
  <c r="J23" i="49" s="1"/>
  <c r="M36" i="41"/>
  <c r="J15" i="49" s="1"/>
  <c r="N30" i="41"/>
  <c r="K12" i="49" s="1"/>
  <c r="I196" i="41"/>
  <c r="F85" i="49" s="1"/>
  <c r="AA85" i="49" s="1"/>
  <c r="R85" i="49" s="1"/>
  <c r="K190" i="41"/>
  <c r="J219" i="41"/>
  <c r="L210" i="41"/>
  <c r="I92" i="49" s="1"/>
  <c r="L206" i="41"/>
  <c r="I91" i="49" s="1"/>
  <c r="M198" i="41"/>
  <c r="J87" i="49" s="1"/>
  <c r="L264" i="41"/>
  <c r="I116" i="49" s="1"/>
  <c r="N278" i="41"/>
  <c r="K123" i="49" s="1"/>
  <c r="N260" i="41"/>
  <c r="K115" i="49" s="1"/>
  <c r="N242" i="41"/>
  <c r="K107" i="49" s="1"/>
  <c r="N296" i="41"/>
  <c r="K131" i="49" s="1"/>
  <c r="L423" i="47"/>
  <c r="I248" i="52" s="1"/>
  <c r="O710" i="47"/>
  <c r="L420" i="52" s="1"/>
  <c r="I256" i="47"/>
  <c r="I42" i="41"/>
  <c r="F18" i="49" s="1"/>
  <c r="AB18" i="49" s="1"/>
  <c r="S18" i="49" s="1"/>
  <c r="I34" i="41"/>
  <c r="F13" i="49" s="1"/>
  <c r="AB13" i="49" s="1"/>
  <c r="S13" i="49" s="1"/>
  <c r="O44" i="41"/>
  <c r="L19" i="49" s="1"/>
  <c r="I190" i="41"/>
  <c r="N300" i="41"/>
  <c r="K132" i="49" s="1"/>
  <c r="L318" i="41"/>
  <c r="I140" i="49" s="1"/>
  <c r="J329" i="41"/>
  <c r="G145" i="49" s="1"/>
  <c r="K532" i="47"/>
  <c r="L531" i="47"/>
  <c r="I312" i="52" s="1"/>
  <c r="K123" i="41"/>
  <c r="I123" i="41"/>
  <c r="J124" i="41"/>
  <c r="G53" i="49" s="1"/>
  <c r="K124" i="41"/>
  <c r="H53" i="49" s="1"/>
  <c r="K119" i="41"/>
  <c r="K116" i="41" s="1"/>
  <c r="H51" i="49" s="1"/>
  <c r="I119" i="41"/>
  <c r="L143" i="47"/>
  <c r="I84" i="52" s="1"/>
  <c r="J171" i="47"/>
  <c r="I210" i="47"/>
  <c r="J256" i="47"/>
  <c r="J588" i="47"/>
  <c r="L99" i="47"/>
  <c r="I56" i="52" s="1"/>
  <c r="M48" i="41"/>
  <c r="J20" i="49" s="1"/>
  <c r="M30" i="41"/>
  <c r="J12" i="49" s="1"/>
  <c r="L116" i="41"/>
  <c r="I51" i="49" s="1"/>
  <c r="K275" i="41"/>
  <c r="H121" i="49" s="1"/>
  <c r="J275" i="41"/>
  <c r="G121" i="49" s="1"/>
  <c r="I271" i="41"/>
  <c r="K271" i="41"/>
  <c r="K250" i="41"/>
  <c r="H109" i="49" s="1"/>
  <c r="J250" i="41"/>
  <c r="G109" i="49" s="1"/>
  <c r="I250" i="41"/>
  <c r="F109" i="49" s="1"/>
  <c r="AC109" i="49" s="1"/>
  <c r="T109" i="49" s="1"/>
  <c r="J253" i="41"/>
  <c r="I253" i="41"/>
  <c r="I244" i="41"/>
  <c r="K244" i="41"/>
  <c r="N314" i="41"/>
  <c r="K139" i="49" s="1"/>
  <c r="L359" i="47"/>
  <c r="I212" i="52" s="1"/>
  <c r="L666" i="47"/>
  <c r="I392" i="52" s="1"/>
  <c r="K667" i="47"/>
  <c r="L116" i="47"/>
  <c r="I68" i="52" s="1"/>
  <c r="N52" i="47"/>
  <c r="K28" i="52" s="1"/>
  <c r="N214" i="47"/>
  <c r="K124" i="52" s="1"/>
  <c r="K252" i="47"/>
  <c r="I252" i="47"/>
  <c r="J252" i="47"/>
  <c r="K468" i="47"/>
  <c r="L467" i="47"/>
  <c r="I276" i="52" s="1"/>
  <c r="K549" i="47"/>
  <c r="I549" i="47"/>
  <c r="K630" i="47"/>
  <c r="L629" i="47"/>
  <c r="I372" i="52" s="1"/>
  <c r="K711" i="47"/>
  <c r="L710" i="47"/>
  <c r="I420" i="52" s="1"/>
  <c r="J75" i="41"/>
  <c r="I75" i="41"/>
  <c r="N134" i="41"/>
  <c r="K59" i="49" s="1"/>
  <c r="N116" i="41"/>
  <c r="K51" i="49" s="1"/>
  <c r="K130" i="41"/>
  <c r="H56" i="49" s="1"/>
  <c r="J130" i="41"/>
  <c r="G56" i="49" s="1"/>
  <c r="N170" i="41"/>
  <c r="K75" i="49" s="1"/>
  <c r="M360" i="41"/>
  <c r="J159" i="49" s="1"/>
  <c r="M378" i="41"/>
  <c r="J167" i="49" s="1"/>
  <c r="M414" i="41"/>
  <c r="J183" i="49" s="1"/>
  <c r="M450" i="41"/>
  <c r="J199" i="49" s="1"/>
  <c r="M486" i="41"/>
  <c r="J215" i="49" s="1"/>
  <c r="D232" i="45"/>
  <c r="D376" i="45"/>
  <c r="D449" i="45"/>
  <c r="D448" i="45"/>
  <c r="O80" i="41"/>
  <c r="L35" i="49" s="1"/>
  <c r="O98" i="41"/>
  <c r="L43" i="49" s="1"/>
  <c r="M144" i="41"/>
  <c r="J63" i="49" s="1"/>
  <c r="O134" i="41"/>
  <c r="L59" i="49" s="1"/>
  <c r="M126" i="41"/>
  <c r="J55" i="49" s="1"/>
  <c r="M162" i="41"/>
  <c r="J71" i="49" s="1"/>
  <c r="M180" i="41"/>
  <c r="J79" i="49" s="1"/>
  <c r="N210" i="41"/>
  <c r="K92" i="49" s="1"/>
  <c r="O206" i="41"/>
  <c r="L91" i="49" s="1"/>
  <c r="M288" i="41"/>
  <c r="J127" i="49" s="1"/>
  <c r="N282" i="41"/>
  <c r="K124" i="49" s="1"/>
  <c r="M270" i="41"/>
  <c r="J119" i="49" s="1"/>
  <c r="M252" i="41"/>
  <c r="J111" i="49" s="1"/>
  <c r="M306" i="41"/>
  <c r="J135" i="49" s="1"/>
  <c r="O296" i="41"/>
  <c r="L131" i="49" s="1"/>
  <c r="M324" i="41"/>
  <c r="J143" i="49" s="1"/>
  <c r="K325" i="41"/>
  <c r="M342" i="41"/>
  <c r="J151" i="49" s="1"/>
  <c r="D35" i="45"/>
  <c r="D112" i="45"/>
  <c r="D89" i="45"/>
  <c r="D166" i="45"/>
  <c r="D179" i="45"/>
  <c r="D178" i="45"/>
  <c r="D238" i="45"/>
  <c r="D310" i="45"/>
  <c r="D395" i="45"/>
  <c r="D394" i="45"/>
  <c r="D454" i="45"/>
  <c r="O255" i="47"/>
  <c r="L149" i="52" s="1"/>
  <c r="O288" i="47"/>
  <c r="L168" i="52" s="1"/>
  <c r="O315" i="47"/>
  <c r="L184" i="52" s="1"/>
  <c r="O342" i="47"/>
  <c r="L200" i="52" s="1"/>
  <c r="O369" i="47"/>
  <c r="L216" i="52" s="1"/>
  <c r="O396" i="47"/>
  <c r="L232" i="52" s="1"/>
  <c r="O423" i="47"/>
  <c r="L248" i="52" s="1"/>
  <c r="M72" i="41"/>
  <c r="J31" i="49" s="1"/>
  <c r="N72" i="41"/>
  <c r="K31" i="49" s="1"/>
  <c r="M108" i="41"/>
  <c r="J47" i="49" s="1"/>
  <c r="N224" i="41"/>
  <c r="K99" i="49" s="1"/>
  <c r="N206" i="41"/>
  <c r="K91" i="49" s="1"/>
  <c r="N188" i="41"/>
  <c r="K83" i="49" s="1"/>
  <c r="J325" i="41"/>
  <c r="N350" i="41"/>
  <c r="K155" i="49" s="1"/>
  <c r="N368" i="41"/>
  <c r="K163" i="49" s="1"/>
  <c r="N386" i="41"/>
  <c r="K171" i="49" s="1"/>
  <c r="N404" i="41"/>
  <c r="K179" i="49" s="1"/>
  <c r="N422" i="41"/>
  <c r="K187" i="49" s="1"/>
  <c r="N440" i="41"/>
  <c r="K195" i="49" s="1"/>
  <c r="O440" i="41"/>
  <c r="L195" i="49" s="1"/>
  <c r="D94" i="45"/>
  <c r="D125" i="45"/>
  <c r="D184" i="45"/>
  <c r="D197" i="45"/>
  <c r="D256" i="45"/>
  <c r="D269" i="45"/>
  <c r="D328" i="45"/>
  <c r="D341" i="45"/>
  <c r="D340" i="45"/>
  <c r="D400" i="45"/>
  <c r="D413" i="45"/>
  <c r="D472" i="45"/>
  <c r="D485" i="45"/>
  <c r="O45" i="47"/>
  <c r="L24" i="52" s="1"/>
  <c r="O35" i="47"/>
  <c r="L20" i="52" s="1"/>
  <c r="L52" i="47"/>
  <c r="I28" i="52" s="1"/>
  <c r="O62" i="47"/>
  <c r="L36" i="52" s="1"/>
  <c r="O89" i="47"/>
  <c r="L52" i="52" s="1"/>
  <c r="O116" i="47"/>
  <c r="L68" i="52" s="1"/>
  <c r="L147" i="47"/>
  <c r="I85" i="52" s="1"/>
  <c r="O224" i="47"/>
  <c r="L132" i="52" s="1"/>
  <c r="O251" i="47"/>
  <c r="L148" i="52" s="1"/>
  <c r="O268" i="47"/>
  <c r="L156" i="52" s="1"/>
  <c r="O305" i="47"/>
  <c r="L180" i="52" s="1"/>
  <c r="O386" i="47"/>
  <c r="L228" i="52" s="1"/>
  <c r="O494" i="47"/>
  <c r="L292" i="52" s="1"/>
  <c r="O656" i="47"/>
  <c r="L388" i="52" s="1"/>
  <c r="O54" i="41"/>
  <c r="L23" i="49" s="1"/>
  <c r="N54" i="41"/>
  <c r="K23" i="49" s="1"/>
  <c r="O36" i="41"/>
  <c r="L15" i="49" s="1"/>
  <c r="N36" i="41"/>
  <c r="K15" i="49" s="1"/>
  <c r="O72" i="41"/>
  <c r="L31" i="49" s="1"/>
  <c r="M62" i="41"/>
  <c r="J27" i="49" s="1"/>
  <c r="O90" i="41"/>
  <c r="L39" i="49" s="1"/>
  <c r="M80" i="41"/>
  <c r="J35" i="49" s="1"/>
  <c r="N102" i="41"/>
  <c r="K44" i="49" s="1"/>
  <c r="O108" i="41"/>
  <c r="L47" i="49" s="1"/>
  <c r="O144" i="41"/>
  <c r="L63" i="49" s="1"/>
  <c r="O126" i="41"/>
  <c r="L55" i="49" s="1"/>
  <c r="N162" i="41"/>
  <c r="K71" i="49" s="1"/>
  <c r="M174" i="41"/>
  <c r="J76" i="49" s="1"/>
  <c r="M228" i="41"/>
  <c r="J100" i="49" s="1"/>
  <c r="M216" i="41"/>
  <c r="J95" i="49" s="1"/>
  <c r="O210" i="41"/>
  <c r="L92" i="49" s="1"/>
  <c r="M192" i="41"/>
  <c r="J84" i="49" s="1"/>
  <c r="O282" i="41"/>
  <c r="L124" i="49" s="1"/>
  <c r="M264" i="41"/>
  <c r="J116" i="49" s="1"/>
  <c r="O264" i="41"/>
  <c r="L116" i="49" s="1"/>
  <c r="M246" i="41"/>
  <c r="J108" i="49" s="1"/>
  <c r="O242" i="41"/>
  <c r="L107" i="49" s="1"/>
  <c r="M242" i="41"/>
  <c r="J107" i="49" s="1"/>
  <c r="O306" i="41"/>
  <c r="L135" i="49" s="1"/>
  <c r="M296" i="41"/>
  <c r="J131" i="49" s="1"/>
  <c r="O342" i="41"/>
  <c r="L151" i="49" s="1"/>
  <c r="O336" i="41"/>
  <c r="L148" i="49" s="1"/>
  <c r="O324" i="41"/>
  <c r="L143" i="49" s="1"/>
  <c r="N354" i="41"/>
  <c r="K156" i="49" s="1"/>
  <c r="O372" i="41"/>
  <c r="L164" i="49" s="1"/>
  <c r="O396" i="41"/>
  <c r="L175" i="49" s="1"/>
  <c r="N396" i="41"/>
  <c r="K175" i="49" s="1"/>
  <c r="M408" i="41"/>
  <c r="J180" i="49" s="1"/>
  <c r="N408" i="41"/>
  <c r="K180" i="49" s="1"/>
  <c r="O432" i="41"/>
  <c r="L191" i="49" s="1"/>
  <c r="M422" i="41"/>
  <c r="J187" i="49" s="1"/>
  <c r="M462" i="41"/>
  <c r="J204" i="49" s="1"/>
  <c r="O462" i="41"/>
  <c r="L204" i="49" s="1"/>
  <c r="N462" i="41"/>
  <c r="K204" i="49" s="1"/>
  <c r="N486" i="41"/>
  <c r="K215" i="49" s="1"/>
  <c r="O498" i="41"/>
  <c r="L220" i="49" s="1"/>
  <c r="N498" i="41"/>
  <c r="K220" i="49" s="1"/>
  <c r="D52" i="45"/>
  <c r="D77" i="45"/>
  <c r="D106" i="45"/>
  <c r="D97" i="45"/>
  <c r="D88" i="45"/>
  <c r="D160" i="45"/>
  <c r="D151" i="45"/>
  <c r="D204" i="45"/>
  <c r="D239" i="45"/>
  <c r="D223" i="45"/>
  <c r="M52" i="47"/>
  <c r="J28" i="52" s="1"/>
  <c r="O133" i="47"/>
  <c r="L76" i="52" s="1"/>
  <c r="O153" i="47"/>
  <c r="L88" i="52" s="1"/>
  <c r="O143" i="47"/>
  <c r="L84" i="52" s="1"/>
  <c r="O187" i="47"/>
  <c r="L108" i="52" s="1"/>
  <c r="O170" i="47"/>
  <c r="L100" i="52" s="1"/>
  <c r="O207" i="47"/>
  <c r="L120" i="52" s="1"/>
  <c r="O332" i="47"/>
  <c r="L196" i="52" s="1"/>
  <c r="O359" i="47"/>
  <c r="L212" i="52" s="1"/>
  <c r="O430" i="47"/>
  <c r="L252" i="52" s="1"/>
  <c r="O413" i="47"/>
  <c r="L244" i="52" s="1"/>
  <c r="O440" i="47"/>
  <c r="L260" i="52" s="1"/>
  <c r="O467" i="47"/>
  <c r="L276" i="52" s="1"/>
  <c r="O521" i="47"/>
  <c r="L308" i="52" s="1"/>
  <c r="O558" i="47"/>
  <c r="L328" i="52" s="1"/>
  <c r="N592" i="47"/>
  <c r="K348" i="52" s="1"/>
  <c r="O585" i="47"/>
  <c r="L344" i="52" s="1"/>
  <c r="N619" i="47"/>
  <c r="K364" i="52" s="1"/>
  <c r="O612" i="47"/>
  <c r="L360" i="52" s="1"/>
  <c r="O602" i="47"/>
  <c r="L356" i="52" s="1"/>
  <c r="O629" i="47"/>
  <c r="L372" i="52" s="1"/>
  <c r="O693" i="47"/>
  <c r="L408" i="52" s="1"/>
  <c r="O700" i="47"/>
  <c r="L412" i="52" s="1"/>
  <c r="O683" i="47"/>
  <c r="L404" i="52" s="1"/>
  <c r="O720" i="47"/>
  <c r="L424" i="52" s="1"/>
  <c r="O48" i="41"/>
  <c r="L20" i="49" s="1"/>
  <c r="N48" i="41"/>
  <c r="K20" i="49" s="1"/>
  <c r="O30" i="41"/>
  <c r="L12" i="49" s="1"/>
  <c r="O26" i="41"/>
  <c r="L11" i="49" s="1"/>
  <c r="N66" i="41"/>
  <c r="K28" i="49" s="1"/>
  <c r="N108" i="41"/>
  <c r="K47" i="49" s="1"/>
  <c r="N144" i="41"/>
  <c r="K63" i="49" s="1"/>
  <c r="N138" i="41"/>
  <c r="K60" i="49" s="1"/>
  <c r="L126" i="41"/>
  <c r="I55" i="49" s="1"/>
  <c r="N120" i="41"/>
  <c r="K52" i="49" s="1"/>
  <c r="N126" i="41"/>
  <c r="K55" i="49" s="1"/>
  <c r="M156" i="41"/>
  <c r="J68" i="49" s="1"/>
  <c r="O156" i="41"/>
  <c r="L68" i="49" s="1"/>
  <c r="O152" i="41"/>
  <c r="L67" i="49" s="1"/>
  <c r="N180" i="41"/>
  <c r="K79" i="49" s="1"/>
  <c r="N174" i="41"/>
  <c r="K76" i="49" s="1"/>
  <c r="N234" i="41"/>
  <c r="K103" i="49" s="1"/>
  <c r="N228" i="41"/>
  <c r="K100" i="49" s="1"/>
  <c r="M210" i="41"/>
  <c r="J92" i="49" s="1"/>
  <c r="M206" i="41"/>
  <c r="J91" i="49" s="1"/>
  <c r="N198" i="41"/>
  <c r="K87" i="49" s="1"/>
  <c r="O288" i="41"/>
  <c r="L127" i="49" s="1"/>
  <c r="M278" i="41"/>
  <c r="J123" i="49" s="1"/>
  <c r="N264" i="41"/>
  <c r="K116" i="49" s="1"/>
  <c r="M260" i="41"/>
  <c r="J115" i="49" s="1"/>
  <c r="O260" i="41"/>
  <c r="L115" i="49" s="1"/>
  <c r="M332" i="41"/>
  <c r="J147" i="49" s="1"/>
  <c r="N336" i="41"/>
  <c r="K148" i="49" s="1"/>
  <c r="N324" i="41"/>
  <c r="K143" i="49" s="1"/>
  <c r="N318" i="41"/>
  <c r="K140" i="49" s="1"/>
  <c r="M354" i="41"/>
  <c r="J156" i="49" s="1"/>
  <c r="N360" i="41"/>
  <c r="K159" i="49" s="1"/>
  <c r="O350" i="41"/>
  <c r="L155" i="49" s="1"/>
  <c r="M372" i="41"/>
  <c r="J164" i="49" s="1"/>
  <c r="M368" i="41"/>
  <c r="J163" i="49" s="1"/>
  <c r="O390" i="41"/>
  <c r="L172" i="49" s="1"/>
  <c r="N414" i="41"/>
  <c r="K183" i="49" s="1"/>
  <c r="O404" i="41"/>
  <c r="L179" i="49" s="1"/>
  <c r="N426" i="41"/>
  <c r="K188" i="49" s="1"/>
  <c r="M444" i="41"/>
  <c r="J196" i="49" s="1"/>
  <c r="N450" i="41"/>
  <c r="K199" i="49" s="1"/>
  <c r="M458" i="41"/>
  <c r="J203" i="49" s="1"/>
  <c r="O458" i="41"/>
  <c r="L203" i="49" s="1"/>
  <c r="O486" i="41"/>
  <c r="L215" i="49" s="1"/>
  <c r="O480" i="41"/>
  <c r="L212" i="49" s="1"/>
  <c r="O476" i="41"/>
  <c r="L211" i="49" s="1"/>
  <c r="O504" i="41"/>
  <c r="L223" i="49" s="1"/>
  <c r="M494" i="41"/>
  <c r="J219" i="49" s="1"/>
  <c r="O494" i="41"/>
  <c r="L219" i="49" s="1"/>
  <c r="D41" i="45"/>
  <c r="D25" i="45"/>
  <c r="D59" i="45"/>
  <c r="D60" i="45"/>
  <c r="D78" i="45"/>
  <c r="D113" i="45"/>
  <c r="D95" i="45"/>
  <c r="D79" i="45"/>
  <c r="D132" i="45"/>
  <c r="D150" i="45"/>
  <c r="D167" i="45"/>
  <c r="D185" i="45"/>
  <c r="D169" i="45"/>
  <c r="D222" i="45"/>
  <c r="D250" i="45"/>
  <c r="O39" i="47"/>
  <c r="L21" i="52" s="1"/>
  <c r="L72" i="47"/>
  <c r="I40" i="52" s="1"/>
  <c r="M79" i="47"/>
  <c r="J44" i="52" s="1"/>
  <c r="M106" i="47"/>
  <c r="J60" i="52" s="1"/>
  <c r="M133" i="47"/>
  <c r="J76" i="52" s="1"/>
  <c r="M160" i="47"/>
  <c r="J92" i="52" s="1"/>
  <c r="O160" i="47"/>
  <c r="L92" i="52" s="1"/>
  <c r="M187" i="47"/>
  <c r="J108" i="52" s="1"/>
  <c r="L207" i="47"/>
  <c r="I120" i="52" s="1"/>
  <c r="M214" i="47"/>
  <c r="J124" i="52" s="1"/>
  <c r="L234" i="47"/>
  <c r="I136" i="52" s="1"/>
  <c r="M241" i="47"/>
  <c r="J140" i="52" s="1"/>
  <c r="M295" i="47"/>
  <c r="J172" i="52" s="1"/>
  <c r="O278" i="47"/>
  <c r="L164" i="52" s="1"/>
  <c r="M322" i="47"/>
  <c r="J188" i="52" s="1"/>
  <c r="L305" i="47"/>
  <c r="I180" i="52" s="1"/>
  <c r="M349" i="47"/>
  <c r="J204" i="52" s="1"/>
  <c r="L369" i="47"/>
  <c r="I216" i="52" s="1"/>
  <c r="M376" i="47"/>
  <c r="J220" i="52" s="1"/>
  <c r="O376" i="47"/>
  <c r="L220" i="52" s="1"/>
  <c r="M403" i="47"/>
  <c r="J236" i="52" s="1"/>
  <c r="M430" i="47"/>
  <c r="J252" i="52" s="1"/>
  <c r="M457" i="47"/>
  <c r="J268" i="52" s="1"/>
  <c r="M484" i="47"/>
  <c r="J284" i="52" s="1"/>
  <c r="M511" i="47"/>
  <c r="J300" i="52" s="1"/>
  <c r="M538" i="47"/>
  <c r="J316" i="52" s="1"/>
  <c r="M565" i="47"/>
  <c r="J332" i="52" s="1"/>
  <c r="M592" i="47"/>
  <c r="J348" i="52" s="1"/>
  <c r="M619" i="47"/>
  <c r="J364" i="52" s="1"/>
  <c r="M646" i="47"/>
  <c r="J380" i="52" s="1"/>
  <c r="M673" i="47"/>
  <c r="J396" i="52" s="1"/>
  <c r="M700" i="47"/>
  <c r="J412" i="52" s="1"/>
  <c r="M727" i="47"/>
  <c r="J428" i="52" s="1"/>
  <c r="M754" i="47"/>
  <c r="J444" i="52" s="1"/>
  <c r="M44" i="41"/>
  <c r="J19" i="49" s="1"/>
  <c r="M26" i="41"/>
  <c r="J11" i="49" s="1"/>
  <c r="M66" i="41"/>
  <c r="J28" i="49" s="1"/>
  <c r="O62" i="41"/>
  <c r="L27" i="49" s="1"/>
  <c r="M84" i="41"/>
  <c r="J36" i="49" s="1"/>
  <c r="N90" i="41"/>
  <c r="K39" i="49" s="1"/>
  <c r="N84" i="41"/>
  <c r="K36" i="49" s="1"/>
  <c r="M102" i="41"/>
  <c r="J44" i="49" s="1"/>
  <c r="O102" i="41"/>
  <c r="L44" i="49" s="1"/>
  <c r="M138" i="41"/>
  <c r="J60" i="49" s="1"/>
  <c r="O138" i="41"/>
  <c r="L60" i="49" s="1"/>
  <c r="M120" i="41"/>
  <c r="J52" i="49" s="1"/>
  <c r="O120" i="41"/>
  <c r="L52" i="49" s="1"/>
  <c r="N156" i="41"/>
  <c r="K68" i="49" s="1"/>
  <c r="M152" i="41"/>
  <c r="J67" i="49" s="1"/>
  <c r="O180" i="41"/>
  <c r="L79" i="49" s="1"/>
  <c r="O174" i="41"/>
  <c r="L76" i="49" s="1"/>
  <c r="O234" i="41"/>
  <c r="L103" i="49" s="1"/>
  <c r="O228" i="41"/>
  <c r="L100" i="49" s="1"/>
  <c r="O198" i="41"/>
  <c r="L87" i="49" s="1"/>
  <c r="O192" i="41"/>
  <c r="L84" i="49" s="1"/>
  <c r="O278" i="41"/>
  <c r="L123" i="49" s="1"/>
  <c r="O270" i="41"/>
  <c r="L119" i="49" s="1"/>
  <c r="O252" i="41"/>
  <c r="L111" i="49" s="1"/>
  <c r="N252" i="41"/>
  <c r="K111" i="49" s="1"/>
  <c r="M300" i="41"/>
  <c r="J132" i="49" s="1"/>
  <c r="N306" i="41"/>
  <c r="K135" i="49" s="1"/>
  <c r="M336" i="41"/>
  <c r="J148" i="49" s="1"/>
  <c r="O332" i="41"/>
  <c r="L147" i="49" s="1"/>
  <c r="M318" i="41"/>
  <c r="J140" i="49" s="1"/>
  <c r="O318" i="41"/>
  <c r="L140" i="49" s="1"/>
  <c r="O354" i="41"/>
  <c r="L156" i="49" s="1"/>
  <c r="M390" i="41"/>
  <c r="J172" i="49" s="1"/>
  <c r="O386" i="41"/>
  <c r="L171" i="49" s="1"/>
  <c r="M386" i="41"/>
  <c r="J171" i="49" s="1"/>
  <c r="N390" i="41"/>
  <c r="K172" i="49" s="1"/>
  <c r="O414" i="41"/>
  <c r="L183" i="49" s="1"/>
  <c r="O408" i="41"/>
  <c r="L180" i="49" s="1"/>
  <c r="M426" i="41"/>
  <c r="J188" i="49" s="1"/>
  <c r="N432" i="41"/>
  <c r="K191" i="49" s="1"/>
  <c r="O444" i="41"/>
  <c r="L196" i="49" s="1"/>
  <c r="O468" i="41"/>
  <c r="L207" i="49" s="1"/>
  <c r="N480" i="41"/>
  <c r="K212" i="49" s="1"/>
  <c r="M476" i="41"/>
  <c r="J211" i="49" s="1"/>
  <c r="D34" i="45"/>
  <c r="D43" i="45"/>
  <c r="D114" i="45"/>
  <c r="D124" i="45"/>
  <c r="D142" i="45"/>
  <c r="D168" i="45"/>
  <c r="D196" i="45"/>
  <c r="D187" i="45"/>
  <c r="D240" i="45"/>
  <c r="D257" i="45"/>
  <c r="O52" i="47"/>
  <c r="L28" i="52" s="1"/>
  <c r="O66" i="47"/>
  <c r="L37" i="52" s="1"/>
  <c r="O79" i="47"/>
  <c r="L44" i="52" s="1"/>
  <c r="O93" i="47"/>
  <c r="L53" i="52" s="1"/>
  <c r="O106" i="47"/>
  <c r="L60" i="52" s="1"/>
  <c r="O120" i="47"/>
  <c r="L69" i="52" s="1"/>
  <c r="O147" i="47"/>
  <c r="L85" i="52" s="1"/>
  <c r="O174" i="47"/>
  <c r="L101" i="52" s="1"/>
  <c r="O201" i="47"/>
  <c r="L117" i="52" s="1"/>
  <c r="O214" i="47"/>
  <c r="L124" i="52" s="1"/>
  <c r="O197" i="47"/>
  <c r="L116" i="52" s="1"/>
  <c r="O228" i="47"/>
  <c r="L133" i="52" s="1"/>
  <c r="O241" i="47"/>
  <c r="L140" i="52" s="1"/>
  <c r="M268" i="47"/>
  <c r="J156" i="52" s="1"/>
  <c r="O282" i="47"/>
  <c r="L165" i="52" s="1"/>
  <c r="O295" i="47"/>
  <c r="L172" i="52" s="1"/>
  <c r="O309" i="47"/>
  <c r="L181" i="52" s="1"/>
  <c r="O322" i="47"/>
  <c r="L188" i="52" s="1"/>
  <c r="O336" i="47"/>
  <c r="L197" i="52" s="1"/>
  <c r="O349" i="47"/>
  <c r="L204" i="52" s="1"/>
  <c r="O363" i="47"/>
  <c r="L213" i="52" s="1"/>
  <c r="O390" i="47"/>
  <c r="L229" i="52" s="1"/>
  <c r="O403" i="47"/>
  <c r="L236" i="52" s="1"/>
  <c r="O417" i="47"/>
  <c r="L245" i="52" s="1"/>
  <c r="O444" i="47"/>
  <c r="L261" i="52" s="1"/>
  <c r="O457" i="47"/>
  <c r="L268" i="52" s="1"/>
  <c r="O471" i="47"/>
  <c r="L277" i="52" s="1"/>
  <c r="O498" i="47"/>
  <c r="L293" i="52" s="1"/>
  <c r="O511" i="47"/>
  <c r="L300" i="52" s="1"/>
  <c r="O525" i="47"/>
  <c r="L309" i="52" s="1"/>
  <c r="O538" i="47"/>
  <c r="L316" i="52" s="1"/>
  <c r="O552" i="47"/>
  <c r="L325" i="52" s="1"/>
  <c r="O579" i="47"/>
  <c r="L341" i="52" s="1"/>
  <c r="O592" i="47"/>
  <c r="L348" i="52" s="1"/>
  <c r="O575" i="47"/>
  <c r="L340" i="52" s="1"/>
  <c r="O606" i="47"/>
  <c r="L357" i="52" s="1"/>
  <c r="O619" i="47"/>
  <c r="L364" i="52" s="1"/>
  <c r="O633" i="47"/>
  <c r="L373" i="52" s="1"/>
  <c r="O660" i="47"/>
  <c r="L389" i="52" s="1"/>
  <c r="O673" i="47"/>
  <c r="L396" i="52" s="1"/>
  <c r="O687" i="47"/>
  <c r="L405" i="52" s="1"/>
  <c r="O714" i="47"/>
  <c r="L421" i="52" s="1"/>
  <c r="O741" i="47"/>
  <c r="L437" i="52" s="1"/>
  <c r="N44" i="41"/>
  <c r="K19" i="49" s="1"/>
  <c r="N26" i="41"/>
  <c r="K11" i="49" s="1"/>
  <c r="O66" i="41"/>
  <c r="L28" i="49" s="1"/>
  <c r="O84" i="41"/>
  <c r="L36" i="49" s="1"/>
  <c r="M98" i="41"/>
  <c r="J43" i="49" s="1"/>
  <c r="M134" i="41"/>
  <c r="J59" i="49" s="1"/>
  <c r="O116" i="41"/>
  <c r="L51" i="49" s="1"/>
  <c r="M116" i="41"/>
  <c r="J51" i="49" s="1"/>
  <c r="O162" i="41"/>
  <c r="L71" i="49" s="1"/>
  <c r="O170" i="41"/>
  <c r="L75" i="49" s="1"/>
  <c r="M170" i="41"/>
  <c r="J75" i="49" s="1"/>
  <c r="M224" i="41"/>
  <c r="J99" i="49" s="1"/>
  <c r="O224" i="41"/>
  <c r="L99" i="49" s="1"/>
  <c r="N216" i="41"/>
  <c r="K95" i="49" s="1"/>
  <c r="L192" i="41"/>
  <c r="I84" i="49" s="1"/>
  <c r="M188" i="41"/>
  <c r="J83" i="49" s="1"/>
  <c r="M282" i="41"/>
  <c r="J124" i="49" s="1"/>
  <c r="N288" i="41"/>
  <c r="K127" i="49" s="1"/>
  <c r="N270" i="41"/>
  <c r="K119" i="49" s="1"/>
  <c r="L252" i="41"/>
  <c r="I111" i="49" s="1"/>
  <c r="N246" i="41"/>
  <c r="K108" i="49" s="1"/>
  <c r="O246" i="41"/>
  <c r="L108" i="49" s="1"/>
  <c r="O300" i="41"/>
  <c r="L132" i="49" s="1"/>
  <c r="N342" i="41"/>
  <c r="K151" i="49" s="1"/>
  <c r="M314" i="41"/>
  <c r="J139" i="49" s="1"/>
  <c r="O314" i="41"/>
  <c r="L139" i="49" s="1"/>
  <c r="O360" i="41"/>
  <c r="L159" i="49" s="1"/>
  <c r="M350" i="41"/>
  <c r="J155" i="49" s="1"/>
  <c r="O378" i="41"/>
  <c r="L167" i="49" s="1"/>
  <c r="N378" i="41"/>
  <c r="K167" i="49" s="1"/>
  <c r="M404" i="41"/>
  <c r="J179" i="49" s="1"/>
  <c r="O426" i="41"/>
  <c r="L188" i="49" s="1"/>
  <c r="O450" i="41"/>
  <c r="L199" i="49" s="1"/>
  <c r="M440" i="41"/>
  <c r="J195" i="49" s="1"/>
  <c r="N468" i="41"/>
  <c r="K207" i="49" s="1"/>
  <c r="M480" i="41"/>
  <c r="J212" i="49" s="1"/>
  <c r="M498" i="41"/>
  <c r="J220" i="49" s="1"/>
  <c r="N504" i="41"/>
  <c r="K223" i="49" s="1"/>
  <c r="D40" i="45"/>
  <c r="D42" i="45"/>
  <c r="D70" i="45"/>
  <c r="D61" i="45"/>
  <c r="D96" i="45"/>
  <c r="D131" i="45"/>
  <c r="D115" i="45"/>
  <c r="D149" i="45"/>
  <c r="D133" i="45"/>
  <c r="D186" i="45"/>
  <c r="D203" i="45"/>
  <c r="D221" i="45"/>
  <c r="D205" i="45"/>
  <c r="D258" i="45"/>
  <c r="D276" i="45"/>
  <c r="D304" i="45"/>
  <c r="D295" i="45"/>
  <c r="D348" i="45"/>
  <c r="D365" i="45"/>
  <c r="D383" i="45"/>
  <c r="D367" i="45"/>
  <c r="D420" i="45"/>
  <c r="D437" i="45"/>
  <c r="D492" i="45"/>
  <c r="D509" i="45"/>
  <c r="D241" i="45"/>
  <c r="D294" i="45"/>
  <c r="D311" i="45"/>
  <c r="D322" i="45"/>
  <c r="D313" i="45"/>
  <c r="D366" i="45"/>
  <c r="D401" i="45"/>
  <c r="D385" i="45"/>
  <c r="D438" i="45"/>
  <c r="D455" i="45"/>
  <c r="D439" i="45"/>
  <c r="D466" i="45"/>
  <c r="D457" i="45"/>
  <c r="D510" i="45"/>
  <c r="D268" i="45"/>
  <c r="D259" i="45"/>
  <c r="D286" i="45"/>
  <c r="D312" i="45"/>
  <c r="D329" i="45"/>
  <c r="D347" i="45"/>
  <c r="D331" i="45"/>
  <c r="D384" i="45"/>
  <c r="D412" i="45"/>
  <c r="D403" i="45"/>
  <c r="D473" i="45"/>
  <c r="D484" i="45"/>
  <c r="D475" i="45"/>
  <c r="D275" i="45"/>
  <c r="D293" i="45"/>
  <c r="D277" i="45"/>
  <c r="D330" i="45"/>
  <c r="D358" i="45"/>
  <c r="D349" i="45"/>
  <c r="D402" i="45"/>
  <c r="D419" i="45"/>
  <c r="D430" i="45"/>
  <c r="D421" i="45"/>
  <c r="D456" i="45"/>
  <c r="D474" i="45"/>
  <c r="D491" i="45"/>
  <c r="D502" i="45"/>
  <c r="D493" i="45"/>
  <c r="K235" i="47"/>
  <c r="K75" i="41"/>
  <c r="I132" i="41"/>
  <c r="F58" i="49" s="1"/>
  <c r="AA58" i="49" s="1"/>
  <c r="R58" i="49" s="1"/>
  <c r="J128" i="41"/>
  <c r="J123" i="41"/>
  <c r="J119" i="41"/>
  <c r="L639" i="47"/>
  <c r="I376" i="52" s="1"/>
  <c r="J132" i="41"/>
  <c r="G58" i="49" s="1"/>
  <c r="I124" i="41"/>
  <c r="F53" i="49" s="1"/>
  <c r="AC53" i="49" s="1"/>
  <c r="T53" i="49" s="1"/>
  <c r="J98" i="47"/>
  <c r="G55" i="52" s="1"/>
  <c r="K424" i="47"/>
  <c r="J77" i="41"/>
  <c r="G33" i="49" s="1"/>
  <c r="K64" i="41"/>
  <c r="J78" i="41"/>
  <c r="G34" i="49" s="1"/>
  <c r="J70" i="41"/>
  <c r="G29" i="49" s="1"/>
  <c r="I70" i="41"/>
  <c r="F29" i="49" s="1"/>
  <c r="AB29" i="49" s="1"/>
  <c r="S29" i="49" s="1"/>
  <c r="I40" i="41"/>
  <c r="F16" i="49" s="1"/>
  <c r="AA16" i="49" s="1"/>
  <c r="R16" i="49" s="1"/>
  <c r="J40" i="41"/>
  <c r="G16" i="49" s="1"/>
  <c r="K31" i="41"/>
  <c r="J31" i="41"/>
  <c r="I31" i="41"/>
  <c r="I76" i="41"/>
  <c r="F32" i="49" s="1"/>
  <c r="AC32" i="49" s="1"/>
  <c r="T32" i="49" s="1"/>
  <c r="J76" i="41"/>
  <c r="G32" i="49" s="1"/>
  <c r="L66" i="41"/>
  <c r="I28" i="49" s="1"/>
  <c r="I67" i="41"/>
  <c r="L309" i="47"/>
  <c r="I181" i="52" s="1"/>
  <c r="K40" i="41"/>
  <c r="H16" i="49" s="1"/>
  <c r="J67" i="41"/>
  <c r="J35" i="41"/>
  <c r="G14" i="49" s="1"/>
  <c r="I35" i="41"/>
  <c r="F14" i="49" s="1"/>
  <c r="AA14" i="49" s="1"/>
  <c r="R14" i="49" s="1"/>
  <c r="K65" i="41"/>
  <c r="I65" i="41"/>
  <c r="I62" i="41" s="1"/>
  <c r="F27" i="49" s="1"/>
  <c r="K71" i="41"/>
  <c r="H30" i="49" s="1"/>
  <c r="I71" i="41"/>
  <c r="F30" i="49" s="1"/>
  <c r="AA30" i="49" s="1"/>
  <c r="R30" i="49" s="1"/>
  <c r="J71" i="41"/>
  <c r="G30" i="49" s="1"/>
  <c r="K35" i="41"/>
  <c r="H14" i="49" s="1"/>
  <c r="J273" i="41"/>
  <c r="I273" i="41"/>
  <c r="I255" i="41"/>
  <c r="K255" i="41"/>
  <c r="I245" i="41"/>
  <c r="J245" i="41"/>
  <c r="J243" i="41"/>
  <c r="L242" i="41"/>
  <c r="I107" i="49" s="1"/>
  <c r="K102" i="47"/>
  <c r="J102" i="47"/>
  <c r="K121" i="47"/>
  <c r="I121" i="47"/>
  <c r="K129" i="47"/>
  <c r="J129" i="47"/>
  <c r="K149" i="47"/>
  <c r="J149" i="47"/>
  <c r="K202" i="47"/>
  <c r="I202" i="47"/>
  <c r="K198" i="47"/>
  <c r="J198" i="47"/>
  <c r="K279" i="47"/>
  <c r="I279" i="47"/>
  <c r="K291" i="47"/>
  <c r="I291" i="47"/>
  <c r="J291" i="47"/>
  <c r="K337" i="47"/>
  <c r="I337" i="47"/>
  <c r="K333" i="47"/>
  <c r="J333" i="47"/>
  <c r="K364" i="47"/>
  <c r="L363" i="47"/>
  <c r="I213" i="52" s="1"/>
  <c r="K391" i="47"/>
  <c r="I391" i="47"/>
  <c r="K441" i="47"/>
  <c r="L440" i="47"/>
  <c r="I260" i="52" s="1"/>
  <c r="K472" i="47"/>
  <c r="J472" i="47"/>
  <c r="K526" i="47"/>
  <c r="J526" i="47"/>
  <c r="K522" i="47"/>
  <c r="L521" i="47"/>
  <c r="I308" i="52" s="1"/>
  <c r="K580" i="47"/>
  <c r="I580" i="47"/>
  <c r="K576" i="47"/>
  <c r="J576" i="47"/>
  <c r="K607" i="47"/>
  <c r="L606" i="47"/>
  <c r="I357" i="52" s="1"/>
  <c r="K634" i="47"/>
  <c r="J634" i="47"/>
  <c r="K723" i="47"/>
  <c r="J723" i="47"/>
  <c r="K750" i="47"/>
  <c r="I750" i="47"/>
  <c r="L30" i="41"/>
  <c r="I12" i="49" s="1"/>
  <c r="I222" i="41"/>
  <c r="F98" i="49" s="1"/>
  <c r="AA98" i="49" s="1"/>
  <c r="R98" i="49" s="1"/>
  <c r="K222" i="41"/>
  <c r="H98" i="49" s="1"/>
  <c r="J218" i="41"/>
  <c r="I218" i="41"/>
  <c r="J213" i="41"/>
  <c r="I213" i="41"/>
  <c r="K213" i="41"/>
  <c r="J209" i="41"/>
  <c r="I209" i="41"/>
  <c r="K214" i="41"/>
  <c r="H93" i="49" s="1"/>
  <c r="J214" i="41"/>
  <c r="G93" i="49" s="1"/>
  <c r="J204" i="41"/>
  <c r="G90" i="49" s="1"/>
  <c r="I204" i="41"/>
  <c r="F90" i="49" s="1"/>
  <c r="AA90" i="49" s="1"/>
  <c r="R90" i="49" s="1"/>
  <c r="K200" i="41"/>
  <c r="J200" i="41"/>
  <c r="I200" i="41"/>
  <c r="I198" i="41" s="1"/>
  <c r="F87" i="49" s="1"/>
  <c r="I195" i="41"/>
  <c r="J195" i="41"/>
  <c r="I203" i="41"/>
  <c r="F89" i="49" s="1"/>
  <c r="AA89" i="49" s="1"/>
  <c r="R89" i="49" s="1"/>
  <c r="J203" i="41"/>
  <c r="G89" i="49" s="1"/>
  <c r="L198" i="41"/>
  <c r="I87" i="49" s="1"/>
  <c r="J199" i="41"/>
  <c r="K199" i="41"/>
  <c r="J194" i="41"/>
  <c r="K194" i="41"/>
  <c r="K202" i="41"/>
  <c r="H88" i="49" s="1"/>
  <c r="J202" i="41"/>
  <c r="G88" i="49" s="1"/>
  <c r="I197" i="41"/>
  <c r="F86" i="49" s="1"/>
  <c r="AA86" i="49" s="1"/>
  <c r="R86" i="49" s="1"/>
  <c r="K197" i="41"/>
  <c r="H86" i="49" s="1"/>
  <c r="J197" i="41"/>
  <c r="G86" i="49" s="1"/>
  <c r="K193" i="41"/>
  <c r="J193" i="41"/>
  <c r="I193" i="41"/>
  <c r="J263" i="41"/>
  <c r="I171" i="47"/>
  <c r="J210" i="47"/>
  <c r="I237" i="47"/>
  <c r="L255" i="47"/>
  <c r="I149" i="52" s="1"/>
  <c r="J387" i="47"/>
  <c r="I387" i="47"/>
  <c r="L548" i="47"/>
  <c r="I324" i="52" s="1"/>
  <c r="I588" i="47"/>
  <c r="I684" i="47"/>
  <c r="J711" i="47"/>
  <c r="I27" i="41"/>
  <c r="J39" i="41"/>
  <c r="K74" i="41"/>
  <c r="J73" i="41"/>
  <c r="J117" i="41"/>
  <c r="K253" i="41"/>
  <c r="J248" i="41"/>
  <c r="I275" i="41"/>
  <c r="F121" i="49" s="1"/>
  <c r="AA121" i="49" s="1"/>
  <c r="R121" i="49" s="1"/>
  <c r="L270" i="41"/>
  <c r="I119" i="49" s="1"/>
  <c r="K266" i="41"/>
  <c r="K329" i="41"/>
  <c r="H145" i="49" s="1"/>
  <c r="L324" i="41"/>
  <c r="I143" i="49" s="1"/>
  <c r="K320" i="41"/>
  <c r="J117" i="47"/>
  <c r="I117" i="47"/>
  <c r="L170" i="47"/>
  <c r="I100" i="52" s="1"/>
  <c r="L386" i="47"/>
  <c r="I228" i="52" s="1"/>
  <c r="J414" i="47"/>
  <c r="I414" i="47"/>
  <c r="I468" i="47"/>
  <c r="I630" i="47"/>
  <c r="L683" i="47"/>
  <c r="I404" i="52" s="1"/>
  <c r="I711" i="47"/>
  <c r="L26" i="41"/>
  <c r="I11" i="49" s="1"/>
  <c r="K39" i="41"/>
  <c r="I53" i="47"/>
  <c r="J75" i="47"/>
  <c r="J121" i="47"/>
  <c r="L120" i="47"/>
  <c r="I69" i="52" s="1"/>
  <c r="I148" i="47"/>
  <c r="I157" i="47"/>
  <c r="F89" i="52" s="1"/>
  <c r="J175" i="47"/>
  <c r="L201" i="47"/>
  <c r="I117" i="52" s="1"/>
  <c r="I229" i="47"/>
  <c r="J283" i="47"/>
  <c r="L278" i="47"/>
  <c r="I164" i="52" s="1"/>
  <c r="J318" i="47"/>
  <c r="I318" i="47"/>
  <c r="L336" i="47"/>
  <c r="I197" i="52" s="1"/>
  <c r="L390" i="47"/>
  <c r="I229" i="52" s="1"/>
  <c r="I418" i="47"/>
  <c r="J441" i="47"/>
  <c r="I445" i="47"/>
  <c r="I472" i="47"/>
  <c r="J507" i="47"/>
  <c r="I499" i="47"/>
  <c r="J522" i="47"/>
  <c r="I526" i="47"/>
  <c r="I553" i="47"/>
  <c r="J561" i="47"/>
  <c r="L579" i="47"/>
  <c r="I341" i="52" s="1"/>
  <c r="I603" i="47"/>
  <c r="I634" i="47"/>
  <c r="J661" i="47"/>
  <c r="J715" i="47"/>
  <c r="I715" i="47"/>
  <c r="J742" i="47"/>
  <c r="J42" i="41"/>
  <c r="G18" i="49" s="1"/>
  <c r="K38" i="41"/>
  <c r="J29" i="41"/>
  <c r="J34" i="41"/>
  <c r="G13" i="49" s="1"/>
  <c r="K78" i="41"/>
  <c r="H34" i="49" s="1"/>
  <c r="K69" i="41"/>
  <c r="L72" i="41"/>
  <c r="I31" i="49" s="1"/>
  <c r="K68" i="41"/>
  <c r="J129" i="41"/>
  <c r="I130" i="41"/>
  <c r="F56" i="49" s="1"/>
  <c r="AB56" i="49" s="1"/>
  <c r="S56" i="49" s="1"/>
  <c r="J121" i="41"/>
  <c r="K243" i="41"/>
  <c r="K273" i="41"/>
  <c r="J279" i="41"/>
  <c r="I67" i="47"/>
  <c r="I129" i="47"/>
  <c r="L444" i="47"/>
  <c r="I261" i="52" s="1"/>
  <c r="J499" i="47"/>
  <c r="L498" i="47"/>
  <c r="I293" i="52" s="1"/>
  <c r="L525" i="47"/>
  <c r="I309" i="52" s="1"/>
  <c r="L552" i="47"/>
  <c r="I325" i="52" s="1"/>
  <c r="J607" i="47"/>
  <c r="L602" i="47"/>
  <c r="I356" i="52" s="1"/>
  <c r="L633" i="47"/>
  <c r="I373" i="52" s="1"/>
  <c r="I661" i="47"/>
  <c r="J688" i="47"/>
  <c r="I688" i="47"/>
  <c r="L714" i="47"/>
  <c r="I421" i="52" s="1"/>
  <c r="I742" i="47"/>
  <c r="I33" i="41"/>
  <c r="I74" i="41"/>
  <c r="I69" i="41"/>
  <c r="I77" i="41"/>
  <c r="F33" i="49" s="1"/>
  <c r="AA33" i="49" s="1"/>
  <c r="R33" i="49" s="1"/>
  <c r="I73" i="41"/>
  <c r="J68" i="41"/>
  <c r="I129" i="41"/>
  <c r="I125" i="41"/>
  <c r="F54" i="49" s="1"/>
  <c r="AA54" i="49" s="1"/>
  <c r="R54" i="49" s="1"/>
  <c r="I121" i="41"/>
  <c r="J255" i="41"/>
  <c r="K245" i="41"/>
  <c r="I243" i="41"/>
  <c r="K263" i="41"/>
  <c r="I279" i="41"/>
  <c r="J67" i="47"/>
  <c r="J94" i="47"/>
  <c r="I94" i="47"/>
  <c r="I175" i="47"/>
  <c r="I198" i="47"/>
  <c r="L228" i="47"/>
  <c r="I133" i="52" s="1"/>
  <c r="J279" i="47"/>
  <c r="I283" i="47"/>
  <c r="I333" i="47"/>
  <c r="L417" i="47"/>
  <c r="I245" i="52" s="1"/>
  <c r="L471" i="47"/>
  <c r="I277" i="52" s="1"/>
  <c r="I576" i="47"/>
  <c r="L66" i="47"/>
  <c r="I37" i="52" s="1"/>
  <c r="L93" i="47"/>
  <c r="I53" i="52" s="1"/>
  <c r="I149" i="47"/>
  <c r="J157" i="47"/>
  <c r="G89" i="52" s="1"/>
  <c r="L174" i="47"/>
  <c r="I101" i="52" s="1"/>
  <c r="J202" i="47"/>
  <c r="L197" i="47"/>
  <c r="I116" i="52" s="1"/>
  <c r="J229" i="47"/>
  <c r="L282" i="47"/>
  <c r="I165" i="52" s="1"/>
  <c r="J310" i="47"/>
  <c r="I310" i="47"/>
  <c r="J337" i="47"/>
  <c r="L332" i="47"/>
  <c r="I196" i="52" s="1"/>
  <c r="J364" i="47"/>
  <c r="I364" i="47"/>
  <c r="J391" i="47"/>
  <c r="J418" i="47"/>
  <c r="I441" i="47"/>
  <c r="I507" i="47"/>
  <c r="I522" i="47"/>
  <c r="J580" i="47"/>
  <c r="L575" i="47"/>
  <c r="I340" i="52" s="1"/>
  <c r="J603" i="47"/>
  <c r="I607" i="47"/>
  <c r="I669" i="47"/>
  <c r="L660" i="47"/>
  <c r="I389" i="52" s="1"/>
  <c r="L687" i="47"/>
  <c r="I405" i="52" s="1"/>
  <c r="I723" i="47"/>
  <c r="L741" i="47"/>
  <c r="I437" i="52" s="1"/>
  <c r="F686" i="48"/>
  <c r="F632" i="48"/>
  <c r="F200" i="48"/>
  <c r="F146" i="48"/>
  <c r="D385" i="48"/>
  <c r="D331" i="48"/>
  <c r="F578" i="48"/>
  <c r="F551" i="48"/>
  <c r="F470" i="48"/>
  <c r="F443" i="48"/>
  <c r="F362" i="48"/>
  <c r="F254" i="48"/>
  <c r="F65" i="48"/>
  <c r="F11" i="48"/>
  <c r="D736" i="48"/>
  <c r="D682" i="48"/>
  <c r="D655" i="48"/>
  <c r="D628" i="48"/>
  <c r="D601" i="48"/>
  <c r="D520" i="48"/>
  <c r="D493" i="48"/>
  <c r="D412" i="48"/>
  <c r="D304" i="48"/>
  <c r="D250" i="48"/>
  <c r="D196" i="48"/>
  <c r="D142" i="48"/>
  <c r="D88" i="48"/>
  <c r="D34" i="48"/>
  <c r="F713" i="48"/>
  <c r="F659" i="48"/>
  <c r="F173" i="48"/>
  <c r="F119" i="48"/>
  <c r="D709" i="48"/>
  <c r="D358" i="48"/>
  <c r="F740" i="48"/>
  <c r="F605" i="48"/>
  <c r="F524" i="48"/>
  <c r="F497" i="48"/>
  <c r="F416" i="48"/>
  <c r="F389" i="48"/>
  <c r="F335" i="48"/>
  <c r="F308" i="48"/>
  <c r="F281" i="48"/>
  <c r="F227" i="48"/>
  <c r="F92" i="48"/>
  <c r="F38" i="48"/>
  <c r="D574" i="48"/>
  <c r="D547" i="48"/>
  <c r="D466" i="48"/>
  <c r="D439" i="48"/>
  <c r="D277" i="48"/>
  <c r="D223" i="48"/>
  <c r="D169" i="48"/>
  <c r="D115" i="48"/>
  <c r="D61" i="48"/>
  <c r="K115" i="41"/>
  <c r="J115" i="41"/>
  <c r="I317" i="41"/>
  <c r="K317" i="41"/>
  <c r="K322" i="41"/>
  <c r="H141" i="49" s="1"/>
  <c r="J322" i="41"/>
  <c r="G141" i="49" s="1"/>
  <c r="I322" i="41"/>
  <c r="F141" i="49" s="1"/>
  <c r="AB141" i="49" s="1"/>
  <c r="S141" i="49" s="1"/>
  <c r="J131" i="41"/>
  <c r="G57" i="49" s="1"/>
  <c r="K131" i="41"/>
  <c r="H57" i="49" s="1"/>
  <c r="K90" i="47"/>
  <c r="I90" i="47"/>
  <c r="K125" i="47"/>
  <c r="H71" i="52" s="1"/>
  <c r="J125" i="47"/>
  <c r="G71" i="52" s="1"/>
  <c r="K233" i="47"/>
  <c r="H135" i="52" s="1"/>
  <c r="J233" i="47"/>
  <c r="G135" i="52" s="1"/>
  <c r="I233" i="47"/>
  <c r="F135" i="52" s="1"/>
  <c r="L315" i="47"/>
  <c r="I184" i="52" s="1"/>
  <c r="K316" i="47"/>
  <c r="L342" i="47"/>
  <c r="I200" i="52" s="1"/>
  <c r="K343" i="47"/>
  <c r="K368" i="47"/>
  <c r="H215" i="52" s="1"/>
  <c r="J368" i="47"/>
  <c r="G215" i="52" s="1"/>
  <c r="I368" i="47"/>
  <c r="F215" i="52" s="1"/>
  <c r="K422" i="47"/>
  <c r="H247" i="52" s="1"/>
  <c r="J422" i="47"/>
  <c r="G247" i="52" s="1"/>
  <c r="I422" i="47"/>
  <c r="F247" i="52" s="1"/>
  <c r="K476" i="47"/>
  <c r="H279" i="52" s="1"/>
  <c r="J476" i="47"/>
  <c r="G279" i="52" s="1"/>
  <c r="I476" i="47"/>
  <c r="F279" i="52" s="1"/>
  <c r="K530" i="47"/>
  <c r="H311" i="52" s="1"/>
  <c r="I530" i="47"/>
  <c r="F311" i="52" s="1"/>
  <c r="J530" i="47"/>
  <c r="G311" i="52" s="1"/>
  <c r="K557" i="47"/>
  <c r="H327" i="52" s="1"/>
  <c r="J557" i="47"/>
  <c r="G327" i="52" s="1"/>
  <c r="K665" i="47"/>
  <c r="H391" i="52" s="1"/>
  <c r="J665" i="47"/>
  <c r="G391" i="52" s="1"/>
  <c r="I665" i="47"/>
  <c r="F391" i="52" s="1"/>
  <c r="K692" i="47"/>
  <c r="H407" i="52" s="1"/>
  <c r="J692" i="47"/>
  <c r="G407" i="52" s="1"/>
  <c r="K719" i="47"/>
  <c r="H423" i="52" s="1"/>
  <c r="I719" i="47"/>
  <c r="F423" i="52" s="1"/>
  <c r="J719" i="47"/>
  <c r="G423" i="52" s="1"/>
  <c r="K746" i="47"/>
  <c r="H439" i="52" s="1"/>
  <c r="J746" i="47"/>
  <c r="G439" i="52" s="1"/>
  <c r="I25" i="41"/>
  <c r="J25" i="41"/>
  <c r="K41" i="41"/>
  <c r="H17" i="49" s="1"/>
  <c r="I41" i="41"/>
  <c r="F17" i="49" s="1"/>
  <c r="AC17" i="49" s="1"/>
  <c r="T17" i="49" s="1"/>
  <c r="K37" i="41"/>
  <c r="I37" i="41"/>
  <c r="I36" i="41" s="1"/>
  <c r="F15" i="49" s="1"/>
  <c r="L36" i="41"/>
  <c r="I15" i="49" s="1"/>
  <c r="I32" i="41"/>
  <c r="J32" i="41"/>
  <c r="K32" i="41"/>
  <c r="I28" i="41"/>
  <c r="J28" i="41"/>
  <c r="K28" i="41"/>
  <c r="K61" i="41"/>
  <c r="J61" i="41"/>
  <c r="J63" i="41"/>
  <c r="J62" i="41" s="1"/>
  <c r="G27" i="49" s="1"/>
  <c r="L62" i="41"/>
  <c r="I27" i="49" s="1"/>
  <c r="K63" i="41"/>
  <c r="K205" i="41"/>
  <c r="J205" i="41"/>
  <c r="K221" i="41"/>
  <c r="H97" i="49" s="1"/>
  <c r="I221" i="41"/>
  <c r="F97" i="49" s="1"/>
  <c r="AA97" i="49" s="1"/>
  <c r="R97" i="49" s="1"/>
  <c r="I217" i="41"/>
  <c r="L216" i="41"/>
  <c r="I95" i="49" s="1"/>
  <c r="K217" i="41"/>
  <c r="K216" i="41" s="1"/>
  <c r="H95" i="49" s="1"/>
  <c r="I212" i="41"/>
  <c r="J212" i="41"/>
  <c r="K212" i="41"/>
  <c r="I208" i="41"/>
  <c r="K208" i="41"/>
  <c r="K206" i="41" s="1"/>
  <c r="H91" i="49" s="1"/>
  <c r="J208" i="41"/>
  <c r="K187" i="41"/>
  <c r="J187" i="41"/>
  <c r="J280" i="41"/>
  <c r="I280" i="41"/>
  <c r="J276" i="41"/>
  <c r="G122" i="49" s="1"/>
  <c r="I276" i="41"/>
  <c r="F122" i="49" s="1"/>
  <c r="AA122" i="49" s="1"/>
  <c r="R122" i="49" s="1"/>
  <c r="K272" i="41"/>
  <c r="J272" i="41"/>
  <c r="I272" i="41"/>
  <c r="J267" i="41"/>
  <c r="K267" i="41"/>
  <c r="J261" i="41"/>
  <c r="L260" i="41"/>
  <c r="I115" i="49" s="1"/>
  <c r="I261" i="41"/>
  <c r="I262" i="41"/>
  <c r="J262" i="41"/>
  <c r="K262" i="41"/>
  <c r="I268" i="41"/>
  <c r="F117" i="49" s="1"/>
  <c r="AB117" i="49" s="1"/>
  <c r="S117" i="49" s="1"/>
  <c r="K268" i="41"/>
  <c r="H117" i="49" s="1"/>
  <c r="J258" i="41"/>
  <c r="G114" i="49" s="1"/>
  <c r="I258" i="41"/>
  <c r="F114" i="49" s="1"/>
  <c r="AB114" i="49" s="1"/>
  <c r="S114" i="49" s="1"/>
  <c r="K254" i="41"/>
  <c r="J254" i="41"/>
  <c r="I254" i="41"/>
  <c r="J249" i="41"/>
  <c r="K249" i="41"/>
  <c r="I256" i="41"/>
  <c r="F112" i="49" s="1"/>
  <c r="AA112" i="49" s="1"/>
  <c r="R112" i="49" s="1"/>
  <c r="J256" i="41"/>
  <c r="G112" i="49" s="1"/>
  <c r="K256" i="41"/>
  <c r="H112" i="49" s="1"/>
  <c r="I251" i="41"/>
  <c r="F110" i="49" s="1"/>
  <c r="AB110" i="49" s="1"/>
  <c r="S110" i="49" s="1"/>
  <c r="K251" i="41"/>
  <c r="H110" i="49" s="1"/>
  <c r="I247" i="41"/>
  <c r="K247" i="41"/>
  <c r="L246" i="41"/>
  <c r="I108" i="49" s="1"/>
  <c r="K127" i="41"/>
  <c r="K126" i="41" s="1"/>
  <c r="H55" i="49" s="1"/>
  <c r="J127" i="41"/>
  <c r="I127" i="41"/>
  <c r="K63" i="47"/>
  <c r="I63" i="47"/>
  <c r="J63" i="47"/>
  <c r="K206" i="47"/>
  <c r="H119" i="52" s="1"/>
  <c r="J206" i="47"/>
  <c r="G119" i="52" s="1"/>
  <c r="I206" i="47"/>
  <c r="F119" i="52" s="1"/>
  <c r="K287" i="47"/>
  <c r="H167" i="52" s="1"/>
  <c r="I287" i="47"/>
  <c r="F167" i="52" s="1"/>
  <c r="J287" i="47"/>
  <c r="G167" i="52" s="1"/>
  <c r="K306" i="47"/>
  <c r="I306" i="47"/>
  <c r="J306" i="47"/>
  <c r="K395" i="47"/>
  <c r="H231" i="52" s="1"/>
  <c r="I395" i="47"/>
  <c r="F231" i="52" s="1"/>
  <c r="J395" i="47"/>
  <c r="G231" i="52" s="1"/>
  <c r="K505" i="47"/>
  <c r="L504" i="47"/>
  <c r="I296" i="52" s="1"/>
  <c r="K495" i="47"/>
  <c r="L494" i="47"/>
  <c r="I292" i="52" s="1"/>
  <c r="K584" i="47"/>
  <c r="H343" i="52" s="1"/>
  <c r="I584" i="47"/>
  <c r="F343" i="52" s="1"/>
  <c r="K611" i="47"/>
  <c r="H359" i="52" s="1"/>
  <c r="I611" i="47"/>
  <c r="F359" i="52" s="1"/>
  <c r="K638" i="47"/>
  <c r="H375" i="52" s="1"/>
  <c r="I638" i="47"/>
  <c r="F375" i="52" s="1"/>
  <c r="I98" i="47"/>
  <c r="F55" i="52" s="1"/>
  <c r="K370" i="47"/>
  <c r="K478" i="47"/>
  <c r="J495" i="47"/>
  <c r="J584" i="47"/>
  <c r="G343" i="52" s="1"/>
  <c r="I746" i="47"/>
  <c r="F439" i="52" s="1"/>
  <c r="J37" i="41"/>
  <c r="J221" i="41"/>
  <c r="G97" i="49" s="1"/>
  <c r="K122" i="41"/>
  <c r="I122" i="41"/>
  <c r="K71" i="47"/>
  <c r="H39" i="52" s="1"/>
  <c r="I71" i="47"/>
  <c r="F39" i="52" s="1"/>
  <c r="J71" i="47"/>
  <c r="G39" i="52" s="1"/>
  <c r="K181" i="47"/>
  <c r="L180" i="47"/>
  <c r="I104" i="52" s="1"/>
  <c r="K179" i="47"/>
  <c r="H103" i="52" s="1"/>
  <c r="I179" i="47"/>
  <c r="F103" i="52" s="1"/>
  <c r="J179" i="47"/>
  <c r="G103" i="52" s="1"/>
  <c r="K289" i="47"/>
  <c r="L288" i="47"/>
  <c r="I168" i="52" s="1"/>
  <c r="K314" i="47"/>
  <c r="H183" i="52" s="1"/>
  <c r="I314" i="47"/>
  <c r="F183" i="52" s="1"/>
  <c r="K341" i="47"/>
  <c r="H199" i="52" s="1"/>
  <c r="I341" i="47"/>
  <c r="F199" i="52" s="1"/>
  <c r="K372" i="47"/>
  <c r="I372" i="47"/>
  <c r="J372" i="47"/>
  <c r="K397" i="47"/>
  <c r="L396" i="47"/>
  <c r="I232" i="52" s="1"/>
  <c r="K451" i="47"/>
  <c r="L450" i="47"/>
  <c r="I264" i="52" s="1"/>
  <c r="K449" i="47"/>
  <c r="H263" i="52" s="1"/>
  <c r="I449" i="47"/>
  <c r="F263" i="52" s="1"/>
  <c r="J449" i="47"/>
  <c r="G263" i="52" s="1"/>
  <c r="K503" i="47"/>
  <c r="H295" i="52" s="1"/>
  <c r="I503" i="47"/>
  <c r="F295" i="52" s="1"/>
  <c r="J503" i="47"/>
  <c r="G295" i="52" s="1"/>
  <c r="K657" i="47"/>
  <c r="L656" i="47"/>
  <c r="I388" i="52" s="1"/>
  <c r="I657" i="47"/>
  <c r="J657" i="47"/>
  <c r="K748" i="47"/>
  <c r="L747" i="47"/>
  <c r="I440" i="52" s="1"/>
  <c r="K73" i="47"/>
  <c r="L62" i="47"/>
  <c r="I36" i="52" s="1"/>
  <c r="J90" i="47"/>
  <c r="L89" i="47"/>
  <c r="I52" i="52" s="1"/>
  <c r="I125" i="47"/>
  <c r="F71" i="52" s="1"/>
  <c r="J145" i="47"/>
  <c r="I145" i="47"/>
  <c r="I495" i="47"/>
  <c r="I557" i="47"/>
  <c r="F327" i="52" s="1"/>
  <c r="I131" i="41"/>
  <c r="F57" i="49" s="1"/>
  <c r="AC57" i="49" s="1"/>
  <c r="T57" i="49" s="1"/>
  <c r="I187" i="41"/>
  <c r="J217" i="41"/>
  <c r="K258" i="41"/>
  <c r="H114" i="49" s="1"/>
  <c r="K280" i="41"/>
  <c r="J317" i="41"/>
  <c r="K27" i="41"/>
  <c r="K26" i="41" s="1"/>
  <c r="H11" i="49" s="1"/>
  <c r="K76" i="41"/>
  <c r="H32" i="49" s="1"/>
  <c r="K67" i="41"/>
  <c r="L278" i="41"/>
  <c r="I123" i="49" s="1"/>
  <c r="L282" i="41"/>
  <c r="I124" i="49" s="1"/>
  <c r="J283" i="41"/>
  <c r="K283" i="41"/>
  <c r="K510" i="41"/>
  <c r="H226" i="49" s="1"/>
  <c r="J510" i="41"/>
  <c r="G226" i="49" s="1"/>
  <c r="I510" i="41"/>
  <c r="F226" i="49" s="1"/>
  <c r="AB226" i="49" s="1"/>
  <c r="S226" i="49" s="1"/>
  <c r="K506" i="41"/>
  <c r="J506" i="41"/>
  <c r="I506" i="41"/>
  <c r="J501" i="41"/>
  <c r="I501" i="41"/>
  <c r="K501" i="41"/>
  <c r="I496" i="41"/>
  <c r="K496" i="41"/>
  <c r="J496" i="41"/>
  <c r="J493" i="41"/>
  <c r="I493" i="41"/>
  <c r="K493" i="41"/>
  <c r="J497" i="41"/>
  <c r="I497" i="41"/>
  <c r="K497" i="41"/>
  <c r="K502" i="41"/>
  <c r="H221" i="49" s="1"/>
  <c r="J502" i="41"/>
  <c r="G221" i="49" s="1"/>
  <c r="I502" i="41"/>
  <c r="F221" i="49" s="1"/>
  <c r="AA221" i="49" s="1"/>
  <c r="R221" i="49" s="1"/>
  <c r="I508" i="41"/>
  <c r="F224" i="49" s="1"/>
  <c r="AA224" i="49" s="1"/>
  <c r="R224" i="49" s="1"/>
  <c r="K508" i="41"/>
  <c r="H224" i="49" s="1"/>
  <c r="J508" i="41"/>
  <c r="G224" i="49" s="1"/>
  <c r="K503" i="41"/>
  <c r="H222" i="49" s="1"/>
  <c r="J503" i="41"/>
  <c r="G222" i="49" s="1"/>
  <c r="I503" i="41"/>
  <c r="F222" i="49" s="1"/>
  <c r="AC222" i="49" s="1"/>
  <c r="T222" i="49" s="1"/>
  <c r="K499" i="41"/>
  <c r="J499" i="41"/>
  <c r="I499" i="41"/>
  <c r="L498" i="41"/>
  <c r="I220" i="49" s="1"/>
  <c r="J509" i="41"/>
  <c r="G225" i="49" s="1"/>
  <c r="I509" i="41"/>
  <c r="F225" i="49" s="1"/>
  <c r="AC225" i="49" s="1"/>
  <c r="T225" i="49" s="1"/>
  <c r="K509" i="41"/>
  <c r="H225" i="49" s="1"/>
  <c r="J505" i="41"/>
  <c r="I505" i="41"/>
  <c r="L504" i="41"/>
  <c r="I223" i="49" s="1"/>
  <c r="K505" i="41"/>
  <c r="I500" i="41"/>
  <c r="K500" i="41"/>
  <c r="J500" i="41"/>
  <c r="K495" i="41"/>
  <c r="J495" i="41"/>
  <c r="I495" i="41"/>
  <c r="L494" i="41"/>
  <c r="I219" i="49" s="1"/>
  <c r="K507" i="41"/>
  <c r="J507" i="41"/>
  <c r="I507" i="41"/>
  <c r="K489" i="41"/>
  <c r="I489" i="41"/>
  <c r="J489" i="41"/>
  <c r="K492" i="41"/>
  <c r="H218" i="49" s="1"/>
  <c r="J492" i="41"/>
  <c r="G218" i="49" s="1"/>
  <c r="I492" i="41"/>
  <c r="F218" i="49" s="1"/>
  <c r="AA218" i="49" s="1"/>
  <c r="R218" i="49" s="1"/>
  <c r="K488" i="41"/>
  <c r="J488" i="41"/>
  <c r="I488" i="41"/>
  <c r="J483" i="41"/>
  <c r="K483" i="41"/>
  <c r="I483" i="41"/>
  <c r="K484" i="41"/>
  <c r="H213" i="49" s="1"/>
  <c r="J484" i="41"/>
  <c r="G213" i="49" s="1"/>
  <c r="I484" i="41"/>
  <c r="F213" i="49" s="1"/>
  <c r="AA213" i="49" s="1"/>
  <c r="R213" i="49" s="1"/>
  <c r="J475" i="41"/>
  <c r="K475" i="41"/>
  <c r="I475" i="41"/>
  <c r="J479" i="41"/>
  <c r="I479" i="41"/>
  <c r="K479" i="41"/>
  <c r="I478" i="41"/>
  <c r="J478" i="41"/>
  <c r="K478" i="41"/>
  <c r="J491" i="41"/>
  <c r="G217" i="49" s="1"/>
  <c r="K491" i="41"/>
  <c r="H217" i="49" s="1"/>
  <c r="I491" i="41"/>
  <c r="F217" i="49" s="1"/>
  <c r="AA217" i="49" s="1"/>
  <c r="R217" i="49" s="1"/>
  <c r="J487" i="41"/>
  <c r="I487" i="41"/>
  <c r="L486" i="41"/>
  <c r="I215" i="49" s="1"/>
  <c r="K487" i="41"/>
  <c r="I482" i="41"/>
  <c r="J482" i="41"/>
  <c r="K482" i="41"/>
  <c r="I490" i="41"/>
  <c r="F216" i="49" s="1"/>
  <c r="AA216" i="49" s="1"/>
  <c r="R216" i="49" s="1"/>
  <c r="K490" i="41"/>
  <c r="H216" i="49" s="1"/>
  <c r="J490" i="41"/>
  <c r="G216" i="49" s="1"/>
  <c r="K485" i="41"/>
  <c r="H214" i="49" s="1"/>
  <c r="I485" i="41"/>
  <c r="F214" i="49" s="1"/>
  <c r="AB214" i="49" s="1"/>
  <c r="S214" i="49" s="1"/>
  <c r="J485" i="41"/>
  <c r="G214" i="49" s="1"/>
  <c r="K481" i="41"/>
  <c r="I481" i="41"/>
  <c r="J481" i="41"/>
  <c r="L480" i="41"/>
  <c r="I212" i="49" s="1"/>
  <c r="I477" i="41"/>
  <c r="K477" i="41"/>
  <c r="J477" i="41"/>
  <c r="L476" i="41"/>
  <c r="I211" i="49" s="1"/>
  <c r="K474" i="41"/>
  <c r="H210" i="49" s="1"/>
  <c r="J474" i="41"/>
  <c r="G210" i="49" s="1"/>
  <c r="I474" i="41"/>
  <c r="F210" i="49" s="1"/>
  <c r="AC210" i="49" s="1"/>
  <c r="T210" i="49" s="1"/>
  <c r="K470" i="41"/>
  <c r="J470" i="41"/>
  <c r="I470" i="41"/>
  <c r="J465" i="41"/>
  <c r="K465" i="41"/>
  <c r="I465" i="41"/>
  <c r="J457" i="41"/>
  <c r="K457" i="41"/>
  <c r="I457" i="41"/>
  <c r="K471" i="41"/>
  <c r="J471" i="41"/>
  <c r="I471" i="41"/>
  <c r="K459" i="41"/>
  <c r="I459" i="41"/>
  <c r="J459" i="41"/>
  <c r="L458" i="41"/>
  <c r="I203" i="49" s="1"/>
  <c r="J473" i="41"/>
  <c r="G209" i="49" s="1"/>
  <c r="K473" i="41"/>
  <c r="H209" i="49" s="1"/>
  <c r="I473" i="41"/>
  <c r="F209" i="49" s="1"/>
  <c r="AA209" i="49" s="1"/>
  <c r="R209" i="49" s="1"/>
  <c r="J469" i="41"/>
  <c r="K469" i="41"/>
  <c r="I469" i="41"/>
  <c r="L468" i="41"/>
  <c r="I207" i="49" s="1"/>
  <c r="I464" i="41"/>
  <c r="J464" i="41"/>
  <c r="K464" i="41"/>
  <c r="J461" i="41"/>
  <c r="I461" i="41"/>
  <c r="K461" i="41"/>
  <c r="K466" i="41"/>
  <c r="H205" i="49" s="1"/>
  <c r="J466" i="41"/>
  <c r="G205" i="49" s="1"/>
  <c r="I466" i="41"/>
  <c r="F205" i="49" s="1"/>
  <c r="AC205" i="49" s="1"/>
  <c r="T205" i="49" s="1"/>
  <c r="I472" i="41"/>
  <c r="F208" i="49" s="1"/>
  <c r="AA208" i="49" s="1"/>
  <c r="R208" i="49" s="1"/>
  <c r="J472" i="41"/>
  <c r="G208" i="49" s="1"/>
  <c r="K472" i="41"/>
  <c r="H208" i="49" s="1"/>
  <c r="K467" i="41"/>
  <c r="H206" i="49" s="1"/>
  <c r="I467" i="41"/>
  <c r="F206" i="49" s="1"/>
  <c r="AB206" i="49" s="1"/>
  <c r="S206" i="49" s="1"/>
  <c r="J467" i="41"/>
  <c r="G206" i="49" s="1"/>
  <c r="I463" i="41"/>
  <c r="K463" i="41"/>
  <c r="J463" i="41"/>
  <c r="L462" i="41"/>
  <c r="I204" i="49" s="1"/>
  <c r="I460" i="41"/>
  <c r="K460" i="41"/>
  <c r="J460" i="41"/>
  <c r="K456" i="41"/>
  <c r="H202" i="49" s="1"/>
  <c r="J456" i="41"/>
  <c r="G202" i="49" s="1"/>
  <c r="I456" i="41"/>
  <c r="F202" i="49" s="1"/>
  <c r="AC202" i="49" s="1"/>
  <c r="T202" i="49" s="1"/>
  <c r="K452" i="41"/>
  <c r="J452" i="41"/>
  <c r="I452" i="41"/>
  <c r="J447" i="41"/>
  <c r="K447" i="41"/>
  <c r="I447" i="41"/>
  <c r="J439" i="41"/>
  <c r="I439" i="41"/>
  <c r="K439" i="41"/>
  <c r="I453" i="41"/>
  <c r="K453" i="41"/>
  <c r="J453" i="41"/>
  <c r="J455" i="41"/>
  <c r="G201" i="49" s="1"/>
  <c r="K455" i="41"/>
  <c r="H201" i="49" s="1"/>
  <c r="I455" i="41"/>
  <c r="F201" i="49" s="1"/>
  <c r="AB201" i="49" s="1"/>
  <c r="S201" i="49" s="1"/>
  <c r="J451" i="41"/>
  <c r="K451" i="41"/>
  <c r="I451" i="41"/>
  <c r="L450" i="41"/>
  <c r="I199" i="49" s="1"/>
  <c r="I446" i="41"/>
  <c r="J446" i="41"/>
  <c r="K446" i="41"/>
  <c r="J443" i="41"/>
  <c r="I443" i="41"/>
  <c r="K443" i="41"/>
  <c r="I454" i="41"/>
  <c r="F200" i="49" s="1"/>
  <c r="AA200" i="49" s="1"/>
  <c r="R200" i="49" s="1"/>
  <c r="J454" i="41"/>
  <c r="G200" i="49" s="1"/>
  <c r="K454" i="41"/>
  <c r="H200" i="49" s="1"/>
  <c r="I449" i="41"/>
  <c r="F198" i="49" s="1"/>
  <c r="AC198" i="49" s="1"/>
  <c r="T198" i="49" s="1"/>
  <c r="K449" i="41"/>
  <c r="H198" i="49" s="1"/>
  <c r="J449" i="41"/>
  <c r="G198" i="49" s="1"/>
  <c r="K445" i="41"/>
  <c r="I445" i="41"/>
  <c r="L444" i="41"/>
  <c r="I196" i="49" s="1"/>
  <c r="J445" i="41"/>
  <c r="I442" i="41"/>
  <c r="K442" i="41"/>
  <c r="J442" i="41"/>
  <c r="K448" i="41"/>
  <c r="H197" i="49" s="1"/>
  <c r="J448" i="41"/>
  <c r="G197" i="49" s="1"/>
  <c r="I448" i="41"/>
  <c r="F197" i="49" s="1"/>
  <c r="AB197" i="49" s="1"/>
  <c r="S197" i="49" s="1"/>
  <c r="K441" i="41"/>
  <c r="L440" i="41"/>
  <c r="I195" i="49" s="1"/>
  <c r="J441" i="41"/>
  <c r="I441" i="41"/>
  <c r="I435" i="41"/>
  <c r="K435" i="41"/>
  <c r="J435" i="41"/>
  <c r="I424" i="41"/>
  <c r="J424" i="41"/>
  <c r="K424" i="41"/>
  <c r="K438" i="41"/>
  <c r="H194" i="49" s="1"/>
  <c r="J438" i="41"/>
  <c r="G194" i="49" s="1"/>
  <c r="I438" i="41"/>
  <c r="F194" i="49" s="1"/>
  <c r="AA194" i="49" s="1"/>
  <c r="R194" i="49" s="1"/>
  <c r="K434" i="41"/>
  <c r="J434" i="41"/>
  <c r="I434" i="41"/>
  <c r="J429" i="41"/>
  <c r="I429" i="41"/>
  <c r="K429" i="41"/>
  <c r="J425" i="41"/>
  <c r="K425" i="41"/>
  <c r="I425" i="41"/>
  <c r="K430" i="41"/>
  <c r="H189" i="49" s="1"/>
  <c r="J430" i="41"/>
  <c r="G189" i="49" s="1"/>
  <c r="I430" i="41"/>
  <c r="F189" i="49" s="1"/>
  <c r="AC189" i="49" s="1"/>
  <c r="T189" i="49" s="1"/>
  <c r="I436" i="41"/>
  <c r="F192" i="49" s="1"/>
  <c r="AA192" i="49" s="1"/>
  <c r="R192" i="49" s="1"/>
  <c r="J436" i="41"/>
  <c r="G192" i="49" s="1"/>
  <c r="K436" i="41"/>
  <c r="H192" i="49" s="1"/>
  <c r="K431" i="41"/>
  <c r="H190" i="49" s="1"/>
  <c r="I431" i="41"/>
  <c r="F190" i="49" s="1"/>
  <c r="AB190" i="49" s="1"/>
  <c r="S190" i="49" s="1"/>
  <c r="J431" i="41"/>
  <c r="G190" i="49" s="1"/>
  <c r="K427" i="41"/>
  <c r="L426" i="41"/>
  <c r="I188" i="49" s="1"/>
  <c r="J427" i="41"/>
  <c r="I427" i="41"/>
  <c r="J421" i="41"/>
  <c r="I421" i="41"/>
  <c r="K421" i="41"/>
  <c r="J437" i="41"/>
  <c r="G193" i="49" s="1"/>
  <c r="K437" i="41"/>
  <c r="H193" i="49" s="1"/>
  <c r="I437" i="41"/>
  <c r="F193" i="49" s="1"/>
  <c r="AB193" i="49" s="1"/>
  <c r="S193" i="49" s="1"/>
  <c r="J433" i="41"/>
  <c r="I433" i="41"/>
  <c r="L432" i="41"/>
  <c r="I191" i="49" s="1"/>
  <c r="K433" i="41"/>
  <c r="I428" i="41"/>
  <c r="K428" i="41"/>
  <c r="J428" i="41"/>
  <c r="L422" i="41"/>
  <c r="I187" i="49" s="1"/>
  <c r="K423" i="41"/>
  <c r="I423" i="41"/>
  <c r="J423" i="41"/>
  <c r="K420" i="41"/>
  <c r="H186" i="49" s="1"/>
  <c r="J420" i="41"/>
  <c r="G186" i="49" s="1"/>
  <c r="I420" i="41"/>
  <c r="F186" i="49" s="1"/>
  <c r="AB186" i="49" s="1"/>
  <c r="S186" i="49" s="1"/>
  <c r="K416" i="41"/>
  <c r="J416" i="41"/>
  <c r="I416" i="41"/>
  <c r="J411" i="41"/>
  <c r="I411" i="41"/>
  <c r="K411" i="41"/>
  <c r="J403" i="41"/>
  <c r="I403" i="41"/>
  <c r="K403" i="41"/>
  <c r="K417" i="41"/>
  <c r="I417" i="41"/>
  <c r="J417" i="41"/>
  <c r="K412" i="41"/>
  <c r="H181" i="49" s="1"/>
  <c r="J412" i="41"/>
  <c r="G181" i="49" s="1"/>
  <c r="I412" i="41"/>
  <c r="F181" i="49" s="1"/>
  <c r="AB181" i="49" s="1"/>
  <c r="S181" i="49" s="1"/>
  <c r="L404" i="41"/>
  <c r="I179" i="49" s="1"/>
  <c r="K405" i="41"/>
  <c r="I405" i="41"/>
  <c r="J405" i="41"/>
  <c r="J419" i="41"/>
  <c r="G185" i="49" s="1"/>
  <c r="K419" i="41"/>
  <c r="H185" i="49" s="1"/>
  <c r="I419" i="41"/>
  <c r="F185" i="49" s="1"/>
  <c r="AB185" i="49" s="1"/>
  <c r="S185" i="49" s="1"/>
  <c r="J415" i="41"/>
  <c r="I415" i="41"/>
  <c r="L414" i="41"/>
  <c r="I183" i="49" s="1"/>
  <c r="K415" i="41"/>
  <c r="I410" i="41"/>
  <c r="J410" i="41"/>
  <c r="K410" i="41"/>
  <c r="J407" i="41"/>
  <c r="I407" i="41"/>
  <c r="K407" i="41"/>
  <c r="I418" i="41"/>
  <c r="F184" i="49" s="1"/>
  <c r="AC184" i="49" s="1"/>
  <c r="T184" i="49" s="1"/>
  <c r="K418" i="41"/>
  <c r="H184" i="49" s="1"/>
  <c r="J418" i="41"/>
  <c r="G184" i="49" s="1"/>
  <c r="K413" i="41"/>
  <c r="H182" i="49" s="1"/>
  <c r="J413" i="41"/>
  <c r="G182" i="49" s="1"/>
  <c r="I413" i="41"/>
  <c r="F182" i="49" s="1"/>
  <c r="AA182" i="49" s="1"/>
  <c r="R182" i="49" s="1"/>
  <c r="L408" i="41"/>
  <c r="I180" i="49" s="1"/>
  <c r="K409" i="41"/>
  <c r="I409" i="41"/>
  <c r="J409" i="41"/>
  <c r="I406" i="41"/>
  <c r="J406" i="41"/>
  <c r="K406" i="41"/>
  <c r="K402" i="41"/>
  <c r="H178" i="49" s="1"/>
  <c r="J402" i="41"/>
  <c r="G178" i="49" s="1"/>
  <c r="I402" i="41"/>
  <c r="F178" i="49" s="1"/>
  <c r="AC178" i="49" s="1"/>
  <c r="T178" i="49" s="1"/>
  <c r="K398" i="41"/>
  <c r="J398" i="41"/>
  <c r="I398" i="41"/>
  <c r="J393" i="41"/>
  <c r="I393" i="41"/>
  <c r="K393" i="41"/>
  <c r="J385" i="41"/>
  <c r="K385" i="41"/>
  <c r="I385" i="41"/>
  <c r="K387" i="41"/>
  <c r="L386" i="41"/>
  <c r="I171" i="49" s="1"/>
  <c r="J387" i="41"/>
  <c r="I387" i="41"/>
  <c r="J401" i="41"/>
  <c r="G177" i="49" s="1"/>
  <c r="K401" i="41"/>
  <c r="H177" i="49" s="1"/>
  <c r="I401" i="41"/>
  <c r="F177" i="49" s="1"/>
  <c r="AA177" i="49" s="1"/>
  <c r="R177" i="49" s="1"/>
  <c r="J397" i="41"/>
  <c r="I397" i="41"/>
  <c r="L396" i="41"/>
  <c r="I175" i="49" s="1"/>
  <c r="K397" i="41"/>
  <c r="I392" i="41"/>
  <c r="J392" i="41"/>
  <c r="K392" i="41"/>
  <c r="J389" i="41"/>
  <c r="K389" i="41"/>
  <c r="I389" i="41"/>
  <c r="K399" i="41"/>
  <c r="J399" i="41"/>
  <c r="I399" i="41"/>
  <c r="K394" i="41"/>
  <c r="H173" i="49" s="1"/>
  <c r="J394" i="41"/>
  <c r="G173" i="49" s="1"/>
  <c r="I394" i="41"/>
  <c r="F173" i="49" s="1"/>
  <c r="AA173" i="49" s="1"/>
  <c r="R173" i="49" s="1"/>
  <c r="I400" i="41"/>
  <c r="F176" i="49" s="1"/>
  <c r="AC176" i="49" s="1"/>
  <c r="T176" i="49" s="1"/>
  <c r="J400" i="41"/>
  <c r="G176" i="49" s="1"/>
  <c r="K400" i="41"/>
  <c r="H176" i="49" s="1"/>
  <c r="K395" i="41"/>
  <c r="H174" i="49" s="1"/>
  <c r="I395" i="41"/>
  <c r="F174" i="49" s="1"/>
  <c r="AC174" i="49" s="1"/>
  <c r="T174" i="49" s="1"/>
  <c r="J395" i="41"/>
  <c r="G174" i="49" s="1"/>
  <c r="I391" i="41"/>
  <c r="K391" i="41"/>
  <c r="L390" i="41"/>
  <c r="I172" i="49" s="1"/>
  <c r="J391" i="41"/>
  <c r="I388" i="41"/>
  <c r="J388" i="41"/>
  <c r="K388" i="41"/>
  <c r="J371" i="41"/>
  <c r="I371" i="41"/>
  <c r="K371" i="41"/>
  <c r="K384" i="41"/>
  <c r="H170" i="49" s="1"/>
  <c r="J384" i="41"/>
  <c r="G170" i="49" s="1"/>
  <c r="I384" i="41"/>
  <c r="F170" i="49" s="1"/>
  <c r="AA170" i="49" s="1"/>
  <c r="R170" i="49" s="1"/>
  <c r="K380" i="41"/>
  <c r="J380" i="41"/>
  <c r="I380" i="41"/>
  <c r="J375" i="41"/>
  <c r="I375" i="41"/>
  <c r="K375" i="41"/>
  <c r="J383" i="41"/>
  <c r="G169" i="49" s="1"/>
  <c r="K383" i="41"/>
  <c r="H169" i="49" s="1"/>
  <c r="I383" i="41"/>
  <c r="F169" i="49" s="1"/>
  <c r="AB169" i="49" s="1"/>
  <c r="S169" i="49" s="1"/>
  <c r="J379" i="41"/>
  <c r="I379" i="41"/>
  <c r="L378" i="41"/>
  <c r="I167" i="49" s="1"/>
  <c r="K379" i="41"/>
  <c r="I374" i="41"/>
  <c r="K374" i="41"/>
  <c r="J374" i="41"/>
  <c r="I370" i="41"/>
  <c r="K370" i="41"/>
  <c r="J370" i="41"/>
  <c r="K376" i="41"/>
  <c r="H165" i="49" s="1"/>
  <c r="J376" i="41"/>
  <c r="G165" i="49" s="1"/>
  <c r="I376" i="41"/>
  <c r="F165" i="49" s="1"/>
  <c r="AB165" i="49" s="1"/>
  <c r="S165" i="49" s="1"/>
  <c r="J367" i="41"/>
  <c r="I367" i="41"/>
  <c r="K367" i="41"/>
  <c r="I382" i="41"/>
  <c r="F168" i="49" s="1"/>
  <c r="AB168" i="49" s="1"/>
  <c r="S168" i="49" s="1"/>
  <c r="J382" i="41"/>
  <c r="G168" i="49" s="1"/>
  <c r="K382" i="41"/>
  <c r="H168" i="49" s="1"/>
  <c r="I377" i="41"/>
  <c r="F166" i="49" s="1"/>
  <c r="AB166" i="49" s="1"/>
  <c r="S166" i="49" s="1"/>
  <c r="K377" i="41"/>
  <c r="H166" i="49" s="1"/>
  <c r="J377" i="41"/>
  <c r="G166" i="49" s="1"/>
  <c r="I373" i="41"/>
  <c r="K373" i="41"/>
  <c r="L372" i="41"/>
  <c r="I164" i="49" s="1"/>
  <c r="J373" i="41"/>
  <c r="K381" i="41"/>
  <c r="I381" i="41"/>
  <c r="J381" i="41"/>
  <c r="K369" i="41"/>
  <c r="L368" i="41"/>
  <c r="I163" i="49" s="1"/>
  <c r="J369" i="41"/>
  <c r="I369" i="41"/>
  <c r="K366" i="41"/>
  <c r="H162" i="49" s="1"/>
  <c r="J366" i="41"/>
  <c r="G162" i="49" s="1"/>
  <c r="I366" i="41"/>
  <c r="F162" i="49" s="1"/>
  <c r="AB162" i="49" s="1"/>
  <c r="S162" i="49" s="1"/>
  <c r="K362" i="41"/>
  <c r="J362" i="41"/>
  <c r="I362" i="41"/>
  <c r="J357" i="41"/>
  <c r="I357" i="41"/>
  <c r="K357" i="41"/>
  <c r="J349" i="41"/>
  <c r="I349" i="41"/>
  <c r="K349" i="41"/>
  <c r="I351" i="41"/>
  <c r="L350" i="41"/>
  <c r="I155" i="49" s="1"/>
  <c r="K351" i="41"/>
  <c r="J351" i="41"/>
  <c r="J365" i="41"/>
  <c r="G161" i="49" s="1"/>
  <c r="K365" i="41"/>
  <c r="H161" i="49" s="1"/>
  <c r="I365" i="41"/>
  <c r="F161" i="49" s="1"/>
  <c r="AA161" i="49" s="1"/>
  <c r="R161" i="49" s="1"/>
  <c r="J361" i="41"/>
  <c r="K361" i="41"/>
  <c r="I361" i="41"/>
  <c r="L360" i="41"/>
  <c r="I159" i="49" s="1"/>
  <c r="I356" i="41"/>
  <c r="K356" i="41"/>
  <c r="J356" i="41"/>
  <c r="J353" i="41"/>
  <c r="I353" i="41"/>
  <c r="K353" i="41"/>
  <c r="K363" i="41"/>
  <c r="I363" i="41"/>
  <c r="J363" i="41"/>
  <c r="K358" i="41"/>
  <c r="H157" i="49" s="1"/>
  <c r="J358" i="41"/>
  <c r="G157" i="49" s="1"/>
  <c r="I358" i="41"/>
  <c r="F157" i="49" s="1"/>
  <c r="AA157" i="49" s="1"/>
  <c r="R157" i="49" s="1"/>
  <c r="I364" i="41"/>
  <c r="F160" i="49" s="1"/>
  <c r="AA160" i="49" s="1"/>
  <c r="R160" i="49" s="1"/>
  <c r="K364" i="41"/>
  <c r="H160" i="49" s="1"/>
  <c r="J364" i="41"/>
  <c r="G160" i="49" s="1"/>
  <c r="K359" i="41"/>
  <c r="H158" i="49" s="1"/>
  <c r="I359" i="41"/>
  <c r="F158" i="49" s="1"/>
  <c r="AC158" i="49" s="1"/>
  <c r="T158" i="49" s="1"/>
  <c r="J359" i="41"/>
  <c r="G158" i="49" s="1"/>
  <c r="L354" i="41"/>
  <c r="I156" i="49" s="1"/>
  <c r="K355" i="41"/>
  <c r="I355" i="41"/>
  <c r="J355" i="41"/>
  <c r="I352" i="41"/>
  <c r="J352" i="41"/>
  <c r="K352" i="41"/>
  <c r="K348" i="41"/>
  <c r="H154" i="49" s="1"/>
  <c r="J348" i="41"/>
  <c r="G154" i="49" s="1"/>
  <c r="I348" i="41"/>
  <c r="F154" i="49" s="1"/>
  <c r="AA154" i="49" s="1"/>
  <c r="R154" i="49" s="1"/>
  <c r="K344" i="41"/>
  <c r="J344" i="41"/>
  <c r="I344" i="41"/>
  <c r="J339" i="41"/>
  <c r="K339" i="41"/>
  <c r="I339" i="41"/>
  <c r="J331" i="41"/>
  <c r="K331" i="41"/>
  <c r="I331" i="41"/>
  <c r="J347" i="41"/>
  <c r="G153" i="49" s="1"/>
  <c r="K347" i="41"/>
  <c r="H153" i="49" s="1"/>
  <c r="I347" i="41"/>
  <c r="F153" i="49" s="1"/>
  <c r="AB153" i="49" s="1"/>
  <c r="S153" i="49" s="1"/>
  <c r="J343" i="41"/>
  <c r="I343" i="41"/>
  <c r="L342" i="41"/>
  <c r="I151" i="49" s="1"/>
  <c r="K343" i="41"/>
  <c r="I338" i="41"/>
  <c r="J338" i="41"/>
  <c r="K338" i="41"/>
  <c r="J335" i="41"/>
  <c r="K335" i="41"/>
  <c r="I335" i="41"/>
  <c r="I346" i="41"/>
  <c r="F152" i="49" s="1"/>
  <c r="AB152" i="49" s="1"/>
  <c r="S152" i="49" s="1"/>
  <c r="K346" i="41"/>
  <c r="H152" i="49" s="1"/>
  <c r="J346" i="41"/>
  <c r="G152" i="49" s="1"/>
  <c r="K341" i="41"/>
  <c r="H150" i="49" s="1"/>
  <c r="I341" i="41"/>
  <c r="F150" i="49" s="1"/>
  <c r="AA150" i="49" s="1"/>
  <c r="R150" i="49" s="1"/>
  <c r="J341" i="41"/>
  <c r="G150" i="49" s="1"/>
  <c r="K337" i="41"/>
  <c r="I337" i="41"/>
  <c r="J337" i="41"/>
  <c r="L336" i="41"/>
  <c r="I148" i="49" s="1"/>
  <c r="I334" i="41"/>
  <c r="J334" i="41"/>
  <c r="K334" i="41"/>
  <c r="I333" i="41"/>
  <c r="K333" i="41"/>
  <c r="J333" i="41"/>
  <c r="L332" i="41"/>
  <c r="I147" i="49" s="1"/>
  <c r="I345" i="41"/>
  <c r="K345" i="41"/>
  <c r="J345" i="41"/>
  <c r="K340" i="41"/>
  <c r="H149" i="49" s="1"/>
  <c r="J340" i="41"/>
  <c r="G149" i="49" s="1"/>
  <c r="I340" i="41"/>
  <c r="F149" i="49" s="1"/>
  <c r="AA149" i="49" s="1"/>
  <c r="R149" i="49" s="1"/>
  <c r="K330" i="41"/>
  <c r="H146" i="49" s="1"/>
  <c r="J330" i="41"/>
  <c r="G146" i="49" s="1"/>
  <c r="I330" i="41"/>
  <c r="F146" i="49" s="1"/>
  <c r="AC146" i="49" s="1"/>
  <c r="T146" i="49" s="1"/>
  <c r="K326" i="41"/>
  <c r="J326" i="41"/>
  <c r="I326" i="41"/>
  <c r="I324" i="41" s="1"/>
  <c r="F143" i="49" s="1"/>
  <c r="J321" i="41"/>
  <c r="K321" i="41"/>
  <c r="I321" i="41"/>
  <c r="J313" i="41"/>
  <c r="K313" i="41"/>
  <c r="I313" i="41"/>
  <c r="I315" i="41"/>
  <c r="K315" i="41"/>
  <c r="L314" i="41"/>
  <c r="I139" i="49" s="1"/>
  <c r="J315" i="41"/>
  <c r="I298" i="41"/>
  <c r="J298" i="41"/>
  <c r="K298" i="41"/>
  <c r="K312" i="41"/>
  <c r="H138" i="49" s="1"/>
  <c r="J312" i="41"/>
  <c r="G138" i="49" s="1"/>
  <c r="I312" i="41"/>
  <c r="F138" i="49" s="1"/>
  <c r="AC138" i="49" s="1"/>
  <c r="T138" i="49" s="1"/>
  <c r="K308" i="41"/>
  <c r="J308" i="41"/>
  <c r="I308" i="41"/>
  <c r="J303" i="41"/>
  <c r="I303" i="41"/>
  <c r="K303" i="41"/>
  <c r="J299" i="41"/>
  <c r="I299" i="41"/>
  <c r="K299" i="41"/>
  <c r="I310" i="41"/>
  <c r="F136" i="49" s="1"/>
  <c r="AA136" i="49" s="1"/>
  <c r="R136" i="49" s="1"/>
  <c r="K310" i="41"/>
  <c r="H136" i="49" s="1"/>
  <c r="J310" i="41"/>
  <c r="G136" i="49" s="1"/>
  <c r="I305" i="41"/>
  <c r="F134" i="49" s="1"/>
  <c r="AB134" i="49" s="1"/>
  <c r="S134" i="49" s="1"/>
  <c r="K305" i="41"/>
  <c r="H134" i="49" s="1"/>
  <c r="J305" i="41"/>
  <c r="G134" i="49" s="1"/>
  <c r="K301" i="41"/>
  <c r="L300" i="41"/>
  <c r="I132" i="49" s="1"/>
  <c r="J301" i="41"/>
  <c r="I301" i="41"/>
  <c r="I309" i="41"/>
  <c r="K309" i="41"/>
  <c r="J309" i="41"/>
  <c r="J295" i="41"/>
  <c r="I295" i="41"/>
  <c r="K295" i="41"/>
  <c r="J311" i="41"/>
  <c r="G137" i="49" s="1"/>
  <c r="K311" i="41"/>
  <c r="H137" i="49" s="1"/>
  <c r="I311" i="41"/>
  <c r="F137" i="49" s="1"/>
  <c r="AB137" i="49" s="1"/>
  <c r="S137" i="49" s="1"/>
  <c r="J307" i="41"/>
  <c r="I307" i="41"/>
  <c r="L306" i="41"/>
  <c r="I135" i="49" s="1"/>
  <c r="K307" i="41"/>
  <c r="I302" i="41"/>
  <c r="J302" i="41"/>
  <c r="K302" i="41"/>
  <c r="L296" i="41"/>
  <c r="I131" i="49" s="1"/>
  <c r="K297" i="41"/>
  <c r="K296" i="41" s="1"/>
  <c r="H131" i="49" s="1"/>
  <c r="I297" i="41"/>
  <c r="J297" i="41"/>
  <c r="K304" i="41"/>
  <c r="H133" i="49" s="1"/>
  <c r="J304" i="41"/>
  <c r="G133" i="49" s="1"/>
  <c r="I304" i="41"/>
  <c r="F133" i="49" s="1"/>
  <c r="AC133" i="49" s="1"/>
  <c r="T133" i="49" s="1"/>
  <c r="K294" i="41"/>
  <c r="H130" i="49" s="1"/>
  <c r="J294" i="41"/>
  <c r="G130" i="49" s="1"/>
  <c r="I294" i="41"/>
  <c r="F130" i="49" s="1"/>
  <c r="AB130" i="49" s="1"/>
  <c r="S130" i="49" s="1"/>
  <c r="K290" i="41"/>
  <c r="J290" i="41"/>
  <c r="I290" i="41"/>
  <c r="J285" i="41"/>
  <c r="K285" i="41"/>
  <c r="I285" i="41"/>
  <c r="J277" i="41"/>
  <c r="K277" i="41"/>
  <c r="I277" i="41"/>
  <c r="J293" i="41"/>
  <c r="G129" i="49" s="1"/>
  <c r="K293" i="41"/>
  <c r="H129" i="49" s="1"/>
  <c r="I293" i="41"/>
  <c r="F129" i="49" s="1"/>
  <c r="AA129" i="49" s="1"/>
  <c r="R129" i="49" s="1"/>
  <c r="J289" i="41"/>
  <c r="K289" i="41"/>
  <c r="I289" i="41"/>
  <c r="L288" i="41"/>
  <c r="I127" i="49" s="1"/>
  <c r="I284" i="41"/>
  <c r="J284" i="41"/>
  <c r="K284" i="41"/>
  <c r="J281" i="41"/>
  <c r="I281" i="41"/>
  <c r="K281" i="41"/>
  <c r="K291" i="41"/>
  <c r="I291" i="41"/>
  <c r="J291" i="41"/>
  <c r="K286" i="41"/>
  <c r="H125" i="49" s="1"/>
  <c r="J286" i="41"/>
  <c r="G125" i="49" s="1"/>
  <c r="I286" i="41"/>
  <c r="F125" i="49" s="1"/>
  <c r="AB125" i="49" s="1"/>
  <c r="S125" i="49" s="1"/>
  <c r="I292" i="41"/>
  <c r="F128" i="49" s="1"/>
  <c r="AB128" i="49" s="1"/>
  <c r="S128" i="49" s="1"/>
  <c r="K292" i="41"/>
  <c r="H128" i="49" s="1"/>
  <c r="J292" i="41"/>
  <c r="G128" i="49" s="1"/>
  <c r="K287" i="41"/>
  <c r="H126" i="49" s="1"/>
  <c r="J287" i="41"/>
  <c r="G126" i="49" s="1"/>
  <c r="I287" i="41"/>
  <c r="F126" i="49" s="1"/>
  <c r="AB126" i="49" s="1"/>
  <c r="S126" i="49" s="1"/>
  <c r="O639" i="47"/>
  <c r="L376" i="52" s="1"/>
  <c r="J227" i="41"/>
  <c r="I227" i="41"/>
  <c r="K227" i="41"/>
  <c r="I226" i="41"/>
  <c r="K226" i="41"/>
  <c r="J226" i="41"/>
  <c r="K240" i="41"/>
  <c r="H106" i="49" s="1"/>
  <c r="J240" i="41"/>
  <c r="G106" i="49" s="1"/>
  <c r="I240" i="41"/>
  <c r="F106" i="49" s="1"/>
  <c r="AB106" i="49" s="1"/>
  <c r="S106" i="49" s="1"/>
  <c r="K236" i="41"/>
  <c r="J236" i="41"/>
  <c r="I236" i="41"/>
  <c r="J231" i="41"/>
  <c r="I231" i="41"/>
  <c r="K231" i="41"/>
  <c r="J239" i="41"/>
  <c r="G105" i="49" s="1"/>
  <c r="I239" i="41"/>
  <c r="F105" i="49" s="1"/>
  <c r="AB105" i="49" s="1"/>
  <c r="S105" i="49" s="1"/>
  <c r="K239" i="41"/>
  <c r="H105" i="49" s="1"/>
  <c r="J235" i="41"/>
  <c r="K235" i="41"/>
  <c r="I235" i="41"/>
  <c r="L234" i="41"/>
  <c r="I103" i="49" s="1"/>
  <c r="I230" i="41"/>
  <c r="K230" i="41"/>
  <c r="J230" i="41"/>
  <c r="I238" i="41"/>
  <c r="F104" i="49" s="1"/>
  <c r="AA104" i="49" s="1"/>
  <c r="R104" i="49" s="1"/>
  <c r="K238" i="41"/>
  <c r="H104" i="49" s="1"/>
  <c r="J238" i="41"/>
  <c r="G104" i="49" s="1"/>
  <c r="K233" i="41"/>
  <c r="H102" i="49" s="1"/>
  <c r="J233" i="41"/>
  <c r="G102" i="49" s="1"/>
  <c r="I233" i="41"/>
  <c r="F102" i="49" s="1"/>
  <c r="AC102" i="49" s="1"/>
  <c r="T102" i="49" s="1"/>
  <c r="L228" i="41"/>
  <c r="I100" i="49" s="1"/>
  <c r="K229" i="41"/>
  <c r="J229" i="41"/>
  <c r="I229" i="41"/>
  <c r="K237" i="41"/>
  <c r="J237" i="41"/>
  <c r="I237" i="41"/>
  <c r="K232" i="41"/>
  <c r="H101" i="49" s="1"/>
  <c r="J232" i="41"/>
  <c r="G101" i="49" s="1"/>
  <c r="I232" i="41"/>
  <c r="F101" i="49" s="1"/>
  <c r="AB101" i="49" s="1"/>
  <c r="S101" i="49" s="1"/>
  <c r="J223" i="41"/>
  <c r="I223" i="41"/>
  <c r="K223" i="41"/>
  <c r="L224" i="41"/>
  <c r="I99" i="49" s="1"/>
  <c r="K225" i="41"/>
  <c r="J225" i="41"/>
  <c r="I225" i="41"/>
  <c r="J185" i="41"/>
  <c r="G81" i="49" s="1"/>
  <c r="I185" i="41"/>
  <c r="F81" i="49" s="1"/>
  <c r="AC81" i="49" s="1"/>
  <c r="T81" i="49" s="1"/>
  <c r="K185" i="41"/>
  <c r="H81" i="49" s="1"/>
  <c r="J181" i="41"/>
  <c r="L180" i="41"/>
  <c r="I79" i="49" s="1"/>
  <c r="I181" i="41"/>
  <c r="K181" i="41"/>
  <c r="I176" i="41"/>
  <c r="K176" i="41"/>
  <c r="J176" i="41"/>
  <c r="I184" i="41"/>
  <c r="F80" i="49" s="1"/>
  <c r="AA80" i="49" s="1"/>
  <c r="R80" i="49" s="1"/>
  <c r="K184" i="41"/>
  <c r="H80" i="49" s="1"/>
  <c r="J184" i="41"/>
  <c r="G80" i="49" s="1"/>
  <c r="K179" i="41"/>
  <c r="H78" i="49" s="1"/>
  <c r="J179" i="41"/>
  <c r="G78" i="49" s="1"/>
  <c r="I179" i="41"/>
  <c r="F78" i="49" s="1"/>
  <c r="AB78" i="49" s="1"/>
  <c r="S78" i="49" s="1"/>
  <c r="K175" i="41"/>
  <c r="J175" i="41"/>
  <c r="I175" i="41"/>
  <c r="L174" i="41"/>
  <c r="I76" i="49" s="1"/>
  <c r="K186" i="41"/>
  <c r="H82" i="49" s="1"/>
  <c r="J186" i="41"/>
  <c r="G82" i="49" s="1"/>
  <c r="I186" i="41"/>
  <c r="F82" i="49" s="1"/>
  <c r="AB82" i="49" s="1"/>
  <c r="S82" i="49" s="1"/>
  <c r="K182" i="41"/>
  <c r="J182" i="41"/>
  <c r="I182" i="41"/>
  <c r="J177" i="41"/>
  <c r="I177" i="41"/>
  <c r="K177" i="41"/>
  <c r="J169" i="41"/>
  <c r="I169" i="41"/>
  <c r="K169" i="41"/>
  <c r="K183" i="41"/>
  <c r="J183" i="41"/>
  <c r="I183" i="41"/>
  <c r="J173" i="41"/>
  <c r="I173" i="41"/>
  <c r="K173" i="41"/>
  <c r="K178" i="41"/>
  <c r="H77" i="49" s="1"/>
  <c r="J178" i="41"/>
  <c r="G77" i="49" s="1"/>
  <c r="I178" i="41"/>
  <c r="F77" i="49" s="1"/>
  <c r="AB77" i="49" s="1"/>
  <c r="S77" i="49" s="1"/>
  <c r="I172" i="41"/>
  <c r="K172" i="41"/>
  <c r="J172" i="41"/>
  <c r="K171" i="41"/>
  <c r="J171" i="41"/>
  <c r="I171" i="41"/>
  <c r="L170" i="41"/>
  <c r="I75" i="49" s="1"/>
  <c r="K168" i="41"/>
  <c r="H74" i="49" s="1"/>
  <c r="J168" i="41"/>
  <c r="G74" i="49" s="1"/>
  <c r="I168" i="41"/>
  <c r="F74" i="49" s="1"/>
  <c r="AC74" i="49" s="1"/>
  <c r="T74" i="49" s="1"/>
  <c r="K164" i="41"/>
  <c r="J164" i="41"/>
  <c r="I164" i="41"/>
  <c r="J159" i="41"/>
  <c r="I159" i="41"/>
  <c r="K159" i="41"/>
  <c r="J151" i="41"/>
  <c r="I151" i="41"/>
  <c r="K151" i="41"/>
  <c r="L152" i="41"/>
  <c r="I67" i="49" s="1"/>
  <c r="K153" i="41"/>
  <c r="I153" i="41"/>
  <c r="J153" i="41"/>
  <c r="J167" i="41"/>
  <c r="G73" i="49" s="1"/>
  <c r="K167" i="41"/>
  <c r="H73" i="49" s="1"/>
  <c r="I167" i="41"/>
  <c r="F73" i="49" s="1"/>
  <c r="AC73" i="49" s="1"/>
  <c r="T73" i="49" s="1"/>
  <c r="J163" i="41"/>
  <c r="I163" i="41"/>
  <c r="L162" i="41"/>
  <c r="I71" i="49" s="1"/>
  <c r="K163" i="41"/>
  <c r="I158" i="41"/>
  <c r="J158" i="41"/>
  <c r="K158" i="41"/>
  <c r="J155" i="41"/>
  <c r="I155" i="41"/>
  <c r="K155" i="41"/>
  <c r="I166" i="41"/>
  <c r="F72" i="49" s="1"/>
  <c r="AC72" i="49" s="1"/>
  <c r="T72" i="49" s="1"/>
  <c r="J166" i="41"/>
  <c r="G72" i="49" s="1"/>
  <c r="K166" i="41"/>
  <c r="H72" i="49" s="1"/>
  <c r="K161" i="41"/>
  <c r="H70" i="49" s="1"/>
  <c r="I161" i="41"/>
  <c r="F70" i="49" s="1"/>
  <c r="AA70" i="49" s="1"/>
  <c r="R70" i="49" s="1"/>
  <c r="J161" i="41"/>
  <c r="G70" i="49" s="1"/>
  <c r="L156" i="41"/>
  <c r="I68" i="49" s="1"/>
  <c r="K157" i="41"/>
  <c r="J157" i="41"/>
  <c r="I157" i="41"/>
  <c r="I154" i="41"/>
  <c r="J154" i="41"/>
  <c r="K154" i="41"/>
  <c r="K165" i="41"/>
  <c r="J165" i="41"/>
  <c r="I165" i="41"/>
  <c r="K160" i="41"/>
  <c r="H69" i="49" s="1"/>
  <c r="J160" i="41"/>
  <c r="G69" i="49" s="1"/>
  <c r="I160" i="41"/>
  <c r="F69" i="49" s="1"/>
  <c r="AC69" i="49" s="1"/>
  <c r="T69" i="49" s="1"/>
  <c r="I148" i="41"/>
  <c r="F64" i="49" s="1"/>
  <c r="AB64" i="49" s="1"/>
  <c r="S64" i="49" s="1"/>
  <c r="K148" i="41"/>
  <c r="H64" i="49" s="1"/>
  <c r="J148" i="41"/>
  <c r="G64" i="49" s="1"/>
  <c r="K143" i="41"/>
  <c r="H62" i="49" s="1"/>
  <c r="J143" i="41"/>
  <c r="G62" i="49" s="1"/>
  <c r="I143" i="41"/>
  <c r="F62" i="49" s="1"/>
  <c r="AA62" i="49" s="1"/>
  <c r="R62" i="49" s="1"/>
  <c r="K139" i="41"/>
  <c r="J139" i="41"/>
  <c r="I139" i="41"/>
  <c r="L138" i="41"/>
  <c r="I60" i="49" s="1"/>
  <c r="K150" i="41"/>
  <c r="H66" i="49" s="1"/>
  <c r="J150" i="41"/>
  <c r="G66" i="49" s="1"/>
  <c r="I150" i="41"/>
  <c r="F66" i="49" s="1"/>
  <c r="AB66" i="49" s="1"/>
  <c r="S66" i="49" s="1"/>
  <c r="K146" i="41"/>
  <c r="J146" i="41"/>
  <c r="I146" i="41"/>
  <c r="J141" i="41"/>
  <c r="I141" i="41"/>
  <c r="K141" i="41"/>
  <c r="K142" i="41"/>
  <c r="H61" i="49" s="1"/>
  <c r="J142" i="41"/>
  <c r="G61" i="49" s="1"/>
  <c r="I142" i="41"/>
  <c r="F61" i="49" s="1"/>
  <c r="AB61" i="49" s="1"/>
  <c r="S61" i="49" s="1"/>
  <c r="J137" i="41"/>
  <c r="I137" i="41"/>
  <c r="K137" i="41"/>
  <c r="K135" i="41"/>
  <c r="L134" i="41"/>
  <c r="I59" i="49" s="1"/>
  <c r="J135" i="41"/>
  <c r="I135" i="41"/>
  <c r="J133" i="41"/>
  <c r="I133" i="41"/>
  <c r="K133" i="41"/>
  <c r="J149" i="41"/>
  <c r="G65" i="49" s="1"/>
  <c r="I149" i="41"/>
  <c r="F65" i="49" s="1"/>
  <c r="AA65" i="49" s="1"/>
  <c r="R65" i="49" s="1"/>
  <c r="K149" i="41"/>
  <c r="H65" i="49" s="1"/>
  <c r="J145" i="41"/>
  <c r="I145" i="41"/>
  <c r="L144" i="41"/>
  <c r="I63" i="49" s="1"/>
  <c r="K145" i="41"/>
  <c r="I140" i="41"/>
  <c r="K140" i="41"/>
  <c r="J140" i="41"/>
  <c r="K147" i="41"/>
  <c r="J147" i="41"/>
  <c r="I147" i="41"/>
  <c r="I136" i="41"/>
  <c r="K136" i="41"/>
  <c r="J136" i="41"/>
  <c r="J101" i="41"/>
  <c r="K101" i="41"/>
  <c r="I101" i="41"/>
  <c r="J99" i="41"/>
  <c r="L98" i="41"/>
  <c r="I43" i="49" s="1"/>
  <c r="K99" i="41"/>
  <c r="I99" i="41"/>
  <c r="K114" i="41"/>
  <c r="H50" i="49" s="1"/>
  <c r="J114" i="41"/>
  <c r="G50" i="49" s="1"/>
  <c r="I114" i="41"/>
  <c r="F50" i="49" s="1"/>
  <c r="AB50" i="49" s="1"/>
  <c r="S50" i="49" s="1"/>
  <c r="K110" i="41"/>
  <c r="I110" i="41"/>
  <c r="J110" i="41"/>
  <c r="J105" i="41"/>
  <c r="I105" i="41"/>
  <c r="K105" i="41"/>
  <c r="J113" i="41"/>
  <c r="G49" i="49" s="1"/>
  <c r="I113" i="41"/>
  <c r="F49" i="49" s="1"/>
  <c r="AC49" i="49" s="1"/>
  <c r="T49" i="49" s="1"/>
  <c r="K113" i="41"/>
  <c r="H49" i="49" s="1"/>
  <c r="J109" i="41"/>
  <c r="K109" i="41"/>
  <c r="I109" i="41"/>
  <c r="L108" i="41"/>
  <c r="I47" i="49" s="1"/>
  <c r="I104" i="41"/>
  <c r="J104" i="41"/>
  <c r="K104" i="41"/>
  <c r="J97" i="41"/>
  <c r="I97" i="41"/>
  <c r="K97" i="41"/>
  <c r="I100" i="41"/>
  <c r="K100" i="41"/>
  <c r="J100" i="41"/>
  <c r="K106" i="41"/>
  <c r="H45" i="49" s="1"/>
  <c r="J106" i="41"/>
  <c r="G45" i="49" s="1"/>
  <c r="I106" i="41"/>
  <c r="F45" i="49" s="1"/>
  <c r="AB45" i="49" s="1"/>
  <c r="S45" i="49" s="1"/>
  <c r="J111" i="41"/>
  <c r="K111" i="41"/>
  <c r="I111" i="41"/>
  <c r="I112" i="41"/>
  <c r="F48" i="49" s="1"/>
  <c r="AA48" i="49" s="1"/>
  <c r="R48" i="49" s="1"/>
  <c r="J112" i="41"/>
  <c r="G48" i="49" s="1"/>
  <c r="K112" i="41"/>
  <c r="H48" i="49" s="1"/>
  <c r="K107" i="41"/>
  <c r="H46" i="49" s="1"/>
  <c r="J107" i="41"/>
  <c r="G46" i="49" s="1"/>
  <c r="I107" i="41"/>
  <c r="F46" i="49" s="1"/>
  <c r="AB46" i="49" s="1"/>
  <c r="S46" i="49" s="1"/>
  <c r="J103" i="41"/>
  <c r="L102" i="41"/>
  <c r="I44" i="49" s="1"/>
  <c r="K103" i="41"/>
  <c r="I103" i="41"/>
  <c r="J83" i="41"/>
  <c r="I83" i="41"/>
  <c r="K83" i="41"/>
  <c r="K88" i="41"/>
  <c r="H37" i="49" s="1"/>
  <c r="J88" i="41"/>
  <c r="G37" i="49" s="1"/>
  <c r="I88" i="41"/>
  <c r="F37" i="49" s="1"/>
  <c r="AA37" i="49" s="1"/>
  <c r="R37" i="49" s="1"/>
  <c r="I94" i="41"/>
  <c r="F40" i="49" s="1"/>
  <c r="AB40" i="49" s="1"/>
  <c r="S40" i="49" s="1"/>
  <c r="J94" i="41"/>
  <c r="G40" i="49" s="1"/>
  <c r="K94" i="41"/>
  <c r="H40" i="49" s="1"/>
  <c r="K89" i="41"/>
  <c r="H38" i="49" s="1"/>
  <c r="J89" i="41"/>
  <c r="G38" i="49" s="1"/>
  <c r="I89" i="41"/>
  <c r="F38" i="49" s="1"/>
  <c r="AC38" i="49" s="1"/>
  <c r="T38" i="49" s="1"/>
  <c r="I85" i="41"/>
  <c r="K85" i="41"/>
  <c r="J85" i="41"/>
  <c r="L84" i="41"/>
  <c r="I36" i="49" s="1"/>
  <c r="K96" i="41"/>
  <c r="H42" i="49" s="1"/>
  <c r="J96" i="41"/>
  <c r="G42" i="49" s="1"/>
  <c r="I96" i="41"/>
  <c r="F42" i="49" s="1"/>
  <c r="AB42" i="49" s="1"/>
  <c r="S42" i="49" s="1"/>
  <c r="K92" i="41"/>
  <c r="J92" i="41"/>
  <c r="I92" i="41"/>
  <c r="J87" i="41"/>
  <c r="K87" i="41"/>
  <c r="I87" i="41"/>
  <c r="J95" i="41"/>
  <c r="G41" i="49" s="1"/>
  <c r="K95" i="41"/>
  <c r="H41" i="49" s="1"/>
  <c r="I95" i="41"/>
  <c r="F41" i="49" s="1"/>
  <c r="AB41" i="49" s="1"/>
  <c r="S41" i="49" s="1"/>
  <c r="J91" i="41"/>
  <c r="I91" i="41"/>
  <c r="L90" i="41"/>
  <c r="I39" i="49" s="1"/>
  <c r="K91" i="41"/>
  <c r="I86" i="41"/>
  <c r="J86" i="41"/>
  <c r="K86" i="41"/>
  <c r="J79" i="41"/>
  <c r="I79" i="41"/>
  <c r="K79" i="41"/>
  <c r="K93" i="41"/>
  <c r="J93" i="41"/>
  <c r="I93" i="41"/>
  <c r="I82" i="41"/>
  <c r="K82" i="41"/>
  <c r="J82" i="41"/>
  <c r="L80" i="41"/>
  <c r="I35" i="49" s="1"/>
  <c r="K81" i="41"/>
  <c r="J81" i="41"/>
  <c r="I81" i="41"/>
  <c r="I45" i="41"/>
  <c r="K45" i="41"/>
  <c r="L44" i="41"/>
  <c r="I19" i="49" s="1"/>
  <c r="J45" i="41"/>
  <c r="I57" i="41"/>
  <c r="K57" i="41"/>
  <c r="J57" i="41"/>
  <c r="K60" i="41"/>
  <c r="H26" i="49" s="1"/>
  <c r="J60" i="41"/>
  <c r="G26" i="49" s="1"/>
  <c r="I60" i="41"/>
  <c r="F26" i="49" s="1"/>
  <c r="AB26" i="49" s="1"/>
  <c r="S26" i="49" s="1"/>
  <c r="K56" i="41"/>
  <c r="J56" i="41"/>
  <c r="I56" i="41"/>
  <c r="J51" i="41"/>
  <c r="I51" i="41"/>
  <c r="K51" i="41"/>
  <c r="J47" i="41"/>
  <c r="K47" i="41"/>
  <c r="I47" i="41"/>
  <c r="J43" i="41"/>
  <c r="K43" i="41"/>
  <c r="I43" i="41"/>
  <c r="J59" i="41"/>
  <c r="G25" i="49" s="1"/>
  <c r="K59" i="41"/>
  <c r="H25" i="49" s="1"/>
  <c r="I59" i="41"/>
  <c r="F25" i="49" s="1"/>
  <c r="AC25" i="49" s="1"/>
  <c r="T25" i="49" s="1"/>
  <c r="J55" i="41"/>
  <c r="K55" i="41"/>
  <c r="I55" i="41"/>
  <c r="L54" i="41"/>
  <c r="I23" i="49" s="1"/>
  <c r="I50" i="41"/>
  <c r="K50" i="41"/>
  <c r="J50" i="41"/>
  <c r="K52" i="41"/>
  <c r="H21" i="49" s="1"/>
  <c r="J52" i="41"/>
  <c r="G21" i="49" s="1"/>
  <c r="I52" i="41"/>
  <c r="F21" i="49" s="1"/>
  <c r="AC21" i="49" s="1"/>
  <c r="T21" i="49" s="1"/>
  <c r="I46" i="41"/>
  <c r="J46" i="41"/>
  <c r="K46" i="41"/>
  <c r="I58" i="41"/>
  <c r="F24" i="49" s="1"/>
  <c r="AB24" i="49" s="1"/>
  <c r="S24" i="49" s="1"/>
  <c r="J58" i="41"/>
  <c r="G24" i="49" s="1"/>
  <c r="K58" i="41"/>
  <c r="H24" i="49" s="1"/>
  <c r="I53" i="41"/>
  <c r="F22" i="49" s="1"/>
  <c r="AA22" i="49" s="1"/>
  <c r="R22" i="49" s="1"/>
  <c r="K53" i="41"/>
  <c r="H22" i="49" s="1"/>
  <c r="J53" i="41"/>
  <c r="G22" i="49" s="1"/>
  <c r="K49" i="41"/>
  <c r="L48" i="41"/>
  <c r="I20" i="49" s="1"/>
  <c r="J49" i="41"/>
  <c r="I49" i="41"/>
  <c r="O234" i="47"/>
  <c r="L136" i="52" s="1"/>
  <c r="O666" i="47"/>
  <c r="L392" i="52" s="1"/>
  <c r="N673" i="47"/>
  <c r="K396" i="52" s="1"/>
  <c r="I736" i="47"/>
  <c r="F435" i="52" s="1"/>
  <c r="J736" i="47"/>
  <c r="G435" i="52" s="1"/>
  <c r="I748" i="47"/>
  <c r="J748" i="47"/>
  <c r="I740" i="47"/>
  <c r="J740" i="47"/>
  <c r="J739" i="47"/>
  <c r="K739" i="47"/>
  <c r="K737" i="47" s="1"/>
  <c r="H436" i="52" s="1"/>
  <c r="I739" i="47"/>
  <c r="K753" i="47"/>
  <c r="H443" i="52" s="1"/>
  <c r="J753" i="47"/>
  <c r="G443" i="52" s="1"/>
  <c r="I753" i="47"/>
  <c r="F443" i="52" s="1"/>
  <c r="I744" i="47"/>
  <c r="J744" i="47"/>
  <c r="J755" i="47"/>
  <c r="I755" i="47"/>
  <c r="K755" i="47"/>
  <c r="K754" i="47" s="1"/>
  <c r="H444" i="52" s="1"/>
  <c r="L754" i="47"/>
  <c r="I444" i="52" s="1"/>
  <c r="O747" i="47"/>
  <c r="L440" i="52" s="1"/>
  <c r="I752" i="47"/>
  <c r="F442" i="52" s="1"/>
  <c r="J752" i="47"/>
  <c r="G442" i="52" s="1"/>
  <c r="J743" i="47"/>
  <c r="K743" i="47"/>
  <c r="K741" i="47" s="1"/>
  <c r="H437" i="52" s="1"/>
  <c r="I743" i="47"/>
  <c r="J751" i="47"/>
  <c r="G441" i="52" s="1"/>
  <c r="K751" i="47"/>
  <c r="H441" i="52" s="1"/>
  <c r="I751" i="47"/>
  <c r="F441" i="52" s="1"/>
  <c r="K745" i="47"/>
  <c r="H438" i="52" s="1"/>
  <c r="J745" i="47"/>
  <c r="G438" i="52" s="1"/>
  <c r="I745" i="47"/>
  <c r="F438" i="52" s="1"/>
  <c r="N646" i="47"/>
  <c r="K380" i="52" s="1"/>
  <c r="I749" i="47"/>
  <c r="J749" i="47"/>
  <c r="K749" i="47"/>
  <c r="I756" i="47"/>
  <c r="J756" i="47"/>
  <c r="N754" i="47"/>
  <c r="K444" i="52" s="1"/>
  <c r="I726" i="47"/>
  <c r="F427" i="52" s="1"/>
  <c r="K726" i="47"/>
  <c r="H427" i="52" s="1"/>
  <c r="J726" i="47"/>
  <c r="G427" i="52" s="1"/>
  <c r="I722" i="47"/>
  <c r="J722" i="47"/>
  <c r="K722" i="47"/>
  <c r="K717" i="47"/>
  <c r="J717" i="47"/>
  <c r="I717" i="47"/>
  <c r="I709" i="47"/>
  <c r="F419" i="52" s="1"/>
  <c r="J709" i="47"/>
  <c r="G419" i="52" s="1"/>
  <c r="K709" i="47"/>
  <c r="H419" i="52" s="1"/>
  <c r="K725" i="47"/>
  <c r="H426" i="52" s="1"/>
  <c r="J725" i="47"/>
  <c r="G426" i="52" s="1"/>
  <c r="I725" i="47"/>
  <c r="F426" i="52" s="1"/>
  <c r="I721" i="47"/>
  <c r="K721" i="47"/>
  <c r="J721" i="47"/>
  <c r="K716" i="47"/>
  <c r="I716" i="47"/>
  <c r="K713" i="47"/>
  <c r="J713" i="47"/>
  <c r="I713" i="47"/>
  <c r="K729" i="47"/>
  <c r="J729" i="47"/>
  <c r="J727" i="47" s="1"/>
  <c r="G428" i="52" s="1"/>
  <c r="I729" i="47"/>
  <c r="K724" i="47"/>
  <c r="H425" i="52" s="1"/>
  <c r="I724" i="47"/>
  <c r="F425" i="52" s="1"/>
  <c r="K712" i="47"/>
  <c r="I712" i="47"/>
  <c r="K728" i="47"/>
  <c r="L727" i="47"/>
  <c r="I428" i="52" s="1"/>
  <c r="I728" i="47"/>
  <c r="I718" i="47"/>
  <c r="F422" i="52" s="1"/>
  <c r="K718" i="47"/>
  <c r="H422" i="52" s="1"/>
  <c r="J718" i="47"/>
  <c r="G422" i="52" s="1"/>
  <c r="I699" i="47"/>
  <c r="F411" i="52" s="1"/>
  <c r="J699" i="47"/>
  <c r="G411" i="52" s="1"/>
  <c r="K699" i="47"/>
  <c r="H411" i="52" s="1"/>
  <c r="I695" i="47"/>
  <c r="K695" i="47"/>
  <c r="J695" i="47"/>
  <c r="K690" i="47"/>
  <c r="J690" i="47"/>
  <c r="I690" i="47"/>
  <c r="I682" i="47"/>
  <c r="F403" i="52" s="1"/>
  <c r="J682" i="47"/>
  <c r="G403" i="52" s="1"/>
  <c r="K682" i="47"/>
  <c r="H403" i="52" s="1"/>
  <c r="J698" i="47"/>
  <c r="G410" i="52" s="1"/>
  <c r="K698" i="47"/>
  <c r="H410" i="52" s="1"/>
  <c r="I698" i="47"/>
  <c r="F410" i="52" s="1"/>
  <c r="K694" i="47"/>
  <c r="I694" i="47"/>
  <c r="J694" i="47"/>
  <c r="K689" i="47"/>
  <c r="I689" i="47"/>
  <c r="J686" i="47"/>
  <c r="I686" i="47"/>
  <c r="K686" i="47"/>
  <c r="J702" i="47"/>
  <c r="J700" i="47" s="1"/>
  <c r="G412" i="52" s="1"/>
  <c r="I702" i="47"/>
  <c r="K702" i="47"/>
  <c r="K697" i="47"/>
  <c r="H409" i="52" s="1"/>
  <c r="I697" i="47"/>
  <c r="F409" i="52" s="1"/>
  <c r="K685" i="47"/>
  <c r="I685" i="47"/>
  <c r="K701" i="47"/>
  <c r="L700" i="47"/>
  <c r="I412" i="52" s="1"/>
  <c r="I701" i="47"/>
  <c r="I691" i="47"/>
  <c r="F406" i="52" s="1"/>
  <c r="K691" i="47"/>
  <c r="H406" i="52" s="1"/>
  <c r="J691" i="47"/>
  <c r="G406" i="52" s="1"/>
  <c r="J672" i="47"/>
  <c r="G395" i="52" s="1"/>
  <c r="K672" i="47"/>
  <c r="H395" i="52" s="1"/>
  <c r="I672" i="47"/>
  <c r="F395" i="52" s="1"/>
  <c r="J668" i="47"/>
  <c r="I668" i="47"/>
  <c r="K668" i="47"/>
  <c r="I663" i="47"/>
  <c r="J663" i="47"/>
  <c r="I655" i="47"/>
  <c r="F387" i="52" s="1"/>
  <c r="J655" i="47"/>
  <c r="G387" i="52" s="1"/>
  <c r="I671" i="47"/>
  <c r="F394" i="52" s="1"/>
  <c r="J671" i="47"/>
  <c r="G394" i="52" s="1"/>
  <c r="I667" i="47"/>
  <c r="J667" i="47"/>
  <c r="J662" i="47"/>
  <c r="I662" i="47"/>
  <c r="K662" i="47"/>
  <c r="K660" i="47" s="1"/>
  <c r="H389" i="52" s="1"/>
  <c r="I659" i="47"/>
  <c r="J659" i="47"/>
  <c r="I675" i="47"/>
  <c r="J675" i="47"/>
  <c r="K670" i="47"/>
  <c r="H393" i="52" s="1"/>
  <c r="J670" i="47"/>
  <c r="G393" i="52" s="1"/>
  <c r="I670" i="47"/>
  <c r="F393" i="52" s="1"/>
  <c r="I658" i="47"/>
  <c r="J658" i="47"/>
  <c r="K658" i="47"/>
  <c r="J674" i="47"/>
  <c r="K674" i="47"/>
  <c r="K673" i="47" s="1"/>
  <c r="H396" i="52" s="1"/>
  <c r="I674" i="47"/>
  <c r="L673" i="47"/>
  <c r="I396" i="52" s="1"/>
  <c r="J664" i="47"/>
  <c r="G390" i="52" s="1"/>
  <c r="K664" i="47"/>
  <c r="H390" i="52" s="1"/>
  <c r="I664" i="47"/>
  <c r="F390" i="52" s="1"/>
  <c r="J645" i="47"/>
  <c r="G379" i="52" s="1"/>
  <c r="K645" i="47"/>
  <c r="H379" i="52" s="1"/>
  <c r="I645" i="47"/>
  <c r="F379" i="52" s="1"/>
  <c r="J641" i="47"/>
  <c r="I641" i="47"/>
  <c r="K641" i="47"/>
  <c r="K639" i="47" s="1"/>
  <c r="H376" i="52" s="1"/>
  <c r="I636" i="47"/>
  <c r="J636" i="47"/>
  <c r="I628" i="47"/>
  <c r="F371" i="52" s="1"/>
  <c r="J628" i="47"/>
  <c r="G371" i="52" s="1"/>
  <c r="I644" i="47"/>
  <c r="F378" i="52" s="1"/>
  <c r="J644" i="47"/>
  <c r="G378" i="52" s="1"/>
  <c r="I640" i="47"/>
  <c r="J640" i="47"/>
  <c r="I635" i="47"/>
  <c r="J635" i="47"/>
  <c r="K635" i="47"/>
  <c r="I632" i="47"/>
  <c r="J632" i="47"/>
  <c r="I648" i="47"/>
  <c r="J648" i="47"/>
  <c r="J643" i="47"/>
  <c r="G377" i="52" s="1"/>
  <c r="K643" i="47"/>
  <c r="H377" i="52" s="1"/>
  <c r="I643" i="47"/>
  <c r="F377" i="52" s="1"/>
  <c r="J631" i="47"/>
  <c r="K631" i="47"/>
  <c r="I631" i="47"/>
  <c r="I647" i="47"/>
  <c r="L646" i="47"/>
  <c r="I380" i="52" s="1"/>
  <c r="J647" i="47"/>
  <c r="K647" i="47"/>
  <c r="K646" i="47" s="1"/>
  <c r="H380" i="52" s="1"/>
  <c r="J637" i="47"/>
  <c r="G374" i="52" s="1"/>
  <c r="I637" i="47"/>
  <c r="F374" i="52" s="1"/>
  <c r="K637" i="47"/>
  <c r="H374" i="52" s="1"/>
  <c r="K601" i="47"/>
  <c r="H355" i="52" s="1"/>
  <c r="J601" i="47"/>
  <c r="G355" i="52" s="1"/>
  <c r="I601" i="47"/>
  <c r="F355" i="52" s="1"/>
  <c r="I613" i="47"/>
  <c r="J613" i="47"/>
  <c r="K613" i="47"/>
  <c r="I605" i="47"/>
  <c r="K605" i="47"/>
  <c r="J605" i="47"/>
  <c r="K604" i="47"/>
  <c r="J604" i="47"/>
  <c r="I604" i="47"/>
  <c r="J618" i="47"/>
  <c r="G363" i="52" s="1"/>
  <c r="K618" i="47"/>
  <c r="H363" i="52" s="1"/>
  <c r="I609" i="47"/>
  <c r="K609" i="47"/>
  <c r="J609" i="47"/>
  <c r="J610" i="47"/>
  <c r="G358" i="52" s="1"/>
  <c r="K610" i="47"/>
  <c r="H358" i="52" s="1"/>
  <c r="I617" i="47"/>
  <c r="F362" i="52" s="1"/>
  <c r="K617" i="47"/>
  <c r="H362" i="52" s="1"/>
  <c r="J617" i="47"/>
  <c r="G362" i="52" s="1"/>
  <c r="K608" i="47"/>
  <c r="J608" i="47"/>
  <c r="I608" i="47"/>
  <c r="K616" i="47"/>
  <c r="H361" i="52" s="1"/>
  <c r="I616" i="47"/>
  <c r="F361" i="52" s="1"/>
  <c r="J616" i="47"/>
  <c r="G361" i="52" s="1"/>
  <c r="I620" i="47"/>
  <c r="J620" i="47"/>
  <c r="K620" i="47"/>
  <c r="L619" i="47"/>
  <c r="I364" i="52" s="1"/>
  <c r="J614" i="47"/>
  <c r="K614" i="47"/>
  <c r="I621" i="47"/>
  <c r="K621" i="47"/>
  <c r="J621" i="47"/>
  <c r="J574" i="47"/>
  <c r="G339" i="52" s="1"/>
  <c r="I574" i="47"/>
  <c r="F339" i="52" s="1"/>
  <c r="K574" i="47"/>
  <c r="H339" i="52" s="1"/>
  <c r="I586" i="47"/>
  <c r="J586" i="47"/>
  <c r="K586" i="47"/>
  <c r="J578" i="47"/>
  <c r="I578" i="47"/>
  <c r="K578" i="47"/>
  <c r="K577" i="47"/>
  <c r="J577" i="47"/>
  <c r="I577" i="47"/>
  <c r="J591" i="47"/>
  <c r="G347" i="52" s="1"/>
  <c r="K591" i="47"/>
  <c r="H347" i="52" s="1"/>
  <c r="J582" i="47"/>
  <c r="I582" i="47"/>
  <c r="K582" i="47"/>
  <c r="I590" i="47"/>
  <c r="F346" i="52" s="1"/>
  <c r="K590" i="47"/>
  <c r="H346" i="52" s="1"/>
  <c r="J590" i="47"/>
  <c r="G346" i="52" s="1"/>
  <c r="K581" i="47"/>
  <c r="J581" i="47"/>
  <c r="I581" i="47"/>
  <c r="K589" i="47"/>
  <c r="H345" i="52" s="1"/>
  <c r="J589" i="47"/>
  <c r="G345" i="52" s="1"/>
  <c r="I589" i="47"/>
  <c r="F345" i="52" s="1"/>
  <c r="J593" i="47"/>
  <c r="I593" i="47"/>
  <c r="K593" i="47"/>
  <c r="L592" i="47"/>
  <c r="I348" i="52" s="1"/>
  <c r="J587" i="47"/>
  <c r="K587" i="47"/>
  <c r="I594" i="47"/>
  <c r="K594" i="47"/>
  <c r="J594" i="47"/>
  <c r="J583" i="47"/>
  <c r="G342" i="52" s="1"/>
  <c r="K583" i="47"/>
  <c r="H342" i="52" s="1"/>
  <c r="I547" i="47"/>
  <c r="F323" i="52" s="1"/>
  <c r="J547" i="47"/>
  <c r="G323" i="52" s="1"/>
  <c r="K547" i="47"/>
  <c r="H323" i="52" s="1"/>
  <c r="I559" i="47"/>
  <c r="K559" i="47"/>
  <c r="J559" i="47"/>
  <c r="I551" i="47"/>
  <c r="K551" i="47"/>
  <c r="J551" i="47"/>
  <c r="K550" i="47"/>
  <c r="I550" i="47"/>
  <c r="J550" i="47"/>
  <c r="J564" i="47"/>
  <c r="G331" i="52" s="1"/>
  <c r="K564" i="47"/>
  <c r="H331" i="52" s="1"/>
  <c r="I555" i="47"/>
  <c r="J555" i="47"/>
  <c r="K555" i="47"/>
  <c r="I566" i="47"/>
  <c r="L565" i="47"/>
  <c r="I332" i="52" s="1"/>
  <c r="K566" i="47"/>
  <c r="J566" i="47"/>
  <c r="I563" i="47"/>
  <c r="F330" i="52" s="1"/>
  <c r="J563" i="47"/>
  <c r="G330" i="52" s="1"/>
  <c r="K563" i="47"/>
  <c r="H330" i="52" s="1"/>
  <c r="K554" i="47"/>
  <c r="I554" i="47"/>
  <c r="J554" i="47"/>
  <c r="J562" i="47"/>
  <c r="G329" i="52" s="1"/>
  <c r="I562" i="47"/>
  <c r="F329" i="52" s="1"/>
  <c r="K562" i="47"/>
  <c r="H329" i="52" s="1"/>
  <c r="J556" i="47"/>
  <c r="G326" i="52" s="1"/>
  <c r="K556" i="47"/>
  <c r="H326" i="52" s="1"/>
  <c r="J560" i="47"/>
  <c r="K560" i="47"/>
  <c r="I567" i="47"/>
  <c r="K567" i="47"/>
  <c r="J567" i="47"/>
  <c r="I520" i="47"/>
  <c r="F307" i="52" s="1"/>
  <c r="J520" i="47"/>
  <c r="G307" i="52" s="1"/>
  <c r="I532" i="47"/>
  <c r="J532" i="47"/>
  <c r="I524" i="47"/>
  <c r="J524" i="47"/>
  <c r="J523" i="47"/>
  <c r="K523" i="47"/>
  <c r="I523" i="47"/>
  <c r="N538" i="47"/>
  <c r="K316" i="52" s="1"/>
  <c r="I537" i="47"/>
  <c r="F315" i="52" s="1"/>
  <c r="K537" i="47"/>
  <c r="H315" i="52" s="1"/>
  <c r="J537" i="47"/>
  <c r="G315" i="52" s="1"/>
  <c r="I528" i="47"/>
  <c r="J528" i="47"/>
  <c r="I529" i="47"/>
  <c r="F310" i="52" s="1"/>
  <c r="J529" i="47"/>
  <c r="G310" i="52" s="1"/>
  <c r="K529" i="47"/>
  <c r="H310" i="52" s="1"/>
  <c r="O531" i="47"/>
  <c r="L312" i="52" s="1"/>
  <c r="I536" i="47"/>
  <c r="F314" i="52" s="1"/>
  <c r="J536" i="47"/>
  <c r="G314" i="52" s="1"/>
  <c r="J527" i="47"/>
  <c r="K527" i="47"/>
  <c r="I527" i="47"/>
  <c r="J535" i="47"/>
  <c r="G313" i="52" s="1"/>
  <c r="I535" i="47"/>
  <c r="F313" i="52" s="1"/>
  <c r="K535" i="47"/>
  <c r="H313" i="52" s="1"/>
  <c r="J539" i="47"/>
  <c r="K539" i="47"/>
  <c r="K538" i="47" s="1"/>
  <c r="H316" i="52" s="1"/>
  <c r="L538" i="47"/>
  <c r="I316" i="52" s="1"/>
  <c r="I539" i="47"/>
  <c r="K533" i="47"/>
  <c r="J533" i="47"/>
  <c r="I533" i="47"/>
  <c r="I540" i="47"/>
  <c r="J540" i="47"/>
  <c r="I493" i="47"/>
  <c r="F291" i="52" s="1"/>
  <c r="J493" i="47"/>
  <c r="G291" i="52" s="1"/>
  <c r="I505" i="47"/>
  <c r="J505" i="47"/>
  <c r="I497" i="47"/>
  <c r="J497" i="47"/>
  <c r="K496" i="47"/>
  <c r="J496" i="47"/>
  <c r="I496" i="47"/>
  <c r="N511" i="47"/>
  <c r="K300" i="52" s="1"/>
  <c r="J510" i="47"/>
  <c r="G299" i="52" s="1"/>
  <c r="K510" i="47"/>
  <c r="H299" i="52" s="1"/>
  <c r="I510" i="47"/>
  <c r="F299" i="52" s="1"/>
  <c r="I501" i="47"/>
  <c r="J501" i="47"/>
  <c r="O450" i="47"/>
  <c r="L264" i="52" s="1"/>
  <c r="O477" i="47"/>
  <c r="L280" i="52" s="1"/>
  <c r="O504" i="47"/>
  <c r="L296" i="52" s="1"/>
  <c r="I509" i="47"/>
  <c r="F298" i="52" s="1"/>
  <c r="J509" i="47"/>
  <c r="G298" i="52" s="1"/>
  <c r="I500" i="47"/>
  <c r="K500" i="47"/>
  <c r="K498" i="47" s="1"/>
  <c r="H293" i="52" s="1"/>
  <c r="J500" i="47"/>
  <c r="J508" i="47"/>
  <c r="G297" i="52" s="1"/>
  <c r="I508" i="47"/>
  <c r="F297" i="52" s="1"/>
  <c r="K508" i="47"/>
  <c r="H297" i="52" s="1"/>
  <c r="I512" i="47"/>
  <c r="L511" i="47"/>
  <c r="I300" i="52" s="1"/>
  <c r="K512" i="47"/>
  <c r="J512" i="47"/>
  <c r="J506" i="47"/>
  <c r="I506" i="47"/>
  <c r="K506" i="47"/>
  <c r="I513" i="47"/>
  <c r="K513" i="47"/>
  <c r="J513" i="47"/>
  <c r="J502" i="47"/>
  <c r="G294" i="52" s="1"/>
  <c r="I502" i="47"/>
  <c r="F294" i="52" s="1"/>
  <c r="K502" i="47"/>
  <c r="H294" i="52" s="1"/>
  <c r="N295" i="47"/>
  <c r="K172" i="52" s="1"/>
  <c r="N322" i="47"/>
  <c r="K188" i="52" s="1"/>
  <c r="N349" i="47"/>
  <c r="K204" i="52" s="1"/>
  <c r="N403" i="47"/>
  <c r="K236" i="52" s="1"/>
  <c r="N457" i="47"/>
  <c r="K268" i="52" s="1"/>
  <c r="I466" i="47"/>
  <c r="F275" i="52" s="1"/>
  <c r="J466" i="47"/>
  <c r="G275" i="52" s="1"/>
  <c r="I478" i="47"/>
  <c r="J478" i="47"/>
  <c r="I470" i="47"/>
  <c r="J470" i="47"/>
  <c r="J469" i="47"/>
  <c r="K469" i="47"/>
  <c r="I469" i="47"/>
  <c r="N268" i="47"/>
  <c r="K156" i="52" s="1"/>
  <c r="I483" i="47"/>
  <c r="F283" i="52" s="1"/>
  <c r="K483" i="47"/>
  <c r="H283" i="52" s="1"/>
  <c r="J483" i="47"/>
  <c r="G283" i="52" s="1"/>
  <c r="I474" i="47"/>
  <c r="J474" i="47"/>
  <c r="J485" i="47"/>
  <c r="K485" i="47"/>
  <c r="K484" i="47" s="1"/>
  <c r="H284" i="52" s="1"/>
  <c r="L484" i="47"/>
  <c r="I284" i="52" s="1"/>
  <c r="I485" i="47"/>
  <c r="O261" i="47"/>
  <c r="L152" i="52" s="1"/>
  <c r="N430" i="47"/>
  <c r="K252" i="52" s="1"/>
  <c r="I482" i="47"/>
  <c r="F282" i="52" s="1"/>
  <c r="J482" i="47"/>
  <c r="G282" i="52" s="1"/>
  <c r="J473" i="47"/>
  <c r="I473" i="47"/>
  <c r="K473" i="47"/>
  <c r="J481" i="47"/>
  <c r="G281" i="52" s="1"/>
  <c r="K481" i="47"/>
  <c r="H281" i="52" s="1"/>
  <c r="I481" i="47"/>
  <c r="F281" i="52" s="1"/>
  <c r="I475" i="47"/>
  <c r="F278" i="52" s="1"/>
  <c r="J475" i="47"/>
  <c r="G278" i="52" s="1"/>
  <c r="K475" i="47"/>
  <c r="H278" i="52" s="1"/>
  <c r="N376" i="47"/>
  <c r="K220" i="52" s="1"/>
  <c r="K479" i="47"/>
  <c r="J479" i="47"/>
  <c r="I479" i="47"/>
  <c r="I486" i="47"/>
  <c r="J486" i="47"/>
  <c r="N484" i="47"/>
  <c r="K284" i="52" s="1"/>
  <c r="J456" i="47"/>
  <c r="G267" i="52" s="1"/>
  <c r="I456" i="47"/>
  <c r="F267" i="52" s="1"/>
  <c r="K456" i="47"/>
  <c r="H267" i="52" s="1"/>
  <c r="J452" i="47"/>
  <c r="K452" i="47"/>
  <c r="I452" i="47"/>
  <c r="I447" i="47"/>
  <c r="J447" i="47"/>
  <c r="I439" i="47"/>
  <c r="F259" i="52" s="1"/>
  <c r="J439" i="47"/>
  <c r="G259" i="52" s="1"/>
  <c r="I455" i="47"/>
  <c r="F266" i="52" s="1"/>
  <c r="J455" i="47"/>
  <c r="G266" i="52" s="1"/>
  <c r="I451" i="47"/>
  <c r="J451" i="47"/>
  <c r="I446" i="47"/>
  <c r="K446" i="47"/>
  <c r="K444" i="47" s="1"/>
  <c r="H261" i="52" s="1"/>
  <c r="J446" i="47"/>
  <c r="I443" i="47"/>
  <c r="J443" i="47"/>
  <c r="I459" i="47"/>
  <c r="J459" i="47"/>
  <c r="I454" i="47"/>
  <c r="F265" i="52" s="1"/>
  <c r="K454" i="47"/>
  <c r="H265" i="52" s="1"/>
  <c r="J454" i="47"/>
  <c r="G265" i="52" s="1"/>
  <c r="K442" i="47"/>
  <c r="J442" i="47"/>
  <c r="I442" i="47"/>
  <c r="J448" i="47"/>
  <c r="G262" i="52" s="1"/>
  <c r="I448" i="47"/>
  <c r="F262" i="52" s="1"/>
  <c r="K448" i="47"/>
  <c r="H262" i="52" s="1"/>
  <c r="L457" i="47"/>
  <c r="I268" i="52" s="1"/>
  <c r="I458" i="47"/>
  <c r="K458" i="47"/>
  <c r="K457" i="47" s="1"/>
  <c r="H268" i="52" s="1"/>
  <c r="J458" i="47"/>
  <c r="K429" i="47"/>
  <c r="H251" i="52" s="1"/>
  <c r="J429" i="47"/>
  <c r="G251" i="52" s="1"/>
  <c r="I429" i="47"/>
  <c r="F251" i="52" s="1"/>
  <c r="I425" i="47"/>
  <c r="K425" i="47"/>
  <c r="J425" i="47"/>
  <c r="I420" i="47"/>
  <c r="J420" i="47"/>
  <c r="I412" i="47"/>
  <c r="F243" i="52" s="1"/>
  <c r="J412" i="47"/>
  <c r="G243" i="52" s="1"/>
  <c r="I428" i="47"/>
  <c r="F250" i="52" s="1"/>
  <c r="J428" i="47"/>
  <c r="G250" i="52" s="1"/>
  <c r="I424" i="47"/>
  <c r="J424" i="47"/>
  <c r="J419" i="47"/>
  <c r="K419" i="47"/>
  <c r="K417" i="47" s="1"/>
  <c r="H245" i="52" s="1"/>
  <c r="I419" i="47"/>
  <c r="I416" i="47"/>
  <c r="J416" i="47"/>
  <c r="I432" i="47"/>
  <c r="J432" i="47"/>
  <c r="J427" i="47"/>
  <c r="G249" i="52" s="1"/>
  <c r="K427" i="47"/>
  <c r="H249" i="52" s="1"/>
  <c r="I427" i="47"/>
  <c r="F249" i="52" s="1"/>
  <c r="J415" i="47"/>
  <c r="I415" i="47"/>
  <c r="K415" i="47"/>
  <c r="K413" i="47" s="1"/>
  <c r="H244" i="52" s="1"/>
  <c r="J431" i="47"/>
  <c r="L430" i="47"/>
  <c r="I252" i="52" s="1"/>
  <c r="I431" i="47"/>
  <c r="K431" i="47"/>
  <c r="K430" i="47" s="1"/>
  <c r="H252" i="52" s="1"/>
  <c r="K421" i="47"/>
  <c r="H246" i="52" s="1"/>
  <c r="J421" i="47"/>
  <c r="G246" i="52" s="1"/>
  <c r="I421" i="47"/>
  <c r="F246" i="52" s="1"/>
  <c r="J402" i="47"/>
  <c r="G235" i="52" s="1"/>
  <c r="K402" i="47"/>
  <c r="H235" i="52" s="1"/>
  <c r="I402" i="47"/>
  <c r="F235" i="52" s="1"/>
  <c r="J398" i="47"/>
  <c r="I398" i="47"/>
  <c r="K398" i="47"/>
  <c r="I393" i="47"/>
  <c r="J393" i="47"/>
  <c r="I385" i="47"/>
  <c r="F227" i="52" s="1"/>
  <c r="J385" i="47"/>
  <c r="G227" i="52" s="1"/>
  <c r="I401" i="47"/>
  <c r="F234" i="52" s="1"/>
  <c r="J401" i="47"/>
  <c r="G234" i="52" s="1"/>
  <c r="I397" i="47"/>
  <c r="J397" i="47"/>
  <c r="I392" i="47"/>
  <c r="J392" i="47"/>
  <c r="K392" i="47"/>
  <c r="I389" i="47"/>
  <c r="J389" i="47"/>
  <c r="I405" i="47"/>
  <c r="J405" i="47"/>
  <c r="J400" i="47"/>
  <c r="G233" i="52" s="1"/>
  <c r="I400" i="47"/>
  <c r="F233" i="52" s="1"/>
  <c r="K400" i="47"/>
  <c r="H233" i="52" s="1"/>
  <c r="K388" i="47"/>
  <c r="K386" i="47" s="1"/>
  <c r="H228" i="52" s="1"/>
  <c r="J388" i="47"/>
  <c r="I388" i="47"/>
  <c r="I404" i="47"/>
  <c r="L403" i="47"/>
  <c r="I236" i="52" s="1"/>
  <c r="J404" i="47"/>
  <c r="K404" i="47"/>
  <c r="K403" i="47" s="1"/>
  <c r="H236" i="52" s="1"/>
  <c r="J394" i="47"/>
  <c r="G230" i="52" s="1"/>
  <c r="I394" i="47"/>
  <c r="F230" i="52" s="1"/>
  <c r="K394" i="47"/>
  <c r="H230" i="52" s="1"/>
  <c r="J375" i="47"/>
  <c r="G219" i="52" s="1"/>
  <c r="I375" i="47"/>
  <c r="F219" i="52" s="1"/>
  <c r="K375" i="47"/>
  <c r="H219" i="52" s="1"/>
  <c r="J371" i="47"/>
  <c r="K371" i="47"/>
  <c r="I371" i="47"/>
  <c r="I366" i="47"/>
  <c r="J366" i="47"/>
  <c r="I358" i="47"/>
  <c r="F211" i="52" s="1"/>
  <c r="J358" i="47"/>
  <c r="G211" i="52" s="1"/>
  <c r="I374" i="47"/>
  <c r="F218" i="52" s="1"/>
  <c r="J374" i="47"/>
  <c r="G218" i="52" s="1"/>
  <c r="I370" i="47"/>
  <c r="J370" i="47"/>
  <c r="K365" i="47"/>
  <c r="I365" i="47"/>
  <c r="J365" i="47"/>
  <c r="I362" i="47"/>
  <c r="J362" i="47"/>
  <c r="I378" i="47"/>
  <c r="J378" i="47"/>
  <c r="I373" i="47"/>
  <c r="F217" i="52" s="1"/>
  <c r="J373" i="47"/>
  <c r="G217" i="52" s="1"/>
  <c r="K373" i="47"/>
  <c r="H217" i="52" s="1"/>
  <c r="K361" i="47"/>
  <c r="K359" i="47" s="1"/>
  <c r="H212" i="52" s="1"/>
  <c r="J361" i="47"/>
  <c r="I361" i="47"/>
  <c r="L376" i="47"/>
  <c r="I220" i="52" s="1"/>
  <c r="K377" i="47"/>
  <c r="K376" i="47" s="1"/>
  <c r="H220" i="52" s="1"/>
  <c r="I377" i="47"/>
  <c r="J377" i="47"/>
  <c r="J367" i="47"/>
  <c r="G214" i="52" s="1"/>
  <c r="I367" i="47"/>
  <c r="F214" i="52" s="1"/>
  <c r="K367" i="47"/>
  <c r="H214" i="52" s="1"/>
  <c r="J348" i="47"/>
  <c r="G203" i="52" s="1"/>
  <c r="I348" i="47"/>
  <c r="F203" i="52" s="1"/>
  <c r="K348" i="47"/>
  <c r="H203" i="52" s="1"/>
  <c r="J344" i="47"/>
  <c r="K344" i="47"/>
  <c r="I344" i="47"/>
  <c r="I339" i="47"/>
  <c r="J339" i="47"/>
  <c r="I331" i="47"/>
  <c r="F195" i="52" s="1"/>
  <c r="J331" i="47"/>
  <c r="G195" i="52" s="1"/>
  <c r="I347" i="47"/>
  <c r="F202" i="52" s="1"/>
  <c r="J347" i="47"/>
  <c r="G202" i="52" s="1"/>
  <c r="I343" i="47"/>
  <c r="J343" i="47"/>
  <c r="K338" i="47"/>
  <c r="I338" i="47"/>
  <c r="J338" i="47"/>
  <c r="I335" i="47"/>
  <c r="J335" i="47"/>
  <c r="I351" i="47"/>
  <c r="J351" i="47"/>
  <c r="I346" i="47"/>
  <c r="F201" i="52" s="1"/>
  <c r="J346" i="47"/>
  <c r="G201" i="52" s="1"/>
  <c r="K346" i="47"/>
  <c r="H201" i="52" s="1"/>
  <c r="J334" i="47"/>
  <c r="K334" i="47"/>
  <c r="I334" i="47"/>
  <c r="L349" i="47"/>
  <c r="I204" i="52" s="1"/>
  <c r="K350" i="47"/>
  <c r="K349" i="47" s="1"/>
  <c r="H204" i="52" s="1"/>
  <c r="I350" i="47"/>
  <c r="J350" i="47"/>
  <c r="J340" i="47"/>
  <c r="G198" i="52" s="1"/>
  <c r="K340" i="47"/>
  <c r="H198" i="52" s="1"/>
  <c r="I340" i="47"/>
  <c r="F198" i="52" s="1"/>
  <c r="J321" i="47"/>
  <c r="G187" i="52" s="1"/>
  <c r="K321" i="47"/>
  <c r="H187" i="52" s="1"/>
  <c r="I321" i="47"/>
  <c r="F187" i="52" s="1"/>
  <c r="J317" i="47"/>
  <c r="K317" i="47"/>
  <c r="I317" i="47"/>
  <c r="I312" i="47"/>
  <c r="J312" i="47"/>
  <c r="I304" i="47"/>
  <c r="F179" i="52" s="1"/>
  <c r="J304" i="47"/>
  <c r="G179" i="52" s="1"/>
  <c r="I320" i="47"/>
  <c r="F186" i="52" s="1"/>
  <c r="J320" i="47"/>
  <c r="G186" i="52" s="1"/>
  <c r="I316" i="47"/>
  <c r="J316" i="47"/>
  <c r="K311" i="47"/>
  <c r="K309" i="47" s="1"/>
  <c r="H181" i="52" s="1"/>
  <c r="J311" i="47"/>
  <c r="I311" i="47"/>
  <c r="I308" i="47"/>
  <c r="J308" i="47"/>
  <c r="I324" i="47"/>
  <c r="J324" i="47"/>
  <c r="K319" i="47"/>
  <c r="H185" i="52" s="1"/>
  <c r="J319" i="47"/>
  <c r="G185" i="52" s="1"/>
  <c r="I319" i="47"/>
  <c r="F185" i="52" s="1"/>
  <c r="J307" i="47"/>
  <c r="I307" i="47"/>
  <c r="K307" i="47"/>
  <c r="K323" i="47"/>
  <c r="K322" i="47" s="1"/>
  <c r="H188" i="52" s="1"/>
  <c r="L322" i="47"/>
  <c r="I188" i="52" s="1"/>
  <c r="J323" i="47"/>
  <c r="I323" i="47"/>
  <c r="J313" i="47"/>
  <c r="G182" i="52" s="1"/>
  <c r="K313" i="47"/>
  <c r="H182" i="52" s="1"/>
  <c r="I313" i="47"/>
  <c r="F182" i="52" s="1"/>
  <c r="J294" i="47"/>
  <c r="G171" i="52" s="1"/>
  <c r="I294" i="47"/>
  <c r="F171" i="52" s="1"/>
  <c r="K294" i="47"/>
  <c r="H171" i="52" s="1"/>
  <c r="J290" i="47"/>
  <c r="K290" i="47"/>
  <c r="I290" i="47"/>
  <c r="I285" i="47"/>
  <c r="J285" i="47"/>
  <c r="I277" i="47"/>
  <c r="F163" i="52" s="1"/>
  <c r="J277" i="47"/>
  <c r="G163" i="52" s="1"/>
  <c r="I293" i="47"/>
  <c r="F170" i="52" s="1"/>
  <c r="J293" i="47"/>
  <c r="G170" i="52" s="1"/>
  <c r="I289" i="47"/>
  <c r="J289" i="47"/>
  <c r="K284" i="47"/>
  <c r="K282" i="47" s="1"/>
  <c r="H165" i="52" s="1"/>
  <c r="I284" i="47"/>
  <c r="J284" i="47"/>
  <c r="I281" i="47"/>
  <c r="J281" i="47"/>
  <c r="I297" i="47"/>
  <c r="J297" i="47"/>
  <c r="I292" i="47"/>
  <c r="F169" i="52" s="1"/>
  <c r="J292" i="47"/>
  <c r="G169" i="52" s="1"/>
  <c r="K292" i="47"/>
  <c r="H169" i="52" s="1"/>
  <c r="K280" i="47"/>
  <c r="J280" i="47"/>
  <c r="I280" i="47"/>
  <c r="L295" i="47"/>
  <c r="I172" i="52" s="1"/>
  <c r="I296" i="47"/>
  <c r="K296" i="47"/>
  <c r="K295" i="47" s="1"/>
  <c r="H172" i="52" s="1"/>
  <c r="J296" i="47"/>
  <c r="J286" i="47"/>
  <c r="G166" i="52" s="1"/>
  <c r="I286" i="47"/>
  <c r="F166" i="52" s="1"/>
  <c r="K286" i="47"/>
  <c r="H166" i="52" s="1"/>
  <c r="J267" i="47"/>
  <c r="G155" i="52" s="1"/>
  <c r="I267" i="47"/>
  <c r="F155" i="52" s="1"/>
  <c r="K267" i="47"/>
  <c r="H155" i="52" s="1"/>
  <c r="I266" i="47"/>
  <c r="F154" i="52" s="1"/>
  <c r="J266" i="47"/>
  <c r="G154" i="52" s="1"/>
  <c r="I262" i="47"/>
  <c r="J262" i="47"/>
  <c r="I270" i="47"/>
  <c r="J270" i="47"/>
  <c r="I265" i="47"/>
  <c r="F153" i="52" s="1"/>
  <c r="J265" i="47"/>
  <c r="G153" i="52" s="1"/>
  <c r="K265" i="47"/>
  <c r="H153" i="52" s="1"/>
  <c r="K253" i="47"/>
  <c r="J253" i="47"/>
  <c r="I253" i="47"/>
  <c r="J263" i="47"/>
  <c r="K263" i="47"/>
  <c r="K261" i="47" s="1"/>
  <c r="H152" i="52" s="1"/>
  <c r="I263" i="47"/>
  <c r="I254" i="47"/>
  <c r="J254" i="47"/>
  <c r="I258" i="47"/>
  <c r="J258" i="47"/>
  <c r="K257" i="47"/>
  <c r="K255" i="47" s="1"/>
  <c r="H149" i="52" s="1"/>
  <c r="I257" i="47"/>
  <c r="J257" i="47"/>
  <c r="L268" i="47"/>
  <c r="I156" i="52" s="1"/>
  <c r="K269" i="47"/>
  <c r="K268" i="47" s="1"/>
  <c r="H156" i="52" s="1"/>
  <c r="J269" i="47"/>
  <c r="I269" i="47"/>
  <c r="I268" i="47" s="1"/>
  <c r="F156" i="52" s="1"/>
  <c r="J259" i="47"/>
  <c r="G150" i="52" s="1"/>
  <c r="K259" i="47"/>
  <c r="H150" i="52" s="1"/>
  <c r="I259" i="47"/>
  <c r="F150" i="52" s="1"/>
  <c r="I250" i="47"/>
  <c r="F147" i="52" s="1"/>
  <c r="J250" i="47"/>
  <c r="G147" i="52" s="1"/>
  <c r="I223" i="47"/>
  <c r="F131" i="52" s="1"/>
  <c r="J223" i="47"/>
  <c r="G131" i="52" s="1"/>
  <c r="I235" i="47"/>
  <c r="J235" i="47"/>
  <c r="I227" i="47"/>
  <c r="J227" i="47"/>
  <c r="J226" i="47"/>
  <c r="K226" i="47"/>
  <c r="K224" i="47" s="1"/>
  <c r="H132" i="52" s="1"/>
  <c r="I226" i="47"/>
  <c r="N241" i="47"/>
  <c r="K140" i="52" s="1"/>
  <c r="J232" i="47"/>
  <c r="G134" i="52" s="1"/>
  <c r="K232" i="47"/>
  <c r="H134" i="52" s="1"/>
  <c r="I232" i="47"/>
  <c r="F134" i="52" s="1"/>
  <c r="J240" i="47"/>
  <c r="G139" i="52" s="1"/>
  <c r="K240" i="47"/>
  <c r="H139" i="52" s="1"/>
  <c r="I240" i="47"/>
  <c r="F139" i="52" s="1"/>
  <c r="I231" i="47"/>
  <c r="J231" i="47"/>
  <c r="I239" i="47"/>
  <c r="F138" i="52" s="1"/>
  <c r="J239" i="47"/>
  <c r="G138" i="52" s="1"/>
  <c r="J230" i="47"/>
  <c r="I230" i="47"/>
  <c r="K230" i="47"/>
  <c r="K228" i="47" s="1"/>
  <c r="H133" i="52" s="1"/>
  <c r="J238" i="47"/>
  <c r="G137" i="52" s="1"/>
  <c r="I238" i="47"/>
  <c r="F137" i="52" s="1"/>
  <c r="K238" i="47"/>
  <c r="H137" i="52" s="1"/>
  <c r="L241" i="47"/>
  <c r="I140" i="52" s="1"/>
  <c r="K242" i="47"/>
  <c r="K241" i="47" s="1"/>
  <c r="H140" i="52" s="1"/>
  <c r="I242" i="47"/>
  <c r="J242" i="47"/>
  <c r="K236" i="47"/>
  <c r="I236" i="47"/>
  <c r="J236" i="47"/>
  <c r="I243" i="47"/>
  <c r="J243" i="47"/>
  <c r="J196" i="47"/>
  <c r="G115" i="52" s="1"/>
  <c r="I196" i="47"/>
  <c r="F115" i="52" s="1"/>
  <c r="K196" i="47"/>
  <c r="H115" i="52" s="1"/>
  <c r="I208" i="47"/>
  <c r="K208" i="47"/>
  <c r="J208" i="47"/>
  <c r="J200" i="47"/>
  <c r="I200" i="47"/>
  <c r="K200" i="47"/>
  <c r="K199" i="47"/>
  <c r="J199" i="47"/>
  <c r="I199" i="47"/>
  <c r="J213" i="47"/>
  <c r="G123" i="52" s="1"/>
  <c r="K213" i="47"/>
  <c r="H123" i="52" s="1"/>
  <c r="I204" i="47"/>
  <c r="J204" i="47"/>
  <c r="K204" i="47"/>
  <c r="J205" i="47"/>
  <c r="G118" i="52" s="1"/>
  <c r="K205" i="47"/>
  <c r="H118" i="52" s="1"/>
  <c r="O180" i="47"/>
  <c r="L104" i="52" s="1"/>
  <c r="N187" i="47"/>
  <c r="K108" i="52" s="1"/>
  <c r="I212" i="47"/>
  <c r="F122" i="52" s="1"/>
  <c r="K212" i="47"/>
  <c r="H122" i="52" s="1"/>
  <c r="J212" i="47"/>
  <c r="G122" i="52" s="1"/>
  <c r="J203" i="47"/>
  <c r="I203" i="47"/>
  <c r="K203" i="47"/>
  <c r="K211" i="47"/>
  <c r="H121" i="52" s="1"/>
  <c r="J211" i="47"/>
  <c r="G121" i="52" s="1"/>
  <c r="I211" i="47"/>
  <c r="F121" i="52" s="1"/>
  <c r="J215" i="47"/>
  <c r="K215" i="47"/>
  <c r="I215" i="47"/>
  <c r="L214" i="47"/>
  <c r="I124" i="52" s="1"/>
  <c r="J209" i="47"/>
  <c r="K209" i="47"/>
  <c r="I216" i="47"/>
  <c r="K216" i="47"/>
  <c r="J216" i="47"/>
  <c r="I186" i="47"/>
  <c r="F107" i="52" s="1"/>
  <c r="K186" i="47"/>
  <c r="H107" i="52" s="1"/>
  <c r="J186" i="47"/>
  <c r="G107" i="52" s="1"/>
  <c r="K182" i="47"/>
  <c r="J182" i="47"/>
  <c r="I182" i="47"/>
  <c r="K177" i="47"/>
  <c r="I177" i="47"/>
  <c r="J177" i="47"/>
  <c r="K169" i="47"/>
  <c r="H99" i="52" s="1"/>
  <c r="I169" i="47"/>
  <c r="F99" i="52" s="1"/>
  <c r="J169" i="47"/>
  <c r="G99" i="52" s="1"/>
  <c r="I185" i="47"/>
  <c r="F106" i="52" s="1"/>
  <c r="J185" i="47"/>
  <c r="G106" i="52" s="1"/>
  <c r="I181" i="47"/>
  <c r="J181" i="47"/>
  <c r="K176" i="47"/>
  <c r="I176" i="47"/>
  <c r="K173" i="47"/>
  <c r="J173" i="47"/>
  <c r="I173" i="47"/>
  <c r="I189" i="47"/>
  <c r="J189" i="47"/>
  <c r="J184" i="47"/>
  <c r="G105" i="52" s="1"/>
  <c r="K184" i="47"/>
  <c r="H105" i="52" s="1"/>
  <c r="I184" i="47"/>
  <c r="F105" i="52" s="1"/>
  <c r="K172" i="47"/>
  <c r="I172" i="47"/>
  <c r="J188" i="47"/>
  <c r="K188" i="47"/>
  <c r="K187" i="47" s="1"/>
  <c r="H108" i="52" s="1"/>
  <c r="L187" i="47"/>
  <c r="I108" i="52" s="1"/>
  <c r="I188" i="47"/>
  <c r="I178" i="47"/>
  <c r="F102" i="52" s="1"/>
  <c r="J178" i="47"/>
  <c r="G102" i="52" s="1"/>
  <c r="K178" i="47"/>
  <c r="H102" i="52" s="1"/>
  <c r="I159" i="47"/>
  <c r="F91" i="52" s="1"/>
  <c r="K159" i="47"/>
  <c r="H91" i="52" s="1"/>
  <c r="J159" i="47"/>
  <c r="G91" i="52" s="1"/>
  <c r="I155" i="47"/>
  <c r="J155" i="47"/>
  <c r="K155" i="47"/>
  <c r="K150" i="47"/>
  <c r="J150" i="47"/>
  <c r="I150" i="47"/>
  <c r="K142" i="47"/>
  <c r="H83" i="52" s="1"/>
  <c r="J142" i="47"/>
  <c r="G83" i="52" s="1"/>
  <c r="I142" i="47"/>
  <c r="F83" i="52" s="1"/>
  <c r="I158" i="47"/>
  <c r="F90" i="52" s="1"/>
  <c r="K158" i="47"/>
  <c r="H90" i="52" s="1"/>
  <c r="J158" i="47"/>
  <c r="G90" i="52" s="1"/>
  <c r="J154" i="47"/>
  <c r="I154" i="47"/>
  <c r="K154" i="47"/>
  <c r="L153" i="47"/>
  <c r="I88" i="52" s="1"/>
  <c r="I146" i="47"/>
  <c r="J146" i="47"/>
  <c r="K146" i="47"/>
  <c r="J162" i="47"/>
  <c r="I162" i="47"/>
  <c r="K162" i="47"/>
  <c r="K160" i="47" s="1"/>
  <c r="H92" i="52" s="1"/>
  <c r="J152" i="47"/>
  <c r="G87" i="52" s="1"/>
  <c r="K152" i="47"/>
  <c r="H87" i="52" s="1"/>
  <c r="J148" i="47"/>
  <c r="K148" i="47"/>
  <c r="J144" i="47"/>
  <c r="K144" i="47"/>
  <c r="K143" i="47" s="1"/>
  <c r="H84" i="52" s="1"/>
  <c r="J156" i="47"/>
  <c r="K156" i="47"/>
  <c r="I151" i="47"/>
  <c r="F86" i="52" s="1"/>
  <c r="K151" i="47"/>
  <c r="H86" i="52" s="1"/>
  <c r="J151" i="47"/>
  <c r="G86" i="52" s="1"/>
  <c r="K115" i="47"/>
  <c r="H67" i="52" s="1"/>
  <c r="J115" i="47"/>
  <c r="G67" i="52" s="1"/>
  <c r="I115" i="47"/>
  <c r="F67" i="52" s="1"/>
  <c r="K127" i="47"/>
  <c r="J127" i="47"/>
  <c r="I127" i="47"/>
  <c r="J119" i="47"/>
  <c r="I119" i="47"/>
  <c r="K119" i="47"/>
  <c r="K118" i="47"/>
  <c r="I118" i="47"/>
  <c r="K134" i="47"/>
  <c r="I134" i="47"/>
  <c r="L133" i="47"/>
  <c r="I76" i="52" s="1"/>
  <c r="J124" i="47"/>
  <c r="G70" i="52" s="1"/>
  <c r="I124" i="47"/>
  <c r="F70" i="52" s="1"/>
  <c r="K124" i="47"/>
  <c r="H70" i="52" s="1"/>
  <c r="I132" i="47"/>
  <c r="F75" i="52" s="1"/>
  <c r="K132" i="47"/>
  <c r="H75" i="52" s="1"/>
  <c r="J132" i="47"/>
  <c r="G75" i="52" s="1"/>
  <c r="K123" i="47"/>
  <c r="J123" i="47"/>
  <c r="I123" i="47"/>
  <c r="O126" i="47"/>
  <c r="L72" i="52" s="1"/>
  <c r="I131" i="47"/>
  <c r="F74" i="52" s="1"/>
  <c r="K131" i="47"/>
  <c r="H74" i="52" s="1"/>
  <c r="J131" i="47"/>
  <c r="G74" i="52" s="1"/>
  <c r="K122" i="47"/>
  <c r="I122" i="47"/>
  <c r="K130" i="47"/>
  <c r="H73" i="52" s="1"/>
  <c r="I130" i="47"/>
  <c r="F73" i="52" s="1"/>
  <c r="I128" i="47"/>
  <c r="K128" i="47"/>
  <c r="J128" i="47"/>
  <c r="I135" i="47"/>
  <c r="K135" i="47"/>
  <c r="J135" i="47"/>
  <c r="J133" i="47" s="1"/>
  <c r="G76" i="52" s="1"/>
  <c r="I88" i="47"/>
  <c r="F51" i="52" s="1"/>
  <c r="J88" i="47"/>
  <c r="G51" i="52" s="1"/>
  <c r="I100" i="47"/>
  <c r="J100" i="47"/>
  <c r="I92" i="47"/>
  <c r="J92" i="47"/>
  <c r="K91" i="47"/>
  <c r="I91" i="47"/>
  <c r="J91" i="47"/>
  <c r="N106" i="47"/>
  <c r="K60" i="52" s="1"/>
  <c r="J105" i="47"/>
  <c r="G59" i="52" s="1"/>
  <c r="K105" i="47"/>
  <c r="H59" i="52" s="1"/>
  <c r="I105" i="47"/>
  <c r="F59" i="52" s="1"/>
  <c r="I96" i="47"/>
  <c r="J96" i="47"/>
  <c r="O99" i="47"/>
  <c r="L56" i="52" s="1"/>
  <c r="I104" i="47"/>
  <c r="F58" i="52" s="1"/>
  <c r="J104" i="47"/>
  <c r="G58" i="52" s="1"/>
  <c r="I95" i="47"/>
  <c r="J95" i="47"/>
  <c r="K95" i="47"/>
  <c r="K93" i="47" s="1"/>
  <c r="H53" i="52" s="1"/>
  <c r="J103" i="47"/>
  <c r="G57" i="52" s="1"/>
  <c r="I103" i="47"/>
  <c r="F57" i="52" s="1"/>
  <c r="K103" i="47"/>
  <c r="H57" i="52" s="1"/>
  <c r="I107" i="47"/>
  <c r="L106" i="47"/>
  <c r="I60" i="52" s="1"/>
  <c r="J107" i="47"/>
  <c r="K107" i="47"/>
  <c r="K106" i="47" s="1"/>
  <c r="H60" i="52" s="1"/>
  <c r="J101" i="47"/>
  <c r="I101" i="47"/>
  <c r="K101" i="47"/>
  <c r="I108" i="47"/>
  <c r="J108" i="47"/>
  <c r="J97" i="47"/>
  <c r="G54" i="52" s="1"/>
  <c r="I97" i="47"/>
  <c r="F54" i="52" s="1"/>
  <c r="K97" i="47"/>
  <c r="H54" i="52" s="1"/>
  <c r="K61" i="47"/>
  <c r="H35" i="52" s="1"/>
  <c r="J61" i="47"/>
  <c r="G35" i="52" s="1"/>
  <c r="I61" i="47"/>
  <c r="F35" i="52" s="1"/>
  <c r="I73" i="47"/>
  <c r="J73" i="47"/>
  <c r="K65" i="47"/>
  <c r="J65" i="47"/>
  <c r="I65" i="47"/>
  <c r="J64" i="47"/>
  <c r="K64" i="47"/>
  <c r="I64" i="47"/>
  <c r="N79" i="47"/>
  <c r="K44" i="52" s="1"/>
  <c r="I78" i="47"/>
  <c r="F43" i="52" s="1"/>
  <c r="K78" i="47"/>
  <c r="H43" i="52" s="1"/>
  <c r="J78" i="47"/>
  <c r="G43" i="52" s="1"/>
  <c r="I69" i="47"/>
  <c r="J69" i="47"/>
  <c r="O72" i="47"/>
  <c r="L40" i="52" s="1"/>
  <c r="I77" i="47"/>
  <c r="F42" i="52" s="1"/>
  <c r="J77" i="47"/>
  <c r="G42" i="52" s="1"/>
  <c r="J68" i="47"/>
  <c r="I68" i="47"/>
  <c r="K68" i="47"/>
  <c r="K66" i="47" s="1"/>
  <c r="H37" i="52" s="1"/>
  <c r="J76" i="47"/>
  <c r="G41" i="52" s="1"/>
  <c r="K76" i="47"/>
  <c r="H41" i="52" s="1"/>
  <c r="I76" i="47"/>
  <c r="F41" i="52" s="1"/>
  <c r="J80" i="47"/>
  <c r="K80" i="47"/>
  <c r="K79" i="47" s="1"/>
  <c r="H44" i="52" s="1"/>
  <c r="L79" i="47"/>
  <c r="I44" i="52" s="1"/>
  <c r="I80" i="47"/>
  <c r="K74" i="47"/>
  <c r="J74" i="47"/>
  <c r="I74" i="47"/>
  <c r="I81" i="47"/>
  <c r="J81" i="47"/>
  <c r="I70" i="47"/>
  <c r="F38" i="52" s="1"/>
  <c r="J70" i="47"/>
  <c r="G38" i="52" s="1"/>
  <c r="K70" i="47"/>
  <c r="H38" i="52" s="1"/>
  <c r="I43" i="47"/>
  <c r="F22" i="52" s="1"/>
  <c r="K43" i="47"/>
  <c r="H22" i="52" s="1"/>
  <c r="J46" i="47"/>
  <c r="K46" i="47"/>
  <c r="I46" i="47"/>
  <c r="L45" i="47"/>
  <c r="I24" i="52" s="1"/>
  <c r="J44" i="47"/>
  <c r="G23" i="52" s="1"/>
  <c r="K44" i="47"/>
  <c r="H23" i="52" s="1"/>
  <c r="I44" i="47"/>
  <c r="F23" i="52" s="1"/>
  <c r="K37" i="47"/>
  <c r="J37" i="47"/>
  <c r="J42" i="47"/>
  <c r="I42" i="47"/>
  <c r="K42" i="47"/>
  <c r="J48" i="47"/>
  <c r="K48" i="47"/>
  <c r="I48" i="47"/>
  <c r="K34" i="47"/>
  <c r="H19" i="52" s="1"/>
  <c r="J34" i="47"/>
  <c r="G19" i="52" s="1"/>
  <c r="I34" i="47"/>
  <c r="F19" i="52" s="1"/>
  <c r="I37" i="47"/>
  <c r="J50" i="47"/>
  <c r="G26" i="52" s="1"/>
  <c r="K50" i="47"/>
  <c r="H26" i="52" s="1"/>
  <c r="I50" i="47"/>
  <c r="F26" i="52" s="1"/>
  <c r="K41" i="47"/>
  <c r="J41" i="47"/>
  <c r="J40" i="47"/>
  <c r="I40" i="47"/>
  <c r="L39" i="47"/>
  <c r="I21" i="52" s="1"/>
  <c r="K40" i="47"/>
  <c r="K38" i="47"/>
  <c r="I38" i="47"/>
  <c r="J38" i="47"/>
  <c r="I47" i="47"/>
  <c r="J47" i="47"/>
  <c r="J54" i="47"/>
  <c r="K54" i="47"/>
  <c r="I54" i="47"/>
  <c r="K53" i="47"/>
  <c r="J53" i="47"/>
  <c r="J36" i="47"/>
  <c r="K36" i="47"/>
  <c r="I36" i="47"/>
  <c r="L35" i="47"/>
  <c r="I20" i="52" s="1"/>
  <c r="F737" i="47"/>
  <c r="B436" i="52" s="1"/>
  <c r="F710" i="47"/>
  <c r="B420" i="52" s="1"/>
  <c r="F683" i="47"/>
  <c r="B404" i="52" s="1"/>
  <c r="F656" i="47"/>
  <c r="B388" i="52" s="1"/>
  <c r="F629" i="47"/>
  <c r="B372" i="52" s="1"/>
  <c r="F602" i="47"/>
  <c r="B356" i="52" s="1"/>
  <c r="F575" i="47"/>
  <c r="B340" i="52" s="1"/>
  <c r="F548" i="47"/>
  <c r="B324" i="52" s="1"/>
  <c r="F521" i="47"/>
  <c r="B308" i="52" s="1"/>
  <c r="F494" i="47"/>
  <c r="B292" i="52" s="1"/>
  <c r="F467" i="47"/>
  <c r="B276" i="52" s="1"/>
  <c r="F440" i="47"/>
  <c r="B260" i="52" s="1"/>
  <c r="F413" i="47"/>
  <c r="B244" i="52" s="1"/>
  <c r="F386" i="47"/>
  <c r="B228" i="52" s="1"/>
  <c r="F359" i="47"/>
  <c r="B212" i="52" s="1"/>
  <c r="F332" i="47"/>
  <c r="B196" i="52" s="1"/>
  <c r="F305" i="47"/>
  <c r="B180" i="52" s="1"/>
  <c r="F278" i="47"/>
  <c r="B164" i="52" s="1"/>
  <c r="F251" i="47"/>
  <c r="B148" i="52" s="1"/>
  <c r="F224" i="47"/>
  <c r="B132" i="52" s="1"/>
  <c r="F197" i="47"/>
  <c r="B116" i="52" s="1"/>
  <c r="F170" i="47"/>
  <c r="B100" i="52" s="1"/>
  <c r="F143" i="47"/>
  <c r="B84" i="52" s="1"/>
  <c r="F116" i="47"/>
  <c r="B68" i="52" s="1"/>
  <c r="F89" i="47"/>
  <c r="B52" i="52" s="1"/>
  <c r="F62" i="47"/>
  <c r="B36" i="52" s="1"/>
  <c r="F35" i="47"/>
  <c r="B20" i="52" s="1"/>
  <c r="F8" i="47"/>
  <c r="B4" i="52" s="1"/>
  <c r="AC150" i="49" l="1"/>
  <c r="T150" i="49" s="1"/>
  <c r="AC30" i="49"/>
  <c r="T30" i="49" s="1"/>
  <c r="AB70" i="49"/>
  <c r="S70" i="49" s="1"/>
  <c r="AC124" i="49"/>
  <c r="T124" i="49" s="1"/>
  <c r="AA159" i="49"/>
  <c r="R159" i="49" s="1"/>
  <c r="AA72" i="49"/>
  <c r="R72" i="49" s="1"/>
  <c r="AA56" i="49"/>
  <c r="R56" i="49" s="1"/>
  <c r="AB225" i="49"/>
  <c r="S225" i="49" s="1"/>
  <c r="AC112" i="49"/>
  <c r="T112" i="49" s="1"/>
  <c r="AC165" i="49"/>
  <c r="T165" i="49" s="1"/>
  <c r="AB154" i="49"/>
  <c r="S154" i="49" s="1"/>
  <c r="AC181" i="49"/>
  <c r="T181" i="49" s="1"/>
  <c r="AB129" i="49"/>
  <c r="S129" i="49" s="1"/>
  <c r="AB53" i="49"/>
  <c r="S53" i="49" s="1"/>
  <c r="AA53" i="49"/>
  <c r="R53" i="49" s="1"/>
  <c r="AB102" i="49"/>
  <c r="S102" i="49" s="1"/>
  <c r="AB133" i="49"/>
  <c r="S133" i="49" s="1"/>
  <c r="AA38" i="49"/>
  <c r="R38" i="49" s="1"/>
  <c r="AC45" i="49"/>
  <c r="T45" i="49" s="1"/>
  <c r="AC200" i="49"/>
  <c r="T200" i="49" s="1"/>
  <c r="AB122" i="49"/>
  <c r="S122" i="49" s="1"/>
  <c r="AC142" i="49"/>
  <c r="T142" i="49" s="1"/>
  <c r="AB221" i="49"/>
  <c r="S221" i="49" s="1"/>
  <c r="AB170" i="49"/>
  <c r="S170" i="49" s="1"/>
  <c r="AA81" i="49"/>
  <c r="R81" i="49" s="1"/>
  <c r="AA118" i="49"/>
  <c r="R118" i="49" s="1"/>
  <c r="AA32" i="49"/>
  <c r="R32" i="49" s="1"/>
  <c r="AB73" i="49"/>
  <c r="S73" i="49" s="1"/>
  <c r="AC12" i="49"/>
  <c r="T12" i="49" s="1"/>
  <c r="AA125" i="49"/>
  <c r="R125" i="49" s="1"/>
  <c r="AA29" i="49"/>
  <c r="R29" i="49" s="1"/>
  <c r="AC226" i="49"/>
  <c r="T226" i="49" s="1"/>
  <c r="AA109" i="49"/>
  <c r="R109" i="49" s="1"/>
  <c r="AA128" i="49"/>
  <c r="R128" i="49" s="1"/>
  <c r="AB208" i="49"/>
  <c r="S208" i="49" s="1"/>
  <c r="AA225" i="49"/>
  <c r="R225" i="49" s="1"/>
  <c r="AB194" i="49"/>
  <c r="S194" i="49" s="1"/>
  <c r="AC170" i="49"/>
  <c r="T170" i="49" s="1"/>
  <c r="AB182" i="49"/>
  <c r="S182" i="49" s="1"/>
  <c r="AA106" i="49"/>
  <c r="R106" i="49" s="1"/>
  <c r="AB22" i="49"/>
  <c r="S22" i="49" s="1"/>
  <c r="AC50" i="49"/>
  <c r="T50" i="49" s="1"/>
  <c r="AA88" i="49"/>
  <c r="R88" i="49" s="1"/>
  <c r="AA61" i="49"/>
  <c r="R61" i="49" s="1"/>
  <c r="AC22" i="49"/>
  <c r="T22" i="49" s="1"/>
  <c r="AA174" i="49"/>
  <c r="R174" i="49" s="1"/>
  <c r="AB113" i="49"/>
  <c r="S113" i="49" s="1"/>
  <c r="AC104" i="49"/>
  <c r="T104" i="49" s="1"/>
  <c r="AC193" i="49"/>
  <c r="T193" i="49" s="1"/>
  <c r="AB178" i="49"/>
  <c r="S178" i="49" s="1"/>
  <c r="AC117" i="49"/>
  <c r="T117" i="49" s="1"/>
  <c r="AB118" i="49"/>
  <c r="S118" i="49" s="1"/>
  <c r="AB98" i="49"/>
  <c r="S98" i="49" s="1"/>
  <c r="AC18" i="49"/>
  <c r="T18" i="49" s="1"/>
  <c r="AC16" i="49"/>
  <c r="T16" i="49" s="1"/>
  <c r="AC192" i="49"/>
  <c r="T192" i="49" s="1"/>
  <c r="AB192" i="49"/>
  <c r="S192" i="49" s="1"/>
  <c r="AC162" i="49"/>
  <c r="T162" i="49" s="1"/>
  <c r="AC101" i="49"/>
  <c r="T101" i="49" s="1"/>
  <c r="AA105" i="49"/>
  <c r="R105" i="49" s="1"/>
  <c r="AC186" i="49"/>
  <c r="T186" i="49" s="1"/>
  <c r="AC54" i="49"/>
  <c r="T54" i="49" s="1"/>
  <c r="AB224" i="49"/>
  <c r="S224" i="49" s="1"/>
  <c r="AC106" i="49"/>
  <c r="T106" i="49" s="1"/>
  <c r="AB54" i="49"/>
  <c r="S54" i="49" s="1"/>
  <c r="AC86" i="49"/>
  <c r="T86" i="49" s="1"/>
  <c r="AC213" i="49"/>
  <c r="T213" i="49" s="1"/>
  <c r="AC217" i="49"/>
  <c r="T217" i="49" s="1"/>
  <c r="AB176" i="49"/>
  <c r="S176" i="49" s="1"/>
  <c r="AC216" i="49"/>
  <c r="T216" i="49" s="1"/>
  <c r="AA138" i="49"/>
  <c r="R138" i="49" s="1"/>
  <c r="AB58" i="49"/>
  <c r="S58" i="49" s="1"/>
  <c r="AC78" i="49"/>
  <c r="T78" i="49" s="1"/>
  <c r="AB157" i="49"/>
  <c r="S157" i="49" s="1"/>
  <c r="AC224" i="49"/>
  <c r="T224" i="49" s="1"/>
  <c r="AC209" i="49"/>
  <c r="T209" i="49" s="1"/>
  <c r="AB16" i="49"/>
  <c r="S16" i="49" s="1"/>
  <c r="AB65" i="49"/>
  <c r="S65" i="49" s="1"/>
  <c r="AC125" i="49"/>
  <c r="T125" i="49" s="1"/>
  <c r="AB200" i="49"/>
  <c r="S200" i="49" s="1"/>
  <c r="AC169" i="49"/>
  <c r="T169" i="49" s="1"/>
  <c r="AC206" i="49"/>
  <c r="T206" i="49" s="1"/>
  <c r="AA110" i="49"/>
  <c r="R110" i="49" s="1"/>
  <c r="AB49" i="49"/>
  <c r="S49" i="49" s="1"/>
  <c r="AA64" i="49"/>
  <c r="R64" i="49" s="1"/>
  <c r="AA146" i="49"/>
  <c r="R146" i="49" s="1"/>
  <c r="AB173" i="49"/>
  <c r="S173" i="49" s="1"/>
  <c r="AB174" i="49"/>
  <c r="S174" i="49" s="1"/>
  <c r="AC40" i="49"/>
  <c r="T40" i="49" s="1"/>
  <c r="AC85" i="49"/>
  <c r="T85" i="49" s="1"/>
  <c r="AC11" i="49"/>
  <c r="T11" i="49" s="1"/>
  <c r="AA77" i="49"/>
  <c r="R77" i="49" s="1"/>
  <c r="AA145" i="49"/>
  <c r="R145" i="49" s="1"/>
  <c r="AB189" i="49"/>
  <c r="S189" i="49" s="1"/>
  <c r="AC144" i="49"/>
  <c r="T144" i="49" s="1"/>
  <c r="AB213" i="49"/>
  <c r="S213" i="49" s="1"/>
  <c r="AC190" i="49"/>
  <c r="T190" i="49" s="1"/>
  <c r="AA210" i="49"/>
  <c r="R210" i="49" s="1"/>
  <c r="AC98" i="49"/>
  <c r="T98" i="49" s="1"/>
  <c r="AC37" i="49"/>
  <c r="T37" i="49" s="1"/>
  <c r="AB48" i="49"/>
  <c r="S48" i="49" s="1"/>
  <c r="AC129" i="49"/>
  <c r="T129" i="49" s="1"/>
  <c r="AC168" i="49"/>
  <c r="T168" i="49" s="1"/>
  <c r="AB94" i="49"/>
  <c r="S94" i="49" s="1"/>
  <c r="AC42" i="49"/>
  <c r="T42" i="49" s="1"/>
  <c r="AA42" i="49"/>
  <c r="R42" i="49" s="1"/>
  <c r="AC61" i="49"/>
  <c r="T61" i="49" s="1"/>
  <c r="AC20" i="49"/>
  <c r="T20" i="49" s="1"/>
  <c r="AB43" i="49"/>
  <c r="S43" i="49" s="1"/>
  <c r="AA226" i="49"/>
  <c r="R226" i="49" s="1"/>
  <c r="AC208" i="49"/>
  <c r="T208" i="49" s="1"/>
  <c r="AA178" i="49"/>
  <c r="R178" i="49" s="1"/>
  <c r="AC128" i="49"/>
  <c r="T128" i="49" s="1"/>
  <c r="AC173" i="49"/>
  <c r="T173" i="49" s="1"/>
  <c r="AB150" i="49"/>
  <c r="S150" i="49" s="1"/>
  <c r="AA74" i="49"/>
  <c r="R74" i="49" s="1"/>
  <c r="AA41" i="49"/>
  <c r="R41" i="49" s="1"/>
  <c r="AC122" i="49"/>
  <c r="T122" i="49" s="1"/>
  <c r="AC160" i="49"/>
  <c r="T160" i="49" s="1"/>
  <c r="AB32" i="49"/>
  <c r="S32" i="49" s="1"/>
  <c r="AA17" i="49"/>
  <c r="R17" i="49" s="1"/>
  <c r="AB14" i="49"/>
  <c r="S14" i="49" s="1"/>
  <c r="AB183" i="49"/>
  <c r="S183" i="49" s="1"/>
  <c r="AB210" i="49"/>
  <c r="S210" i="49" s="1"/>
  <c r="AB202" i="49"/>
  <c r="S202" i="49" s="1"/>
  <c r="AA168" i="49"/>
  <c r="R168" i="49" s="1"/>
  <c r="AC105" i="49"/>
  <c r="T105" i="49" s="1"/>
  <c r="AB160" i="49"/>
  <c r="S160" i="49" s="1"/>
  <c r="AC152" i="49"/>
  <c r="T152" i="49" s="1"/>
  <c r="AA46" i="49"/>
  <c r="R46" i="49" s="1"/>
  <c r="AA24" i="49"/>
  <c r="R24" i="49" s="1"/>
  <c r="AB104" i="49"/>
  <c r="S104" i="49" s="1"/>
  <c r="AC137" i="49"/>
  <c r="T137" i="49" s="1"/>
  <c r="AC24" i="49"/>
  <c r="T24" i="49" s="1"/>
  <c r="AA206" i="49"/>
  <c r="R206" i="49" s="1"/>
  <c r="AC153" i="49"/>
  <c r="T153" i="49" s="1"/>
  <c r="AC80" i="49"/>
  <c r="T80" i="49" s="1"/>
  <c r="AB218" i="49"/>
  <c r="S218" i="49" s="1"/>
  <c r="AB149" i="49"/>
  <c r="S149" i="49" s="1"/>
  <c r="AC126" i="49"/>
  <c r="T126" i="49" s="1"/>
  <c r="AC56" i="49"/>
  <c r="T56" i="49" s="1"/>
  <c r="AB93" i="49"/>
  <c r="S93" i="49" s="1"/>
  <c r="AB109" i="49"/>
  <c r="S109" i="49" s="1"/>
  <c r="AC194" i="49"/>
  <c r="T194" i="49" s="1"/>
  <c r="AB138" i="49"/>
  <c r="S138" i="49" s="1"/>
  <c r="AB136" i="49"/>
  <c r="S136" i="49" s="1"/>
  <c r="AB69" i="49"/>
  <c r="S69" i="49" s="1"/>
  <c r="AA153" i="49"/>
  <c r="R153" i="49" s="1"/>
  <c r="AB121" i="49"/>
  <c r="S121" i="49" s="1"/>
  <c r="AB112" i="49"/>
  <c r="S112" i="49" s="1"/>
  <c r="AA45" i="49"/>
  <c r="R45" i="49" s="1"/>
  <c r="AA82" i="49"/>
  <c r="R82" i="49" s="1"/>
  <c r="AC110" i="49"/>
  <c r="T110" i="49" s="1"/>
  <c r="AC64" i="49"/>
  <c r="T64" i="49" s="1"/>
  <c r="AB144" i="49"/>
  <c r="S144" i="49" s="1"/>
  <c r="AA113" i="49"/>
  <c r="R113" i="49" s="1"/>
  <c r="AB34" i="49"/>
  <c r="S34" i="49" s="1"/>
  <c r="AC65" i="49"/>
  <c r="T65" i="49" s="1"/>
  <c r="AC96" i="49"/>
  <c r="T96" i="49" s="1"/>
  <c r="AA162" i="49"/>
  <c r="R162" i="49" s="1"/>
  <c r="AC82" i="49"/>
  <c r="T82" i="49" s="1"/>
  <c r="AA114" i="49"/>
  <c r="R114" i="49" s="1"/>
  <c r="AC41" i="49"/>
  <c r="T41" i="49" s="1"/>
  <c r="AB90" i="49"/>
  <c r="S90" i="49" s="1"/>
  <c r="AB85" i="49"/>
  <c r="S85" i="49" s="1"/>
  <c r="AC88" i="49"/>
  <c r="T88" i="49" s="1"/>
  <c r="AC58" i="49"/>
  <c r="T58" i="49" s="1"/>
  <c r="AB80" i="49"/>
  <c r="S80" i="49" s="1"/>
  <c r="AC149" i="49"/>
  <c r="T149" i="49" s="1"/>
  <c r="AB216" i="49"/>
  <c r="S216" i="49" s="1"/>
  <c r="AB74" i="49"/>
  <c r="S74" i="49" s="1"/>
  <c r="AB21" i="49"/>
  <c r="S21" i="49" s="1"/>
  <c r="AA57" i="49"/>
  <c r="R57" i="49" s="1"/>
  <c r="AA49" i="49"/>
  <c r="R49" i="49" s="1"/>
  <c r="AC62" i="49"/>
  <c r="T62" i="49" s="1"/>
  <c r="I210" i="41"/>
  <c r="F92" i="49" s="1"/>
  <c r="AC92" i="49" s="1"/>
  <c r="T92" i="49" s="1"/>
  <c r="AB198" i="49"/>
  <c r="S198" i="49" s="1"/>
  <c r="AB146" i="49"/>
  <c r="S146" i="49" s="1"/>
  <c r="AB209" i="49"/>
  <c r="S209" i="49" s="1"/>
  <c r="AC46" i="49"/>
  <c r="T46" i="49" s="1"/>
  <c r="AC89" i="49"/>
  <c r="T89" i="49" s="1"/>
  <c r="AB38" i="49"/>
  <c r="S38" i="49" s="1"/>
  <c r="AC166" i="49"/>
  <c r="T166" i="49" s="1"/>
  <c r="AA142" i="49"/>
  <c r="R142" i="49" s="1"/>
  <c r="AB145" i="49"/>
  <c r="S145" i="49" s="1"/>
  <c r="AA34" i="49"/>
  <c r="R34" i="49" s="1"/>
  <c r="AB72" i="49"/>
  <c r="S72" i="49" s="1"/>
  <c r="AB17" i="49"/>
  <c r="S17" i="49" s="1"/>
  <c r="AA133" i="49"/>
  <c r="R133" i="49" s="1"/>
  <c r="AC130" i="49"/>
  <c r="T130" i="49" s="1"/>
  <c r="AC26" i="49"/>
  <c r="T26" i="49" s="1"/>
  <c r="AB205" i="49"/>
  <c r="S205" i="49" s="1"/>
  <c r="AB171" i="49"/>
  <c r="S171" i="49" s="1"/>
  <c r="AC207" i="49"/>
  <c r="T207" i="49" s="1"/>
  <c r="AB81" i="49"/>
  <c r="S81" i="49" s="1"/>
  <c r="AA50" i="49"/>
  <c r="R50" i="49" s="1"/>
  <c r="AB86" i="49"/>
  <c r="S86" i="49" s="1"/>
  <c r="AC177" i="49"/>
  <c r="T177" i="49" s="1"/>
  <c r="AA78" i="49"/>
  <c r="R78" i="49" s="1"/>
  <c r="AA25" i="49"/>
  <c r="R25" i="49" s="1"/>
  <c r="AA40" i="49"/>
  <c r="R40" i="49" s="1"/>
  <c r="AB44" i="52"/>
  <c r="S44" i="52" s="1"/>
  <c r="AA165" i="49"/>
  <c r="R165" i="49" s="1"/>
  <c r="AC141" i="49"/>
  <c r="T141" i="49" s="1"/>
  <c r="AA69" i="49"/>
  <c r="R69" i="49" s="1"/>
  <c r="AC66" i="49"/>
  <c r="T66" i="49" s="1"/>
  <c r="AA21" i="49"/>
  <c r="R21" i="49" s="1"/>
  <c r="AC48" i="49"/>
  <c r="T48" i="49" s="1"/>
  <c r="AA176" i="49"/>
  <c r="R176" i="49" s="1"/>
  <c r="AA20" i="49"/>
  <c r="R20" i="49" s="1"/>
  <c r="AA60" i="49"/>
  <c r="R60" i="49" s="1"/>
  <c r="AA141" i="49"/>
  <c r="R141" i="49" s="1"/>
  <c r="AA101" i="49"/>
  <c r="R101" i="49" s="1"/>
  <c r="AB33" i="49"/>
  <c r="S33" i="49" s="1"/>
  <c r="AA26" i="49"/>
  <c r="R26" i="49" s="1"/>
  <c r="AA222" i="49"/>
  <c r="R222" i="49" s="1"/>
  <c r="AA186" i="49"/>
  <c r="R186" i="49" s="1"/>
  <c r="AC77" i="49"/>
  <c r="T77" i="49" s="1"/>
  <c r="AB172" i="52"/>
  <c r="S172" i="52" s="1"/>
  <c r="AA214" i="49"/>
  <c r="R214" i="49" s="1"/>
  <c r="AA18" i="49"/>
  <c r="R18" i="49" s="1"/>
  <c r="AB217" i="49"/>
  <c r="S217" i="49" s="1"/>
  <c r="AC134" i="49"/>
  <c r="T134" i="49" s="1"/>
  <c r="AA198" i="49"/>
  <c r="R198" i="49" s="1"/>
  <c r="AC201" i="49"/>
  <c r="T201" i="49" s="1"/>
  <c r="AA130" i="49"/>
  <c r="R130" i="49" s="1"/>
  <c r="AB30" i="49"/>
  <c r="S30" i="49" s="1"/>
  <c r="AA189" i="49"/>
  <c r="R189" i="49" s="1"/>
  <c r="AC182" i="49"/>
  <c r="T182" i="49" s="1"/>
  <c r="AB184" i="49"/>
  <c r="S184" i="49" s="1"/>
  <c r="AA158" i="49"/>
  <c r="R158" i="49" s="1"/>
  <c r="AC70" i="49"/>
  <c r="T70" i="49" s="1"/>
  <c r="AB108" i="52"/>
  <c r="S108" i="52" s="1"/>
  <c r="AC84" i="49"/>
  <c r="T84" i="49" s="1"/>
  <c r="AB107" i="49"/>
  <c r="S107" i="49" s="1"/>
  <c r="AB97" i="49"/>
  <c r="S97" i="49" s="1"/>
  <c r="AC29" i="49"/>
  <c r="T29" i="49" s="1"/>
  <c r="AC218" i="49"/>
  <c r="T218" i="49" s="1"/>
  <c r="AC161" i="49"/>
  <c r="T161" i="49" s="1"/>
  <c r="J476" i="41"/>
  <c r="G211" i="49" s="1"/>
  <c r="AB222" i="49"/>
  <c r="S222" i="49" s="1"/>
  <c r="AA134" i="49"/>
  <c r="R134" i="49" s="1"/>
  <c r="AC221" i="49"/>
  <c r="T221" i="49" s="1"/>
  <c r="AA205" i="49"/>
  <c r="R205" i="49" s="1"/>
  <c r="AA202" i="49"/>
  <c r="R202" i="49" s="1"/>
  <c r="AA190" i="49"/>
  <c r="R190" i="49" s="1"/>
  <c r="AB120" i="49"/>
  <c r="S120" i="49" s="1"/>
  <c r="J26" i="41"/>
  <c r="G11" i="49" s="1"/>
  <c r="AB158" i="49"/>
  <c r="S158" i="49" s="1"/>
  <c r="AA94" i="49"/>
  <c r="R94" i="49" s="1"/>
  <c r="AC28" i="52"/>
  <c r="T28" i="52" s="1"/>
  <c r="AC185" i="49"/>
  <c r="T185" i="49" s="1"/>
  <c r="AA152" i="49"/>
  <c r="R152" i="49" s="1"/>
  <c r="AA93" i="49"/>
  <c r="R93" i="49" s="1"/>
  <c r="AB89" i="49"/>
  <c r="S89" i="49" s="1"/>
  <c r="AC154" i="49"/>
  <c r="T154" i="49" s="1"/>
  <c r="AA185" i="49"/>
  <c r="R185" i="49" s="1"/>
  <c r="AA184" i="49"/>
  <c r="R184" i="49" s="1"/>
  <c r="AA197" i="49"/>
  <c r="R197" i="49" s="1"/>
  <c r="AC97" i="49"/>
  <c r="T97" i="49" s="1"/>
  <c r="K174" i="47"/>
  <c r="H101" i="52" s="1"/>
  <c r="AC115" i="49"/>
  <c r="T115" i="49" s="1"/>
  <c r="AC148" i="49"/>
  <c r="T148" i="49" s="1"/>
  <c r="AA66" i="49"/>
  <c r="R66" i="49" s="1"/>
  <c r="AC121" i="49"/>
  <c r="T121" i="49" s="1"/>
  <c r="AA181" i="49"/>
  <c r="R181" i="49" s="1"/>
  <c r="AC157" i="49"/>
  <c r="T157" i="49" s="1"/>
  <c r="AC136" i="49"/>
  <c r="T136" i="49" s="1"/>
  <c r="AA126" i="49"/>
  <c r="R126" i="49" s="1"/>
  <c r="AA201" i="49"/>
  <c r="R201" i="49" s="1"/>
  <c r="AB161" i="49"/>
  <c r="S161" i="49" s="1"/>
  <c r="J629" i="47"/>
  <c r="G372" i="52" s="1"/>
  <c r="AC83" i="49"/>
  <c r="T83" i="49" s="1"/>
  <c r="AB111" i="49"/>
  <c r="S111" i="49" s="1"/>
  <c r="AC90" i="49"/>
  <c r="T90" i="49" s="1"/>
  <c r="AA120" i="49"/>
  <c r="R120" i="49" s="1"/>
  <c r="AC197" i="49"/>
  <c r="T197" i="49" s="1"/>
  <c r="AA166" i="49"/>
  <c r="R166" i="49" s="1"/>
  <c r="AC214" i="49"/>
  <c r="T214" i="49" s="1"/>
  <c r="AB96" i="49"/>
  <c r="S96" i="49" s="1"/>
  <c r="AB37" i="49"/>
  <c r="S37" i="49" s="1"/>
  <c r="AA137" i="49"/>
  <c r="R137" i="49" s="1"/>
  <c r="AA117" i="49"/>
  <c r="R117" i="49" s="1"/>
  <c r="AB25" i="49"/>
  <c r="S25" i="49" s="1"/>
  <c r="AB62" i="49"/>
  <c r="S62" i="49" s="1"/>
  <c r="F117" i="47"/>
  <c r="F118" i="47" s="1"/>
  <c r="F549" i="47"/>
  <c r="F252" i="47"/>
  <c r="F253" i="47" s="1"/>
  <c r="F468" i="47"/>
  <c r="F63" i="47"/>
  <c r="F171" i="47"/>
  <c r="F279" i="47"/>
  <c r="F280" i="47" s="1"/>
  <c r="F387" i="47"/>
  <c r="F388" i="47" s="1"/>
  <c r="F495" i="47"/>
  <c r="F603" i="47"/>
  <c r="F711" i="47"/>
  <c r="D465" i="47"/>
  <c r="F9" i="47"/>
  <c r="F10" i="47" s="1"/>
  <c r="F441" i="47"/>
  <c r="F657" i="47"/>
  <c r="F36" i="47"/>
  <c r="F360" i="47"/>
  <c r="F576" i="47"/>
  <c r="F90" i="47"/>
  <c r="F198" i="47"/>
  <c r="F306" i="47"/>
  <c r="F414" i="47"/>
  <c r="F522" i="47"/>
  <c r="F630" i="47"/>
  <c r="F738" i="47"/>
  <c r="F333" i="47"/>
  <c r="F225" i="47"/>
  <c r="F144" i="47"/>
  <c r="F684" i="47"/>
  <c r="D492" i="47"/>
  <c r="D623" i="47"/>
  <c r="D515" i="47"/>
  <c r="I192" i="41"/>
  <c r="F84" i="49" s="1"/>
  <c r="AB84" i="49" s="1"/>
  <c r="S84" i="49" s="1"/>
  <c r="D600" i="47"/>
  <c r="D269" i="41"/>
  <c r="J52" i="47"/>
  <c r="G28" i="52" s="1"/>
  <c r="K693" i="47"/>
  <c r="H408" i="52" s="1"/>
  <c r="D731" i="47"/>
  <c r="D650" i="47"/>
  <c r="I295" i="47"/>
  <c r="F172" i="52" s="1"/>
  <c r="AC172" i="52" s="1"/>
  <c r="T172" i="52" s="1"/>
  <c r="D330" i="47"/>
  <c r="D83" i="47"/>
  <c r="D274" i="41"/>
  <c r="D328" i="41"/>
  <c r="K270" i="41"/>
  <c r="H119" i="49" s="1"/>
  <c r="D125" i="41"/>
  <c r="D87" i="47"/>
  <c r="J369" i="47"/>
  <c r="G216" i="52" s="1"/>
  <c r="D90" i="45"/>
  <c r="I10" i="48"/>
  <c r="K10" i="48"/>
  <c r="J10" i="48"/>
  <c r="D519" i="47"/>
  <c r="K552" i="47"/>
  <c r="H325" i="52" s="1"/>
  <c r="K531" i="47"/>
  <c r="H312" i="52" s="1"/>
  <c r="D384" i="47"/>
  <c r="D218" i="47"/>
  <c r="I354" i="41"/>
  <c r="F156" i="49" s="1"/>
  <c r="AA156" i="49" s="1"/>
  <c r="R156" i="49" s="1"/>
  <c r="D573" i="47"/>
  <c r="D222" i="47"/>
  <c r="D141" i="47"/>
  <c r="D704" i="47"/>
  <c r="K332" i="47"/>
  <c r="H196" i="52" s="1"/>
  <c r="K390" i="47"/>
  <c r="H229" i="52" s="1"/>
  <c r="I612" i="47"/>
  <c r="F360" i="52" s="1"/>
  <c r="D407" i="47"/>
  <c r="D272" i="47"/>
  <c r="D654" i="47"/>
  <c r="D357" i="47"/>
  <c r="J264" i="41"/>
  <c r="G116" i="49" s="1"/>
  <c r="AA116" i="49" s="1"/>
  <c r="R116" i="49" s="1"/>
  <c r="D34" i="41"/>
  <c r="D677" i="47"/>
  <c r="D215" i="41"/>
  <c r="D569" i="47"/>
  <c r="I558" i="47"/>
  <c r="F328" i="52" s="1"/>
  <c r="I318" i="41"/>
  <c r="F140" i="49" s="1"/>
  <c r="AA140" i="49" s="1"/>
  <c r="R140" i="49" s="1"/>
  <c r="D596" i="47"/>
  <c r="D546" i="47"/>
  <c r="D257" i="41"/>
  <c r="D735" i="47"/>
  <c r="D461" i="47"/>
  <c r="D114" i="47"/>
  <c r="D241" i="41"/>
  <c r="D326" i="47"/>
  <c r="I206" i="41"/>
  <c r="F91" i="49" s="1"/>
  <c r="AA91" i="49" s="1"/>
  <c r="R91" i="49" s="1"/>
  <c r="D411" i="47"/>
  <c r="D299" i="47"/>
  <c r="D434" i="47"/>
  <c r="D380" i="47"/>
  <c r="D758" i="47"/>
  <c r="D708" i="47"/>
  <c r="D542" i="47"/>
  <c r="D353" i="47"/>
  <c r="D66" i="45"/>
  <c r="D110" i="47"/>
  <c r="D137" i="47"/>
  <c r="D488" i="47"/>
  <c r="D762" i="47"/>
  <c r="D627" i="47"/>
  <c r="J160" i="47"/>
  <c r="G92" i="52" s="1"/>
  <c r="I342" i="47"/>
  <c r="F200" i="52" s="1"/>
  <c r="I246" i="41"/>
  <c r="F108" i="49" s="1"/>
  <c r="AC108" i="49" s="1"/>
  <c r="T108" i="49" s="1"/>
  <c r="J188" i="41"/>
  <c r="G83" i="49" s="1"/>
  <c r="D191" i="47"/>
  <c r="D438" i="47"/>
  <c r="D195" i="47"/>
  <c r="D220" i="41"/>
  <c r="D303" i="47"/>
  <c r="J174" i="47"/>
  <c r="G101" i="52" s="1"/>
  <c r="D259" i="41"/>
  <c r="J450" i="47"/>
  <c r="G264" i="52" s="1"/>
  <c r="I737" i="47"/>
  <c r="F436" i="52" s="1"/>
  <c r="D80" i="45"/>
  <c r="J396" i="47"/>
  <c r="G232" i="52" s="1"/>
  <c r="K467" i="47"/>
  <c r="H276" i="52" s="1"/>
  <c r="D245" i="47"/>
  <c r="J687" i="47"/>
  <c r="G405" i="52" s="1"/>
  <c r="J714" i="47"/>
  <c r="G421" i="52" s="1"/>
  <c r="D486" i="45"/>
  <c r="D681" i="47"/>
  <c r="K720" i="47"/>
  <c r="H424" i="52" s="1"/>
  <c r="J318" i="41"/>
  <c r="G140" i="49" s="1"/>
  <c r="D450" i="45"/>
  <c r="D300" i="45"/>
  <c r="D138" i="45"/>
  <c r="D468" i="45"/>
  <c r="D36" i="45"/>
  <c r="D126" i="45"/>
  <c r="I116" i="41"/>
  <c r="F51" i="49" s="1"/>
  <c r="AA51" i="49" s="1"/>
  <c r="R51" i="49" s="1"/>
  <c r="D249" i="47"/>
  <c r="J143" i="47"/>
  <c r="G84" i="52" s="1"/>
  <c r="K278" i="47"/>
  <c r="H164" i="52" s="1"/>
  <c r="D42" i="41"/>
  <c r="D282" i="45"/>
  <c r="D440" i="45"/>
  <c r="D404" i="45"/>
  <c r="D314" i="45"/>
  <c r="D192" i="45"/>
  <c r="D156" i="45"/>
  <c r="K99" i="47"/>
  <c r="H56" i="52" s="1"/>
  <c r="D210" i="45"/>
  <c r="D323" i="41"/>
  <c r="I224" i="47"/>
  <c r="F132" i="52" s="1"/>
  <c r="J288" i="47"/>
  <c r="G168" i="52" s="1"/>
  <c r="J683" i="47"/>
  <c r="G404" i="52" s="1"/>
  <c r="D196" i="41"/>
  <c r="D306" i="45"/>
  <c r="D162" i="45"/>
  <c r="D444" i="45"/>
  <c r="I160" i="47"/>
  <c r="F92" i="52" s="1"/>
  <c r="J116" i="47"/>
  <c r="G68" i="52" s="1"/>
  <c r="J170" i="47"/>
  <c r="G100" i="52" s="1"/>
  <c r="K305" i="47"/>
  <c r="H180" i="52" s="1"/>
  <c r="I315" i="47"/>
  <c r="F184" i="52" s="1"/>
  <c r="K521" i="47"/>
  <c r="H308" i="52" s="1"/>
  <c r="I548" i="47"/>
  <c r="F324" i="52" s="1"/>
  <c r="K633" i="47"/>
  <c r="H373" i="52" s="1"/>
  <c r="K324" i="41"/>
  <c r="H143" i="49" s="1"/>
  <c r="AB143" i="49" s="1"/>
  <c r="S143" i="49" s="1"/>
  <c r="D108" i="45"/>
  <c r="D276" i="47"/>
  <c r="D426" i="45"/>
  <c r="D432" i="45"/>
  <c r="D84" i="45"/>
  <c r="J35" i="47"/>
  <c r="G20" i="52" s="1"/>
  <c r="K39" i="47"/>
  <c r="H21" i="52" s="1"/>
  <c r="I106" i="47"/>
  <c r="F60" i="52" s="1"/>
  <c r="J180" i="47"/>
  <c r="G104" i="52" s="1"/>
  <c r="D168" i="47"/>
  <c r="D221" i="47"/>
  <c r="I207" i="47"/>
  <c r="F120" i="52" s="1"/>
  <c r="I255" i="47"/>
  <c r="F149" i="52" s="1"/>
  <c r="J444" i="47"/>
  <c r="G261" i="52" s="1"/>
  <c r="D568" i="47"/>
  <c r="J548" i="47"/>
  <c r="G324" i="52" s="1"/>
  <c r="D626" i="47"/>
  <c r="I314" i="41"/>
  <c r="F139" i="49" s="1"/>
  <c r="AC139" i="49" s="1"/>
  <c r="T139" i="49" s="1"/>
  <c r="J324" i="41"/>
  <c r="G143" i="49" s="1"/>
  <c r="D187" i="41"/>
  <c r="I126" i="41"/>
  <c r="F55" i="49" s="1"/>
  <c r="AB55" i="49" s="1"/>
  <c r="S55" i="49" s="1"/>
  <c r="K246" i="41"/>
  <c r="H108" i="49" s="1"/>
  <c r="J120" i="41"/>
  <c r="G52" i="49" s="1"/>
  <c r="J72" i="41"/>
  <c r="G31" i="49" s="1"/>
  <c r="D332" i="45"/>
  <c r="D48" i="45"/>
  <c r="D288" i="45"/>
  <c r="K188" i="41"/>
  <c r="H83" i="49" s="1"/>
  <c r="I188" i="41"/>
  <c r="F83" i="49" s="1"/>
  <c r="AB83" i="49" s="1"/>
  <c r="S83" i="49" s="1"/>
  <c r="D324" i="45"/>
  <c r="D414" i="45"/>
  <c r="D44" i="45"/>
  <c r="K629" i="47"/>
  <c r="H372" i="52" s="1"/>
  <c r="K120" i="41"/>
  <c r="H52" i="49" s="1"/>
  <c r="J198" i="41"/>
  <c r="G87" i="49" s="1"/>
  <c r="AA87" i="49" s="1"/>
  <c r="R87" i="49" s="1"/>
  <c r="D360" i="45"/>
  <c r="K52" i="47"/>
  <c r="H28" i="52" s="1"/>
  <c r="I39" i="47"/>
  <c r="F21" i="52" s="1"/>
  <c r="D85" i="47"/>
  <c r="D140" i="47"/>
  <c r="K147" i="47"/>
  <c r="H85" i="52" s="1"/>
  <c r="D193" i="47"/>
  <c r="D247" i="47"/>
  <c r="J255" i="47"/>
  <c r="G149" i="52" s="1"/>
  <c r="I261" i="47"/>
  <c r="F152" i="52" s="1"/>
  <c r="D409" i="47"/>
  <c r="J430" i="47"/>
  <c r="G252" i="52" s="1"/>
  <c r="I423" i="47"/>
  <c r="F248" i="52" s="1"/>
  <c r="D490" i="47"/>
  <c r="D514" i="47"/>
  <c r="K511" i="47"/>
  <c r="H300" i="52" s="1"/>
  <c r="D545" i="47"/>
  <c r="D599" i="47"/>
  <c r="I585" i="47"/>
  <c r="F344" i="52" s="1"/>
  <c r="D679" i="47"/>
  <c r="I700" i="47"/>
  <c r="F412" i="52" s="1"/>
  <c r="AA412" i="52" s="1"/>
  <c r="R412" i="52" s="1"/>
  <c r="K710" i="47"/>
  <c r="H420" i="52" s="1"/>
  <c r="D734" i="47"/>
  <c r="I54" i="41"/>
  <c r="F23" i="49" s="1"/>
  <c r="AB23" i="49" s="1"/>
  <c r="S23" i="49" s="1"/>
  <c r="J44" i="41"/>
  <c r="G19" i="49" s="1"/>
  <c r="I80" i="41"/>
  <c r="F35" i="49" s="1"/>
  <c r="AA35" i="49" s="1"/>
  <c r="R35" i="49" s="1"/>
  <c r="I224" i="41"/>
  <c r="F99" i="49" s="1"/>
  <c r="AC99" i="49" s="1"/>
  <c r="T99" i="49" s="1"/>
  <c r="I288" i="41"/>
  <c r="F127" i="49" s="1"/>
  <c r="AC127" i="49" s="1"/>
  <c r="T127" i="49" s="1"/>
  <c r="K306" i="41"/>
  <c r="H135" i="49" s="1"/>
  <c r="K314" i="41"/>
  <c r="H139" i="49" s="1"/>
  <c r="I360" i="41"/>
  <c r="F159" i="49" s="1"/>
  <c r="AC159" i="49" s="1"/>
  <c r="T159" i="49" s="1"/>
  <c r="I372" i="41"/>
  <c r="F164" i="49" s="1"/>
  <c r="AA164" i="49" s="1"/>
  <c r="R164" i="49" s="1"/>
  <c r="I390" i="41"/>
  <c r="F172" i="49" s="1"/>
  <c r="AB172" i="49" s="1"/>
  <c r="S172" i="49" s="1"/>
  <c r="J432" i="41"/>
  <c r="G191" i="49" s="1"/>
  <c r="J444" i="41"/>
  <c r="G196" i="49" s="1"/>
  <c r="I480" i="41"/>
  <c r="F212" i="49" s="1"/>
  <c r="AB212" i="49" s="1"/>
  <c r="S212" i="49" s="1"/>
  <c r="K494" i="41"/>
  <c r="H219" i="49" s="1"/>
  <c r="I498" i="41"/>
  <c r="F220" i="49" s="1"/>
  <c r="AB220" i="49" s="1"/>
  <c r="S220" i="49" s="1"/>
  <c r="D508" i="41"/>
  <c r="J216" i="41"/>
  <c r="G95" i="49" s="1"/>
  <c r="K36" i="41"/>
  <c r="H15" i="49" s="1"/>
  <c r="D59" i="47"/>
  <c r="K318" i="41"/>
  <c r="H140" i="49" s="1"/>
  <c r="J116" i="41"/>
  <c r="G51" i="49" s="1"/>
  <c r="AC51" i="49" s="1"/>
  <c r="T51" i="49" s="1"/>
  <c r="D124" i="41"/>
  <c r="D498" i="45"/>
  <c r="D372" i="45"/>
  <c r="D354" i="45"/>
  <c r="D72" i="45"/>
  <c r="D170" i="45"/>
  <c r="D57" i="47"/>
  <c r="K170" i="47"/>
  <c r="H100" i="52" s="1"/>
  <c r="I251" i="47"/>
  <c r="F148" i="52" s="1"/>
  <c r="D329" i="47"/>
  <c r="D356" i="47"/>
  <c r="K714" i="47"/>
  <c r="H421" i="52" s="1"/>
  <c r="J390" i="41"/>
  <c r="G172" i="49" s="1"/>
  <c r="J408" i="41"/>
  <c r="G180" i="49" s="1"/>
  <c r="I143" i="47"/>
  <c r="F84" i="52" s="1"/>
  <c r="J36" i="41"/>
  <c r="G15" i="49" s="1"/>
  <c r="AB15" i="49" s="1"/>
  <c r="S15" i="49" s="1"/>
  <c r="K260" i="41"/>
  <c r="H115" i="49" s="1"/>
  <c r="I270" i="41"/>
  <c r="F119" i="49" s="1"/>
  <c r="AB119" i="49" s="1"/>
  <c r="S119" i="49" s="1"/>
  <c r="K210" i="41"/>
  <c r="H92" i="49" s="1"/>
  <c r="D205" i="41"/>
  <c r="D41" i="41"/>
  <c r="D115" i="41"/>
  <c r="D275" i="41"/>
  <c r="D504" i="45"/>
  <c r="D264" i="45"/>
  <c r="D386" i="45"/>
  <c r="D390" i="45"/>
  <c r="D246" i="45"/>
  <c r="D234" i="45"/>
  <c r="D270" i="45"/>
  <c r="D198" i="45"/>
  <c r="D120" i="45"/>
  <c r="D250" i="41"/>
  <c r="I369" i="47"/>
  <c r="F216" i="52" s="1"/>
  <c r="I430" i="47"/>
  <c r="F252" i="52" s="1"/>
  <c r="AB252" i="52" s="1"/>
  <c r="S252" i="52" s="1"/>
  <c r="K565" i="47"/>
  <c r="H332" i="52" s="1"/>
  <c r="J592" i="47"/>
  <c r="G348" i="52" s="1"/>
  <c r="K683" i="47"/>
  <c r="H404" i="52" s="1"/>
  <c r="I727" i="47"/>
  <c r="F428" i="52" s="1"/>
  <c r="J737" i="47"/>
  <c r="G436" i="52" s="1"/>
  <c r="J228" i="41"/>
  <c r="G100" i="49" s="1"/>
  <c r="I440" i="41"/>
  <c r="F195" i="49" s="1"/>
  <c r="AC195" i="49" s="1"/>
  <c r="T195" i="49" s="1"/>
  <c r="J462" i="41"/>
  <c r="G204" i="49" s="1"/>
  <c r="J486" i="41"/>
  <c r="G215" i="49" s="1"/>
  <c r="D131" i="41"/>
  <c r="I252" i="41"/>
  <c r="F111" i="49" s="1"/>
  <c r="AC111" i="49" s="1"/>
  <c r="T111" i="49" s="1"/>
  <c r="D329" i="41"/>
  <c r="K72" i="41"/>
  <c r="H31" i="49" s="1"/>
  <c r="D202" i="41"/>
  <c r="D214" i="41"/>
  <c r="D30" i="45"/>
  <c r="D144" i="45"/>
  <c r="D111" i="47"/>
  <c r="D273" i="47"/>
  <c r="D300" i="47"/>
  <c r="D462" i="47"/>
  <c r="D463" i="47"/>
  <c r="D517" i="47"/>
  <c r="D570" i="47"/>
  <c r="D595" i="47"/>
  <c r="D597" i="47"/>
  <c r="K585" i="47"/>
  <c r="H344" i="52" s="1"/>
  <c r="K619" i="47"/>
  <c r="H364" i="52" s="1"/>
  <c r="K602" i="47"/>
  <c r="H356" i="52" s="1"/>
  <c r="I646" i="47"/>
  <c r="F380" i="52" s="1"/>
  <c r="AB380" i="52" s="1"/>
  <c r="S380" i="52" s="1"/>
  <c r="I639" i="47"/>
  <c r="F376" i="52" s="1"/>
  <c r="J666" i="47"/>
  <c r="G392" i="52" s="1"/>
  <c r="D680" i="47"/>
  <c r="K700" i="47"/>
  <c r="H412" i="52" s="1"/>
  <c r="D707" i="47"/>
  <c r="J720" i="47"/>
  <c r="G424" i="52" s="1"/>
  <c r="D336" i="45"/>
  <c r="D318" i="45"/>
  <c r="J332" i="41"/>
  <c r="G147" i="49" s="1"/>
  <c r="D84" i="47"/>
  <c r="K214" i="47"/>
  <c r="H124" i="52" s="1"/>
  <c r="J251" i="47"/>
  <c r="G148" i="52" s="1"/>
  <c r="D274" i="47"/>
  <c r="D301" i="47"/>
  <c r="I359" i="47"/>
  <c r="F212" i="52" s="1"/>
  <c r="K116" i="47"/>
  <c r="H68" i="52" s="1"/>
  <c r="D164" i="47"/>
  <c r="D217" i="47"/>
  <c r="K251" i="47"/>
  <c r="H148" i="52" s="1"/>
  <c r="D275" i="47"/>
  <c r="I322" i="47"/>
  <c r="F188" i="52" s="1"/>
  <c r="J359" i="47"/>
  <c r="G212" i="52" s="1"/>
  <c r="I396" i="47"/>
  <c r="F232" i="52" s="1"/>
  <c r="J423" i="47"/>
  <c r="G248" i="52" s="1"/>
  <c r="J467" i="47"/>
  <c r="G276" i="52" s="1"/>
  <c r="D572" i="47"/>
  <c r="J552" i="47"/>
  <c r="G325" i="52" s="1"/>
  <c r="K548" i="47"/>
  <c r="H324" i="52" s="1"/>
  <c r="D622" i="47"/>
  <c r="K666" i="47"/>
  <c r="H392" i="52" s="1"/>
  <c r="K687" i="47"/>
  <c r="H405" i="52" s="1"/>
  <c r="J639" i="47"/>
  <c r="G376" i="52" s="1"/>
  <c r="D138" i="47"/>
  <c r="J126" i="47"/>
  <c r="G72" i="52" s="1"/>
  <c r="D166" i="47"/>
  <c r="J153" i="47"/>
  <c r="G88" i="52" s="1"/>
  <c r="J187" i="47"/>
  <c r="G108" i="52" s="1"/>
  <c r="D246" i="47"/>
  <c r="J224" i="47"/>
  <c r="G132" i="52" s="1"/>
  <c r="I349" i="47"/>
  <c r="F204" i="52" s="1"/>
  <c r="I376" i="47"/>
  <c r="F220" i="52" s="1"/>
  <c r="AA220" i="52" s="1"/>
  <c r="R220" i="52" s="1"/>
  <c r="D408" i="47"/>
  <c r="D516" i="47"/>
  <c r="I538" i="47"/>
  <c r="F316" i="52" s="1"/>
  <c r="D678" i="47"/>
  <c r="J693" i="47"/>
  <c r="G408" i="52" s="1"/>
  <c r="K727" i="47"/>
  <c r="H428" i="52" s="1"/>
  <c r="I720" i="47"/>
  <c r="F424" i="52" s="1"/>
  <c r="I48" i="41"/>
  <c r="F20" i="49" s="1"/>
  <c r="AB20" i="49" s="1"/>
  <c r="S20" i="49" s="1"/>
  <c r="K90" i="41"/>
  <c r="H39" i="49" s="1"/>
  <c r="D95" i="41"/>
  <c r="D89" i="41"/>
  <c r="I102" i="41"/>
  <c r="F44" i="49" s="1"/>
  <c r="AC44" i="49" s="1"/>
  <c r="T44" i="49" s="1"/>
  <c r="D97" i="41"/>
  <c r="J152" i="41"/>
  <c r="G67" i="49" s="1"/>
  <c r="D179" i="41"/>
  <c r="D311" i="41"/>
  <c r="D295" i="41"/>
  <c r="K300" i="41"/>
  <c r="H132" i="49" s="1"/>
  <c r="J336" i="41"/>
  <c r="G148" i="49" s="1"/>
  <c r="D341" i="41"/>
  <c r="D367" i="41"/>
  <c r="J414" i="41"/>
  <c r="G183" i="49" s="1"/>
  <c r="J404" i="41"/>
  <c r="G179" i="49" s="1"/>
  <c r="D412" i="41"/>
  <c r="K422" i="41"/>
  <c r="H187" i="49" s="1"/>
  <c r="D431" i="41"/>
  <c r="D455" i="41"/>
  <c r="I462" i="41"/>
  <c r="F204" i="49" s="1"/>
  <c r="AB204" i="49" s="1"/>
  <c r="S204" i="49" s="1"/>
  <c r="D473" i="41"/>
  <c r="K476" i="41"/>
  <c r="H211" i="49" s="1"/>
  <c r="D475" i="41"/>
  <c r="D492" i="41"/>
  <c r="D493" i="41"/>
  <c r="D494" i="45"/>
  <c r="D62" i="45"/>
  <c r="D730" i="47"/>
  <c r="D757" i="47"/>
  <c r="I754" i="47"/>
  <c r="F444" i="52" s="1"/>
  <c r="D53" i="41"/>
  <c r="J54" i="41"/>
  <c r="G23" i="49" s="1"/>
  <c r="AC23" i="49" s="1"/>
  <c r="T23" i="49" s="1"/>
  <c r="D43" i="41"/>
  <c r="D60" i="41"/>
  <c r="K80" i="41"/>
  <c r="H35" i="49" s="1"/>
  <c r="AB35" i="49" s="1"/>
  <c r="S35" i="49" s="1"/>
  <c r="I90" i="41"/>
  <c r="F39" i="49" s="1"/>
  <c r="AB39" i="49" s="1"/>
  <c r="S39" i="49" s="1"/>
  <c r="D88" i="41"/>
  <c r="D113" i="41"/>
  <c r="D114" i="41"/>
  <c r="K98" i="41"/>
  <c r="H43" i="49" s="1"/>
  <c r="D149" i="41"/>
  <c r="K134" i="41"/>
  <c r="H59" i="49" s="1"/>
  <c r="D142" i="41"/>
  <c r="D143" i="41"/>
  <c r="J156" i="41"/>
  <c r="G68" i="49" s="1"/>
  <c r="D161" i="41"/>
  <c r="D166" i="41"/>
  <c r="J170" i="41"/>
  <c r="G75" i="49" s="1"/>
  <c r="J174" i="41"/>
  <c r="G76" i="49" s="1"/>
  <c r="D185" i="41"/>
  <c r="K224" i="41"/>
  <c r="H99" i="49" s="1"/>
  <c r="D292" i="41"/>
  <c r="I282" i="41"/>
  <c r="F124" i="49" s="1"/>
  <c r="AB124" i="49" s="1"/>
  <c r="S124" i="49" s="1"/>
  <c r="D277" i="41"/>
  <c r="D304" i="41"/>
  <c r="I296" i="41"/>
  <c r="F131" i="49" s="1"/>
  <c r="AB131" i="49" s="1"/>
  <c r="S131" i="49" s="1"/>
  <c r="I306" i="41"/>
  <c r="F135" i="49" s="1"/>
  <c r="AA135" i="49" s="1"/>
  <c r="R135" i="49" s="1"/>
  <c r="D310" i="41"/>
  <c r="J314" i="41"/>
  <c r="G139" i="49" s="1"/>
  <c r="D313" i="41"/>
  <c r="D340" i="41"/>
  <c r="K332" i="41"/>
  <c r="H147" i="49" s="1"/>
  <c r="K336" i="41"/>
  <c r="H148" i="49" s="1"/>
  <c r="J342" i="41"/>
  <c r="G151" i="49" s="1"/>
  <c r="D331" i="41"/>
  <c r="D359" i="41"/>
  <c r="J350" i="41"/>
  <c r="G155" i="49" s="1"/>
  <c r="I368" i="41"/>
  <c r="F163" i="49" s="1"/>
  <c r="AB163" i="49" s="1"/>
  <c r="S163" i="49" s="1"/>
  <c r="D382" i="41"/>
  <c r="D376" i="41"/>
  <c r="D395" i="41"/>
  <c r="D400" i="41"/>
  <c r="J396" i="41"/>
  <c r="G175" i="49" s="1"/>
  <c r="D385" i="41"/>
  <c r="I408" i="41"/>
  <c r="F180" i="49" s="1"/>
  <c r="AC180" i="49" s="1"/>
  <c r="T180" i="49" s="1"/>
  <c r="J422" i="41"/>
  <c r="G187" i="49" s="1"/>
  <c r="K426" i="41"/>
  <c r="H188" i="49" s="1"/>
  <c r="D448" i="41"/>
  <c r="I444" i="41"/>
  <c r="F196" i="49" s="1"/>
  <c r="AC196" i="49" s="1"/>
  <c r="T196" i="49" s="1"/>
  <c r="D449" i="41"/>
  <c r="K450" i="41"/>
  <c r="H199" i="49" s="1"/>
  <c r="D467" i="41"/>
  <c r="K468" i="41"/>
  <c r="H207" i="49" s="1"/>
  <c r="I494" i="41"/>
  <c r="F219" i="49" s="1"/>
  <c r="AC219" i="49" s="1"/>
  <c r="T219" i="49" s="1"/>
  <c r="K66" i="41"/>
  <c r="H28" i="49" s="1"/>
  <c r="K278" i="41"/>
  <c r="H123" i="49" s="1"/>
  <c r="J126" i="41"/>
  <c r="G55" i="49" s="1"/>
  <c r="AA55" i="49" s="1"/>
  <c r="R55" i="49" s="1"/>
  <c r="J270" i="41"/>
  <c r="G119" i="49" s="1"/>
  <c r="J206" i="41"/>
  <c r="G91" i="49" s="1"/>
  <c r="J210" i="41"/>
  <c r="G92" i="49" s="1"/>
  <c r="AB92" i="49" s="1"/>
  <c r="S92" i="49" s="1"/>
  <c r="I216" i="41"/>
  <c r="F95" i="49" s="1"/>
  <c r="AC95" i="49" s="1"/>
  <c r="T95" i="49" s="1"/>
  <c r="D61" i="41"/>
  <c r="I72" i="41"/>
  <c r="F31" i="49" s="1"/>
  <c r="AB31" i="49" s="1"/>
  <c r="S31" i="49" s="1"/>
  <c r="D130" i="41"/>
  <c r="J246" i="41"/>
  <c r="G108" i="49" s="1"/>
  <c r="AA108" i="49" s="1"/>
  <c r="R108" i="49" s="1"/>
  <c r="K192" i="41"/>
  <c r="H84" i="49" s="1"/>
  <c r="D132" i="41"/>
  <c r="D408" i="45"/>
  <c r="D296" i="45"/>
  <c r="D342" i="45"/>
  <c r="D260" i="45"/>
  <c r="D98" i="45"/>
  <c r="D26" i="45"/>
  <c r="D188" i="45"/>
  <c r="D228" i="45"/>
  <c r="K354" i="41"/>
  <c r="H156" i="49" s="1"/>
  <c r="J368" i="41"/>
  <c r="G163" i="49" s="1"/>
  <c r="J450" i="41"/>
  <c r="G199" i="49" s="1"/>
  <c r="K486" i="41"/>
  <c r="H215" i="49" s="1"/>
  <c r="D165" i="47"/>
  <c r="J252" i="41"/>
  <c r="G111" i="49" s="1"/>
  <c r="K62" i="41"/>
  <c r="H27" i="49" s="1"/>
  <c r="AC27" i="49" s="1"/>
  <c r="T27" i="49" s="1"/>
  <c r="I242" i="41"/>
  <c r="F107" i="49" s="1"/>
  <c r="AA107" i="49" s="1"/>
  <c r="R107" i="49" s="1"/>
  <c r="D77" i="41"/>
  <c r="K264" i="41"/>
  <c r="H116" i="49" s="1"/>
  <c r="K471" i="47"/>
  <c r="H277" i="52" s="1"/>
  <c r="D55" i="47"/>
  <c r="D78" i="41"/>
  <c r="D480" i="45"/>
  <c r="D462" i="45"/>
  <c r="D378" i="45"/>
  <c r="D216" i="45"/>
  <c r="D174" i="45"/>
  <c r="D102" i="45"/>
  <c r="D58" i="47"/>
  <c r="D60" i="47"/>
  <c r="K207" i="47"/>
  <c r="H120" i="52" s="1"/>
  <c r="I234" i="47"/>
  <c r="F136" i="52" s="1"/>
  <c r="I484" i="47"/>
  <c r="F284" i="52" s="1"/>
  <c r="J504" i="47"/>
  <c r="G296" i="52" s="1"/>
  <c r="I565" i="47"/>
  <c r="F332" i="52" s="1"/>
  <c r="AA332" i="52" s="1"/>
  <c r="R332" i="52" s="1"/>
  <c r="K558" i="47"/>
  <c r="H328" i="52" s="1"/>
  <c r="D598" i="47"/>
  <c r="K592" i="47"/>
  <c r="H348" i="52" s="1"/>
  <c r="I619" i="47"/>
  <c r="F364" i="52" s="1"/>
  <c r="AC364" i="52" s="1"/>
  <c r="T364" i="52" s="1"/>
  <c r="D703" i="47"/>
  <c r="D733" i="47"/>
  <c r="D107" i="41"/>
  <c r="J108" i="41"/>
  <c r="G47" i="49" s="1"/>
  <c r="J98" i="41"/>
  <c r="G43" i="49" s="1"/>
  <c r="J144" i="41"/>
  <c r="G63" i="49" s="1"/>
  <c r="J134" i="41"/>
  <c r="G59" i="49" s="1"/>
  <c r="J138" i="41"/>
  <c r="G60" i="49" s="1"/>
  <c r="D160" i="41"/>
  <c r="J162" i="41"/>
  <c r="G71" i="49" s="1"/>
  <c r="J180" i="41"/>
  <c r="G79" i="49" s="1"/>
  <c r="K234" i="41"/>
  <c r="H103" i="49" s="1"/>
  <c r="D312" i="41"/>
  <c r="D346" i="41"/>
  <c r="D384" i="41"/>
  <c r="J426" i="41"/>
  <c r="G188" i="49" s="1"/>
  <c r="D436" i="41"/>
  <c r="J458" i="41"/>
  <c r="G203" i="49" s="1"/>
  <c r="K504" i="41"/>
  <c r="H223" i="49" s="1"/>
  <c r="I494" i="47"/>
  <c r="F292" i="52" s="1"/>
  <c r="K72" i="47"/>
  <c r="H40" i="52" s="1"/>
  <c r="I656" i="47"/>
  <c r="F388" i="52" s="1"/>
  <c r="K396" i="47"/>
  <c r="H232" i="52" s="1"/>
  <c r="K494" i="47"/>
  <c r="H292" i="52" s="1"/>
  <c r="I62" i="47"/>
  <c r="F36" i="52" s="1"/>
  <c r="D256" i="41"/>
  <c r="D221" i="41"/>
  <c r="K315" i="47"/>
  <c r="H184" i="52" s="1"/>
  <c r="I606" i="47"/>
  <c r="F357" i="52" s="1"/>
  <c r="I521" i="47"/>
  <c r="F308" i="52" s="1"/>
  <c r="J278" i="47"/>
  <c r="G164" i="52" s="1"/>
  <c r="I93" i="47"/>
  <c r="F53" i="52" s="1"/>
  <c r="I120" i="41"/>
  <c r="F52" i="49" s="1"/>
  <c r="AC52" i="49" s="1"/>
  <c r="T52" i="49" s="1"/>
  <c r="I741" i="47"/>
  <c r="F437" i="52" s="1"/>
  <c r="I660" i="47"/>
  <c r="F389" i="52" s="1"/>
  <c r="J521" i="47"/>
  <c r="G308" i="52" s="1"/>
  <c r="I444" i="47"/>
  <c r="F261" i="52" s="1"/>
  <c r="J120" i="47"/>
  <c r="G69" i="52" s="1"/>
  <c r="I629" i="47"/>
  <c r="F372" i="52" s="1"/>
  <c r="K252" i="41"/>
  <c r="H111" i="49" s="1"/>
  <c r="K575" i="47"/>
  <c r="H340" i="52" s="1"/>
  <c r="J197" i="47"/>
  <c r="G116" i="52" s="1"/>
  <c r="I120" i="47"/>
  <c r="F69" i="52" s="1"/>
  <c r="K30" i="41"/>
  <c r="H12" i="49" s="1"/>
  <c r="K423" i="47"/>
  <c r="H248" i="52" s="1"/>
  <c r="D278" i="45"/>
  <c r="D242" i="45"/>
  <c r="K35" i="47"/>
  <c r="H20" i="52" s="1"/>
  <c r="J39" i="47"/>
  <c r="G21" i="52" s="1"/>
  <c r="D56" i="47"/>
  <c r="I45" i="47"/>
  <c r="F24" i="52" s="1"/>
  <c r="J79" i="47"/>
  <c r="G44" i="52" s="1"/>
  <c r="D112" i="47"/>
  <c r="K126" i="47"/>
  <c r="H72" i="52" s="1"/>
  <c r="J147" i="47"/>
  <c r="G85" i="52" s="1"/>
  <c r="D167" i="47"/>
  <c r="I187" i="47"/>
  <c r="F108" i="52" s="1"/>
  <c r="AA108" i="52" s="1"/>
  <c r="R108" i="52" s="1"/>
  <c r="D220" i="47"/>
  <c r="I214" i="47"/>
  <c r="F124" i="52" s="1"/>
  <c r="I288" i="47"/>
  <c r="F168" i="52" s="1"/>
  <c r="D327" i="47"/>
  <c r="J315" i="47"/>
  <c r="G184" i="52" s="1"/>
  <c r="J342" i="47"/>
  <c r="G200" i="52" s="1"/>
  <c r="D435" i="47"/>
  <c r="D436" i="47"/>
  <c r="I457" i="47"/>
  <c r="F268" i="52" s="1"/>
  <c r="I450" i="47"/>
  <c r="F264" i="52" s="1"/>
  <c r="I504" i="47"/>
  <c r="F296" i="52" s="1"/>
  <c r="J565" i="47"/>
  <c r="G332" i="52" s="1"/>
  <c r="I592" i="47"/>
  <c r="F348" i="52" s="1"/>
  <c r="AA348" i="52" s="1"/>
  <c r="R348" i="52" s="1"/>
  <c r="D625" i="47"/>
  <c r="D624" i="47"/>
  <c r="I673" i="47"/>
  <c r="F396" i="52" s="1"/>
  <c r="I693" i="47"/>
  <c r="F408" i="52" s="1"/>
  <c r="D732" i="47"/>
  <c r="D760" i="47"/>
  <c r="D759" i="47"/>
  <c r="J747" i="47"/>
  <c r="G440" i="52" s="1"/>
  <c r="J48" i="41"/>
  <c r="G20" i="49" s="1"/>
  <c r="D58" i="41"/>
  <c r="D52" i="41"/>
  <c r="K54" i="41"/>
  <c r="H23" i="49" s="1"/>
  <c r="J80" i="41"/>
  <c r="G35" i="49" s="1"/>
  <c r="D96" i="41"/>
  <c r="J84" i="41"/>
  <c r="G36" i="49" s="1"/>
  <c r="D94" i="41"/>
  <c r="K102" i="41"/>
  <c r="H44" i="49" s="1"/>
  <c r="D112" i="41"/>
  <c r="D106" i="41"/>
  <c r="I98" i="41"/>
  <c r="F43" i="49" s="1"/>
  <c r="AA43" i="49" s="1"/>
  <c r="R43" i="49" s="1"/>
  <c r="K144" i="41"/>
  <c r="H63" i="49" s="1"/>
  <c r="D133" i="41"/>
  <c r="K138" i="41"/>
  <c r="H60" i="49" s="1"/>
  <c r="I156" i="41"/>
  <c r="F68" i="49" s="1"/>
  <c r="AA68" i="49" s="1"/>
  <c r="R68" i="49" s="1"/>
  <c r="K162" i="41"/>
  <c r="H71" i="49" s="1"/>
  <c r="D167" i="41"/>
  <c r="I152" i="41"/>
  <c r="F67" i="49" s="1"/>
  <c r="AC67" i="49" s="1"/>
  <c r="T67" i="49" s="1"/>
  <c r="D151" i="41"/>
  <c r="D168" i="41"/>
  <c r="I170" i="41"/>
  <c r="F75" i="49" s="1"/>
  <c r="AB75" i="49" s="1"/>
  <c r="S75" i="49" s="1"/>
  <c r="D169" i="41"/>
  <c r="D186" i="41"/>
  <c r="I174" i="41"/>
  <c r="F76" i="49" s="1"/>
  <c r="AB76" i="49" s="1"/>
  <c r="S76" i="49" s="1"/>
  <c r="D184" i="41"/>
  <c r="K180" i="41"/>
  <c r="H79" i="49" s="1"/>
  <c r="J224" i="41"/>
  <c r="G99" i="49" s="1"/>
  <c r="D223" i="41"/>
  <c r="I228" i="41"/>
  <c r="F100" i="49" s="1"/>
  <c r="AA100" i="49" s="1"/>
  <c r="R100" i="49" s="1"/>
  <c r="D233" i="41"/>
  <c r="J234" i="41"/>
  <c r="G103" i="49" s="1"/>
  <c r="D287" i="41"/>
  <c r="K288" i="41"/>
  <c r="H127" i="49" s="1"/>
  <c r="J296" i="41"/>
  <c r="G131" i="49" s="1"/>
  <c r="I300" i="41"/>
  <c r="F132" i="49" s="1"/>
  <c r="AC132" i="49" s="1"/>
  <c r="T132" i="49" s="1"/>
  <c r="I336" i="41"/>
  <c r="F148" i="49" s="1"/>
  <c r="AA148" i="49" s="1"/>
  <c r="R148" i="49" s="1"/>
  <c r="I342" i="41"/>
  <c r="F151" i="49" s="1"/>
  <c r="AA151" i="49" s="1"/>
  <c r="R151" i="49" s="1"/>
  <c r="J354" i="41"/>
  <c r="G156" i="49" s="1"/>
  <c r="K360" i="41"/>
  <c r="H159" i="49" s="1"/>
  <c r="I350" i="41"/>
  <c r="F155" i="49" s="1"/>
  <c r="AA155" i="49" s="1"/>
  <c r="R155" i="49" s="1"/>
  <c r="K368" i="41"/>
  <c r="H163" i="49" s="1"/>
  <c r="AC163" i="49" s="1"/>
  <c r="T163" i="49" s="1"/>
  <c r="J372" i="41"/>
  <c r="G164" i="49" s="1"/>
  <c r="I378" i="41"/>
  <c r="F167" i="49" s="1"/>
  <c r="AA167" i="49" s="1"/>
  <c r="R167" i="49" s="1"/>
  <c r="I396" i="41"/>
  <c r="F175" i="49" s="1"/>
  <c r="AB175" i="49" s="1"/>
  <c r="S175" i="49" s="1"/>
  <c r="K386" i="41"/>
  <c r="H171" i="49" s="1"/>
  <c r="D413" i="41"/>
  <c r="K414" i="41"/>
  <c r="H183" i="49" s="1"/>
  <c r="D419" i="41"/>
  <c r="I404" i="41"/>
  <c r="F179" i="49" s="1"/>
  <c r="AB179" i="49" s="1"/>
  <c r="S179" i="49" s="1"/>
  <c r="K432" i="41"/>
  <c r="H191" i="49" s="1"/>
  <c r="D437" i="41"/>
  <c r="D421" i="41"/>
  <c r="D430" i="41"/>
  <c r="D438" i="41"/>
  <c r="K440" i="41"/>
  <c r="H195" i="49" s="1"/>
  <c r="D454" i="41"/>
  <c r="I450" i="41"/>
  <c r="F199" i="49" s="1"/>
  <c r="AA199" i="49" s="1"/>
  <c r="R199" i="49" s="1"/>
  <c r="I468" i="41"/>
  <c r="F207" i="49" s="1"/>
  <c r="AA207" i="49" s="1"/>
  <c r="R207" i="49" s="1"/>
  <c r="I458" i="41"/>
  <c r="F203" i="49" s="1"/>
  <c r="AB203" i="49" s="1"/>
  <c r="S203" i="49" s="1"/>
  <c r="I476" i="41"/>
  <c r="F211" i="49" s="1"/>
  <c r="AB211" i="49" s="1"/>
  <c r="S211" i="49" s="1"/>
  <c r="K480" i="41"/>
  <c r="H212" i="49" s="1"/>
  <c r="I486" i="41"/>
  <c r="F215" i="49" s="1"/>
  <c r="AB215" i="49" s="1"/>
  <c r="S215" i="49" s="1"/>
  <c r="D509" i="41"/>
  <c r="J498" i="41"/>
  <c r="G220" i="49" s="1"/>
  <c r="D502" i="41"/>
  <c r="J494" i="47"/>
  <c r="G292" i="52" s="1"/>
  <c r="K62" i="47"/>
  <c r="H36" i="52" s="1"/>
  <c r="D251" i="41"/>
  <c r="D268" i="41"/>
  <c r="I260" i="41"/>
  <c r="F115" i="49" s="1"/>
  <c r="AA115" i="49" s="1"/>
  <c r="R115" i="49" s="1"/>
  <c r="D276" i="41"/>
  <c r="D25" i="41"/>
  <c r="I89" i="47"/>
  <c r="F52" i="52" s="1"/>
  <c r="D322" i="41"/>
  <c r="J602" i="47"/>
  <c r="G356" i="52" s="1"/>
  <c r="J390" i="47"/>
  <c r="G229" i="52" s="1"/>
  <c r="J336" i="47"/>
  <c r="G197" i="52" s="1"/>
  <c r="J228" i="47"/>
  <c r="G133" i="52" s="1"/>
  <c r="J93" i="47"/>
  <c r="G53" i="52" s="1"/>
  <c r="K242" i="41"/>
  <c r="H107" i="49" s="1"/>
  <c r="J660" i="47"/>
  <c r="G389" i="52" s="1"/>
  <c r="I498" i="47"/>
  <c r="F293" i="52" s="1"/>
  <c r="J440" i="47"/>
  <c r="G260" i="52" s="1"/>
  <c r="J282" i="47"/>
  <c r="G165" i="52" s="1"/>
  <c r="I467" i="47"/>
  <c r="F276" i="52" s="1"/>
  <c r="I26" i="41"/>
  <c r="F11" i="49" s="1"/>
  <c r="AB11" i="49" s="1"/>
  <c r="S11" i="49" s="1"/>
  <c r="D204" i="41"/>
  <c r="D222" i="41"/>
  <c r="I579" i="47"/>
  <c r="F341" i="52" s="1"/>
  <c r="J525" i="47"/>
  <c r="G309" i="52" s="1"/>
  <c r="I336" i="47"/>
  <c r="F197" i="52" s="1"/>
  <c r="K197" i="47"/>
  <c r="H116" i="52" s="1"/>
  <c r="K120" i="47"/>
  <c r="H69" i="52" s="1"/>
  <c r="D71" i="41"/>
  <c r="D35" i="41"/>
  <c r="D76" i="41"/>
  <c r="D350" i="45"/>
  <c r="D476" i="45"/>
  <c r="D458" i="45"/>
  <c r="D224" i="45"/>
  <c r="D134" i="45"/>
  <c r="D54" i="45"/>
  <c r="K45" i="47"/>
  <c r="H24" i="52" s="1"/>
  <c r="I79" i="47"/>
  <c r="F44" i="52" s="1"/>
  <c r="AA44" i="52" s="1"/>
  <c r="R44" i="52" s="1"/>
  <c r="J72" i="47"/>
  <c r="G40" i="52" s="1"/>
  <c r="J99" i="47"/>
  <c r="G56" i="52" s="1"/>
  <c r="D136" i="47"/>
  <c r="I133" i="47"/>
  <c r="F76" i="52" s="1"/>
  <c r="AA76" i="52" s="1"/>
  <c r="R76" i="52" s="1"/>
  <c r="K153" i="47"/>
  <c r="H88" i="52" s="1"/>
  <c r="D163" i="47"/>
  <c r="D219" i="47"/>
  <c r="J477" i="47"/>
  <c r="G280" i="52" s="1"/>
  <c r="I511" i="47"/>
  <c r="F300" i="52" s="1"/>
  <c r="J531" i="47"/>
  <c r="G312" i="52" s="1"/>
  <c r="K612" i="47"/>
  <c r="H360" i="52" s="1"/>
  <c r="I747" i="47"/>
  <c r="F440" i="52" s="1"/>
  <c r="K44" i="41"/>
  <c r="H19" i="49" s="1"/>
  <c r="K84" i="41"/>
  <c r="H36" i="49" s="1"/>
  <c r="I108" i="41"/>
  <c r="F47" i="49" s="1"/>
  <c r="AA47" i="49" s="1"/>
  <c r="R47" i="49" s="1"/>
  <c r="K152" i="41"/>
  <c r="H67" i="49" s="1"/>
  <c r="I180" i="41"/>
  <c r="F79" i="49" s="1"/>
  <c r="AA79" i="49" s="1"/>
  <c r="R79" i="49" s="1"/>
  <c r="D238" i="41"/>
  <c r="J288" i="41"/>
  <c r="G127" i="49" s="1"/>
  <c r="J300" i="41"/>
  <c r="G132" i="49" s="1"/>
  <c r="D364" i="41"/>
  <c r="J360" i="41"/>
  <c r="G159" i="49" s="1"/>
  <c r="J378" i="41"/>
  <c r="G167" i="49" s="1"/>
  <c r="I386" i="41"/>
  <c r="F171" i="49" s="1"/>
  <c r="AC171" i="49" s="1"/>
  <c r="T171" i="49" s="1"/>
  <c r="D418" i="41"/>
  <c r="K404" i="41"/>
  <c r="H179" i="49" s="1"/>
  <c r="D472" i="41"/>
  <c r="K458" i="41"/>
  <c r="H203" i="49" s="1"/>
  <c r="D457" i="41"/>
  <c r="I504" i="41"/>
  <c r="F223" i="49" s="1"/>
  <c r="AB223" i="49" s="1"/>
  <c r="S223" i="49" s="1"/>
  <c r="K498" i="41"/>
  <c r="H220" i="49" s="1"/>
  <c r="K282" i="41"/>
  <c r="H124" i="49" s="1"/>
  <c r="J89" i="47"/>
  <c r="G52" i="52" s="1"/>
  <c r="K747" i="47"/>
  <c r="H440" i="52" s="1"/>
  <c r="K656" i="47"/>
  <c r="H388" i="52" s="1"/>
  <c r="K450" i="47"/>
  <c r="H264" i="52" s="1"/>
  <c r="K288" i="47"/>
  <c r="H168" i="52" s="1"/>
  <c r="K477" i="47"/>
  <c r="H280" i="52" s="1"/>
  <c r="K504" i="47"/>
  <c r="H296" i="52" s="1"/>
  <c r="J305" i="47"/>
  <c r="G180" i="52" s="1"/>
  <c r="D258" i="41"/>
  <c r="K342" i="47"/>
  <c r="H200" i="52" s="1"/>
  <c r="K89" i="47"/>
  <c r="H52" i="52" s="1"/>
  <c r="I440" i="47"/>
  <c r="F260" i="52" s="1"/>
  <c r="I363" i="47"/>
  <c r="F213" i="52" s="1"/>
  <c r="I309" i="47"/>
  <c r="F181" i="52" s="1"/>
  <c r="I332" i="47"/>
  <c r="F196" i="52" s="1"/>
  <c r="I197" i="47"/>
  <c r="F116" i="52" s="1"/>
  <c r="J66" i="47"/>
  <c r="G37" i="52" s="1"/>
  <c r="I687" i="47"/>
  <c r="F405" i="52" s="1"/>
  <c r="I66" i="47"/>
  <c r="F37" i="52" s="1"/>
  <c r="J741" i="47"/>
  <c r="G437" i="52" s="1"/>
  <c r="I633" i="47"/>
  <c r="F373" i="52" s="1"/>
  <c r="I552" i="47"/>
  <c r="F325" i="52" s="1"/>
  <c r="I417" i="47"/>
  <c r="F245" i="52" s="1"/>
  <c r="I228" i="47"/>
  <c r="F133" i="52" s="1"/>
  <c r="I147" i="47"/>
  <c r="F85" i="52" s="1"/>
  <c r="I710" i="47"/>
  <c r="F420" i="52" s="1"/>
  <c r="I413" i="47"/>
  <c r="F244" i="52" s="1"/>
  <c r="J710" i="47"/>
  <c r="G420" i="52" s="1"/>
  <c r="I386" i="47"/>
  <c r="F228" i="52" s="1"/>
  <c r="J192" i="41"/>
  <c r="G84" i="49" s="1"/>
  <c r="D197" i="41"/>
  <c r="K606" i="47"/>
  <c r="H357" i="52" s="1"/>
  <c r="K579" i="47"/>
  <c r="H341" i="52" s="1"/>
  <c r="K525" i="47"/>
  <c r="H309" i="52" s="1"/>
  <c r="K440" i="47"/>
  <c r="H260" i="52" s="1"/>
  <c r="K363" i="47"/>
  <c r="H213" i="52" s="1"/>
  <c r="K336" i="47"/>
  <c r="H197" i="52" s="1"/>
  <c r="I278" i="47"/>
  <c r="F164" i="52" s="1"/>
  <c r="I201" i="47"/>
  <c r="F117" i="52" s="1"/>
  <c r="I66" i="41"/>
  <c r="F28" i="49" s="1"/>
  <c r="AA28" i="49" s="1"/>
  <c r="R28" i="49" s="1"/>
  <c r="I30" i="41"/>
  <c r="F12" i="49" s="1"/>
  <c r="AA12" i="49" s="1"/>
  <c r="R12" i="49" s="1"/>
  <c r="D40" i="41"/>
  <c r="K234" i="47"/>
  <c r="H136" i="52" s="1"/>
  <c r="D252" i="45"/>
  <c r="I72" i="47"/>
  <c r="F40" i="52" s="1"/>
  <c r="I99" i="47"/>
  <c r="F56" i="52" s="1"/>
  <c r="K133" i="47"/>
  <c r="H76" i="52" s="1"/>
  <c r="I126" i="47"/>
  <c r="F72" i="52" s="1"/>
  <c r="I153" i="47"/>
  <c r="F88" i="52" s="1"/>
  <c r="I180" i="47"/>
  <c r="F104" i="52" s="1"/>
  <c r="J214" i="47"/>
  <c r="G124" i="52" s="1"/>
  <c r="J207" i="47"/>
  <c r="G120" i="52" s="1"/>
  <c r="I241" i="47"/>
  <c r="F140" i="52" s="1"/>
  <c r="J234" i="47"/>
  <c r="G136" i="52" s="1"/>
  <c r="J261" i="47"/>
  <c r="G152" i="52" s="1"/>
  <c r="D328" i="47"/>
  <c r="D354" i="47"/>
  <c r="D355" i="47"/>
  <c r="D381" i="47"/>
  <c r="D382" i="47"/>
  <c r="I403" i="47"/>
  <c r="F236" i="52" s="1"/>
  <c r="J484" i="47"/>
  <c r="G284" i="52" s="1"/>
  <c r="I477" i="47"/>
  <c r="F280" i="52" s="1"/>
  <c r="D544" i="47"/>
  <c r="J538" i="47"/>
  <c r="G316" i="52" s="1"/>
  <c r="I531" i="47"/>
  <c r="F312" i="52" s="1"/>
  <c r="D571" i="47"/>
  <c r="J558" i="47"/>
  <c r="G328" i="52" s="1"/>
  <c r="J585" i="47"/>
  <c r="G344" i="52" s="1"/>
  <c r="J619" i="47"/>
  <c r="G364" i="52" s="1"/>
  <c r="J612" i="47"/>
  <c r="G360" i="52" s="1"/>
  <c r="D651" i="47"/>
  <c r="D652" i="47"/>
  <c r="I666" i="47"/>
  <c r="F392" i="52" s="1"/>
  <c r="D705" i="47"/>
  <c r="J754" i="47"/>
  <c r="G444" i="52" s="1"/>
  <c r="K48" i="41"/>
  <c r="H20" i="49" s="1"/>
  <c r="D59" i="41"/>
  <c r="I44" i="41"/>
  <c r="F19" i="49" s="1"/>
  <c r="AB19" i="49" s="1"/>
  <c r="S19" i="49" s="1"/>
  <c r="D79" i="41"/>
  <c r="J90" i="41"/>
  <c r="G39" i="49" s="1"/>
  <c r="I84" i="41"/>
  <c r="F36" i="49" s="1"/>
  <c r="AB36" i="49" s="1"/>
  <c r="S36" i="49" s="1"/>
  <c r="J102" i="41"/>
  <c r="G44" i="49" s="1"/>
  <c r="K108" i="41"/>
  <c r="H47" i="49" s="1"/>
  <c r="I144" i="41"/>
  <c r="F63" i="49" s="1"/>
  <c r="AA63" i="49" s="1"/>
  <c r="R63" i="49" s="1"/>
  <c r="I134" i="41"/>
  <c r="F59" i="49" s="1"/>
  <c r="AC59" i="49" s="1"/>
  <c r="T59" i="49" s="1"/>
  <c r="D150" i="41"/>
  <c r="I138" i="41"/>
  <c r="F60" i="49" s="1"/>
  <c r="AC60" i="49" s="1"/>
  <c r="T60" i="49" s="1"/>
  <c r="D148" i="41"/>
  <c r="K156" i="41"/>
  <c r="H68" i="49" s="1"/>
  <c r="I162" i="41"/>
  <c r="F71" i="49" s="1"/>
  <c r="AA71" i="49" s="1"/>
  <c r="R71" i="49" s="1"/>
  <c r="K170" i="41"/>
  <c r="H75" i="49" s="1"/>
  <c r="D178" i="41"/>
  <c r="K174" i="41"/>
  <c r="H76" i="49" s="1"/>
  <c r="D232" i="41"/>
  <c r="K228" i="41"/>
  <c r="H100" i="49" s="1"/>
  <c r="I234" i="41"/>
  <c r="F103" i="49" s="1"/>
  <c r="AB103" i="49" s="1"/>
  <c r="S103" i="49" s="1"/>
  <c r="D239" i="41"/>
  <c r="D240" i="41"/>
  <c r="D286" i="41"/>
  <c r="D293" i="41"/>
  <c r="D294" i="41"/>
  <c r="J306" i="41"/>
  <c r="G135" i="49" s="1"/>
  <c r="D305" i="41"/>
  <c r="D330" i="41"/>
  <c r="I332" i="41"/>
  <c r="F147" i="49" s="1"/>
  <c r="AB147" i="49" s="1"/>
  <c r="S147" i="49" s="1"/>
  <c r="K342" i="41"/>
  <c r="H151" i="49" s="1"/>
  <c r="D347" i="41"/>
  <c r="D348" i="41"/>
  <c r="D358" i="41"/>
  <c r="D365" i="41"/>
  <c r="K350" i="41"/>
  <c r="H155" i="49" s="1"/>
  <c r="D349" i="41"/>
  <c r="D366" i="41"/>
  <c r="K372" i="41"/>
  <c r="H164" i="49" s="1"/>
  <c r="D377" i="41"/>
  <c r="K378" i="41"/>
  <c r="H167" i="49" s="1"/>
  <c r="D383" i="41"/>
  <c r="K390" i="41"/>
  <c r="H172" i="49" s="1"/>
  <c r="D394" i="41"/>
  <c r="K396" i="41"/>
  <c r="H175" i="49" s="1"/>
  <c r="D401" i="41"/>
  <c r="J386" i="41"/>
  <c r="G171" i="49" s="1"/>
  <c r="D402" i="41"/>
  <c r="K408" i="41"/>
  <c r="H180" i="49" s="1"/>
  <c r="I414" i="41"/>
  <c r="F183" i="49" s="1"/>
  <c r="AA183" i="49" s="1"/>
  <c r="R183" i="49" s="1"/>
  <c r="D403" i="41"/>
  <c r="D420" i="41"/>
  <c r="I422" i="41"/>
  <c r="F187" i="49" s="1"/>
  <c r="AB187" i="49" s="1"/>
  <c r="S187" i="49" s="1"/>
  <c r="I432" i="41"/>
  <c r="F191" i="49" s="1"/>
  <c r="AB191" i="49" s="1"/>
  <c r="S191" i="49" s="1"/>
  <c r="I426" i="41"/>
  <c r="F188" i="49" s="1"/>
  <c r="AC188" i="49" s="1"/>
  <c r="T188" i="49" s="1"/>
  <c r="J440" i="41"/>
  <c r="G195" i="49" s="1"/>
  <c r="K444" i="41"/>
  <c r="H196" i="49" s="1"/>
  <c r="D439" i="41"/>
  <c r="D456" i="41"/>
  <c r="K462" i="41"/>
  <c r="H204" i="49" s="1"/>
  <c r="D466" i="41"/>
  <c r="J468" i="41"/>
  <c r="G207" i="49" s="1"/>
  <c r="D474" i="41"/>
  <c r="J480" i="41"/>
  <c r="G212" i="49" s="1"/>
  <c r="D485" i="41"/>
  <c r="D490" i="41"/>
  <c r="D491" i="41"/>
  <c r="D484" i="41"/>
  <c r="J494" i="41"/>
  <c r="G219" i="49" s="1"/>
  <c r="J504" i="41"/>
  <c r="G223" i="49" s="1"/>
  <c r="D503" i="41"/>
  <c r="D510" i="41"/>
  <c r="J282" i="41"/>
  <c r="G124" i="49" s="1"/>
  <c r="J656" i="47"/>
  <c r="G388" i="52" s="1"/>
  <c r="K180" i="47"/>
  <c r="H104" i="52" s="1"/>
  <c r="K369" i="47"/>
  <c r="H216" i="52" s="1"/>
  <c r="I305" i="47"/>
  <c r="F180" i="52" s="1"/>
  <c r="J62" i="47"/>
  <c r="G36" i="52" s="1"/>
  <c r="J260" i="41"/>
  <c r="G115" i="49" s="1"/>
  <c r="J579" i="47"/>
  <c r="G341" i="52" s="1"/>
  <c r="J417" i="47"/>
  <c r="G245" i="52" s="1"/>
  <c r="J363" i="47"/>
  <c r="G213" i="52" s="1"/>
  <c r="J309" i="47"/>
  <c r="G181" i="52" s="1"/>
  <c r="J201" i="47"/>
  <c r="G117" i="52" s="1"/>
  <c r="I575" i="47"/>
  <c r="F340" i="52" s="1"/>
  <c r="I282" i="47"/>
  <c r="F165" i="52" s="1"/>
  <c r="I174" i="47"/>
  <c r="F101" i="52" s="1"/>
  <c r="I278" i="41"/>
  <c r="F123" i="49" s="1"/>
  <c r="AB123" i="49" s="1"/>
  <c r="S123" i="49" s="1"/>
  <c r="J606" i="47"/>
  <c r="G357" i="52" s="1"/>
  <c r="J498" i="47"/>
  <c r="G293" i="52" s="1"/>
  <c r="J278" i="41"/>
  <c r="G123" i="49" s="1"/>
  <c r="I714" i="47"/>
  <c r="F421" i="52" s="1"/>
  <c r="I602" i="47"/>
  <c r="F356" i="52" s="1"/>
  <c r="I525" i="47"/>
  <c r="F309" i="52" s="1"/>
  <c r="I471" i="47"/>
  <c r="F277" i="52" s="1"/>
  <c r="I52" i="47"/>
  <c r="F28" i="52" s="1"/>
  <c r="AB28" i="52" s="1"/>
  <c r="S28" i="52" s="1"/>
  <c r="J413" i="47"/>
  <c r="G244" i="52" s="1"/>
  <c r="I116" i="47"/>
  <c r="F68" i="52" s="1"/>
  <c r="I683" i="47"/>
  <c r="F404" i="52" s="1"/>
  <c r="J386" i="47"/>
  <c r="G228" i="52" s="1"/>
  <c r="I170" i="47"/>
  <c r="F100" i="52" s="1"/>
  <c r="K198" i="41"/>
  <c r="H87" i="49" s="1"/>
  <c r="D203" i="41"/>
  <c r="J633" i="47"/>
  <c r="G373" i="52" s="1"/>
  <c r="J575" i="47"/>
  <c r="G340" i="52" s="1"/>
  <c r="J471" i="47"/>
  <c r="G277" i="52" s="1"/>
  <c r="I390" i="47"/>
  <c r="F229" i="52" s="1"/>
  <c r="J332" i="47"/>
  <c r="G196" i="52" s="1"/>
  <c r="K201" i="47"/>
  <c r="H117" i="52" s="1"/>
  <c r="J242" i="41"/>
  <c r="G107" i="49" s="1"/>
  <c r="J66" i="41"/>
  <c r="G28" i="49" s="1"/>
  <c r="J30" i="41"/>
  <c r="G12" i="49" s="1"/>
  <c r="D70" i="41"/>
  <c r="D422" i="45"/>
  <c r="D368" i="45"/>
  <c r="D396" i="45"/>
  <c r="D152" i="45"/>
  <c r="D206" i="45"/>
  <c r="D180" i="45"/>
  <c r="D116" i="45"/>
  <c r="F93" i="48"/>
  <c r="N53" i="52" s="1"/>
  <c r="F741" i="48"/>
  <c r="N437" i="52" s="1"/>
  <c r="F66" i="48"/>
  <c r="N37" i="52" s="1"/>
  <c r="D62" i="48"/>
  <c r="D332" i="48"/>
  <c r="D521" i="48"/>
  <c r="D278" i="48"/>
  <c r="D548" i="48"/>
  <c r="D602" i="48"/>
  <c r="F282" i="48"/>
  <c r="N165" i="52" s="1"/>
  <c r="F309" i="48"/>
  <c r="N181" i="52" s="1"/>
  <c r="F390" i="48"/>
  <c r="N229" i="52" s="1"/>
  <c r="F120" i="48"/>
  <c r="N69" i="52" s="1"/>
  <c r="F660" i="48"/>
  <c r="N389" i="52" s="1"/>
  <c r="F444" i="48"/>
  <c r="N261" i="52" s="1"/>
  <c r="F471" i="48"/>
  <c r="N277" i="52" s="1"/>
  <c r="F552" i="48"/>
  <c r="N325" i="52" s="1"/>
  <c r="F579" i="48"/>
  <c r="N341" i="52" s="1"/>
  <c r="F147" i="48"/>
  <c r="N85" i="52" s="1"/>
  <c r="F633" i="48"/>
  <c r="N373" i="52" s="1"/>
  <c r="D656" i="48"/>
  <c r="D305" i="48"/>
  <c r="D467" i="48"/>
  <c r="D197" i="48"/>
  <c r="D683" i="48"/>
  <c r="D89" i="48"/>
  <c r="D224" i="48"/>
  <c r="D7" i="48"/>
  <c r="F714" i="48"/>
  <c r="N421" i="52" s="1"/>
  <c r="F12" i="48"/>
  <c r="N5" i="52" s="1"/>
  <c r="D170" i="48"/>
  <c r="D251" i="48"/>
  <c r="D413" i="48"/>
  <c r="D143" i="48"/>
  <c r="D629" i="48"/>
  <c r="D35" i="48"/>
  <c r="D440" i="48"/>
  <c r="D494" i="48"/>
  <c r="F39" i="48"/>
  <c r="N21" i="52" s="1"/>
  <c r="F228" i="48"/>
  <c r="N133" i="52" s="1"/>
  <c r="F336" i="48"/>
  <c r="N197" i="52" s="1"/>
  <c r="F417" i="48"/>
  <c r="N245" i="52" s="1"/>
  <c r="F498" i="48"/>
  <c r="N293" i="52" s="1"/>
  <c r="F525" i="48"/>
  <c r="N309" i="52" s="1"/>
  <c r="F606" i="48"/>
  <c r="N357" i="52" s="1"/>
  <c r="F174" i="48"/>
  <c r="N101" i="52" s="1"/>
  <c r="F255" i="48"/>
  <c r="N149" i="52" s="1"/>
  <c r="F363" i="48"/>
  <c r="N213" i="52" s="1"/>
  <c r="F201" i="48"/>
  <c r="N117" i="52" s="1"/>
  <c r="F687" i="48"/>
  <c r="N405" i="52" s="1"/>
  <c r="D116" i="48"/>
  <c r="D386" i="48"/>
  <c r="D575" i="48"/>
  <c r="D710" i="48"/>
  <c r="D359" i="48"/>
  <c r="D737" i="48"/>
  <c r="D676" i="47"/>
  <c r="D325" i="47"/>
  <c r="D433" i="47"/>
  <c r="D649" i="47"/>
  <c r="D543" i="47"/>
  <c r="D653" i="47"/>
  <c r="D761" i="47"/>
  <c r="J646" i="47"/>
  <c r="G380" i="52" s="1"/>
  <c r="D706" i="47"/>
  <c r="J673" i="47"/>
  <c r="G396" i="52" s="1"/>
  <c r="J106" i="47"/>
  <c r="G60" i="52" s="1"/>
  <c r="D194" i="47"/>
  <c r="D298" i="47"/>
  <c r="D383" i="47"/>
  <c r="J511" i="47"/>
  <c r="G300" i="52" s="1"/>
  <c r="D541" i="47"/>
  <c r="D460" i="47"/>
  <c r="D491" i="47"/>
  <c r="J241" i="47"/>
  <c r="G140" i="52" s="1"/>
  <c r="D518" i="47"/>
  <c r="D244" i="47"/>
  <c r="J268" i="47"/>
  <c r="G156" i="52" s="1"/>
  <c r="AB156" i="52" s="1"/>
  <c r="S156" i="52" s="1"/>
  <c r="D352" i="47"/>
  <c r="D410" i="47"/>
  <c r="D437" i="47"/>
  <c r="D109" i="47"/>
  <c r="D248" i="47"/>
  <c r="D271" i="47"/>
  <c r="D302" i="47"/>
  <c r="J403" i="47"/>
  <c r="G236" i="52" s="1"/>
  <c r="D464" i="47"/>
  <c r="J295" i="47"/>
  <c r="G172" i="52" s="1"/>
  <c r="D379" i="47"/>
  <c r="J457" i="47"/>
  <c r="G268" i="52" s="1"/>
  <c r="D487" i="47"/>
  <c r="J45" i="47"/>
  <c r="G24" i="52" s="1"/>
  <c r="D113" i="47"/>
  <c r="D139" i="47"/>
  <c r="J322" i="47"/>
  <c r="G188" i="52" s="1"/>
  <c r="J349" i="47"/>
  <c r="G204" i="52" s="1"/>
  <c r="J376" i="47"/>
  <c r="G220" i="52" s="1"/>
  <c r="D406" i="47"/>
  <c r="D489" i="47"/>
  <c r="D192" i="47"/>
  <c r="D190" i="47"/>
  <c r="D82" i="47"/>
  <c r="D86" i="47"/>
  <c r="I35" i="47"/>
  <c r="F20" i="52" s="1"/>
  <c r="M7" i="47"/>
  <c r="J3" i="52" s="1"/>
  <c r="N7" i="47"/>
  <c r="K3" i="52" s="1"/>
  <c r="L7" i="47"/>
  <c r="I3" i="52" s="1"/>
  <c r="O7" i="47"/>
  <c r="L3" i="52" s="1"/>
  <c r="AC3" i="52" s="1"/>
  <c r="T3" i="52" s="1"/>
  <c r="F11" i="47"/>
  <c r="F91" i="47"/>
  <c r="F64" i="47"/>
  <c r="F37" i="47"/>
  <c r="F119" i="47"/>
  <c r="F226" i="47"/>
  <c r="F145" i="47"/>
  <c r="F307" i="47"/>
  <c r="F172" i="47"/>
  <c r="F199" i="47"/>
  <c r="F442" i="47"/>
  <c r="F577" i="47"/>
  <c r="F334" i="47"/>
  <c r="F361" i="47"/>
  <c r="F469" i="47"/>
  <c r="F496" i="47"/>
  <c r="F604" i="47"/>
  <c r="F415" i="47"/>
  <c r="F523" i="47"/>
  <c r="F550" i="47"/>
  <c r="F631" i="47"/>
  <c r="F685" i="47"/>
  <c r="F658" i="47"/>
  <c r="F712" i="47"/>
  <c r="F739" i="47"/>
  <c r="F494" i="45"/>
  <c r="N219" i="49" s="1"/>
  <c r="F476" i="45"/>
  <c r="N211" i="49" s="1"/>
  <c r="F458" i="45"/>
  <c r="N203" i="49" s="1"/>
  <c r="F440" i="45"/>
  <c r="N195" i="49" s="1"/>
  <c r="F422" i="45"/>
  <c r="N187" i="49" s="1"/>
  <c r="F404" i="45"/>
  <c r="N179" i="49" s="1"/>
  <c r="F386" i="45"/>
  <c r="N171" i="49" s="1"/>
  <c r="F368" i="45"/>
  <c r="N163" i="49" s="1"/>
  <c r="F350" i="45"/>
  <c r="N155" i="49" s="1"/>
  <c r="F332" i="45"/>
  <c r="N147" i="49" s="1"/>
  <c r="F314" i="45"/>
  <c r="N139" i="49" s="1"/>
  <c r="F296" i="45"/>
  <c r="N131" i="49" s="1"/>
  <c r="F278" i="45"/>
  <c r="N123" i="49" s="1"/>
  <c r="F260" i="45"/>
  <c r="N115" i="49" s="1"/>
  <c r="F242" i="45"/>
  <c r="N107" i="49" s="1"/>
  <c r="F224" i="45"/>
  <c r="N99" i="49" s="1"/>
  <c r="F206" i="45"/>
  <c r="N91" i="49" s="1"/>
  <c r="F188" i="45"/>
  <c r="N83" i="49" s="1"/>
  <c r="F170" i="45"/>
  <c r="N75" i="49" s="1"/>
  <c r="F152" i="45"/>
  <c r="N67" i="49" s="1"/>
  <c r="F134" i="45"/>
  <c r="N59" i="49" s="1"/>
  <c r="F116" i="45"/>
  <c r="N51" i="49" s="1"/>
  <c r="F98" i="45"/>
  <c r="N43" i="49" s="1"/>
  <c r="F80" i="45"/>
  <c r="N35" i="49" s="1"/>
  <c r="F62" i="45"/>
  <c r="N27" i="49" s="1"/>
  <c r="F44" i="45"/>
  <c r="N19" i="49" s="1"/>
  <c r="F26" i="45"/>
  <c r="N11" i="49" s="1"/>
  <c r="F8" i="45"/>
  <c r="N3" i="49" s="1"/>
  <c r="AB60" i="52" l="1"/>
  <c r="S60" i="52" s="1"/>
  <c r="AC220" i="49"/>
  <c r="T220" i="49" s="1"/>
  <c r="AC35" i="49"/>
  <c r="T35" i="49" s="1"/>
  <c r="AC76" i="49"/>
  <c r="T76" i="49" s="1"/>
  <c r="AA132" i="49"/>
  <c r="R132" i="49" s="1"/>
  <c r="AA172" i="49"/>
  <c r="R172" i="49" s="1"/>
  <c r="AB87" i="49"/>
  <c r="S87" i="49" s="1"/>
  <c r="AC47" i="49"/>
  <c r="T47" i="49" s="1"/>
  <c r="AA195" i="49"/>
  <c r="R195" i="49" s="1"/>
  <c r="AB132" i="49"/>
  <c r="S132" i="49" s="1"/>
  <c r="AA44" i="49"/>
  <c r="R44" i="49" s="1"/>
  <c r="AC151" i="49"/>
  <c r="T151" i="49" s="1"/>
  <c r="AC211" i="49"/>
  <c r="T211" i="49" s="1"/>
  <c r="AB67" i="49"/>
  <c r="S67" i="49" s="1"/>
  <c r="AA175" i="49"/>
  <c r="R175" i="49" s="1"/>
  <c r="AA220" i="49"/>
  <c r="R220" i="49" s="1"/>
  <c r="AC15" i="49"/>
  <c r="T15" i="49" s="1"/>
  <c r="AB188" i="52"/>
  <c r="S188" i="52" s="1"/>
  <c r="AC188" i="52"/>
  <c r="T188" i="52" s="1"/>
  <c r="AB116" i="49"/>
  <c r="S116" i="49" s="1"/>
  <c r="AA180" i="49"/>
  <c r="R180" i="49" s="1"/>
  <c r="AB28" i="49"/>
  <c r="S28" i="49" s="1"/>
  <c r="AA127" i="49"/>
  <c r="R127" i="49" s="1"/>
  <c r="AC55" i="49"/>
  <c r="T55" i="49" s="1"/>
  <c r="AA204" i="49"/>
  <c r="R204" i="49" s="1"/>
  <c r="AB236" i="52"/>
  <c r="S236" i="52" s="1"/>
  <c r="AC236" i="52"/>
  <c r="T236" i="52" s="1"/>
  <c r="AA236" i="52"/>
  <c r="R236" i="52" s="1"/>
  <c r="AC75" i="49"/>
  <c r="T75" i="49" s="1"/>
  <c r="AB196" i="49"/>
  <c r="S196" i="49" s="1"/>
  <c r="AA60" i="52"/>
  <c r="R60" i="52" s="1"/>
  <c r="AA143" i="49"/>
  <c r="R143" i="49" s="1"/>
  <c r="AB91" i="49"/>
  <c r="S91" i="49" s="1"/>
  <c r="AA19" i="49"/>
  <c r="R19" i="49" s="1"/>
  <c r="AC203" i="49"/>
  <c r="T203" i="49" s="1"/>
  <c r="AB159" i="49"/>
  <c r="S159" i="49" s="1"/>
  <c r="AA27" i="49"/>
  <c r="R27" i="49" s="1"/>
  <c r="AA163" i="49"/>
  <c r="R163" i="49" s="1"/>
  <c r="AA111" i="49"/>
  <c r="R111" i="49" s="1"/>
  <c r="AB60" i="49"/>
  <c r="S60" i="49" s="1"/>
  <c r="AA147" i="49"/>
  <c r="R147" i="49" s="1"/>
  <c r="AA119" i="49"/>
  <c r="R119" i="49" s="1"/>
  <c r="AA284" i="52"/>
  <c r="R284" i="52" s="1"/>
  <c r="AC284" i="52"/>
  <c r="T284" i="52" s="1"/>
  <c r="AC143" i="49"/>
  <c r="T143" i="49" s="1"/>
  <c r="AC71" i="49"/>
  <c r="T71" i="49" s="1"/>
  <c r="AB207" i="49"/>
  <c r="S207" i="49" s="1"/>
  <c r="AC19" i="49"/>
  <c r="T19" i="49" s="1"/>
  <c r="AC183" i="49"/>
  <c r="T183" i="49" s="1"/>
  <c r="AB115" i="49"/>
  <c r="S115" i="49" s="1"/>
  <c r="AA83" i="49"/>
  <c r="R83" i="49" s="1"/>
  <c r="AA396" i="52"/>
  <c r="R396" i="52" s="1"/>
  <c r="AB396" i="52"/>
  <c r="S396" i="52" s="1"/>
  <c r="AC44" i="52"/>
  <c r="T44" i="52" s="1"/>
  <c r="AA99" i="49"/>
  <c r="R99" i="49" s="1"/>
  <c r="AC164" i="49"/>
  <c r="T164" i="49" s="1"/>
  <c r="AC87" i="49"/>
  <c r="T87" i="49" s="1"/>
  <c r="AB51" i="49"/>
  <c r="S51" i="49" s="1"/>
  <c r="AB300" i="52"/>
  <c r="S300" i="52" s="1"/>
  <c r="AA300" i="52"/>
  <c r="R300" i="52" s="1"/>
  <c r="AC300" i="52"/>
  <c r="T300" i="52" s="1"/>
  <c r="AA212" i="49"/>
  <c r="R212" i="49" s="1"/>
  <c r="AA76" i="49"/>
  <c r="R76" i="49" s="1"/>
  <c r="AA211" i="49"/>
  <c r="R211" i="49" s="1"/>
  <c r="AB195" i="49"/>
  <c r="S195" i="49" s="1"/>
  <c r="AC123" i="49"/>
  <c r="T123" i="49" s="1"/>
  <c r="AA52" i="49"/>
  <c r="R52" i="49" s="1"/>
  <c r="AA11" i="49"/>
  <c r="R11" i="49" s="1"/>
  <c r="AC191" i="49"/>
  <c r="T191" i="49" s="1"/>
  <c r="AA191" i="49"/>
  <c r="R191" i="49" s="1"/>
  <c r="AB99" i="49"/>
  <c r="S99" i="49" s="1"/>
  <c r="AA67" i="49"/>
  <c r="R67" i="49" s="1"/>
  <c r="AB12" i="49"/>
  <c r="S12" i="49" s="1"/>
  <c r="AC348" i="52"/>
  <c r="T348" i="52" s="1"/>
  <c r="AC428" i="52"/>
  <c r="T428" i="52" s="1"/>
  <c r="AB428" i="52"/>
  <c r="S428" i="52" s="1"/>
  <c r="AA428" i="52"/>
  <c r="R428" i="52" s="1"/>
  <c r="AC147" i="49"/>
  <c r="T147" i="49" s="1"/>
  <c r="AB127" i="49"/>
  <c r="S127" i="49" s="1"/>
  <c r="AB135" i="49"/>
  <c r="S135" i="49" s="1"/>
  <c r="AB68" i="49"/>
  <c r="S68" i="49" s="1"/>
  <c r="AC212" i="49"/>
  <c r="T212" i="49" s="1"/>
  <c r="AB44" i="49"/>
  <c r="S44" i="49" s="1"/>
  <c r="AC107" i="49"/>
  <c r="T107" i="49" s="1"/>
  <c r="AA172" i="52"/>
  <c r="R172" i="52" s="1"/>
  <c r="AA84" i="49"/>
  <c r="R84" i="49" s="1"/>
  <c r="AC28" i="49"/>
  <c r="T28" i="49" s="1"/>
  <c r="AA171" i="49"/>
  <c r="R171" i="49" s="1"/>
  <c r="AA15" i="49"/>
  <c r="R15" i="49" s="1"/>
  <c r="AB199" i="49"/>
  <c r="S199" i="49" s="1"/>
  <c r="AA140" i="52"/>
  <c r="R140" i="52" s="1"/>
  <c r="AB140" i="52"/>
  <c r="S140" i="52" s="1"/>
  <c r="AC68" i="49"/>
  <c r="T68" i="49" s="1"/>
  <c r="AB59" i="49"/>
  <c r="S59" i="49" s="1"/>
  <c r="AB108" i="49"/>
  <c r="S108" i="49" s="1"/>
  <c r="AB148" i="49"/>
  <c r="S148" i="49" s="1"/>
  <c r="AC76" i="52"/>
  <c r="T76" i="52" s="1"/>
  <c r="AB76" i="52"/>
  <c r="S76" i="52" s="1"/>
  <c r="AC36" i="49"/>
  <c r="T36" i="49" s="1"/>
  <c r="AB100" i="49"/>
  <c r="S100" i="49" s="1"/>
  <c r="AB364" i="52"/>
  <c r="S364" i="52" s="1"/>
  <c r="AB268" i="52"/>
  <c r="S268" i="52" s="1"/>
  <c r="AA268" i="52"/>
  <c r="R268" i="52" s="1"/>
  <c r="AA252" i="52"/>
  <c r="R252" i="52" s="1"/>
  <c r="AA59" i="49"/>
  <c r="R59" i="49" s="1"/>
  <c r="AA196" i="49"/>
  <c r="R196" i="49" s="1"/>
  <c r="AB27" i="49"/>
  <c r="S27" i="49" s="1"/>
  <c r="AC187" i="49"/>
  <c r="T187" i="49" s="1"/>
  <c r="AA92" i="52"/>
  <c r="R92" i="52" s="1"/>
  <c r="AC92" i="52"/>
  <c r="T92" i="52" s="1"/>
  <c r="AB348" i="52"/>
  <c r="S348" i="52" s="1"/>
  <c r="AC156" i="52"/>
  <c r="T156" i="52" s="1"/>
  <c r="AC175" i="49"/>
  <c r="T175" i="49" s="1"/>
  <c r="AA215" i="49"/>
  <c r="R215" i="49" s="1"/>
  <c r="AB167" i="49"/>
  <c r="S167" i="49" s="1"/>
  <c r="AC156" i="49"/>
  <c r="T156" i="49" s="1"/>
  <c r="AC223" i="49"/>
  <c r="T223" i="49" s="1"/>
  <c r="AC252" i="52"/>
  <c r="T252" i="52" s="1"/>
  <c r="AA139" i="49"/>
  <c r="R139" i="49" s="1"/>
  <c r="AC167" i="49"/>
  <c r="T167" i="49" s="1"/>
  <c r="AA124" i="49"/>
  <c r="R124" i="49" s="1"/>
  <c r="AC172" i="49"/>
  <c r="T172" i="49" s="1"/>
  <c r="AA223" i="49"/>
  <c r="R223" i="49" s="1"/>
  <c r="AB79" i="49"/>
  <c r="S79" i="49" s="1"/>
  <c r="AC199" i="49"/>
  <c r="T199" i="49" s="1"/>
  <c r="AC135" i="49"/>
  <c r="T135" i="49" s="1"/>
  <c r="AC103" i="49"/>
  <c r="T103" i="49" s="1"/>
  <c r="AA75" i="49"/>
  <c r="R75" i="49" s="1"/>
  <c r="AB151" i="49"/>
  <c r="S151" i="49" s="1"/>
  <c r="AA187" i="49"/>
  <c r="R187" i="49" s="1"/>
  <c r="AB63" i="49"/>
  <c r="S63" i="49" s="1"/>
  <c r="AA95" i="49"/>
  <c r="R95" i="49" s="1"/>
  <c r="AC43" i="49"/>
  <c r="T43" i="49" s="1"/>
  <c r="AB47" i="49"/>
  <c r="S47" i="49" s="1"/>
  <c r="AB316" i="52"/>
  <c r="S316" i="52" s="1"/>
  <c r="AC316" i="52"/>
  <c r="T316" i="52" s="1"/>
  <c r="AC268" i="52"/>
  <c r="T268" i="52" s="1"/>
  <c r="AC39" i="49"/>
  <c r="T39" i="49" s="1"/>
  <c r="AA131" i="49"/>
  <c r="R131" i="49" s="1"/>
  <c r="AA156" i="52"/>
  <c r="R156" i="52" s="1"/>
  <c r="AC63" i="49"/>
  <c r="T63" i="49" s="1"/>
  <c r="AA23" i="49"/>
  <c r="R23" i="49" s="1"/>
  <c r="AB124" i="52"/>
  <c r="S124" i="52" s="1"/>
  <c r="AC124" i="52"/>
  <c r="T124" i="52" s="1"/>
  <c r="AA124" i="52"/>
  <c r="R124" i="52" s="1"/>
  <c r="AB219" i="49"/>
  <c r="S219" i="49" s="1"/>
  <c r="AC116" i="49"/>
  <c r="T116" i="49" s="1"/>
  <c r="AB155" i="49"/>
  <c r="S155" i="49" s="1"/>
  <c r="AC100" i="49"/>
  <c r="T100" i="49" s="1"/>
  <c r="AB180" i="49"/>
  <c r="S180" i="49" s="1"/>
  <c r="AA188" i="49"/>
  <c r="R188" i="49" s="1"/>
  <c r="AA36" i="49"/>
  <c r="R36" i="49" s="1"/>
  <c r="AB164" i="49"/>
  <c r="S164" i="49" s="1"/>
  <c r="AA179" i="49"/>
  <c r="R179" i="49" s="1"/>
  <c r="AA188" i="52"/>
  <c r="R188" i="52" s="1"/>
  <c r="AC155" i="49"/>
  <c r="T155" i="49" s="1"/>
  <c r="AC140" i="49"/>
  <c r="T140" i="49" s="1"/>
  <c r="AB140" i="49"/>
  <c r="S140" i="49" s="1"/>
  <c r="AA364" i="52"/>
  <c r="R364" i="52" s="1"/>
  <c r="AA203" i="49"/>
  <c r="R203" i="49" s="1"/>
  <c r="AC220" i="52"/>
  <c r="T220" i="52" s="1"/>
  <c r="AB220" i="52"/>
  <c r="S220" i="52" s="1"/>
  <c r="AA123" i="49"/>
  <c r="R123" i="49" s="1"/>
  <c r="AA28" i="52"/>
  <c r="R28" i="52" s="1"/>
  <c r="AC119" i="49"/>
  <c r="T119" i="49" s="1"/>
  <c r="AA204" i="52"/>
  <c r="R204" i="52" s="1"/>
  <c r="AC380" i="52"/>
  <c r="T380" i="52" s="1"/>
  <c r="AC396" i="52"/>
  <c r="T396" i="52" s="1"/>
  <c r="AB95" i="49"/>
  <c r="S95" i="49" s="1"/>
  <c r="AB284" i="52"/>
  <c r="S284" i="52" s="1"/>
  <c r="AB71" i="49"/>
  <c r="S71" i="49" s="1"/>
  <c r="AB444" i="52"/>
  <c r="S444" i="52" s="1"/>
  <c r="AA444" i="52"/>
  <c r="R444" i="52" s="1"/>
  <c r="AC444" i="52"/>
  <c r="T444" i="52" s="1"/>
  <c r="AC79" i="49"/>
  <c r="T79" i="49" s="1"/>
  <c r="AB52" i="49"/>
  <c r="S52" i="49" s="1"/>
  <c r="AA39" i="49"/>
  <c r="R39" i="49" s="1"/>
  <c r="AC91" i="49"/>
  <c r="T91" i="49" s="1"/>
  <c r="AA219" i="49"/>
  <c r="R219" i="49" s="1"/>
  <c r="AA316" i="52"/>
  <c r="R316" i="52" s="1"/>
  <c r="AC179" i="49"/>
  <c r="T179" i="49" s="1"/>
  <c r="AB204" i="52"/>
  <c r="S204" i="52" s="1"/>
  <c r="AA380" i="52"/>
  <c r="R380" i="52" s="1"/>
  <c r="AC215" i="49"/>
  <c r="T215" i="49" s="1"/>
  <c r="AB139" i="49"/>
  <c r="S139" i="49" s="1"/>
  <c r="AC60" i="52"/>
  <c r="T60" i="52" s="1"/>
  <c r="AC204" i="49"/>
  <c r="T204" i="49" s="1"/>
  <c r="AC108" i="52"/>
  <c r="T108" i="52" s="1"/>
  <c r="AC131" i="49"/>
  <c r="T131" i="49" s="1"/>
  <c r="AB156" i="49"/>
  <c r="S156" i="49" s="1"/>
  <c r="AC412" i="52"/>
  <c r="T412" i="52" s="1"/>
  <c r="AB412" i="52"/>
  <c r="S412" i="52" s="1"/>
  <c r="AA103" i="49"/>
  <c r="R103" i="49" s="1"/>
  <c r="AA31" i="49"/>
  <c r="R31" i="49" s="1"/>
  <c r="AB332" i="52"/>
  <c r="S332" i="52" s="1"/>
  <c r="AC140" i="52"/>
  <c r="T140" i="52" s="1"/>
  <c r="AA92" i="49"/>
  <c r="R92" i="49" s="1"/>
  <c r="AC204" i="52"/>
  <c r="T204" i="52" s="1"/>
  <c r="AC31" i="49"/>
  <c r="T31" i="49" s="1"/>
  <c r="AB188" i="49"/>
  <c r="S188" i="49" s="1"/>
  <c r="AB92" i="52"/>
  <c r="S92" i="52" s="1"/>
  <c r="AC332" i="52"/>
  <c r="T332" i="52" s="1"/>
  <c r="F153" i="45"/>
  <c r="F154" i="45" s="1"/>
  <c r="F369" i="45"/>
  <c r="F370" i="45" s="1"/>
  <c r="F171" i="45"/>
  <c r="F172" i="45" s="1"/>
  <c r="F387" i="45"/>
  <c r="F388" i="45" s="1"/>
  <c r="F63" i="45"/>
  <c r="F64" i="45" s="1"/>
  <c r="F135" i="45"/>
  <c r="F207" i="45"/>
  <c r="F279" i="45"/>
  <c r="F351" i="45"/>
  <c r="F423" i="45"/>
  <c r="F495" i="45"/>
  <c r="F202" i="48"/>
  <c r="F607" i="48"/>
  <c r="F337" i="48"/>
  <c r="F715" i="48"/>
  <c r="F553" i="48"/>
  <c r="F121" i="48"/>
  <c r="F94" i="48"/>
  <c r="D264" i="41"/>
  <c r="F81" i="45"/>
  <c r="F297" i="45"/>
  <c r="F441" i="45"/>
  <c r="F364" i="48"/>
  <c r="F365" i="48" s="1"/>
  <c r="F526" i="48"/>
  <c r="F527" i="48" s="1"/>
  <c r="F229" i="48"/>
  <c r="F230" i="48" s="1"/>
  <c r="F634" i="48"/>
  <c r="F635" i="48" s="1"/>
  <c r="F472" i="48"/>
  <c r="F391" i="48"/>
  <c r="D116" i="41"/>
  <c r="F27" i="45"/>
  <c r="F315" i="45"/>
  <c r="F256" i="48"/>
  <c r="F499" i="48"/>
  <c r="F40" i="48"/>
  <c r="F148" i="48"/>
  <c r="F445" i="48"/>
  <c r="F446" i="48" s="1"/>
  <c r="F310" i="48"/>
  <c r="F311" i="48" s="1"/>
  <c r="F67" i="48"/>
  <c r="F9" i="45"/>
  <c r="F10" i="45" s="1"/>
  <c r="F225" i="45"/>
  <c r="F226" i="45" s="1"/>
  <c r="F99" i="45"/>
  <c r="F100" i="45" s="1"/>
  <c r="F243" i="45"/>
  <c r="F244" i="45" s="1"/>
  <c r="F459" i="45"/>
  <c r="F460" i="45" s="1"/>
  <c r="F45" i="45"/>
  <c r="F46" i="45" s="1"/>
  <c r="F117" i="45"/>
  <c r="F118" i="45" s="1"/>
  <c r="F189" i="45"/>
  <c r="F261" i="45"/>
  <c r="F333" i="45"/>
  <c r="F405" i="45"/>
  <c r="F477" i="45"/>
  <c r="D268" i="47"/>
  <c r="F688" i="48"/>
  <c r="F175" i="48"/>
  <c r="F418" i="48"/>
  <c r="F13" i="48"/>
  <c r="F580" i="48"/>
  <c r="F661" i="48"/>
  <c r="F283" i="48"/>
  <c r="F742" i="48"/>
  <c r="D26" i="41"/>
  <c r="D62" i="41"/>
  <c r="K7" i="45"/>
  <c r="J7" i="45"/>
  <c r="I7" i="45"/>
  <c r="D295" i="47"/>
  <c r="D198" i="41"/>
  <c r="D270" i="41"/>
  <c r="D430" i="47"/>
  <c r="K11" i="48"/>
  <c r="K8" i="48" s="1"/>
  <c r="Y4" i="52" s="1"/>
  <c r="J11" i="48"/>
  <c r="J8" i="48" s="1"/>
  <c r="X4" i="52" s="1"/>
  <c r="I11" i="48"/>
  <c r="I8" i="48" s="1"/>
  <c r="W4" i="52" s="1"/>
  <c r="D484" i="47"/>
  <c r="D160" i="47"/>
  <c r="D336" i="41"/>
  <c r="D206" i="41"/>
  <c r="D538" i="47"/>
  <c r="D322" i="47"/>
  <c r="D134" i="41"/>
  <c r="D36" i="41"/>
  <c r="D318" i="41"/>
  <c r="D349" i="47"/>
  <c r="D403" i="47"/>
  <c r="D252" i="41"/>
  <c r="D241" i="47"/>
  <c r="D376" i="47"/>
  <c r="D432" i="41"/>
  <c r="D246" i="41"/>
  <c r="D187" i="47"/>
  <c r="D188" i="41"/>
  <c r="D224" i="41"/>
  <c r="D332" i="41"/>
  <c r="D444" i="41"/>
  <c r="D408" i="41"/>
  <c r="D72" i="41"/>
  <c r="D324" i="41"/>
  <c r="D457" i="47"/>
  <c r="D106" i="47"/>
  <c r="D440" i="41"/>
  <c r="D234" i="41"/>
  <c r="D120" i="41"/>
  <c r="D354" i="41"/>
  <c r="D314" i="41"/>
  <c r="D727" i="47"/>
  <c r="D646" i="47"/>
  <c r="D52" i="47"/>
  <c r="D476" i="41"/>
  <c r="D79" i="47"/>
  <c r="D700" i="47"/>
  <c r="D80" i="41"/>
  <c r="D216" i="41"/>
  <c r="D673" i="47"/>
  <c r="D102" i="41"/>
  <c r="D126" i="41"/>
  <c r="D306" i="41"/>
  <c r="D278" i="41"/>
  <c r="D414" i="41"/>
  <c r="D84" i="41"/>
  <c r="D486" i="41"/>
  <c r="D98" i="41"/>
  <c r="D54" i="41"/>
  <c r="D426" i="41"/>
  <c r="D390" i="41"/>
  <c r="D162" i="41"/>
  <c r="D44" i="41"/>
  <c r="D494" i="41"/>
  <c r="D422" i="41"/>
  <c r="D192" i="41"/>
  <c r="D360" i="41"/>
  <c r="D450" i="41"/>
  <c r="D368" i="41"/>
  <c r="D296" i="41"/>
  <c r="D210" i="41"/>
  <c r="D498" i="41"/>
  <c r="D282" i="41"/>
  <c r="D144" i="41"/>
  <c r="D90" i="41"/>
  <c r="D180" i="41"/>
  <c r="D48" i="41"/>
  <c r="D242" i="41"/>
  <c r="D480" i="41"/>
  <c r="D462" i="41"/>
  <c r="D138" i="41"/>
  <c r="D754" i="47"/>
  <c r="D372" i="41"/>
  <c r="D592" i="47"/>
  <c r="D288" i="41"/>
  <c r="D504" i="41"/>
  <c r="D133" i="47"/>
  <c r="D458" i="41"/>
  <c r="D378" i="41"/>
  <c r="D174" i="41"/>
  <c r="D214" i="47"/>
  <c r="D30" i="41"/>
  <c r="D260" i="41"/>
  <c r="D468" i="41"/>
  <c r="D300" i="41"/>
  <c r="D156" i="41"/>
  <c r="D66" i="41"/>
  <c r="D386" i="41"/>
  <c r="D404" i="41"/>
  <c r="D342" i="41"/>
  <c r="D152" i="41"/>
  <c r="D619" i="47"/>
  <c r="D565" i="47"/>
  <c r="D108" i="41"/>
  <c r="D511" i="47"/>
  <c r="D396" i="41"/>
  <c r="D350" i="41"/>
  <c r="D228" i="41"/>
  <c r="D170" i="41"/>
  <c r="F203" i="48"/>
  <c r="F716" i="48"/>
  <c r="F662" i="48"/>
  <c r="F419" i="48"/>
  <c r="F554" i="48"/>
  <c r="F743" i="48"/>
  <c r="F689" i="48"/>
  <c r="F257" i="48"/>
  <c r="F176" i="48"/>
  <c r="F608" i="48"/>
  <c r="F500" i="48"/>
  <c r="F14" i="48"/>
  <c r="F149" i="48"/>
  <c r="F581" i="48"/>
  <c r="F473" i="48"/>
  <c r="F122" i="48"/>
  <c r="F284" i="48"/>
  <c r="F338" i="48"/>
  <c r="F41" i="48"/>
  <c r="F392" i="48"/>
  <c r="F68" i="48"/>
  <c r="F95" i="48"/>
  <c r="M736" i="47"/>
  <c r="J435" i="52" s="1"/>
  <c r="M709" i="47"/>
  <c r="J419" i="52" s="1"/>
  <c r="M682" i="47"/>
  <c r="J403" i="52" s="1"/>
  <c r="M655" i="47"/>
  <c r="J387" i="52" s="1"/>
  <c r="M628" i="47"/>
  <c r="J371" i="52" s="1"/>
  <c r="M601" i="47"/>
  <c r="J355" i="52" s="1"/>
  <c r="M574" i="47"/>
  <c r="J339" i="52" s="1"/>
  <c r="M547" i="47"/>
  <c r="J323" i="52" s="1"/>
  <c r="M520" i="47"/>
  <c r="J307" i="52" s="1"/>
  <c r="M493" i="47"/>
  <c r="J291" i="52" s="1"/>
  <c r="M466" i="47"/>
  <c r="J275" i="52" s="1"/>
  <c r="M439" i="47"/>
  <c r="J259" i="52" s="1"/>
  <c r="M412" i="47"/>
  <c r="J243" i="52" s="1"/>
  <c r="M385" i="47"/>
  <c r="J227" i="52" s="1"/>
  <c r="M358" i="47"/>
  <c r="J211" i="52" s="1"/>
  <c r="M331" i="47"/>
  <c r="J195" i="52" s="1"/>
  <c r="M304" i="47"/>
  <c r="J179" i="52" s="1"/>
  <c r="M277" i="47"/>
  <c r="J163" i="52" s="1"/>
  <c r="M250" i="47"/>
  <c r="J147" i="52" s="1"/>
  <c r="M223" i="47"/>
  <c r="J131" i="52" s="1"/>
  <c r="M196" i="47"/>
  <c r="J115" i="52" s="1"/>
  <c r="M169" i="47"/>
  <c r="J99" i="52" s="1"/>
  <c r="M142" i="47"/>
  <c r="J83" i="52" s="1"/>
  <c r="M117" i="47"/>
  <c r="M115" i="47"/>
  <c r="J67" i="52" s="1"/>
  <c r="M88" i="47"/>
  <c r="J51" i="52" s="1"/>
  <c r="M61" i="47"/>
  <c r="J35" i="52" s="1"/>
  <c r="M34" i="47"/>
  <c r="J19" i="52" s="1"/>
  <c r="N10" i="47"/>
  <c r="O10" i="47"/>
  <c r="L9" i="47"/>
  <c r="O9" i="47"/>
  <c r="M9" i="47"/>
  <c r="L10" i="47"/>
  <c r="N9" i="47"/>
  <c r="M10" i="47"/>
  <c r="F605" i="47"/>
  <c r="F389" i="47"/>
  <c r="F173" i="47"/>
  <c r="F308" i="47"/>
  <c r="F12" i="47"/>
  <c r="B5" i="52" s="1"/>
  <c r="F659" i="47"/>
  <c r="F632" i="47"/>
  <c r="F470" i="47"/>
  <c r="F335" i="47"/>
  <c r="F281" i="47"/>
  <c r="F200" i="47"/>
  <c r="F146" i="47"/>
  <c r="K7" i="47"/>
  <c r="H3" i="52" s="1"/>
  <c r="J7" i="47"/>
  <c r="G3" i="52" s="1"/>
  <c r="I7" i="47"/>
  <c r="F3" i="52" s="1"/>
  <c r="F713" i="47"/>
  <c r="F524" i="47"/>
  <c r="F254" i="47"/>
  <c r="F740" i="47"/>
  <c r="F686" i="47"/>
  <c r="F551" i="47"/>
  <c r="F416" i="47"/>
  <c r="F497" i="47"/>
  <c r="F362" i="47"/>
  <c r="F578" i="47"/>
  <c r="F443" i="47"/>
  <c r="F227" i="47"/>
  <c r="F120" i="47"/>
  <c r="B69" i="52" s="1"/>
  <c r="F38" i="47"/>
  <c r="F65" i="47"/>
  <c r="F92" i="47"/>
  <c r="F442" i="45"/>
  <c r="F443" i="45" s="1"/>
  <c r="F28" i="45"/>
  <c r="F136" i="45"/>
  <c r="F82" i="45"/>
  <c r="F190" i="45"/>
  <c r="F262" i="45"/>
  <c r="F208" i="45"/>
  <c r="F280" i="45"/>
  <c r="F298" i="45"/>
  <c r="F334" i="45"/>
  <c r="F316" i="45"/>
  <c r="F352" i="45"/>
  <c r="F406" i="45"/>
  <c r="F424" i="45"/>
  <c r="F496" i="45"/>
  <c r="F478" i="45"/>
  <c r="AA419" i="52" l="1"/>
  <c r="R419" i="52" s="1"/>
  <c r="AA339" i="52"/>
  <c r="R339" i="52" s="1"/>
  <c r="AA387" i="52"/>
  <c r="R387" i="52" s="1"/>
  <c r="AA83" i="52"/>
  <c r="R83" i="52" s="1"/>
  <c r="AA99" i="52"/>
  <c r="R99" i="52" s="1"/>
  <c r="AA115" i="52"/>
  <c r="R115" i="52" s="1"/>
  <c r="AA67" i="52"/>
  <c r="R67" i="52" s="1"/>
  <c r="AA131" i="52"/>
  <c r="R131" i="52" s="1"/>
  <c r="AB131" i="52"/>
  <c r="S131" i="52" s="1"/>
  <c r="AC355" i="52"/>
  <c r="T355" i="52" s="1"/>
  <c r="AB355" i="52"/>
  <c r="S355" i="52" s="1"/>
  <c r="AA355" i="52"/>
  <c r="R355" i="52" s="1"/>
  <c r="AA147" i="52"/>
  <c r="R147" i="52" s="1"/>
  <c r="AA19" i="52"/>
  <c r="R19" i="52" s="1"/>
  <c r="AB19" i="52"/>
  <c r="S19" i="52" s="1"/>
  <c r="AA163" i="52"/>
  <c r="R163" i="52" s="1"/>
  <c r="AA179" i="52"/>
  <c r="R179" i="52" s="1"/>
  <c r="AA195" i="52"/>
  <c r="R195" i="52" s="1"/>
  <c r="AA211" i="52"/>
  <c r="R211" i="52" s="1"/>
  <c r="AA371" i="52"/>
  <c r="R371" i="52" s="1"/>
  <c r="AA227" i="52"/>
  <c r="R227" i="52" s="1"/>
  <c r="AA51" i="52"/>
  <c r="R51" i="52" s="1"/>
  <c r="AA243" i="52"/>
  <c r="R243" i="52" s="1"/>
  <c r="AB403" i="52"/>
  <c r="S403" i="52" s="1"/>
  <c r="AA403" i="52"/>
  <c r="R403" i="52" s="1"/>
  <c r="AA259" i="52"/>
  <c r="R259" i="52" s="1"/>
  <c r="AA3" i="52"/>
  <c r="R3" i="52" s="1"/>
  <c r="AB3" i="52"/>
  <c r="S3" i="52" s="1"/>
  <c r="AB275" i="52"/>
  <c r="S275" i="52" s="1"/>
  <c r="AA275" i="52"/>
  <c r="R275" i="52" s="1"/>
  <c r="AC275" i="52"/>
  <c r="T275" i="52" s="1"/>
  <c r="AB291" i="52"/>
  <c r="S291" i="52" s="1"/>
  <c r="AC291" i="52"/>
  <c r="T291" i="52" s="1"/>
  <c r="AA291" i="52"/>
  <c r="R291" i="52" s="1"/>
  <c r="AB435" i="52"/>
  <c r="S435" i="52" s="1"/>
  <c r="AA435" i="52"/>
  <c r="R435" i="52" s="1"/>
  <c r="AC435" i="52"/>
  <c r="T435" i="52" s="1"/>
  <c r="AB35" i="52"/>
  <c r="S35" i="52" s="1"/>
  <c r="AA35" i="52"/>
  <c r="R35" i="52" s="1"/>
  <c r="AC35" i="52"/>
  <c r="T35" i="52" s="1"/>
  <c r="AB307" i="52"/>
  <c r="S307" i="52" s="1"/>
  <c r="AA307" i="52"/>
  <c r="R307" i="52" s="1"/>
  <c r="AA323" i="52"/>
  <c r="R323" i="52" s="1"/>
  <c r="F13" i="47"/>
  <c r="F121" i="47"/>
  <c r="K9" i="45"/>
  <c r="J9" i="45"/>
  <c r="I9" i="45"/>
  <c r="J13" i="48"/>
  <c r="I13" i="48"/>
  <c r="K13" i="48"/>
  <c r="F96" i="48"/>
  <c r="F339" i="48"/>
  <c r="F582" i="48"/>
  <c r="F150" i="48"/>
  <c r="F609" i="48"/>
  <c r="F177" i="48"/>
  <c r="F258" i="48"/>
  <c r="F690" i="48"/>
  <c r="F447" i="48"/>
  <c r="F636" i="48"/>
  <c r="F744" i="48"/>
  <c r="F420" i="48"/>
  <c r="F366" i="48"/>
  <c r="F69" i="48"/>
  <c r="F285" i="48"/>
  <c r="F123" i="48"/>
  <c r="F474" i="48"/>
  <c r="F15" i="48"/>
  <c r="F501" i="48"/>
  <c r="F312" i="48"/>
  <c r="F555" i="48"/>
  <c r="F663" i="48"/>
  <c r="F717" i="48"/>
  <c r="F393" i="48"/>
  <c r="F42" i="48"/>
  <c r="F528" i="48"/>
  <c r="F231" i="48"/>
  <c r="F204" i="48"/>
  <c r="M738" i="47"/>
  <c r="N736" i="47"/>
  <c r="K435" i="52" s="1"/>
  <c r="M711" i="47"/>
  <c r="N709" i="47"/>
  <c r="K419" i="52" s="1"/>
  <c r="AB419" i="52" s="1"/>
  <c r="S419" i="52" s="1"/>
  <c r="M684" i="47"/>
  <c r="N682" i="47"/>
  <c r="K403" i="52" s="1"/>
  <c r="AC403" i="52" s="1"/>
  <c r="T403" i="52" s="1"/>
  <c r="M657" i="47"/>
  <c r="N655" i="47"/>
  <c r="K387" i="52" s="1"/>
  <c r="AC387" i="52" s="1"/>
  <c r="T387" i="52" s="1"/>
  <c r="M630" i="47"/>
  <c r="N628" i="47"/>
  <c r="K371" i="52" s="1"/>
  <c r="AC371" i="52" s="1"/>
  <c r="T371" i="52" s="1"/>
  <c r="M603" i="47"/>
  <c r="N601" i="47"/>
  <c r="K355" i="52" s="1"/>
  <c r="M576" i="47"/>
  <c r="N574" i="47"/>
  <c r="K339" i="52" s="1"/>
  <c r="AB339" i="52" s="1"/>
  <c r="S339" i="52" s="1"/>
  <c r="M549" i="47"/>
  <c r="N547" i="47"/>
  <c r="K323" i="52" s="1"/>
  <c r="AC323" i="52" s="1"/>
  <c r="T323" i="52" s="1"/>
  <c r="M522" i="47"/>
  <c r="N520" i="47"/>
  <c r="K307" i="52" s="1"/>
  <c r="AC307" i="52" s="1"/>
  <c r="T307" i="52" s="1"/>
  <c r="M495" i="47"/>
  <c r="N493" i="47"/>
  <c r="K291" i="52" s="1"/>
  <c r="M468" i="47"/>
  <c r="N466" i="47"/>
  <c r="K275" i="52" s="1"/>
  <c r="M441" i="47"/>
  <c r="N439" i="47"/>
  <c r="K259" i="52" s="1"/>
  <c r="AC259" i="52" s="1"/>
  <c r="T259" i="52" s="1"/>
  <c r="M414" i="47"/>
  <c r="N412" i="47"/>
  <c r="K243" i="52" s="1"/>
  <c r="AB243" i="52" s="1"/>
  <c r="S243" i="52" s="1"/>
  <c r="M387" i="47"/>
  <c r="N385" i="47"/>
  <c r="K227" i="52" s="1"/>
  <c r="AB227" i="52" s="1"/>
  <c r="S227" i="52" s="1"/>
  <c r="M360" i="47"/>
  <c r="N358" i="47"/>
  <c r="K211" i="52" s="1"/>
  <c r="AC211" i="52" s="1"/>
  <c r="T211" i="52" s="1"/>
  <c r="M333" i="47"/>
  <c r="N331" i="47"/>
  <c r="K195" i="52" s="1"/>
  <c r="AB195" i="52" s="1"/>
  <c r="S195" i="52" s="1"/>
  <c r="M306" i="47"/>
  <c r="N304" i="47"/>
  <c r="K179" i="52" s="1"/>
  <c r="AB179" i="52" s="1"/>
  <c r="S179" i="52" s="1"/>
  <c r="M279" i="47"/>
  <c r="N277" i="47"/>
  <c r="K163" i="52" s="1"/>
  <c r="AC163" i="52" s="1"/>
  <c r="T163" i="52" s="1"/>
  <c r="M252" i="47"/>
  <c r="N250" i="47"/>
  <c r="K147" i="52" s="1"/>
  <c r="AB147" i="52" s="1"/>
  <c r="S147" i="52" s="1"/>
  <c r="M225" i="47"/>
  <c r="N223" i="47"/>
  <c r="K131" i="52" s="1"/>
  <c r="AC131" i="52" s="1"/>
  <c r="T131" i="52" s="1"/>
  <c r="M198" i="47"/>
  <c r="N196" i="47"/>
  <c r="K115" i="52" s="1"/>
  <c r="AC115" i="52" s="1"/>
  <c r="T115" i="52" s="1"/>
  <c r="M171" i="47"/>
  <c r="N169" i="47"/>
  <c r="K99" i="52" s="1"/>
  <c r="AC99" i="52" s="1"/>
  <c r="T99" i="52" s="1"/>
  <c r="M144" i="47"/>
  <c r="N142" i="47"/>
  <c r="K83" i="52" s="1"/>
  <c r="AC83" i="52" s="1"/>
  <c r="T83" i="52" s="1"/>
  <c r="M118" i="47"/>
  <c r="N115" i="47"/>
  <c r="K67" i="52" s="1"/>
  <c r="AC67" i="52" s="1"/>
  <c r="T67" i="52" s="1"/>
  <c r="N117" i="47"/>
  <c r="M90" i="47"/>
  <c r="N88" i="47"/>
  <c r="K51" i="52" s="1"/>
  <c r="AC51" i="52" s="1"/>
  <c r="T51" i="52" s="1"/>
  <c r="M63" i="47"/>
  <c r="N61" i="47"/>
  <c r="K35" i="52" s="1"/>
  <c r="M36" i="47"/>
  <c r="N34" i="47"/>
  <c r="K19" i="52" s="1"/>
  <c r="D7" i="47"/>
  <c r="M11" i="47"/>
  <c r="M8" i="47" s="1"/>
  <c r="J4" i="52" s="1"/>
  <c r="L11" i="47"/>
  <c r="O11" i="47"/>
  <c r="O8" i="47" s="1"/>
  <c r="L4" i="52" s="1"/>
  <c r="AC4" i="52" s="1"/>
  <c r="T4" i="52" s="1"/>
  <c r="N11" i="47"/>
  <c r="N8" i="47" s="1"/>
  <c r="K4" i="52" s="1"/>
  <c r="F552" i="47"/>
  <c r="B325" i="52" s="1"/>
  <c r="F687" i="47"/>
  <c r="B405" i="52" s="1"/>
  <c r="F147" i="47"/>
  <c r="B85" i="52" s="1"/>
  <c r="I9" i="47"/>
  <c r="K9" i="47"/>
  <c r="J9" i="47"/>
  <c r="F66" i="47"/>
  <c r="B37" i="52" s="1"/>
  <c r="F714" i="47"/>
  <c r="B421" i="52" s="1"/>
  <c r="F633" i="47"/>
  <c r="B373" i="52" s="1"/>
  <c r="F660" i="47"/>
  <c r="B389" i="52" s="1"/>
  <c r="K10" i="47"/>
  <c r="J10" i="47"/>
  <c r="I10" i="47"/>
  <c r="F282" i="47"/>
  <c r="B165" i="52" s="1"/>
  <c r="F122" i="47"/>
  <c r="F201" i="47"/>
  <c r="B117" i="52" s="1"/>
  <c r="F390" i="47"/>
  <c r="B229" i="52" s="1"/>
  <c r="F606" i="47"/>
  <c r="B357" i="52" s="1"/>
  <c r="F417" i="47"/>
  <c r="B245" i="52" s="1"/>
  <c r="F336" i="47"/>
  <c r="B197" i="52" s="1"/>
  <c r="F228" i="47"/>
  <c r="B133" i="52" s="1"/>
  <c r="F255" i="47"/>
  <c r="B149" i="52" s="1"/>
  <c r="F525" i="47"/>
  <c r="B309" i="52" s="1"/>
  <c r="F93" i="47"/>
  <c r="B53" i="52" s="1"/>
  <c r="F39" i="47"/>
  <c r="B21" i="52" s="1"/>
  <c r="F444" i="47"/>
  <c r="B261" i="52" s="1"/>
  <c r="F579" i="47"/>
  <c r="B341" i="52" s="1"/>
  <c r="F363" i="47"/>
  <c r="B213" i="52" s="1"/>
  <c r="F498" i="47"/>
  <c r="B293" i="52" s="1"/>
  <c r="F741" i="47"/>
  <c r="B437" i="52" s="1"/>
  <c r="F471" i="47"/>
  <c r="B277" i="52" s="1"/>
  <c r="F14" i="47"/>
  <c r="F309" i="47"/>
  <c r="B181" i="52" s="1"/>
  <c r="F174" i="47"/>
  <c r="B101" i="52" s="1"/>
  <c r="D7" i="45"/>
  <c r="F461" i="45"/>
  <c r="F444" i="45"/>
  <c r="N196" i="49" s="1"/>
  <c r="F371" i="45"/>
  <c r="F335" i="45"/>
  <c r="F299" i="45"/>
  <c r="F227" i="45"/>
  <c r="F191" i="45"/>
  <c r="F137" i="45"/>
  <c r="F155" i="45"/>
  <c r="F479" i="45"/>
  <c r="F389" i="45"/>
  <c r="F353" i="45"/>
  <c r="F281" i="45"/>
  <c r="F263" i="45"/>
  <c r="F101" i="45"/>
  <c r="F65" i="45"/>
  <c r="F119" i="45"/>
  <c r="F497" i="45"/>
  <c r="F407" i="45"/>
  <c r="F317" i="45"/>
  <c r="F209" i="45"/>
  <c r="F83" i="45"/>
  <c r="F47" i="45"/>
  <c r="F29" i="45"/>
  <c r="F425" i="45"/>
  <c r="F245" i="45"/>
  <c r="F173" i="45"/>
  <c r="F11" i="45"/>
  <c r="AB163" i="52" l="1"/>
  <c r="S163" i="52" s="1"/>
  <c r="AC147" i="52"/>
  <c r="T147" i="52" s="1"/>
  <c r="AB259" i="52"/>
  <c r="S259" i="52" s="1"/>
  <c r="AC179" i="52"/>
  <c r="T179" i="52" s="1"/>
  <c r="AB67" i="52"/>
  <c r="S67" i="52" s="1"/>
  <c r="AB115" i="52"/>
  <c r="S115" i="52" s="1"/>
  <c r="AC243" i="52"/>
  <c r="T243" i="52" s="1"/>
  <c r="AB99" i="52"/>
  <c r="S99" i="52" s="1"/>
  <c r="AB51" i="52"/>
  <c r="S51" i="52" s="1"/>
  <c r="AB83" i="52"/>
  <c r="S83" i="52" s="1"/>
  <c r="AC227" i="52"/>
  <c r="T227" i="52" s="1"/>
  <c r="AB387" i="52"/>
  <c r="S387" i="52" s="1"/>
  <c r="AB371" i="52"/>
  <c r="S371" i="52" s="1"/>
  <c r="AB211" i="52"/>
  <c r="S211" i="52" s="1"/>
  <c r="AC339" i="52"/>
  <c r="T339" i="52" s="1"/>
  <c r="AB323" i="52"/>
  <c r="S323" i="52" s="1"/>
  <c r="AC195" i="52"/>
  <c r="T195" i="52" s="1"/>
  <c r="AC419" i="52"/>
  <c r="T419" i="52" s="1"/>
  <c r="F742" i="47"/>
  <c r="F283" i="47"/>
  <c r="D142" i="47"/>
  <c r="D196" i="47"/>
  <c r="D250" i="47"/>
  <c r="D304" i="47"/>
  <c r="D358" i="47"/>
  <c r="D412" i="47"/>
  <c r="D466" i="47"/>
  <c r="D520" i="47"/>
  <c r="D574" i="47"/>
  <c r="D628" i="47"/>
  <c r="D682" i="47"/>
  <c r="D736" i="47"/>
  <c r="F607" i="47"/>
  <c r="F608" i="47" s="1"/>
  <c r="F310" i="47"/>
  <c r="F229" i="47"/>
  <c r="F230" i="47" s="1"/>
  <c r="F634" i="47"/>
  <c r="F635" i="47" s="1"/>
  <c r="D61" i="47"/>
  <c r="F175" i="47"/>
  <c r="F176" i="47" s="1"/>
  <c r="F256" i="47"/>
  <c r="F257" i="47" s="1"/>
  <c r="F688" i="47"/>
  <c r="F689" i="47" s="1"/>
  <c r="F445" i="45"/>
  <c r="F499" i="47"/>
  <c r="F391" i="47"/>
  <c r="F553" i="47"/>
  <c r="F554" i="47" s="1"/>
  <c r="F364" i="47"/>
  <c r="F94" i="47"/>
  <c r="F337" i="47"/>
  <c r="F202" i="47"/>
  <c r="F203" i="47" s="1"/>
  <c r="F715" i="47"/>
  <c r="D115" i="47"/>
  <c r="D169" i="47"/>
  <c r="D223" i="47"/>
  <c r="D277" i="47"/>
  <c r="D331" i="47"/>
  <c r="D385" i="47"/>
  <c r="D439" i="47"/>
  <c r="D493" i="47"/>
  <c r="D547" i="47"/>
  <c r="D601" i="47"/>
  <c r="D655" i="47"/>
  <c r="D709" i="47"/>
  <c r="F445" i="47"/>
  <c r="F446" i="47" s="1"/>
  <c r="F661" i="47"/>
  <c r="F40" i="47"/>
  <c r="F41" i="47" s="1"/>
  <c r="F472" i="47"/>
  <c r="F580" i="47"/>
  <c r="F581" i="47" s="1"/>
  <c r="F526" i="47"/>
  <c r="F418" i="47"/>
  <c r="F419" i="47" s="1"/>
  <c r="F67" i="47"/>
  <c r="F148" i="47"/>
  <c r="F149" i="47" s="1"/>
  <c r="D34" i="47"/>
  <c r="D88" i="47"/>
  <c r="K10" i="45"/>
  <c r="I10" i="45"/>
  <c r="J10" i="45"/>
  <c r="I14" i="48"/>
  <c r="K14" i="48"/>
  <c r="J14" i="48"/>
  <c r="D8" i="48"/>
  <c r="F205" i="48"/>
  <c r="N118" i="52" s="1"/>
  <c r="F718" i="48"/>
  <c r="N422" i="52" s="1"/>
  <c r="F664" i="48"/>
  <c r="N390" i="52" s="1"/>
  <c r="F556" i="48"/>
  <c r="N326" i="52" s="1"/>
  <c r="F124" i="48"/>
  <c r="N70" i="52" s="1"/>
  <c r="F421" i="48"/>
  <c r="N246" i="52" s="1"/>
  <c r="F259" i="48"/>
  <c r="N150" i="52" s="1"/>
  <c r="F610" i="48"/>
  <c r="N358" i="52" s="1"/>
  <c r="F583" i="48"/>
  <c r="N342" i="52" s="1"/>
  <c r="D552" i="48"/>
  <c r="D687" i="48"/>
  <c r="F529" i="48"/>
  <c r="N310" i="52" s="1"/>
  <c r="F394" i="48"/>
  <c r="N230" i="52" s="1"/>
  <c r="F637" i="48"/>
  <c r="N374" i="52" s="1"/>
  <c r="F448" i="48"/>
  <c r="N262" i="52" s="1"/>
  <c r="F691" i="48"/>
  <c r="N406" i="52" s="1"/>
  <c r="F178" i="48"/>
  <c r="N102" i="52" s="1"/>
  <c r="F151" i="48"/>
  <c r="N86" i="52" s="1"/>
  <c r="F97" i="48"/>
  <c r="N54" i="52" s="1"/>
  <c r="D633" i="48"/>
  <c r="D309" i="48"/>
  <c r="D498" i="48"/>
  <c r="D471" i="48"/>
  <c r="D282" i="48"/>
  <c r="D363" i="48"/>
  <c r="D741" i="48"/>
  <c r="D255" i="48"/>
  <c r="D606" i="48"/>
  <c r="D579" i="48"/>
  <c r="D120" i="48"/>
  <c r="D93" i="48"/>
  <c r="D228" i="48"/>
  <c r="F232" i="48"/>
  <c r="N134" i="52" s="1"/>
  <c r="F313" i="48"/>
  <c r="N182" i="52" s="1"/>
  <c r="F16" i="48"/>
  <c r="N6" i="52" s="1"/>
  <c r="F70" i="48"/>
  <c r="N38" i="52" s="1"/>
  <c r="F367" i="48"/>
  <c r="N214" i="52" s="1"/>
  <c r="F745" i="48"/>
  <c r="N438" i="52" s="1"/>
  <c r="D174" i="48"/>
  <c r="D147" i="48"/>
  <c r="D66" i="48"/>
  <c r="D417" i="48"/>
  <c r="D660" i="48"/>
  <c r="D444" i="48"/>
  <c r="D390" i="48"/>
  <c r="F43" i="48"/>
  <c r="N22" i="52" s="1"/>
  <c r="F502" i="48"/>
  <c r="N294" i="52" s="1"/>
  <c r="F475" i="48"/>
  <c r="N278" i="52" s="1"/>
  <c r="F286" i="48"/>
  <c r="N166" i="52" s="1"/>
  <c r="F340" i="48"/>
  <c r="N198" i="52" s="1"/>
  <c r="D714" i="48"/>
  <c r="D201" i="48"/>
  <c r="D336" i="48"/>
  <c r="D525" i="48"/>
  <c r="D39" i="48"/>
  <c r="M739" i="47"/>
  <c r="N738" i="47"/>
  <c r="M712" i="47"/>
  <c r="N711" i="47"/>
  <c r="M685" i="47"/>
  <c r="N684" i="47"/>
  <c r="M658" i="47"/>
  <c r="N657" i="47"/>
  <c r="M631" i="47"/>
  <c r="N630" i="47"/>
  <c r="M604" i="47"/>
  <c r="N603" i="47"/>
  <c r="M577" i="47"/>
  <c r="N576" i="47"/>
  <c r="M550" i="47"/>
  <c r="N549" i="47"/>
  <c r="M523" i="47"/>
  <c r="N522" i="47"/>
  <c r="M496" i="47"/>
  <c r="N495" i="47"/>
  <c r="M469" i="47"/>
  <c r="N468" i="47"/>
  <c r="M442" i="47"/>
  <c r="N441" i="47"/>
  <c r="M415" i="47"/>
  <c r="N414" i="47"/>
  <c r="M388" i="47"/>
  <c r="N387" i="47"/>
  <c r="M361" i="47"/>
  <c r="N360" i="47"/>
  <c r="M334" i="47"/>
  <c r="N333" i="47"/>
  <c r="M307" i="47"/>
  <c r="N306" i="47"/>
  <c r="M280" i="47"/>
  <c r="N279" i="47"/>
  <c r="M253" i="47"/>
  <c r="N252" i="47"/>
  <c r="M226" i="47"/>
  <c r="N225" i="47"/>
  <c r="M199" i="47"/>
  <c r="N198" i="47"/>
  <c r="M172" i="47"/>
  <c r="N171" i="47"/>
  <c r="M145" i="47"/>
  <c r="N144" i="47"/>
  <c r="M119" i="47"/>
  <c r="M116" i="47" s="1"/>
  <c r="J68" i="52" s="1"/>
  <c r="N118" i="47"/>
  <c r="M91" i="47"/>
  <c r="N90" i="47"/>
  <c r="M64" i="47"/>
  <c r="N63" i="47"/>
  <c r="M37" i="47"/>
  <c r="N36" i="47"/>
  <c r="L13" i="47"/>
  <c r="O13" i="47"/>
  <c r="M13" i="47"/>
  <c r="N13" i="47"/>
  <c r="F311" i="47"/>
  <c r="F15" i="47"/>
  <c r="F473" i="47"/>
  <c r="F527" i="47"/>
  <c r="F392" i="47"/>
  <c r="F68" i="47"/>
  <c r="I11" i="47"/>
  <c r="K11" i="47"/>
  <c r="K8" i="47" s="1"/>
  <c r="H4" i="52" s="1"/>
  <c r="J11" i="47"/>
  <c r="J8" i="47" s="1"/>
  <c r="G4" i="52" s="1"/>
  <c r="F284" i="47"/>
  <c r="F743" i="47"/>
  <c r="F500" i="47"/>
  <c r="F365" i="47"/>
  <c r="F95" i="47"/>
  <c r="F716" i="47"/>
  <c r="F338" i="47"/>
  <c r="F123" i="47"/>
  <c r="F662" i="47"/>
  <c r="L8" i="47"/>
  <c r="I4" i="52" s="1"/>
  <c r="F210" i="45"/>
  <c r="N92" i="49" s="1"/>
  <c r="F120" i="45"/>
  <c r="N52" i="49" s="1"/>
  <c r="F282" i="45"/>
  <c r="N124" i="49" s="1"/>
  <c r="F354" i="45"/>
  <c r="N156" i="49" s="1"/>
  <c r="F390" i="45"/>
  <c r="N172" i="49" s="1"/>
  <c r="F192" i="45"/>
  <c r="N84" i="49" s="1"/>
  <c r="F228" i="45"/>
  <c r="N100" i="49" s="1"/>
  <c r="F462" i="45"/>
  <c r="N204" i="49" s="1"/>
  <c r="F48" i="45"/>
  <c r="N20" i="49" s="1"/>
  <c r="F84" i="45"/>
  <c r="N36" i="49" s="1"/>
  <c r="F318" i="45"/>
  <c r="N140" i="49" s="1"/>
  <c r="F408" i="45"/>
  <c r="N180" i="49" s="1"/>
  <c r="F138" i="45"/>
  <c r="N60" i="49" s="1"/>
  <c r="F300" i="45"/>
  <c r="N132" i="49" s="1"/>
  <c r="F336" i="45"/>
  <c r="N148" i="49" s="1"/>
  <c r="F372" i="45"/>
  <c r="N164" i="49" s="1"/>
  <c r="F12" i="45"/>
  <c r="N4" i="49" s="1"/>
  <c r="F174" i="45"/>
  <c r="N76" i="49" s="1"/>
  <c r="F426" i="45"/>
  <c r="N188" i="49" s="1"/>
  <c r="F498" i="45"/>
  <c r="N220" i="49" s="1"/>
  <c r="F66" i="45"/>
  <c r="N28" i="49" s="1"/>
  <c r="F102" i="45"/>
  <c r="N44" i="49" s="1"/>
  <c r="F264" i="45"/>
  <c r="N116" i="49" s="1"/>
  <c r="F246" i="45"/>
  <c r="N108" i="49" s="1"/>
  <c r="F30" i="45"/>
  <c r="N12" i="49" s="1"/>
  <c r="F480" i="45"/>
  <c r="N212" i="49" s="1"/>
  <c r="F156" i="45"/>
  <c r="N68" i="49" s="1"/>
  <c r="F446" i="45"/>
  <c r="AA68" i="52" l="1"/>
  <c r="R68" i="52" s="1"/>
  <c r="F265" i="45"/>
  <c r="F229" i="45"/>
  <c r="F481" i="45"/>
  <c r="F103" i="45"/>
  <c r="F175" i="45"/>
  <c r="F301" i="45"/>
  <c r="F85" i="45"/>
  <c r="F193" i="45"/>
  <c r="F121" i="45"/>
  <c r="F157" i="45"/>
  <c r="F427" i="45"/>
  <c r="F319" i="45"/>
  <c r="F31" i="45"/>
  <c r="F13" i="45"/>
  <c r="F49" i="45"/>
  <c r="F211" i="45"/>
  <c r="F337" i="45"/>
  <c r="F283" i="45"/>
  <c r="F67" i="45"/>
  <c r="F139" i="45"/>
  <c r="F140" i="45" s="1"/>
  <c r="F391" i="45"/>
  <c r="F247" i="45"/>
  <c r="F499" i="45"/>
  <c r="F500" i="45" s="1"/>
  <c r="F373" i="45"/>
  <c r="F374" i="45" s="1"/>
  <c r="F409" i="45"/>
  <c r="F463" i="45"/>
  <c r="F464" i="45" s="1"/>
  <c r="F355" i="45"/>
  <c r="F356" i="45" s="1"/>
  <c r="I11" i="45"/>
  <c r="K11" i="45"/>
  <c r="J11" i="45"/>
  <c r="J8" i="45" s="1"/>
  <c r="X3" i="49" s="1"/>
  <c r="J15" i="48"/>
  <c r="J12" i="48" s="1"/>
  <c r="X5" i="52" s="1"/>
  <c r="I15" i="48"/>
  <c r="I12" i="48" s="1"/>
  <c r="W5" i="52" s="1"/>
  <c r="K15" i="48"/>
  <c r="K12" i="48" s="1"/>
  <c r="Y5" i="52" s="1"/>
  <c r="F476" i="48"/>
  <c r="N279" i="52" s="1"/>
  <c r="F17" i="48"/>
  <c r="N7" i="52" s="1"/>
  <c r="F314" i="48"/>
  <c r="N183" i="52" s="1"/>
  <c r="F449" i="48"/>
  <c r="N263" i="52" s="1"/>
  <c r="F395" i="48"/>
  <c r="N231" i="52" s="1"/>
  <c r="F584" i="48"/>
  <c r="N343" i="52" s="1"/>
  <c r="F260" i="48"/>
  <c r="N151" i="52" s="1"/>
  <c r="F125" i="48"/>
  <c r="N71" i="52" s="1"/>
  <c r="F665" i="48"/>
  <c r="N391" i="52" s="1"/>
  <c r="F719" i="48"/>
  <c r="N423" i="52" s="1"/>
  <c r="F206" i="48"/>
  <c r="N119" i="52" s="1"/>
  <c r="F341" i="48"/>
  <c r="N199" i="52" s="1"/>
  <c r="F233" i="48"/>
  <c r="N135" i="52" s="1"/>
  <c r="F152" i="48"/>
  <c r="N87" i="52" s="1"/>
  <c r="F692" i="48"/>
  <c r="N407" i="52" s="1"/>
  <c r="F638" i="48"/>
  <c r="N375" i="52" s="1"/>
  <c r="F287" i="48"/>
  <c r="N167" i="52" s="1"/>
  <c r="F503" i="48"/>
  <c r="N295" i="52" s="1"/>
  <c r="F746" i="48"/>
  <c r="N439" i="52" s="1"/>
  <c r="F368" i="48"/>
  <c r="N215" i="52" s="1"/>
  <c r="F71" i="48"/>
  <c r="N39" i="52" s="1"/>
  <c r="F98" i="48"/>
  <c r="N55" i="52" s="1"/>
  <c r="F530" i="48"/>
  <c r="N311" i="52" s="1"/>
  <c r="F611" i="48"/>
  <c r="N359" i="52" s="1"/>
  <c r="F44" i="48"/>
  <c r="N23" i="52" s="1"/>
  <c r="F179" i="48"/>
  <c r="N103" i="52" s="1"/>
  <c r="F422" i="48"/>
  <c r="N247" i="52" s="1"/>
  <c r="F557" i="48"/>
  <c r="N327" i="52" s="1"/>
  <c r="M740" i="47"/>
  <c r="M737" i="47" s="1"/>
  <c r="J436" i="52" s="1"/>
  <c r="N739" i="47"/>
  <c r="M713" i="47"/>
  <c r="M710" i="47" s="1"/>
  <c r="J420" i="52" s="1"/>
  <c r="N712" i="47"/>
  <c r="M686" i="47"/>
  <c r="M683" i="47" s="1"/>
  <c r="J404" i="52" s="1"/>
  <c r="N685" i="47"/>
  <c r="M659" i="47"/>
  <c r="M656" i="47" s="1"/>
  <c r="J388" i="52" s="1"/>
  <c r="N658" i="47"/>
  <c r="M632" i="47"/>
  <c r="M629" i="47" s="1"/>
  <c r="J372" i="52" s="1"/>
  <c r="N631" i="47"/>
  <c r="M605" i="47"/>
  <c r="M602" i="47" s="1"/>
  <c r="J356" i="52" s="1"/>
  <c r="N604" i="47"/>
  <c r="M578" i="47"/>
  <c r="M575" i="47" s="1"/>
  <c r="J340" i="52" s="1"/>
  <c r="N577" i="47"/>
  <c r="M551" i="47"/>
  <c r="M548" i="47" s="1"/>
  <c r="J324" i="52" s="1"/>
  <c r="N550" i="47"/>
  <c r="M524" i="47"/>
  <c r="M521" i="47" s="1"/>
  <c r="J308" i="52" s="1"/>
  <c r="N523" i="47"/>
  <c r="M497" i="47"/>
  <c r="M494" i="47" s="1"/>
  <c r="J292" i="52" s="1"/>
  <c r="N496" i="47"/>
  <c r="M470" i="47"/>
  <c r="M467" i="47" s="1"/>
  <c r="J276" i="52" s="1"/>
  <c r="N469" i="47"/>
  <c r="M443" i="47"/>
  <c r="M440" i="47" s="1"/>
  <c r="J260" i="52" s="1"/>
  <c r="N442" i="47"/>
  <c r="M416" i="47"/>
  <c r="M413" i="47" s="1"/>
  <c r="J244" i="52" s="1"/>
  <c r="N415" i="47"/>
  <c r="M389" i="47"/>
  <c r="M386" i="47" s="1"/>
  <c r="J228" i="52" s="1"/>
  <c r="N388" i="47"/>
  <c r="M362" i="47"/>
  <c r="M359" i="47" s="1"/>
  <c r="J212" i="52" s="1"/>
  <c r="N361" i="47"/>
  <c r="M335" i="47"/>
  <c r="M332" i="47" s="1"/>
  <c r="J196" i="52" s="1"/>
  <c r="N334" i="47"/>
  <c r="M308" i="47"/>
  <c r="M305" i="47" s="1"/>
  <c r="J180" i="52" s="1"/>
  <c r="N307" i="47"/>
  <c r="M281" i="47"/>
  <c r="M278" i="47" s="1"/>
  <c r="J164" i="52" s="1"/>
  <c r="N280" i="47"/>
  <c r="M254" i="47"/>
  <c r="M251" i="47" s="1"/>
  <c r="J148" i="52" s="1"/>
  <c r="N253" i="47"/>
  <c r="M227" i="47"/>
  <c r="M224" i="47" s="1"/>
  <c r="J132" i="52" s="1"/>
  <c r="N226" i="47"/>
  <c r="M200" i="47"/>
  <c r="M197" i="47" s="1"/>
  <c r="J116" i="52" s="1"/>
  <c r="N199" i="47"/>
  <c r="M173" i="47"/>
  <c r="M170" i="47" s="1"/>
  <c r="J100" i="52" s="1"/>
  <c r="N172" i="47"/>
  <c r="M146" i="47"/>
  <c r="M143" i="47" s="1"/>
  <c r="J84" i="52" s="1"/>
  <c r="N145" i="47"/>
  <c r="M121" i="47"/>
  <c r="N119" i="47"/>
  <c r="N116" i="47" s="1"/>
  <c r="K68" i="52" s="1"/>
  <c r="AB68" i="52" s="1"/>
  <c r="S68" i="52" s="1"/>
  <c r="M92" i="47"/>
  <c r="M89" i="47" s="1"/>
  <c r="J52" i="52" s="1"/>
  <c r="N91" i="47"/>
  <c r="M65" i="47"/>
  <c r="M62" i="47" s="1"/>
  <c r="J36" i="52" s="1"/>
  <c r="N64" i="47"/>
  <c r="M38" i="47"/>
  <c r="M35" i="47" s="1"/>
  <c r="J20" i="52" s="1"/>
  <c r="N37" i="47"/>
  <c r="I8" i="47"/>
  <c r="F4" i="52" s="1"/>
  <c r="M14" i="47"/>
  <c r="N14" i="47"/>
  <c r="L14" i="47"/>
  <c r="O14" i="47"/>
  <c r="F124" i="47"/>
  <c r="B70" i="52" s="1"/>
  <c r="F717" i="47"/>
  <c r="F285" i="47"/>
  <c r="F609" i="47"/>
  <c r="K13" i="47"/>
  <c r="J13" i="47"/>
  <c r="I13" i="47"/>
  <c r="F420" i="47"/>
  <c r="F339" i="47"/>
  <c r="F555" i="47"/>
  <c r="F690" i="47"/>
  <c r="F69" i="47"/>
  <c r="F258" i="47"/>
  <c r="F528" i="47"/>
  <c r="F636" i="47"/>
  <c r="F663" i="47"/>
  <c r="F474" i="47"/>
  <c r="F312" i="47"/>
  <c r="F177" i="47"/>
  <c r="F150" i="47"/>
  <c r="F231" i="47"/>
  <c r="F96" i="47"/>
  <c r="F42" i="47"/>
  <c r="F447" i="47"/>
  <c r="F582" i="47"/>
  <c r="F366" i="47"/>
  <c r="F501" i="47"/>
  <c r="F744" i="47"/>
  <c r="F204" i="47"/>
  <c r="F393" i="47"/>
  <c r="F16" i="47"/>
  <c r="B6" i="52" s="1"/>
  <c r="I8" i="45"/>
  <c r="W3" i="49" s="1"/>
  <c r="K8" i="45"/>
  <c r="Y3" i="49" s="1"/>
  <c r="F158" i="45"/>
  <c r="F266" i="45"/>
  <c r="F410" i="45"/>
  <c r="F50" i="45"/>
  <c r="F230" i="45"/>
  <c r="F447" i="45"/>
  <c r="F104" i="45"/>
  <c r="F68" i="45"/>
  <c r="F428" i="45"/>
  <c r="F176" i="45"/>
  <c r="F14" i="45"/>
  <c r="F320" i="45"/>
  <c r="F32" i="45"/>
  <c r="F338" i="45"/>
  <c r="F212" i="45"/>
  <c r="F86" i="45"/>
  <c r="F194" i="45"/>
  <c r="F482" i="45"/>
  <c r="F248" i="45"/>
  <c r="F302" i="45"/>
  <c r="F392" i="45"/>
  <c r="F284" i="45"/>
  <c r="F122" i="45"/>
  <c r="AA372" i="52" l="1"/>
  <c r="R372" i="52" s="1"/>
  <c r="AA4" i="52"/>
  <c r="R4" i="52" s="1"/>
  <c r="AB4" i="52"/>
  <c r="S4" i="52" s="1"/>
  <c r="AA340" i="52"/>
  <c r="R340" i="52" s="1"/>
  <c r="AA356" i="52"/>
  <c r="R356" i="52" s="1"/>
  <c r="AA436" i="52"/>
  <c r="R436" i="52" s="1"/>
  <c r="AA132" i="52"/>
  <c r="R132" i="52" s="1"/>
  <c r="AA148" i="52"/>
  <c r="R148" i="52" s="1"/>
  <c r="AC148" i="52"/>
  <c r="T148" i="52" s="1"/>
  <c r="AB148" i="52"/>
  <c r="S148" i="52" s="1"/>
  <c r="AA164" i="52"/>
  <c r="R164" i="52" s="1"/>
  <c r="AB116" i="52"/>
  <c r="S116" i="52" s="1"/>
  <c r="AA116" i="52"/>
  <c r="R116" i="52" s="1"/>
  <c r="AC116" i="52"/>
  <c r="T116" i="52" s="1"/>
  <c r="AB52" i="52"/>
  <c r="S52" i="52" s="1"/>
  <c r="AA52" i="52"/>
  <c r="R52" i="52" s="1"/>
  <c r="AC52" i="52"/>
  <c r="T52" i="52" s="1"/>
  <c r="AC324" i="52"/>
  <c r="T324" i="52" s="1"/>
  <c r="AA324" i="52"/>
  <c r="R324" i="52" s="1"/>
  <c r="AB324" i="52"/>
  <c r="S324" i="52" s="1"/>
  <c r="AA180" i="52"/>
  <c r="R180" i="52" s="1"/>
  <c r="AB180" i="52"/>
  <c r="S180" i="52" s="1"/>
  <c r="AA196" i="52"/>
  <c r="R196" i="52" s="1"/>
  <c r="AA388" i="52"/>
  <c r="R388" i="52" s="1"/>
  <c r="AA212" i="52"/>
  <c r="R212" i="52" s="1"/>
  <c r="AA228" i="52"/>
  <c r="R228" i="52" s="1"/>
  <c r="AA20" i="52"/>
  <c r="R20" i="52" s="1"/>
  <c r="AA84" i="52"/>
  <c r="R84" i="52" s="1"/>
  <c r="AA420" i="52"/>
  <c r="R420" i="52" s="1"/>
  <c r="AA244" i="52"/>
  <c r="R244" i="52" s="1"/>
  <c r="AA260" i="52"/>
  <c r="R260" i="52" s="1"/>
  <c r="AA276" i="52"/>
  <c r="R276" i="52" s="1"/>
  <c r="AB36" i="52"/>
  <c r="S36" i="52" s="1"/>
  <c r="AC36" i="52"/>
  <c r="T36" i="52" s="1"/>
  <c r="AA36" i="52"/>
  <c r="R36" i="52" s="1"/>
  <c r="AB404" i="52"/>
  <c r="S404" i="52" s="1"/>
  <c r="AC404" i="52"/>
  <c r="T404" i="52" s="1"/>
  <c r="AA404" i="52"/>
  <c r="R404" i="52" s="1"/>
  <c r="AB292" i="52"/>
  <c r="S292" i="52" s="1"/>
  <c r="AA292" i="52"/>
  <c r="R292" i="52" s="1"/>
  <c r="AC292" i="52"/>
  <c r="T292" i="52" s="1"/>
  <c r="AC68" i="52"/>
  <c r="T68" i="52" s="1"/>
  <c r="AA100" i="52"/>
  <c r="R100" i="52" s="1"/>
  <c r="AA308" i="52"/>
  <c r="R308" i="52" s="1"/>
  <c r="D116" i="47"/>
  <c r="D8" i="47"/>
  <c r="K13" i="45"/>
  <c r="I13" i="45"/>
  <c r="J13" i="45"/>
  <c r="J16" i="48"/>
  <c r="X6" i="52" s="1"/>
  <c r="I16" i="48"/>
  <c r="W6" i="52" s="1"/>
  <c r="K16" i="48"/>
  <c r="Y6" i="52" s="1"/>
  <c r="F423" i="48"/>
  <c r="N248" i="52" s="1"/>
  <c r="F45" i="48"/>
  <c r="N24" i="52" s="1"/>
  <c r="F99" i="48"/>
  <c r="N56" i="52" s="1"/>
  <c r="F369" i="48"/>
  <c r="N216" i="52" s="1"/>
  <c r="F693" i="48"/>
  <c r="N408" i="52" s="1"/>
  <c r="F396" i="48"/>
  <c r="N232" i="52" s="1"/>
  <c r="F315" i="48"/>
  <c r="N184" i="52" s="1"/>
  <c r="F288" i="48"/>
  <c r="N168" i="52" s="1"/>
  <c r="F666" i="48"/>
  <c r="N392" i="52" s="1"/>
  <c r="F585" i="48"/>
  <c r="N344" i="52" s="1"/>
  <c r="F558" i="48"/>
  <c r="N328" i="52" s="1"/>
  <c r="F531" i="48"/>
  <c r="N312" i="52" s="1"/>
  <c r="F72" i="48"/>
  <c r="N40" i="52" s="1"/>
  <c r="F747" i="48"/>
  <c r="N440" i="52" s="1"/>
  <c r="F342" i="48"/>
  <c r="N200" i="52" s="1"/>
  <c r="F720" i="48"/>
  <c r="N424" i="52" s="1"/>
  <c r="F450" i="48"/>
  <c r="N264" i="52" s="1"/>
  <c r="F18" i="48"/>
  <c r="N8" i="52" s="1"/>
  <c r="F180" i="48"/>
  <c r="N104" i="52" s="1"/>
  <c r="F612" i="48"/>
  <c r="N360" i="52" s="1"/>
  <c r="F504" i="48"/>
  <c r="N296" i="52" s="1"/>
  <c r="F639" i="48"/>
  <c r="N376" i="52" s="1"/>
  <c r="F153" i="48"/>
  <c r="N88" i="52" s="1"/>
  <c r="F234" i="48"/>
  <c r="N136" i="52" s="1"/>
  <c r="F207" i="48"/>
  <c r="N120" i="52" s="1"/>
  <c r="F126" i="48"/>
  <c r="N72" i="52" s="1"/>
  <c r="F261" i="48"/>
  <c r="N152" i="52" s="1"/>
  <c r="F477" i="48"/>
  <c r="N280" i="52" s="1"/>
  <c r="M742" i="47"/>
  <c r="N740" i="47"/>
  <c r="N737" i="47" s="1"/>
  <c r="K436" i="52" s="1"/>
  <c r="AC436" i="52" s="1"/>
  <c r="T436" i="52" s="1"/>
  <c r="M715" i="47"/>
  <c r="N713" i="47"/>
  <c r="N710" i="47" s="1"/>
  <c r="K420" i="52" s="1"/>
  <c r="AB420" i="52" s="1"/>
  <c r="S420" i="52" s="1"/>
  <c r="M688" i="47"/>
  <c r="N686" i="47"/>
  <c r="N683" i="47" s="1"/>
  <c r="K404" i="52" s="1"/>
  <c r="M661" i="47"/>
  <c r="N659" i="47"/>
  <c r="N656" i="47" s="1"/>
  <c r="K388" i="52" s="1"/>
  <c r="AB388" i="52" s="1"/>
  <c r="S388" i="52" s="1"/>
  <c r="M634" i="47"/>
  <c r="N632" i="47"/>
  <c r="N629" i="47" s="1"/>
  <c r="K372" i="52" s="1"/>
  <c r="AB372" i="52" s="1"/>
  <c r="S372" i="52" s="1"/>
  <c r="M607" i="47"/>
  <c r="N605" i="47"/>
  <c r="N602" i="47" s="1"/>
  <c r="K356" i="52" s="1"/>
  <c r="AC356" i="52" s="1"/>
  <c r="T356" i="52" s="1"/>
  <c r="M580" i="47"/>
  <c r="N578" i="47"/>
  <c r="N575" i="47" s="1"/>
  <c r="K340" i="52" s="1"/>
  <c r="AB340" i="52" s="1"/>
  <c r="S340" i="52" s="1"/>
  <c r="M553" i="47"/>
  <c r="N551" i="47"/>
  <c r="N548" i="47" s="1"/>
  <c r="K324" i="52" s="1"/>
  <c r="M526" i="47"/>
  <c r="N524" i="47"/>
  <c r="N521" i="47" s="1"/>
  <c r="K308" i="52" s="1"/>
  <c r="AB308" i="52" s="1"/>
  <c r="S308" i="52" s="1"/>
  <c r="M499" i="47"/>
  <c r="N497" i="47"/>
  <c r="N494" i="47" s="1"/>
  <c r="K292" i="52" s="1"/>
  <c r="M472" i="47"/>
  <c r="N470" i="47"/>
  <c r="N467" i="47" s="1"/>
  <c r="K276" i="52" s="1"/>
  <c r="AC276" i="52" s="1"/>
  <c r="T276" i="52" s="1"/>
  <c r="M445" i="47"/>
  <c r="N443" i="47"/>
  <c r="N440" i="47" s="1"/>
  <c r="K260" i="52" s="1"/>
  <c r="AC260" i="52" s="1"/>
  <c r="T260" i="52" s="1"/>
  <c r="M418" i="47"/>
  <c r="N416" i="47"/>
  <c r="N413" i="47" s="1"/>
  <c r="K244" i="52" s="1"/>
  <c r="AB244" i="52" s="1"/>
  <c r="S244" i="52" s="1"/>
  <c r="M391" i="47"/>
  <c r="N389" i="47"/>
  <c r="N386" i="47" s="1"/>
  <c r="K228" i="52" s="1"/>
  <c r="AC228" i="52" s="1"/>
  <c r="T228" i="52" s="1"/>
  <c r="M364" i="47"/>
  <c r="N362" i="47"/>
  <c r="N359" i="47" s="1"/>
  <c r="K212" i="52" s="1"/>
  <c r="AB212" i="52" s="1"/>
  <c r="S212" i="52" s="1"/>
  <c r="M337" i="47"/>
  <c r="N335" i="47"/>
  <c r="N332" i="47" s="1"/>
  <c r="K196" i="52" s="1"/>
  <c r="AB196" i="52" s="1"/>
  <c r="S196" i="52" s="1"/>
  <c r="M310" i="47"/>
  <c r="N308" i="47"/>
  <c r="N305" i="47" s="1"/>
  <c r="K180" i="52" s="1"/>
  <c r="AC180" i="52" s="1"/>
  <c r="T180" i="52" s="1"/>
  <c r="M283" i="47"/>
  <c r="N281" i="47"/>
  <c r="N278" i="47" s="1"/>
  <c r="K164" i="52" s="1"/>
  <c r="AC164" i="52" s="1"/>
  <c r="T164" i="52" s="1"/>
  <c r="M256" i="47"/>
  <c r="N254" i="47"/>
  <c r="N251" i="47" s="1"/>
  <c r="K148" i="52" s="1"/>
  <c r="M229" i="47"/>
  <c r="N227" i="47"/>
  <c r="N224" i="47" s="1"/>
  <c r="K132" i="52" s="1"/>
  <c r="AC132" i="52" s="1"/>
  <c r="T132" i="52" s="1"/>
  <c r="M202" i="47"/>
  <c r="N200" i="47"/>
  <c r="N197" i="47" s="1"/>
  <c r="K116" i="52" s="1"/>
  <c r="M175" i="47"/>
  <c r="N173" i="47"/>
  <c r="N170" i="47" s="1"/>
  <c r="K100" i="52" s="1"/>
  <c r="AC100" i="52" s="1"/>
  <c r="T100" i="52" s="1"/>
  <c r="M148" i="47"/>
  <c r="N146" i="47"/>
  <c r="N143" i="47" s="1"/>
  <c r="K84" i="52" s="1"/>
  <c r="AB84" i="52" s="1"/>
  <c r="S84" i="52" s="1"/>
  <c r="M122" i="47"/>
  <c r="N121" i="47"/>
  <c r="M94" i="47"/>
  <c r="N92" i="47"/>
  <c r="N89" i="47" s="1"/>
  <c r="K52" i="52" s="1"/>
  <c r="M67" i="47"/>
  <c r="N65" i="47"/>
  <c r="N62" i="47" s="1"/>
  <c r="K36" i="52" s="1"/>
  <c r="M40" i="47"/>
  <c r="N38" i="47"/>
  <c r="N35" i="47" s="1"/>
  <c r="K20" i="52" s="1"/>
  <c r="AB20" i="52" s="1"/>
  <c r="S20" i="52" s="1"/>
  <c r="M15" i="47"/>
  <c r="M12" i="47" s="1"/>
  <c r="J5" i="52" s="1"/>
  <c r="L15" i="47"/>
  <c r="O15" i="47"/>
  <c r="O12" i="47" s="1"/>
  <c r="L5" i="52" s="1"/>
  <c r="AC5" i="52" s="1"/>
  <c r="T5" i="52" s="1"/>
  <c r="N15" i="47"/>
  <c r="N12" i="47" s="1"/>
  <c r="K5" i="52" s="1"/>
  <c r="F745" i="47"/>
  <c r="B438" i="52" s="1"/>
  <c r="F502" i="47"/>
  <c r="B294" i="52" s="1"/>
  <c r="F367" i="47"/>
  <c r="B214" i="52" s="1"/>
  <c r="F583" i="47"/>
  <c r="B342" i="52" s="1"/>
  <c r="F448" i="47"/>
  <c r="B262" i="52" s="1"/>
  <c r="F43" i="47"/>
  <c r="B22" i="52" s="1"/>
  <c r="F97" i="47"/>
  <c r="B54" i="52" s="1"/>
  <c r="F178" i="47"/>
  <c r="B102" i="52" s="1"/>
  <c r="F313" i="47"/>
  <c r="B182" i="52" s="1"/>
  <c r="F70" i="47"/>
  <c r="B38" i="52" s="1"/>
  <c r="F664" i="47"/>
  <c r="B390" i="52" s="1"/>
  <c r="F637" i="47"/>
  <c r="B374" i="52" s="1"/>
  <c r="F17" i="47"/>
  <c r="B7" i="52" s="1"/>
  <c r="F151" i="47"/>
  <c r="B86" i="52" s="1"/>
  <c r="F691" i="47"/>
  <c r="B406" i="52" s="1"/>
  <c r="F556" i="47"/>
  <c r="B326" i="52" s="1"/>
  <c r="F340" i="47"/>
  <c r="B198" i="52" s="1"/>
  <c r="F421" i="47"/>
  <c r="B246" i="52" s="1"/>
  <c r="F125" i="47"/>
  <c r="B71" i="52" s="1"/>
  <c r="F394" i="47"/>
  <c r="B230" i="52" s="1"/>
  <c r="F205" i="47"/>
  <c r="B118" i="52" s="1"/>
  <c r="F232" i="47"/>
  <c r="B134" i="52" s="1"/>
  <c r="F475" i="47"/>
  <c r="B278" i="52" s="1"/>
  <c r="F529" i="47"/>
  <c r="B310" i="52" s="1"/>
  <c r="F259" i="47"/>
  <c r="B150" i="52" s="1"/>
  <c r="F610" i="47"/>
  <c r="B358" i="52" s="1"/>
  <c r="F286" i="47"/>
  <c r="B166" i="52" s="1"/>
  <c r="J14" i="47"/>
  <c r="I14" i="47"/>
  <c r="K14" i="47"/>
  <c r="F718" i="47"/>
  <c r="B422" i="52" s="1"/>
  <c r="D8" i="45"/>
  <c r="F339" i="45"/>
  <c r="F123" i="45"/>
  <c r="F285" i="45"/>
  <c r="F357" i="45"/>
  <c r="F393" i="45"/>
  <c r="F249" i="45"/>
  <c r="F483" i="45"/>
  <c r="F213" i="45"/>
  <c r="F33" i="45"/>
  <c r="F51" i="45"/>
  <c r="F411" i="45"/>
  <c r="F159" i="45"/>
  <c r="F141" i="45"/>
  <c r="F87" i="45"/>
  <c r="F231" i="45"/>
  <c r="F15" i="45"/>
  <c r="F303" i="45"/>
  <c r="F375" i="45"/>
  <c r="F501" i="45"/>
  <c r="F195" i="45"/>
  <c r="F465" i="45"/>
  <c r="F321" i="45"/>
  <c r="F177" i="45"/>
  <c r="F429" i="45"/>
  <c r="F69" i="45"/>
  <c r="F105" i="45"/>
  <c r="F448" i="45"/>
  <c r="N197" i="49" s="1"/>
  <c r="F267" i="45"/>
  <c r="AB276" i="52" l="1"/>
  <c r="S276" i="52" s="1"/>
  <c r="AB260" i="52"/>
  <c r="S260" i="52" s="1"/>
  <c r="AB164" i="52"/>
  <c r="S164" i="52" s="1"/>
  <c r="AC244" i="52"/>
  <c r="T244" i="52" s="1"/>
  <c r="AC420" i="52"/>
  <c r="T420" i="52" s="1"/>
  <c r="AB132" i="52"/>
  <c r="S132" i="52" s="1"/>
  <c r="AB436" i="52"/>
  <c r="S436" i="52" s="1"/>
  <c r="AC84" i="52"/>
  <c r="T84" i="52" s="1"/>
  <c r="AC20" i="52"/>
  <c r="T20" i="52" s="1"/>
  <c r="AB356" i="52"/>
  <c r="S356" i="52" s="1"/>
  <c r="AB228" i="52"/>
  <c r="S228" i="52" s="1"/>
  <c r="AC340" i="52"/>
  <c r="T340" i="52" s="1"/>
  <c r="AC212" i="52"/>
  <c r="T212" i="52" s="1"/>
  <c r="AC372" i="52"/>
  <c r="T372" i="52" s="1"/>
  <c r="AC388" i="52"/>
  <c r="T388" i="52" s="1"/>
  <c r="AC308" i="52"/>
  <c r="T308" i="52" s="1"/>
  <c r="AB100" i="52"/>
  <c r="S100" i="52" s="1"/>
  <c r="AC196" i="52"/>
  <c r="T196" i="52" s="1"/>
  <c r="D35" i="47"/>
  <c r="D89" i="47"/>
  <c r="D143" i="47"/>
  <c r="D197" i="47"/>
  <c r="D251" i="47"/>
  <c r="D305" i="47"/>
  <c r="D359" i="47"/>
  <c r="D413" i="47"/>
  <c r="D467" i="47"/>
  <c r="D521" i="47"/>
  <c r="D575" i="47"/>
  <c r="D629" i="47"/>
  <c r="D683" i="47"/>
  <c r="D737" i="47"/>
  <c r="F127" i="48"/>
  <c r="F128" i="48" s="1"/>
  <c r="F640" i="48"/>
  <c r="F641" i="48" s="1"/>
  <c r="F19" i="48"/>
  <c r="F20" i="48" s="1"/>
  <c r="F748" i="48"/>
  <c r="F749" i="48" s="1"/>
  <c r="F586" i="48"/>
  <c r="F587" i="48" s="1"/>
  <c r="F397" i="48"/>
  <c r="F46" i="48"/>
  <c r="F208" i="48"/>
  <c r="F505" i="48"/>
  <c r="F451" i="48"/>
  <c r="F73" i="48"/>
  <c r="F667" i="48"/>
  <c r="F668" i="48" s="1"/>
  <c r="F694" i="48"/>
  <c r="F424" i="48"/>
  <c r="D62" i="47"/>
  <c r="D170" i="47"/>
  <c r="D224" i="47"/>
  <c r="D278" i="47"/>
  <c r="D332" i="47"/>
  <c r="D386" i="47"/>
  <c r="D440" i="47"/>
  <c r="D494" i="47"/>
  <c r="D548" i="47"/>
  <c r="D602" i="47"/>
  <c r="D656" i="47"/>
  <c r="D710" i="47"/>
  <c r="F478" i="48"/>
  <c r="F479" i="48" s="1"/>
  <c r="F235" i="48"/>
  <c r="F236" i="48" s="1"/>
  <c r="F613" i="48"/>
  <c r="F614" i="48" s="1"/>
  <c r="F721" i="48"/>
  <c r="F532" i="48"/>
  <c r="F289" i="48"/>
  <c r="F290" i="48" s="1"/>
  <c r="F370" i="48"/>
  <c r="F371" i="48" s="1"/>
  <c r="F262" i="48"/>
  <c r="F263" i="48" s="1"/>
  <c r="F154" i="48"/>
  <c r="F181" i="48"/>
  <c r="F343" i="48"/>
  <c r="F344" i="48" s="1"/>
  <c r="F559" i="48"/>
  <c r="F560" i="48" s="1"/>
  <c r="F316" i="48"/>
  <c r="F317" i="48" s="1"/>
  <c r="F100" i="48"/>
  <c r="F101" i="48" s="1"/>
  <c r="K14" i="45"/>
  <c r="J14" i="45"/>
  <c r="I14" i="45"/>
  <c r="K17" i="48"/>
  <c r="Y7" i="52" s="1"/>
  <c r="J17" i="48"/>
  <c r="X7" i="52" s="1"/>
  <c r="I17" i="48"/>
  <c r="W7" i="52" s="1"/>
  <c r="D12" i="48"/>
  <c r="F452" i="48"/>
  <c r="D448" i="48"/>
  <c r="D340" i="48"/>
  <c r="D529" i="48"/>
  <c r="D124" i="48"/>
  <c r="D286" i="48"/>
  <c r="D394" i="48"/>
  <c r="F695" i="48"/>
  <c r="F47" i="48"/>
  <c r="F425" i="48"/>
  <c r="D475" i="48"/>
  <c r="D259" i="48"/>
  <c r="D232" i="48"/>
  <c r="D502" i="48"/>
  <c r="D610" i="48"/>
  <c r="D718" i="48"/>
  <c r="D583" i="48"/>
  <c r="D151" i="48"/>
  <c r="D637" i="48"/>
  <c r="D313" i="48"/>
  <c r="D745" i="48"/>
  <c r="D70" i="48"/>
  <c r="F209" i="48"/>
  <c r="F155" i="48"/>
  <c r="F506" i="48"/>
  <c r="F182" i="48"/>
  <c r="F722" i="48"/>
  <c r="F74" i="48"/>
  <c r="F533" i="48"/>
  <c r="D205" i="48"/>
  <c r="D97" i="48"/>
  <c r="D421" i="48"/>
  <c r="F398" i="48"/>
  <c r="D664" i="48"/>
  <c r="D691" i="48"/>
  <c r="D43" i="48"/>
  <c r="D556" i="48"/>
  <c r="D178" i="48"/>
  <c r="D367" i="48"/>
  <c r="M743" i="47"/>
  <c r="N742" i="47"/>
  <c r="M716" i="47"/>
  <c r="N715" i="47"/>
  <c r="M689" i="47"/>
  <c r="N688" i="47"/>
  <c r="M662" i="47"/>
  <c r="N661" i="47"/>
  <c r="M635" i="47"/>
  <c r="N634" i="47"/>
  <c r="M608" i="47"/>
  <c r="N607" i="47"/>
  <c r="M581" i="47"/>
  <c r="N580" i="47"/>
  <c r="M554" i="47"/>
  <c r="N553" i="47"/>
  <c r="M527" i="47"/>
  <c r="N526" i="47"/>
  <c r="M500" i="47"/>
  <c r="N499" i="47"/>
  <c r="M473" i="47"/>
  <c r="N472" i="47"/>
  <c r="M446" i="47"/>
  <c r="N445" i="47"/>
  <c r="M419" i="47"/>
  <c r="N418" i="47"/>
  <c r="M392" i="47"/>
  <c r="N391" i="47"/>
  <c r="M365" i="47"/>
  <c r="N364" i="47"/>
  <c r="M338" i="47"/>
  <c r="N337" i="47"/>
  <c r="M311" i="47"/>
  <c r="N310" i="47"/>
  <c r="M284" i="47"/>
  <c r="N283" i="47"/>
  <c r="M257" i="47"/>
  <c r="N256" i="47"/>
  <c r="M230" i="47"/>
  <c r="N229" i="47"/>
  <c r="M203" i="47"/>
  <c r="N202" i="47"/>
  <c r="M176" i="47"/>
  <c r="N175" i="47"/>
  <c r="M149" i="47"/>
  <c r="N148" i="47"/>
  <c r="M123" i="47"/>
  <c r="M120" i="47" s="1"/>
  <c r="J69" i="52" s="1"/>
  <c r="N122" i="47"/>
  <c r="M95" i="47"/>
  <c r="N94" i="47"/>
  <c r="M68" i="47"/>
  <c r="N67" i="47"/>
  <c r="M41" i="47"/>
  <c r="N40" i="47"/>
  <c r="L16" i="47"/>
  <c r="I6" i="52" s="1"/>
  <c r="O16" i="47"/>
  <c r="L6" i="52" s="1"/>
  <c r="AC6" i="52" s="1"/>
  <c r="T6" i="52" s="1"/>
  <c r="N16" i="47"/>
  <c r="K6" i="52" s="1"/>
  <c r="M16" i="47"/>
  <c r="J6" i="52" s="1"/>
  <c r="F287" i="47"/>
  <c r="B167" i="52" s="1"/>
  <c r="F611" i="47"/>
  <c r="B359" i="52" s="1"/>
  <c r="F476" i="47"/>
  <c r="B279" i="52" s="1"/>
  <c r="F126" i="47"/>
  <c r="B72" i="52" s="1"/>
  <c r="F18" i="47"/>
  <c r="B8" i="52" s="1"/>
  <c r="F71" i="47"/>
  <c r="B39" i="52" s="1"/>
  <c r="F233" i="47"/>
  <c r="B135" i="52" s="1"/>
  <c r="F206" i="47"/>
  <c r="B119" i="52" s="1"/>
  <c r="F395" i="47"/>
  <c r="B231" i="52" s="1"/>
  <c r="F422" i="47"/>
  <c r="B247" i="52" s="1"/>
  <c r="F341" i="47"/>
  <c r="B199" i="52" s="1"/>
  <c r="F557" i="47"/>
  <c r="B327" i="52" s="1"/>
  <c r="F692" i="47"/>
  <c r="B407" i="52" s="1"/>
  <c r="F98" i="47"/>
  <c r="B55" i="52" s="1"/>
  <c r="F44" i="47"/>
  <c r="B23" i="52" s="1"/>
  <c r="F449" i="47"/>
  <c r="B263" i="52" s="1"/>
  <c r="F584" i="47"/>
  <c r="B343" i="52" s="1"/>
  <c r="F368" i="47"/>
  <c r="B215" i="52" s="1"/>
  <c r="F503" i="47"/>
  <c r="B295" i="52" s="1"/>
  <c r="F746" i="47"/>
  <c r="B439" i="52" s="1"/>
  <c r="F152" i="47"/>
  <c r="B87" i="52" s="1"/>
  <c r="F314" i="47"/>
  <c r="B183" i="52" s="1"/>
  <c r="F179" i="47"/>
  <c r="B103" i="52" s="1"/>
  <c r="K15" i="47"/>
  <c r="K12" i="47" s="1"/>
  <c r="H5" i="52" s="1"/>
  <c r="J15" i="47"/>
  <c r="J12" i="47" s="1"/>
  <c r="G5" i="52" s="1"/>
  <c r="I15" i="47"/>
  <c r="L12" i="47"/>
  <c r="I5" i="52" s="1"/>
  <c r="F719" i="47"/>
  <c r="B423" i="52" s="1"/>
  <c r="F260" i="47"/>
  <c r="B151" i="52" s="1"/>
  <c r="F530" i="47"/>
  <c r="B311" i="52" s="1"/>
  <c r="F638" i="47"/>
  <c r="B375" i="52" s="1"/>
  <c r="F665" i="47"/>
  <c r="B391" i="52" s="1"/>
  <c r="F340" i="45"/>
  <c r="N149" i="49" s="1"/>
  <c r="F268" i="45"/>
  <c r="N117" i="49" s="1"/>
  <c r="F106" i="45"/>
  <c r="N45" i="49" s="1"/>
  <c r="F70" i="45"/>
  <c r="N29" i="49" s="1"/>
  <c r="F430" i="45"/>
  <c r="N189" i="49" s="1"/>
  <c r="F178" i="45"/>
  <c r="N77" i="49" s="1"/>
  <c r="F376" i="45"/>
  <c r="N165" i="49" s="1"/>
  <c r="F304" i="45"/>
  <c r="N133" i="49" s="1"/>
  <c r="F16" i="45"/>
  <c r="N5" i="49" s="1"/>
  <c r="F88" i="45"/>
  <c r="N37" i="49" s="1"/>
  <c r="F214" i="45"/>
  <c r="N93" i="49" s="1"/>
  <c r="F484" i="45"/>
  <c r="N213" i="49" s="1"/>
  <c r="F250" i="45"/>
  <c r="N109" i="49" s="1"/>
  <c r="F466" i="45"/>
  <c r="N205" i="49" s="1"/>
  <c r="F502" i="45"/>
  <c r="N221" i="49" s="1"/>
  <c r="F449" i="45"/>
  <c r="N198" i="49" s="1"/>
  <c r="F232" i="45"/>
  <c r="N101" i="49" s="1"/>
  <c r="F160" i="45"/>
  <c r="N69" i="49" s="1"/>
  <c r="F412" i="45"/>
  <c r="N181" i="49" s="1"/>
  <c r="F52" i="45"/>
  <c r="N21" i="49" s="1"/>
  <c r="F394" i="45"/>
  <c r="N173" i="49" s="1"/>
  <c r="F358" i="45"/>
  <c r="N157" i="49" s="1"/>
  <c r="F286" i="45"/>
  <c r="N125" i="49" s="1"/>
  <c r="F124" i="45"/>
  <c r="N53" i="49" s="1"/>
  <c r="F196" i="45"/>
  <c r="N85" i="49" s="1"/>
  <c r="F142" i="45"/>
  <c r="N61" i="49" s="1"/>
  <c r="F34" i="45"/>
  <c r="N13" i="49" s="1"/>
  <c r="F322" i="45"/>
  <c r="N141" i="49" s="1"/>
  <c r="AA69" i="52" l="1"/>
  <c r="R69" i="52" s="1"/>
  <c r="F127" i="47"/>
  <c r="F19" i="47"/>
  <c r="I15" i="45"/>
  <c r="J15" i="45"/>
  <c r="K15" i="45"/>
  <c r="K12" i="45" s="1"/>
  <c r="Y4" i="49" s="1"/>
  <c r="J19" i="48"/>
  <c r="I19" i="48"/>
  <c r="K19" i="48"/>
  <c r="D16" i="48"/>
  <c r="F102" i="48"/>
  <c r="F318" i="48"/>
  <c r="F561" i="48"/>
  <c r="F345" i="48"/>
  <c r="D341" i="48"/>
  <c r="D476" i="48"/>
  <c r="D368" i="48"/>
  <c r="D584" i="48"/>
  <c r="D530" i="48"/>
  <c r="D746" i="48"/>
  <c r="D503" i="48"/>
  <c r="D125" i="48"/>
  <c r="F399" i="48"/>
  <c r="F669" i="48"/>
  <c r="F75" i="48"/>
  <c r="F183" i="48"/>
  <c r="F507" i="48"/>
  <c r="F156" i="48"/>
  <c r="F210" i="48"/>
  <c r="F48" i="48"/>
  <c r="F21" i="48"/>
  <c r="F615" i="48"/>
  <c r="F642" i="48"/>
  <c r="F237" i="48"/>
  <c r="F129" i="48"/>
  <c r="F480" i="48"/>
  <c r="D422" i="48"/>
  <c r="D98" i="48"/>
  <c r="D71" i="48"/>
  <c r="D611" i="48"/>
  <c r="D152" i="48"/>
  <c r="F291" i="48"/>
  <c r="F588" i="48"/>
  <c r="F534" i="48"/>
  <c r="F723" i="48"/>
  <c r="F426" i="48"/>
  <c r="F696" i="48"/>
  <c r="F453" i="48"/>
  <c r="D314" i="48"/>
  <c r="D557" i="48"/>
  <c r="D44" i="48"/>
  <c r="D287" i="48"/>
  <c r="D665" i="48"/>
  <c r="D719" i="48"/>
  <c r="D638" i="48"/>
  <c r="D206" i="48"/>
  <c r="D260" i="48"/>
  <c r="F372" i="48"/>
  <c r="F264" i="48"/>
  <c r="F750" i="48"/>
  <c r="D692" i="48"/>
  <c r="D449" i="48"/>
  <c r="D179" i="48"/>
  <c r="D233" i="48"/>
  <c r="D395" i="48"/>
  <c r="M744" i="47"/>
  <c r="M741" i="47" s="1"/>
  <c r="J437" i="52" s="1"/>
  <c r="N743" i="47"/>
  <c r="M717" i="47"/>
  <c r="M714" i="47" s="1"/>
  <c r="J421" i="52" s="1"/>
  <c r="N716" i="47"/>
  <c r="M690" i="47"/>
  <c r="M687" i="47" s="1"/>
  <c r="J405" i="52" s="1"/>
  <c r="N689" i="47"/>
  <c r="M663" i="47"/>
  <c r="M660" i="47" s="1"/>
  <c r="J389" i="52" s="1"/>
  <c r="N662" i="47"/>
  <c r="M636" i="47"/>
  <c r="M633" i="47" s="1"/>
  <c r="J373" i="52" s="1"/>
  <c r="N635" i="47"/>
  <c r="M609" i="47"/>
  <c r="M606" i="47" s="1"/>
  <c r="J357" i="52" s="1"/>
  <c r="N608" i="47"/>
  <c r="M582" i="47"/>
  <c r="M579" i="47" s="1"/>
  <c r="J341" i="52" s="1"/>
  <c r="N581" i="47"/>
  <c r="M555" i="47"/>
  <c r="M552" i="47" s="1"/>
  <c r="J325" i="52" s="1"/>
  <c r="N554" i="47"/>
  <c r="M528" i="47"/>
  <c r="M525" i="47" s="1"/>
  <c r="J309" i="52" s="1"/>
  <c r="N527" i="47"/>
  <c r="M501" i="47"/>
  <c r="M498" i="47" s="1"/>
  <c r="J293" i="52" s="1"/>
  <c r="N500" i="47"/>
  <c r="M474" i="47"/>
  <c r="M471" i="47" s="1"/>
  <c r="J277" i="52" s="1"/>
  <c r="N473" i="47"/>
  <c r="M447" i="47"/>
  <c r="M444" i="47" s="1"/>
  <c r="J261" i="52" s="1"/>
  <c r="N446" i="47"/>
  <c r="M420" i="47"/>
  <c r="M417" i="47" s="1"/>
  <c r="J245" i="52" s="1"/>
  <c r="N419" i="47"/>
  <c r="M393" i="47"/>
  <c r="M390" i="47" s="1"/>
  <c r="J229" i="52" s="1"/>
  <c r="N392" i="47"/>
  <c r="M366" i="47"/>
  <c r="M363" i="47" s="1"/>
  <c r="J213" i="52" s="1"/>
  <c r="N365" i="47"/>
  <c r="M339" i="47"/>
  <c r="M336" i="47" s="1"/>
  <c r="J197" i="52" s="1"/>
  <c r="N338" i="47"/>
  <c r="M312" i="47"/>
  <c r="M309" i="47" s="1"/>
  <c r="J181" i="52" s="1"/>
  <c r="N311" i="47"/>
  <c r="M285" i="47"/>
  <c r="M282" i="47" s="1"/>
  <c r="J165" i="52" s="1"/>
  <c r="N284" i="47"/>
  <c r="M258" i="47"/>
  <c r="M255" i="47" s="1"/>
  <c r="J149" i="52" s="1"/>
  <c r="N257" i="47"/>
  <c r="M231" i="47"/>
  <c r="M228" i="47" s="1"/>
  <c r="J133" i="52" s="1"/>
  <c r="N230" i="47"/>
  <c r="M204" i="47"/>
  <c r="M201" i="47" s="1"/>
  <c r="J117" i="52" s="1"/>
  <c r="N203" i="47"/>
  <c r="M177" i="47"/>
  <c r="M174" i="47" s="1"/>
  <c r="J101" i="52" s="1"/>
  <c r="N176" i="47"/>
  <c r="M150" i="47"/>
  <c r="M147" i="47" s="1"/>
  <c r="J85" i="52" s="1"/>
  <c r="N149" i="47"/>
  <c r="M124" i="47"/>
  <c r="J70" i="52" s="1"/>
  <c r="N123" i="47"/>
  <c r="N120" i="47" s="1"/>
  <c r="K69" i="52" s="1"/>
  <c r="AB69" i="52" s="1"/>
  <c r="S69" i="52" s="1"/>
  <c r="M96" i="47"/>
  <c r="M93" i="47" s="1"/>
  <c r="J53" i="52" s="1"/>
  <c r="N95" i="47"/>
  <c r="M69" i="47"/>
  <c r="M66" i="47" s="1"/>
  <c r="J37" i="52" s="1"/>
  <c r="N68" i="47"/>
  <c r="M42" i="47"/>
  <c r="M39" i="47" s="1"/>
  <c r="J21" i="52" s="1"/>
  <c r="N41" i="47"/>
  <c r="M17" i="47"/>
  <c r="J7" i="52" s="1"/>
  <c r="L17" i="47"/>
  <c r="I7" i="52" s="1"/>
  <c r="O17" i="47"/>
  <c r="L7" i="52" s="1"/>
  <c r="AC7" i="52" s="1"/>
  <c r="T7" i="52" s="1"/>
  <c r="N17" i="47"/>
  <c r="K7" i="52" s="1"/>
  <c r="F180" i="47"/>
  <c r="B104" i="52" s="1"/>
  <c r="F315" i="47"/>
  <c r="B184" i="52" s="1"/>
  <c r="F504" i="47"/>
  <c r="B296" i="52" s="1"/>
  <c r="F234" i="47"/>
  <c r="B136" i="52" s="1"/>
  <c r="F20" i="47"/>
  <c r="F128" i="47"/>
  <c r="F153" i="47"/>
  <c r="B88" i="52" s="1"/>
  <c r="F747" i="47"/>
  <c r="B440" i="52" s="1"/>
  <c r="F369" i="47"/>
  <c r="B216" i="52" s="1"/>
  <c r="F585" i="47"/>
  <c r="B344" i="52" s="1"/>
  <c r="F450" i="47"/>
  <c r="B264" i="52" s="1"/>
  <c r="F45" i="47"/>
  <c r="B24" i="52" s="1"/>
  <c r="F99" i="47"/>
  <c r="B56" i="52" s="1"/>
  <c r="F396" i="47"/>
  <c r="B232" i="52" s="1"/>
  <c r="F207" i="47"/>
  <c r="B120" i="52" s="1"/>
  <c r="F477" i="47"/>
  <c r="B280" i="52" s="1"/>
  <c r="F720" i="47"/>
  <c r="B424" i="52" s="1"/>
  <c r="I12" i="47"/>
  <c r="F5" i="52" s="1"/>
  <c r="F693" i="47"/>
  <c r="B408" i="52" s="1"/>
  <c r="F558" i="47"/>
  <c r="B328" i="52" s="1"/>
  <c r="F342" i="47"/>
  <c r="B200" i="52" s="1"/>
  <c r="F423" i="47"/>
  <c r="B248" i="52" s="1"/>
  <c r="F72" i="47"/>
  <c r="B40" i="52" s="1"/>
  <c r="F612" i="47"/>
  <c r="B360" i="52" s="1"/>
  <c r="F288" i="47"/>
  <c r="B168" i="52" s="1"/>
  <c r="J16" i="47"/>
  <c r="G6" i="52" s="1"/>
  <c r="I16" i="47"/>
  <c r="F6" i="52" s="1"/>
  <c r="K16" i="47"/>
  <c r="H6" i="52" s="1"/>
  <c r="F666" i="47"/>
  <c r="B392" i="52" s="1"/>
  <c r="F639" i="47"/>
  <c r="B376" i="52" s="1"/>
  <c r="F531" i="47"/>
  <c r="B312" i="52" s="1"/>
  <c r="F261" i="47"/>
  <c r="B152" i="52" s="1"/>
  <c r="I12" i="45"/>
  <c r="W4" i="49" s="1"/>
  <c r="J12" i="45"/>
  <c r="X4" i="49" s="1"/>
  <c r="F485" i="45"/>
  <c r="N214" i="49" s="1"/>
  <c r="F215" i="45"/>
  <c r="N94" i="49" s="1"/>
  <c r="F323" i="45"/>
  <c r="N142" i="49" s="1"/>
  <c r="F125" i="45"/>
  <c r="N54" i="49" s="1"/>
  <c r="F287" i="45"/>
  <c r="N126" i="49" s="1"/>
  <c r="F359" i="45"/>
  <c r="N158" i="49" s="1"/>
  <c r="F395" i="45"/>
  <c r="N174" i="49" s="1"/>
  <c r="F53" i="45"/>
  <c r="N22" i="49" s="1"/>
  <c r="F413" i="45"/>
  <c r="N182" i="49" s="1"/>
  <c r="F161" i="45"/>
  <c r="N70" i="49" s="1"/>
  <c r="F89" i="45"/>
  <c r="N38" i="49" s="1"/>
  <c r="F305" i="45"/>
  <c r="N134" i="49" s="1"/>
  <c r="F377" i="45"/>
  <c r="N166" i="49" s="1"/>
  <c r="F179" i="45"/>
  <c r="N78" i="49" s="1"/>
  <c r="F431" i="45"/>
  <c r="N190" i="49" s="1"/>
  <c r="F71" i="45"/>
  <c r="N30" i="49" s="1"/>
  <c r="F107" i="45"/>
  <c r="N46" i="49" s="1"/>
  <c r="F269" i="45"/>
  <c r="N118" i="49" s="1"/>
  <c r="F197" i="45"/>
  <c r="N86" i="49" s="1"/>
  <c r="F233" i="45"/>
  <c r="N102" i="49" s="1"/>
  <c r="F341" i="45"/>
  <c r="N150" i="49" s="1"/>
  <c r="F450" i="45"/>
  <c r="N199" i="49" s="1"/>
  <c r="F467" i="45"/>
  <c r="N206" i="49" s="1"/>
  <c r="F251" i="45"/>
  <c r="N110" i="49" s="1"/>
  <c r="F35" i="45"/>
  <c r="N14" i="49" s="1"/>
  <c r="F143" i="45"/>
  <c r="N62" i="49" s="1"/>
  <c r="F503" i="45"/>
  <c r="N222" i="49" s="1"/>
  <c r="F17" i="45"/>
  <c r="N6" i="49" s="1"/>
  <c r="AA421" i="52" l="1"/>
  <c r="R421" i="52" s="1"/>
  <c r="AA437" i="52"/>
  <c r="R437" i="52" s="1"/>
  <c r="AA405" i="52"/>
  <c r="R405" i="52" s="1"/>
  <c r="AA197" i="52"/>
  <c r="R197" i="52" s="1"/>
  <c r="AA213" i="52"/>
  <c r="R213" i="52" s="1"/>
  <c r="AA133" i="52"/>
  <c r="R133" i="52" s="1"/>
  <c r="AA373" i="52"/>
  <c r="R373" i="52" s="1"/>
  <c r="AA149" i="52"/>
  <c r="R149" i="52" s="1"/>
  <c r="AA229" i="52"/>
  <c r="R229" i="52" s="1"/>
  <c r="AA101" i="52"/>
  <c r="R101" i="52" s="1"/>
  <c r="AC245" i="52"/>
  <c r="T245" i="52" s="1"/>
  <c r="AB245" i="52"/>
  <c r="S245" i="52" s="1"/>
  <c r="AA245" i="52"/>
  <c r="R245" i="52" s="1"/>
  <c r="AA117" i="52"/>
  <c r="R117" i="52" s="1"/>
  <c r="AA5" i="52"/>
  <c r="R5" i="52" s="1"/>
  <c r="AB5" i="52"/>
  <c r="S5" i="52" s="1"/>
  <c r="AA261" i="52"/>
  <c r="R261" i="52" s="1"/>
  <c r="AB261" i="52"/>
  <c r="S261" i="52" s="1"/>
  <c r="AA277" i="52"/>
  <c r="R277" i="52" s="1"/>
  <c r="AA70" i="52"/>
  <c r="R70" i="52" s="1"/>
  <c r="AA293" i="52"/>
  <c r="R293" i="52" s="1"/>
  <c r="AA389" i="52"/>
  <c r="R389" i="52" s="1"/>
  <c r="AA53" i="52"/>
  <c r="R53" i="52" s="1"/>
  <c r="AA6" i="52"/>
  <c r="R6" i="52" s="1"/>
  <c r="AB6" i="52"/>
  <c r="S6" i="52" s="1"/>
  <c r="AA165" i="52"/>
  <c r="R165" i="52" s="1"/>
  <c r="AA309" i="52"/>
  <c r="R309" i="52" s="1"/>
  <c r="AA181" i="52"/>
  <c r="R181" i="52" s="1"/>
  <c r="AA325" i="52"/>
  <c r="R325" i="52" s="1"/>
  <c r="AC69" i="52"/>
  <c r="T69" i="52" s="1"/>
  <c r="AA85" i="52"/>
  <c r="R85" i="52" s="1"/>
  <c r="AA21" i="52"/>
  <c r="R21" i="52" s="1"/>
  <c r="AB341" i="52"/>
  <c r="S341" i="52" s="1"/>
  <c r="AA341" i="52"/>
  <c r="R341" i="52" s="1"/>
  <c r="AC341" i="52"/>
  <c r="T341" i="52" s="1"/>
  <c r="AA37" i="52"/>
  <c r="R37" i="52" s="1"/>
  <c r="AA357" i="52"/>
  <c r="R357" i="52" s="1"/>
  <c r="F451" i="45"/>
  <c r="F262" i="47"/>
  <c r="F613" i="47"/>
  <c r="F559" i="47"/>
  <c r="F478" i="47"/>
  <c r="F46" i="47"/>
  <c r="F748" i="47"/>
  <c r="F235" i="47"/>
  <c r="F73" i="47"/>
  <c r="F694" i="47"/>
  <c r="F451" i="47"/>
  <c r="F452" i="47" s="1"/>
  <c r="F154" i="47"/>
  <c r="F505" i="47"/>
  <c r="F506" i="47" s="1"/>
  <c r="F532" i="47"/>
  <c r="F533" i="47" s="1"/>
  <c r="F208" i="47"/>
  <c r="F640" i="47"/>
  <c r="F641" i="47" s="1"/>
  <c r="F424" i="47"/>
  <c r="D12" i="47"/>
  <c r="F397" i="47"/>
  <c r="F398" i="47" s="1"/>
  <c r="F586" i="47"/>
  <c r="F316" i="47"/>
  <c r="F317" i="47" s="1"/>
  <c r="D120" i="47"/>
  <c r="F667" i="47"/>
  <c r="F668" i="47" s="1"/>
  <c r="F289" i="47"/>
  <c r="F290" i="47" s="1"/>
  <c r="F343" i="47"/>
  <c r="F721" i="47"/>
  <c r="F722" i="47" s="1"/>
  <c r="F100" i="47"/>
  <c r="F101" i="47" s="1"/>
  <c r="F370" i="47"/>
  <c r="F371" i="47" s="1"/>
  <c r="F181" i="47"/>
  <c r="F182" i="47" s="1"/>
  <c r="K16" i="45"/>
  <c r="Y5" i="49" s="1"/>
  <c r="J16" i="45"/>
  <c r="X5" i="49" s="1"/>
  <c r="I16" i="45"/>
  <c r="W5" i="49" s="1"/>
  <c r="J20" i="48"/>
  <c r="K20" i="48"/>
  <c r="I20" i="48"/>
  <c r="D17" i="48"/>
  <c r="F751" i="48"/>
  <c r="N441" i="52" s="1"/>
  <c r="F373" i="48"/>
  <c r="N217" i="52" s="1"/>
  <c r="F292" i="48"/>
  <c r="N169" i="52" s="1"/>
  <c r="F22" i="48"/>
  <c r="N9" i="52" s="1"/>
  <c r="F157" i="48"/>
  <c r="N89" i="52" s="1"/>
  <c r="F184" i="48"/>
  <c r="N105" i="52" s="1"/>
  <c r="F76" i="48"/>
  <c r="N41" i="52" s="1"/>
  <c r="F400" i="48"/>
  <c r="N233" i="52" s="1"/>
  <c r="D585" i="48"/>
  <c r="D477" i="48"/>
  <c r="D612" i="48"/>
  <c r="D45" i="48"/>
  <c r="D126" i="48"/>
  <c r="D639" i="48"/>
  <c r="F265" i="48"/>
  <c r="N153" i="52" s="1"/>
  <c r="F454" i="48"/>
  <c r="N265" i="52" s="1"/>
  <c r="F427" i="48"/>
  <c r="N249" i="52" s="1"/>
  <c r="F535" i="48"/>
  <c r="N313" i="52" s="1"/>
  <c r="F481" i="48"/>
  <c r="N281" i="52" s="1"/>
  <c r="F238" i="48"/>
  <c r="N137" i="52" s="1"/>
  <c r="F616" i="48"/>
  <c r="N361" i="52" s="1"/>
  <c r="F346" i="48"/>
  <c r="N201" i="52" s="1"/>
  <c r="F319" i="48"/>
  <c r="N185" i="52" s="1"/>
  <c r="F103" i="48"/>
  <c r="N57" i="52" s="1"/>
  <c r="D504" i="48"/>
  <c r="D72" i="48"/>
  <c r="D396" i="48"/>
  <c r="D558" i="48"/>
  <c r="D99" i="48"/>
  <c r="F589" i="48"/>
  <c r="N345" i="52" s="1"/>
  <c r="F130" i="48"/>
  <c r="N73" i="52" s="1"/>
  <c r="F643" i="48"/>
  <c r="N377" i="52" s="1"/>
  <c r="F49" i="48"/>
  <c r="N25" i="52" s="1"/>
  <c r="F670" i="48"/>
  <c r="N393" i="52" s="1"/>
  <c r="D450" i="48"/>
  <c r="D423" i="48"/>
  <c r="D531" i="48"/>
  <c r="D234" i="48"/>
  <c r="D342" i="48"/>
  <c r="D666" i="48"/>
  <c r="D747" i="48"/>
  <c r="D153" i="48"/>
  <c r="D180" i="48"/>
  <c r="D369" i="48"/>
  <c r="F697" i="48"/>
  <c r="N409" i="52" s="1"/>
  <c r="F724" i="48"/>
  <c r="N425" i="52" s="1"/>
  <c r="F211" i="48"/>
  <c r="N121" i="52" s="1"/>
  <c r="F508" i="48"/>
  <c r="N297" i="52" s="1"/>
  <c r="F562" i="48"/>
  <c r="N329" i="52" s="1"/>
  <c r="D693" i="48"/>
  <c r="D288" i="48"/>
  <c r="D207" i="48"/>
  <c r="D720" i="48"/>
  <c r="D315" i="48"/>
  <c r="D261" i="48"/>
  <c r="M745" i="47"/>
  <c r="J438" i="52" s="1"/>
  <c r="N744" i="47"/>
  <c r="N741" i="47" s="1"/>
  <c r="K437" i="52" s="1"/>
  <c r="AB437" i="52" s="1"/>
  <c r="S437" i="52" s="1"/>
  <c r="M718" i="47"/>
  <c r="J422" i="52" s="1"/>
  <c r="N717" i="47"/>
  <c r="N714" i="47" s="1"/>
  <c r="K421" i="52" s="1"/>
  <c r="AB421" i="52" s="1"/>
  <c r="S421" i="52" s="1"/>
  <c r="M691" i="47"/>
  <c r="J406" i="52" s="1"/>
  <c r="N690" i="47"/>
  <c r="N687" i="47" s="1"/>
  <c r="K405" i="52" s="1"/>
  <c r="AB405" i="52" s="1"/>
  <c r="S405" i="52" s="1"/>
  <c r="M664" i="47"/>
  <c r="J390" i="52" s="1"/>
  <c r="N663" i="47"/>
  <c r="N660" i="47" s="1"/>
  <c r="K389" i="52" s="1"/>
  <c r="AB389" i="52" s="1"/>
  <c r="S389" i="52" s="1"/>
  <c r="M637" i="47"/>
  <c r="J374" i="52" s="1"/>
  <c r="N636" i="47"/>
  <c r="N633" i="47" s="1"/>
  <c r="K373" i="52" s="1"/>
  <c r="AB373" i="52" s="1"/>
  <c r="S373" i="52" s="1"/>
  <c r="M610" i="47"/>
  <c r="J358" i="52" s="1"/>
  <c r="N609" i="47"/>
  <c r="N606" i="47" s="1"/>
  <c r="K357" i="52" s="1"/>
  <c r="AC357" i="52" s="1"/>
  <c r="T357" i="52" s="1"/>
  <c r="M583" i="47"/>
  <c r="J342" i="52" s="1"/>
  <c r="N582" i="47"/>
  <c r="N579" i="47" s="1"/>
  <c r="K341" i="52" s="1"/>
  <c r="M556" i="47"/>
  <c r="J326" i="52" s="1"/>
  <c r="N555" i="47"/>
  <c r="N552" i="47" s="1"/>
  <c r="K325" i="52" s="1"/>
  <c r="AB325" i="52" s="1"/>
  <c r="S325" i="52" s="1"/>
  <c r="M529" i="47"/>
  <c r="J310" i="52" s="1"/>
  <c r="N528" i="47"/>
  <c r="N525" i="47" s="1"/>
  <c r="K309" i="52" s="1"/>
  <c r="AB309" i="52" s="1"/>
  <c r="S309" i="52" s="1"/>
  <c r="M502" i="47"/>
  <c r="J294" i="52" s="1"/>
  <c r="N501" i="47"/>
  <c r="N498" i="47" s="1"/>
  <c r="K293" i="52" s="1"/>
  <c r="AC293" i="52" s="1"/>
  <c r="T293" i="52" s="1"/>
  <c r="M475" i="47"/>
  <c r="J278" i="52" s="1"/>
  <c r="N474" i="47"/>
  <c r="N471" i="47" s="1"/>
  <c r="K277" i="52" s="1"/>
  <c r="AC277" i="52" s="1"/>
  <c r="T277" i="52" s="1"/>
  <c r="M448" i="47"/>
  <c r="J262" i="52" s="1"/>
  <c r="N447" i="47"/>
  <c r="N444" i="47" s="1"/>
  <c r="K261" i="52" s="1"/>
  <c r="AC261" i="52" s="1"/>
  <c r="T261" i="52" s="1"/>
  <c r="M421" i="47"/>
  <c r="J246" i="52" s="1"/>
  <c r="N420" i="47"/>
  <c r="N417" i="47" s="1"/>
  <c r="K245" i="52" s="1"/>
  <c r="M394" i="47"/>
  <c r="J230" i="52" s="1"/>
  <c r="N393" i="47"/>
  <c r="N390" i="47" s="1"/>
  <c r="K229" i="52" s="1"/>
  <c r="AB229" i="52" s="1"/>
  <c r="S229" i="52" s="1"/>
  <c r="M367" i="47"/>
  <c r="J214" i="52" s="1"/>
  <c r="N366" i="47"/>
  <c r="N363" i="47" s="1"/>
  <c r="K213" i="52" s="1"/>
  <c r="AB213" i="52" s="1"/>
  <c r="S213" i="52" s="1"/>
  <c r="M340" i="47"/>
  <c r="J198" i="52" s="1"/>
  <c r="N339" i="47"/>
  <c r="N336" i="47" s="1"/>
  <c r="K197" i="52" s="1"/>
  <c r="AC197" i="52" s="1"/>
  <c r="T197" i="52" s="1"/>
  <c r="M313" i="47"/>
  <c r="J182" i="52" s="1"/>
  <c r="N312" i="47"/>
  <c r="N309" i="47" s="1"/>
  <c r="K181" i="52" s="1"/>
  <c r="AC181" i="52" s="1"/>
  <c r="T181" i="52" s="1"/>
  <c r="M286" i="47"/>
  <c r="J166" i="52" s="1"/>
  <c r="N285" i="47"/>
  <c r="N282" i="47" s="1"/>
  <c r="K165" i="52" s="1"/>
  <c r="AC165" i="52" s="1"/>
  <c r="T165" i="52" s="1"/>
  <c r="M259" i="47"/>
  <c r="J150" i="52" s="1"/>
  <c r="N258" i="47"/>
  <c r="N255" i="47" s="1"/>
  <c r="K149" i="52" s="1"/>
  <c r="AC149" i="52" s="1"/>
  <c r="T149" i="52" s="1"/>
  <c r="M232" i="47"/>
  <c r="J134" i="52" s="1"/>
  <c r="N231" i="47"/>
  <c r="N228" i="47" s="1"/>
  <c r="K133" i="52" s="1"/>
  <c r="AC133" i="52" s="1"/>
  <c r="T133" i="52" s="1"/>
  <c r="M205" i="47"/>
  <c r="J118" i="52" s="1"/>
  <c r="N204" i="47"/>
  <c r="N201" i="47" s="1"/>
  <c r="K117" i="52" s="1"/>
  <c r="AB117" i="52" s="1"/>
  <c r="S117" i="52" s="1"/>
  <c r="M178" i="47"/>
  <c r="J102" i="52" s="1"/>
  <c r="N177" i="47"/>
  <c r="N174" i="47" s="1"/>
  <c r="K101" i="52" s="1"/>
  <c r="AC101" i="52" s="1"/>
  <c r="T101" i="52" s="1"/>
  <c r="M151" i="47"/>
  <c r="J86" i="52" s="1"/>
  <c r="N150" i="47"/>
  <c r="N147" i="47" s="1"/>
  <c r="K85" i="52" s="1"/>
  <c r="AB85" i="52" s="1"/>
  <c r="S85" i="52" s="1"/>
  <c r="M125" i="47"/>
  <c r="J71" i="52" s="1"/>
  <c r="N124" i="47"/>
  <c r="K70" i="52" s="1"/>
  <c r="AC70" i="52" s="1"/>
  <c r="T70" i="52" s="1"/>
  <c r="M97" i="47"/>
  <c r="J54" i="52" s="1"/>
  <c r="N96" i="47"/>
  <c r="N93" i="47" s="1"/>
  <c r="K53" i="52" s="1"/>
  <c r="AC53" i="52" s="1"/>
  <c r="T53" i="52" s="1"/>
  <c r="M70" i="47"/>
  <c r="J38" i="52" s="1"/>
  <c r="N69" i="47"/>
  <c r="N66" i="47" s="1"/>
  <c r="K37" i="52" s="1"/>
  <c r="AC37" i="52" s="1"/>
  <c r="T37" i="52" s="1"/>
  <c r="M43" i="47"/>
  <c r="J22" i="52" s="1"/>
  <c r="N42" i="47"/>
  <c r="N39" i="47" s="1"/>
  <c r="K21" i="52" s="1"/>
  <c r="AB21" i="52" s="1"/>
  <c r="S21" i="52" s="1"/>
  <c r="D16" i="47"/>
  <c r="L19" i="47"/>
  <c r="O19" i="47"/>
  <c r="N19" i="47"/>
  <c r="M19" i="47"/>
  <c r="F695" i="47"/>
  <c r="F479" i="47"/>
  <c r="F21" i="47"/>
  <c r="F236" i="47"/>
  <c r="K17" i="47"/>
  <c r="H7" i="52" s="1"/>
  <c r="J17" i="47"/>
  <c r="G7" i="52" s="1"/>
  <c r="I17" i="47"/>
  <c r="F7" i="52" s="1"/>
  <c r="F263" i="47"/>
  <c r="F74" i="47"/>
  <c r="F209" i="47"/>
  <c r="F47" i="47"/>
  <c r="F587" i="47"/>
  <c r="F749" i="47"/>
  <c r="F129" i="47"/>
  <c r="F614" i="47"/>
  <c r="F425" i="47"/>
  <c r="F344" i="47"/>
  <c r="F560" i="47"/>
  <c r="F155" i="47"/>
  <c r="D12" i="45"/>
  <c r="F18" i="45"/>
  <c r="N7" i="49" s="1"/>
  <c r="F252" i="45"/>
  <c r="N111" i="49" s="1"/>
  <c r="F270" i="45"/>
  <c r="N119" i="49" s="1"/>
  <c r="F108" i="45"/>
  <c r="N47" i="49" s="1"/>
  <c r="F72" i="45"/>
  <c r="N31" i="49" s="1"/>
  <c r="F432" i="45"/>
  <c r="N191" i="49" s="1"/>
  <c r="F180" i="45"/>
  <c r="N79" i="49" s="1"/>
  <c r="F378" i="45"/>
  <c r="N167" i="49" s="1"/>
  <c r="F306" i="45"/>
  <c r="N135" i="49" s="1"/>
  <c r="F452" i="45"/>
  <c r="F90" i="45"/>
  <c r="N39" i="49" s="1"/>
  <c r="F162" i="45"/>
  <c r="N71" i="49" s="1"/>
  <c r="F414" i="45"/>
  <c r="N183" i="49" s="1"/>
  <c r="F54" i="45"/>
  <c r="N23" i="49" s="1"/>
  <c r="F396" i="45"/>
  <c r="N175" i="49" s="1"/>
  <c r="F360" i="45"/>
  <c r="N159" i="49" s="1"/>
  <c r="F288" i="45"/>
  <c r="N127" i="49" s="1"/>
  <c r="F126" i="45"/>
  <c r="N55" i="49" s="1"/>
  <c r="F324" i="45"/>
  <c r="N143" i="49" s="1"/>
  <c r="F216" i="45"/>
  <c r="N95" i="49" s="1"/>
  <c r="F486" i="45"/>
  <c r="N215" i="49" s="1"/>
  <c r="F504" i="45"/>
  <c r="N223" i="49" s="1"/>
  <c r="F144" i="45"/>
  <c r="N63" i="49" s="1"/>
  <c r="F36" i="45"/>
  <c r="N15" i="49" s="1"/>
  <c r="F468" i="45"/>
  <c r="N207" i="49" s="1"/>
  <c r="F342" i="45"/>
  <c r="N151" i="49" s="1"/>
  <c r="F234" i="45"/>
  <c r="N103" i="49" s="1"/>
  <c r="F198" i="45"/>
  <c r="N87" i="49" s="1"/>
  <c r="AC21" i="52" l="1"/>
  <c r="T21" i="52" s="1"/>
  <c r="AC117" i="52"/>
  <c r="T117" i="52" s="1"/>
  <c r="AA342" i="52"/>
  <c r="R342" i="52" s="1"/>
  <c r="AC85" i="52"/>
  <c r="T85" i="52" s="1"/>
  <c r="AC325" i="52"/>
  <c r="T325" i="52" s="1"/>
  <c r="AB101" i="52"/>
  <c r="S101" i="52" s="1"/>
  <c r="AA310" i="52"/>
  <c r="R310" i="52" s="1"/>
  <c r="AB181" i="52"/>
  <c r="S181" i="52" s="1"/>
  <c r="AC229" i="52"/>
  <c r="T229" i="52" s="1"/>
  <c r="AA406" i="52"/>
  <c r="R406" i="52" s="1"/>
  <c r="AC309" i="52"/>
  <c r="T309" i="52" s="1"/>
  <c r="AA38" i="52"/>
  <c r="R38" i="52" s="1"/>
  <c r="AA422" i="52"/>
  <c r="R422" i="52" s="1"/>
  <c r="AB149" i="52"/>
  <c r="S149" i="52" s="1"/>
  <c r="AA294" i="52"/>
  <c r="R294" i="52" s="1"/>
  <c r="AA118" i="52"/>
  <c r="R118" i="52" s="1"/>
  <c r="AA438" i="52"/>
  <c r="R438" i="52" s="1"/>
  <c r="AC373" i="52"/>
  <c r="T373" i="52" s="1"/>
  <c r="AB358" i="52"/>
  <c r="S358" i="52" s="1"/>
  <c r="AC358" i="52"/>
  <c r="T358" i="52" s="1"/>
  <c r="AA358" i="52"/>
  <c r="R358" i="52" s="1"/>
  <c r="AB165" i="52"/>
  <c r="S165" i="52" s="1"/>
  <c r="AA326" i="52"/>
  <c r="R326" i="52" s="1"/>
  <c r="AA134" i="52"/>
  <c r="R134" i="52" s="1"/>
  <c r="AB133" i="52"/>
  <c r="S133" i="52" s="1"/>
  <c r="AA86" i="52"/>
  <c r="R86" i="52" s="1"/>
  <c r="AA150" i="52"/>
  <c r="R150" i="52" s="1"/>
  <c r="AA166" i="52"/>
  <c r="R166" i="52" s="1"/>
  <c r="AB53" i="52"/>
  <c r="S53" i="52" s="1"/>
  <c r="AA54" i="52"/>
  <c r="R54" i="52" s="1"/>
  <c r="AC213" i="52"/>
  <c r="T213" i="52" s="1"/>
  <c r="AA374" i="52"/>
  <c r="R374" i="52" s="1"/>
  <c r="AB374" i="52"/>
  <c r="S374" i="52" s="1"/>
  <c r="AA182" i="52"/>
  <c r="R182" i="52" s="1"/>
  <c r="AC389" i="52"/>
  <c r="T389" i="52" s="1"/>
  <c r="AB197" i="52"/>
  <c r="S197" i="52" s="1"/>
  <c r="AA198" i="52"/>
  <c r="R198" i="52" s="1"/>
  <c r="AA22" i="52"/>
  <c r="R22" i="52" s="1"/>
  <c r="AC22" i="52"/>
  <c r="T22" i="52" s="1"/>
  <c r="AB22" i="52"/>
  <c r="S22" i="52" s="1"/>
  <c r="AB293" i="52"/>
  <c r="S293" i="52" s="1"/>
  <c r="AC214" i="52"/>
  <c r="T214" i="52" s="1"/>
  <c r="AA214" i="52"/>
  <c r="R214" i="52" s="1"/>
  <c r="AB214" i="52"/>
  <c r="S214" i="52" s="1"/>
  <c r="AB357" i="52"/>
  <c r="S357" i="52" s="1"/>
  <c r="AC405" i="52"/>
  <c r="T405" i="52" s="1"/>
  <c r="AA390" i="52"/>
  <c r="R390" i="52" s="1"/>
  <c r="AB7" i="52"/>
  <c r="S7" i="52" s="1"/>
  <c r="AA7" i="52"/>
  <c r="R7" i="52" s="1"/>
  <c r="AA230" i="52"/>
  <c r="R230" i="52" s="1"/>
  <c r="AB37" i="52"/>
  <c r="S37" i="52" s="1"/>
  <c r="AB70" i="52"/>
  <c r="S70" i="52" s="1"/>
  <c r="AA246" i="52"/>
  <c r="R246" i="52" s="1"/>
  <c r="AC437" i="52"/>
  <c r="T437" i="52" s="1"/>
  <c r="AB277" i="52"/>
  <c r="S277" i="52" s="1"/>
  <c r="AA102" i="52"/>
  <c r="R102" i="52" s="1"/>
  <c r="AA262" i="52"/>
  <c r="R262" i="52" s="1"/>
  <c r="AC421" i="52"/>
  <c r="T421" i="52" s="1"/>
  <c r="AA71" i="52"/>
  <c r="R71" i="52" s="1"/>
  <c r="AC278" i="52"/>
  <c r="T278" i="52" s="1"/>
  <c r="AA278" i="52"/>
  <c r="R278" i="52" s="1"/>
  <c r="F217" i="45"/>
  <c r="F379" i="45"/>
  <c r="F235" i="45"/>
  <c r="F325" i="45"/>
  <c r="F181" i="45"/>
  <c r="F469" i="45"/>
  <c r="F487" i="45"/>
  <c r="F289" i="45"/>
  <c r="F415" i="45"/>
  <c r="F307" i="45"/>
  <c r="F73" i="45"/>
  <c r="F19" i="45"/>
  <c r="D66" i="47"/>
  <c r="D124" i="47"/>
  <c r="D174" i="47"/>
  <c r="D228" i="47"/>
  <c r="D282" i="47"/>
  <c r="D336" i="47"/>
  <c r="D390" i="47"/>
  <c r="D444" i="47"/>
  <c r="D498" i="47"/>
  <c r="D552" i="47"/>
  <c r="D606" i="47"/>
  <c r="D660" i="47"/>
  <c r="D714" i="47"/>
  <c r="F361" i="45"/>
  <c r="F109" i="45"/>
  <c r="F199" i="45"/>
  <c r="F163" i="45"/>
  <c r="F91" i="45"/>
  <c r="D93" i="47"/>
  <c r="D201" i="47"/>
  <c r="D255" i="47"/>
  <c r="D309" i="47"/>
  <c r="D363" i="47"/>
  <c r="D417" i="47"/>
  <c r="D471" i="47"/>
  <c r="D525" i="47"/>
  <c r="D579" i="47"/>
  <c r="D633" i="47"/>
  <c r="D687" i="47"/>
  <c r="D741" i="47"/>
  <c r="F37" i="45"/>
  <c r="F145" i="45"/>
  <c r="F397" i="45"/>
  <c r="F271" i="45"/>
  <c r="D39" i="47"/>
  <c r="D147" i="47"/>
  <c r="F343" i="45"/>
  <c r="F505" i="45"/>
  <c r="F127" i="45"/>
  <c r="F55" i="45"/>
  <c r="F433" i="45"/>
  <c r="F253" i="45"/>
  <c r="J21" i="48"/>
  <c r="J18" i="48" s="1"/>
  <c r="X8" i="52" s="1"/>
  <c r="I21" i="48"/>
  <c r="I18" i="48" s="1"/>
  <c r="W8" i="52" s="1"/>
  <c r="K21" i="48"/>
  <c r="K18" i="48" s="1"/>
  <c r="Y8" i="52" s="1"/>
  <c r="F563" i="48"/>
  <c r="N330" i="52" s="1"/>
  <c r="F698" i="48"/>
  <c r="N410" i="52" s="1"/>
  <c r="F104" i="48"/>
  <c r="N58" i="52" s="1"/>
  <c r="F239" i="48"/>
  <c r="N138" i="52" s="1"/>
  <c r="F23" i="48"/>
  <c r="N10" i="52" s="1"/>
  <c r="F509" i="48"/>
  <c r="N298" i="52" s="1"/>
  <c r="F644" i="48"/>
  <c r="N378" i="52" s="1"/>
  <c r="F590" i="48"/>
  <c r="N346" i="52" s="1"/>
  <c r="F347" i="48"/>
  <c r="N202" i="52" s="1"/>
  <c r="F536" i="48"/>
  <c r="N314" i="52" s="1"/>
  <c r="F455" i="48"/>
  <c r="N266" i="52" s="1"/>
  <c r="F185" i="48"/>
  <c r="N106" i="52" s="1"/>
  <c r="F752" i="48"/>
  <c r="N442" i="52" s="1"/>
  <c r="F671" i="48"/>
  <c r="N394" i="52" s="1"/>
  <c r="F50" i="48"/>
  <c r="N26" i="52" s="1"/>
  <c r="F617" i="48"/>
  <c r="N362" i="52" s="1"/>
  <c r="F482" i="48"/>
  <c r="N282" i="52" s="1"/>
  <c r="F266" i="48"/>
  <c r="N154" i="52" s="1"/>
  <c r="F401" i="48"/>
  <c r="N234" i="52" s="1"/>
  <c r="F77" i="48"/>
  <c r="N42" i="52" s="1"/>
  <c r="F374" i="48"/>
  <c r="N218" i="52" s="1"/>
  <c r="F212" i="48"/>
  <c r="N122" i="52" s="1"/>
  <c r="F725" i="48"/>
  <c r="N426" i="52" s="1"/>
  <c r="F131" i="48"/>
  <c r="N74" i="52" s="1"/>
  <c r="F320" i="48"/>
  <c r="N186" i="52" s="1"/>
  <c r="F428" i="48"/>
  <c r="N250" i="52" s="1"/>
  <c r="F158" i="48"/>
  <c r="N90" i="52" s="1"/>
  <c r="F293" i="48"/>
  <c r="N170" i="52" s="1"/>
  <c r="M746" i="47"/>
  <c r="J439" i="52" s="1"/>
  <c r="N745" i="47"/>
  <c r="K438" i="52" s="1"/>
  <c r="AB438" i="52" s="1"/>
  <c r="S438" i="52" s="1"/>
  <c r="M719" i="47"/>
  <c r="J423" i="52" s="1"/>
  <c r="N718" i="47"/>
  <c r="K422" i="52" s="1"/>
  <c r="AC422" i="52" s="1"/>
  <c r="T422" i="52" s="1"/>
  <c r="M692" i="47"/>
  <c r="J407" i="52" s="1"/>
  <c r="N691" i="47"/>
  <c r="K406" i="52" s="1"/>
  <c r="AB406" i="52" s="1"/>
  <c r="S406" i="52" s="1"/>
  <c r="M665" i="47"/>
  <c r="J391" i="52" s="1"/>
  <c r="N664" i="47"/>
  <c r="K390" i="52" s="1"/>
  <c r="AC390" i="52" s="1"/>
  <c r="T390" i="52" s="1"/>
  <c r="M638" i="47"/>
  <c r="J375" i="52" s="1"/>
  <c r="N637" i="47"/>
  <c r="K374" i="52" s="1"/>
  <c r="AC374" i="52" s="1"/>
  <c r="T374" i="52" s="1"/>
  <c r="M611" i="47"/>
  <c r="J359" i="52" s="1"/>
  <c r="N610" i="47"/>
  <c r="K358" i="52" s="1"/>
  <c r="M584" i="47"/>
  <c r="J343" i="52" s="1"/>
  <c r="N583" i="47"/>
  <c r="K342" i="52" s="1"/>
  <c r="AC342" i="52" s="1"/>
  <c r="T342" i="52" s="1"/>
  <c r="M557" i="47"/>
  <c r="J327" i="52" s="1"/>
  <c r="N556" i="47"/>
  <c r="K326" i="52" s="1"/>
  <c r="AB326" i="52" s="1"/>
  <c r="S326" i="52" s="1"/>
  <c r="M530" i="47"/>
  <c r="J311" i="52" s="1"/>
  <c r="N529" i="47"/>
  <c r="K310" i="52" s="1"/>
  <c r="AC310" i="52" s="1"/>
  <c r="T310" i="52" s="1"/>
  <c r="M503" i="47"/>
  <c r="J295" i="52" s="1"/>
  <c r="N502" i="47"/>
  <c r="K294" i="52" s="1"/>
  <c r="AC294" i="52" s="1"/>
  <c r="T294" i="52" s="1"/>
  <c r="M476" i="47"/>
  <c r="J279" i="52" s="1"/>
  <c r="N475" i="47"/>
  <c r="K278" i="52" s="1"/>
  <c r="AB278" i="52" s="1"/>
  <c r="S278" i="52" s="1"/>
  <c r="M449" i="47"/>
  <c r="J263" i="52" s="1"/>
  <c r="N448" i="47"/>
  <c r="K262" i="52" s="1"/>
  <c r="AC262" i="52" s="1"/>
  <c r="T262" i="52" s="1"/>
  <c r="M422" i="47"/>
  <c r="J247" i="52" s="1"/>
  <c r="N421" i="47"/>
  <c r="K246" i="52" s="1"/>
  <c r="AC246" i="52" s="1"/>
  <c r="T246" i="52" s="1"/>
  <c r="M395" i="47"/>
  <c r="J231" i="52" s="1"/>
  <c r="N394" i="47"/>
  <c r="K230" i="52" s="1"/>
  <c r="AB230" i="52" s="1"/>
  <c r="S230" i="52" s="1"/>
  <c r="M368" i="47"/>
  <c r="J215" i="52" s="1"/>
  <c r="N367" i="47"/>
  <c r="K214" i="52" s="1"/>
  <c r="M341" i="47"/>
  <c r="J199" i="52" s="1"/>
  <c r="N340" i="47"/>
  <c r="K198" i="52" s="1"/>
  <c r="AB198" i="52" s="1"/>
  <c r="S198" i="52" s="1"/>
  <c r="M314" i="47"/>
  <c r="J183" i="52" s="1"/>
  <c r="N313" i="47"/>
  <c r="K182" i="52" s="1"/>
  <c r="AC182" i="52" s="1"/>
  <c r="T182" i="52" s="1"/>
  <c r="M287" i="47"/>
  <c r="J167" i="52" s="1"/>
  <c r="N286" i="47"/>
  <c r="K166" i="52" s="1"/>
  <c r="AB166" i="52" s="1"/>
  <c r="S166" i="52" s="1"/>
  <c r="M260" i="47"/>
  <c r="J151" i="52" s="1"/>
  <c r="N259" i="47"/>
  <c r="K150" i="52" s="1"/>
  <c r="AC150" i="52" s="1"/>
  <c r="T150" i="52" s="1"/>
  <c r="M233" i="47"/>
  <c r="J135" i="52" s="1"/>
  <c r="N232" i="47"/>
  <c r="K134" i="52" s="1"/>
  <c r="AB134" i="52" s="1"/>
  <c r="S134" i="52" s="1"/>
  <c r="M206" i="47"/>
  <c r="J119" i="52" s="1"/>
  <c r="N205" i="47"/>
  <c r="K118" i="52" s="1"/>
  <c r="AB118" i="52" s="1"/>
  <c r="S118" i="52" s="1"/>
  <c r="M179" i="47"/>
  <c r="J103" i="52" s="1"/>
  <c r="N178" i="47"/>
  <c r="K102" i="52" s="1"/>
  <c r="AC102" i="52" s="1"/>
  <c r="T102" i="52" s="1"/>
  <c r="M152" i="47"/>
  <c r="J87" i="52" s="1"/>
  <c r="N151" i="47"/>
  <c r="K86" i="52" s="1"/>
  <c r="AB86" i="52" s="1"/>
  <c r="S86" i="52" s="1"/>
  <c r="M127" i="47"/>
  <c r="N125" i="47"/>
  <c r="K71" i="52" s="1"/>
  <c r="AB71" i="52" s="1"/>
  <c r="S71" i="52" s="1"/>
  <c r="M98" i="47"/>
  <c r="J55" i="52" s="1"/>
  <c r="N97" i="47"/>
  <c r="K54" i="52" s="1"/>
  <c r="AC54" i="52" s="1"/>
  <c r="T54" i="52" s="1"/>
  <c r="M71" i="47"/>
  <c r="J39" i="52" s="1"/>
  <c r="N70" i="47"/>
  <c r="K38" i="52" s="1"/>
  <c r="AB38" i="52" s="1"/>
  <c r="S38" i="52" s="1"/>
  <c r="M44" i="47"/>
  <c r="J23" i="52" s="1"/>
  <c r="N43" i="47"/>
  <c r="K22" i="52" s="1"/>
  <c r="D17" i="47"/>
  <c r="M20" i="47"/>
  <c r="L20" i="47"/>
  <c r="N20" i="47"/>
  <c r="O20" i="47"/>
  <c r="F156" i="47"/>
  <c r="F318" i="47"/>
  <c r="F183" i="47"/>
  <c r="F75" i="47"/>
  <c r="F507" i="47"/>
  <c r="F237" i="47"/>
  <c r="F696" i="47"/>
  <c r="I19" i="47"/>
  <c r="K19" i="47"/>
  <c r="J19" i="47"/>
  <c r="F399" i="47"/>
  <c r="F669" i="47"/>
  <c r="F534" i="47"/>
  <c r="F264" i="47"/>
  <c r="F480" i="47"/>
  <c r="F22" i="47"/>
  <c r="B9" i="52" s="1"/>
  <c r="F561" i="47"/>
  <c r="F345" i="47"/>
  <c r="F426" i="47"/>
  <c r="F615" i="47"/>
  <c r="F291" i="47"/>
  <c r="F130" i="47"/>
  <c r="B73" i="52" s="1"/>
  <c r="F750" i="47"/>
  <c r="F372" i="47"/>
  <c r="F588" i="47"/>
  <c r="F453" i="47"/>
  <c r="F48" i="47"/>
  <c r="F102" i="47"/>
  <c r="F210" i="47"/>
  <c r="F642" i="47"/>
  <c r="F723" i="47"/>
  <c r="D16" i="45"/>
  <c r="AA439" i="52" l="1"/>
  <c r="R439" i="52" s="1"/>
  <c r="AA407" i="52"/>
  <c r="R407" i="52" s="1"/>
  <c r="AC438" i="52"/>
  <c r="T438" i="52" s="1"/>
  <c r="AC198" i="52"/>
  <c r="T198" i="52" s="1"/>
  <c r="AA103" i="52"/>
  <c r="R103" i="52" s="1"/>
  <c r="AC118" i="52"/>
  <c r="T118" i="52" s="1"/>
  <c r="AA119" i="52"/>
  <c r="R119" i="52" s="1"/>
  <c r="AC71" i="52"/>
  <c r="T71" i="52" s="1"/>
  <c r="AB182" i="52"/>
  <c r="S182" i="52" s="1"/>
  <c r="AB294" i="52"/>
  <c r="S294" i="52" s="1"/>
  <c r="AB422" i="52"/>
  <c r="S422" i="52" s="1"/>
  <c r="AA87" i="52"/>
  <c r="R87" i="52" s="1"/>
  <c r="AA135" i="52"/>
  <c r="R135" i="52" s="1"/>
  <c r="AB262" i="52"/>
  <c r="S262" i="52" s="1"/>
  <c r="AB54" i="52"/>
  <c r="S54" i="52" s="1"/>
  <c r="AB102" i="52"/>
  <c r="S102" i="52" s="1"/>
  <c r="AC38" i="52"/>
  <c r="T38" i="52" s="1"/>
  <c r="AC423" i="52"/>
  <c r="T423" i="52" s="1"/>
  <c r="AB423" i="52"/>
  <c r="S423" i="52" s="1"/>
  <c r="AA423" i="52"/>
  <c r="R423" i="52" s="1"/>
  <c r="AA263" i="52"/>
  <c r="R263" i="52" s="1"/>
  <c r="AA279" i="52"/>
  <c r="R279" i="52" s="1"/>
  <c r="AC279" i="52"/>
  <c r="T279" i="52" s="1"/>
  <c r="AC166" i="52"/>
  <c r="T166" i="52" s="1"/>
  <c r="AC406" i="52"/>
  <c r="T406" i="52" s="1"/>
  <c r="AA295" i="52"/>
  <c r="R295" i="52" s="1"/>
  <c r="AB246" i="52"/>
  <c r="S246" i="52" s="1"/>
  <c r="AB150" i="52"/>
  <c r="S150" i="52" s="1"/>
  <c r="AB310" i="52"/>
  <c r="S310" i="52" s="1"/>
  <c r="AA231" i="52"/>
  <c r="R231" i="52" s="1"/>
  <c r="AA311" i="52"/>
  <c r="R311" i="52" s="1"/>
  <c r="AA327" i="52"/>
  <c r="R327" i="52" s="1"/>
  <c r="AC86" i="52"/>
  <c r="T86" i="52" s="1"/>
  <c r="AA183" i="52"/>
  <c r="R183" i="52" s="1"/>
  <c r="AA247" i="52"/>
  <c r="R247" i="52" s="1"/>
  <c r="AA343" i="52"/>
  <c r="R343" i="52" s="1"/>
  <c r="AC230" i="52"/>
  <c r="T230" i="52" s="1"/>
  <c r="AA23" i="52"/>
  <c r="R23" i="52" s="1"/>
  <c r="AB39" i="52"/>
  <c r="S39" i="52" s="1"/>
  <c r="AA39" i="52"/>
  <c r="R39" i="52" s="1"/>
  <c r="AC39" i="52"/>
  <c r="T39" i="52" s="1"/>
  <c r="AB359" i="52"/>
  <c r="S359" i="52" s="1"/>
  <c r="AA359" i="52"/>
  <c r="R359" i="52" s="1"/>
  <c r="AC359" i="52"/>
  <c r="T359" i="52" s="1"/>
  <c r="AC8" i="52"/>
  <c r="T8" i="52" s="1"/>
  <c r="AC134" i="52"/>
  <c r="T134" i="52" s="1"/>
  <c r="AB55" i="52"/>
  <c r="S55" i="52" s="1"/>
  <c r="AA55" i="52"/>
  <c r="R55" i="52" s="1"/>
  <c r="AA375" i="52"/>
  <c r="R375" i="52" s="1"/>
  <c r="AB390" i="52"/>
  <c r="S390" i="52" s="1"/>
  <c r="AB342" i="52"/>
  <c r="S342" i="52" s="1"/>
  <c r="AA167" i="52"/>
  <c r="R167" i="52" s="1"/>
  <c r="AA151" i="52"/>
  <c r="R151" i="52" s="1"/>
  <c r="AA199" i="52"/>
  <c r="R199" i="52" s="1"/>
  <c r="AA391" i="52"/>
  <c r="R391" i="52" s="1"/>
  <c r="AB391" i="52"/>
  <c r="S391" i="52" s="1"/>
  <c r="AC391" i="52"/>
  <c r="T391" i="52" s="1"/>
  <c r="AC326" i="52"/>
  <c r="T326" i="52" s="1"/>
  <c r="AA215" i="52"/>
  <c r="R215" i="52" s="1"/>
  <c r="D70" i="47"/>
  <c r="D125" i="47"/>
  <c r="D178" i="47"/>
  <c r="D232" i="47"/>
  <c r="D286" i="47"/>
  <c r="D340" i="47"/>
  <c r="D394" i="47"/>
  <c r="D448" i="47"/>
  <c r="D502" i="47"/>
  <c r="D556" i="47"/>
  <c r="D610" i="47"/>
  <c r="D664" i="47"/>
  <c r="D718" i="47"/>
  <c r="D43" i="47"/>
  <c r="D97" i="47"/>
  <c r="D151" i="47"/>
  <c r="D205" i="47"/>
  <c r="D259" i="47"/>
  <c r="D313" i="47"/>
  <c r="D367" i="47"/>
  <c r="D421" i="47"/>
  <c r="D475" i="47"/>
  <c r="D529" i="47"/>
  <c r="D583" i="47"/>
  <c r="D637" i="47"/>
  <c r="D691" i="47"/>
  <c r="D745" i="47"/>
  <c r="K17" i="45"/>
  <c r="Y6" i="49" s="1"/>
  <c r="I17" i="45"/>
  <c r="W6" i="49" s="1"/>
  <c r="J17" i="45"/>
  <c r="X6" i="49" s="1"/>
  <c r="J22" i="48"/>
  <c r="X9" i="52" s="1"/>
  <c r="K22" i="48"/>
  <c r="Y9" i="52" s="1"/>
  <c r="I22" i="48"/>
  <c r="W9" i="52" s="1"/>
  <c r="F294" i="48"/>
  <c r="N171" i="52" s="1"/>
  <c r="F159" i="48"/>
  <c r="N91" i="52" s="1"/>
  <c r="F375" i="48"/>
  <c r="N219" i="52" s="1"/>
  <c r="F402" i="48"/>
  <c r="N235" i="52" s="1"/>
  <c r="F51" i="48"/>
  <c r="N27" i="52" s="1"/>
  <c r="F591" i="48"/>
  <c r="N347" i="52" s="1"/>
  <c r="F645" i="48"/>
  <c r="N379" i="52" s="1"/>
  <c r="F429" i="48"/>
  <c r="N251" i="52" s="1"/>
  <c r="F213" i="48"/>
  <c r="N123" i="52" s="1"/>
  <c r="F267" i="48"/>
  <c r="N155" i="52" s="1"/>
  <c r="F618" i="48"/>
  <c r="N363" i="52" s="1"/>
  <c r="F537" i="48"/>
  <c r="N315" i="52" s="1"/>
  <c r="F510" i="48"/>
  <c r="N299" i="52" s="1"/>
  <c r="F699" i="48"/>
  <c r="N411" i="52" s="1"/>
  <c r="F132" i="48"/>
  <c r="N75" i="52" s="1"/>
  <c r="F78" i="48"/>
  <c r="N43" i="52" s="1"/>
  <c r="F672" i="48"/>
  <c r="N395" i="52" s="1"/>
  <c r="F753" i="48"/>
  <c r="N443" i="52" s="1"/>
  <c r="F186" i="48"/>
  <c r="N107" i="52" s="1"/>
  <c r="F24" i="48"/>
  <c r="N11" i="52" s="1"/>
  <c r="F25" i="48"/>
  <c r="N12" i="52" s="1"/>
  <c r="F321" i="48"/>
  <c r="N187" i="52" s="1"/>
  <c r="F726" i="48"/>
  <c r="N427" i="52" s="1"/>
  <c r="F483" i="48"/>
  <c r="N283" i="52" s="1"/>
  <c r="F456" i="48"/>
  <c r="N267" i="52" s="1"/>
  <c r="F348" i="48"/>
  <c r="N203" i="52" s="1"/>
  <c r="F240" i="48"/>
  <c r="N139" i="52" s="1"/>
  <c r="F105" i="48"/>
  <c r="N59" i="52" s="1"/>
  <c r="F564" i="48"/>
  <c r="N331" i="52" s="1"/>
  <c r="M748" i="47"/>
  <c r="N746" i="47"/>
  <c r="K439" i="52" s="1"/>
  <c r="AC439" i="52" s="1"/>
  <c r="T439" i="52" s="1"/>
  <c r="M721" i="47"/>
  <c r="N719" i="47"/>
  <c r="K423" i="52" s="1"/>
  <c r="M694" i="47"/>
  <c r="N692" i="47"/>
  <c r="K407" i="52" s="1"/>
  <c r="AC407" i="52" s="1"/>
  <c r="T407" i="52" s="1"/>
  <c r="M667" i="47"/>
  <c r="N665" i="47"/>
  <c r="K391" i="52" s="1"/>
  <c r="M640" i="47"/>
  <c r="N638" i="47"/>
  <c r="K375" i="52" s="1"/>
  <c r="AC375" i="52" s="1"/>
  <c r="T375" i="52" s="1"/>
  <c r="M613" i="47"/>
  <c r="N611" i="47"/>
  <c r="K359" i="52" s="1"/>
  <c r="M586" i="47"/>
  <c r="N584" i="47"/>
  <c r="K343" i="52" s="1"/>
  <c r="AC343" i="52" s="1"/>
  <c r="T343" i="52" s="1"/>
  <c r="M559" i="47"/>
  <c r="N557" i="47"/>
  <c r="K327" i="52" s="1"/>
  <c r="AC327" i="52" s="1"/>
  <c r="T327" i="52" s="1"/>
  <c r="M532" i="47"/>
  <c r="N530" i="47"/>
  <c r="K311" i="52" s="1"/>
  <c r="AB311" i="52" s="1"/>
  <c r="S311" i="52" s="1"/>
  <c r="M505" i="47"/>
  <c r="N503" i="47"/>
  <c r="K295" i="52" s="1"/>
  <c r="AB295" i="52" s="1"/>
  <c r="S295" i="52" s="1"/>
  <c r="M478" i="47"/>
  <c r="N476" i="47"/>
  <c r="K279" i="52" s="1"/>
  <c r="AB279" i="52" s="1"/>
  <c r="S279" i="52" s="1"/>
  <c r="M451" i="47"/>
  <c r="N449" i="47"/>
  <c r="K263" i="52" s="1"/>
  <c r="AB263" i="52" s="1"/>
  <c r="S263" i="52" s="1"/>
  <c r="M424" i="47"/>
  <c r="N422" i="47"/>
  <c r="K247" i="52" s="1"/>
  <c r="AC247" i="52" s="1"/>
  <c r="T247" i="52" s="1"/>
  <c r="M397" i="47"/>
  <c r="N395" i="47"/>
  <c r="K231" i="52" s="1"/>
  <c r="AC231" i="52" s="1"/>
  <c r="T231" i="52" s="1"/>
  <c r="M370" i="47"/>
  <c r="N368" i="47"/>
  <c r="K215" i="52" s="1"/>
  <c r="AB215" i="52" s="1"/>
  <c r="S215" i="52" s="1"/>
  <c r="M343" i="47"/>
  <c r="N341" i="47"/>
  <c r="K199" i="52" s="1"/>
  <c r="AB199" i="52" s="1"/>
  <c r="S199" i="52" s="1"/>
  <c r="M316" i="47"/>
  <c r="N314" i="47"/>
  <c r="K183" i="52" s="1"/>
  <c r="AC183" i="52" s="1"/>
  <c r="T183" i="52" s="1"/>
  <c r="M289" i="47"/>
  <c r="N287" i="47"/>
  <c r="K167" i="52" s="1"/>
  <c r="AC167" i="52" s="1"/>
  <c r="T167" i="52" s="1"/>
  <c r="M262" i="47"/>
  <c r="N260" i="47"/>
  <c r="K151" i="52" s="1"/>
  <c r="AB151" i="52" s="1"/>
  <c r="S151" i="52" s="1"/>
  <c r="M235" i="47"/>
  <c r="N233" i="47"/>
  <c r="K135" i="52" s="1"/>
  <c r="AB135" i="52" s="1"/>
  <c r="S135" i="52" s="1"/>
  <c r="M208" i="47"/>
  <c r="N206" i="47"/>
  <c r="K119" i="52" s="1"/>
  <c r="AC119" i="52" s="1"/>
  <c r="T119" i="52" s="1"/>
  <c r="M181" i="47"/>
  <c r="N179" i="47"/>
  <c r="K103" i="52" s="1"/>
  <c r="AC103" i="52" s="1"/>
  <c r="T103" i="52" s="1"/>
  <c r="M154" i="47"/>
  <c r="N152" i="47"/>
  <c r="K87" i="52" s="1"/>
  <c r="AC87" i="52" s="1"/>
  <c r="T87" i="52" s="1"/>
  <c r="M128" i="47"/>
  <c r="N127" i="47"/>
  <c r="M100" i="47"/>
  <c r="N98" i="47"/>
  <c r="K55" i="52" s="1"/>
  <c r="AC55" i="52" s="1"/>
  <c r="T55" i="52" s="1"/>
  <c r="M73" i="47"/>
  <c r="N71" i="47"/>
  <c r="K39" i="52" s="1"/>
  <c r="M46" i="47"/>
  <c r="N44" i="47"/>
  <c r="K23" i="52" s="1"/>
  <c r="AB23" i="52" s="1"/>
  <c r="S23" i="52" s="1"/>
  <c r="N21" i="47"/>
  <c r="N18" i="47" s="1"/>
  <c r="K8" i="52" s="1"/>
  <c r="L21" i="47"/>
  <c r="O21" i="47"/>
  <c r="O18" i="47" s="1"/>
  <c r="L8" i="52" s="1"/>
  <c r="M21" i="47"/>
  <c r="M18" i="47" s="1"/>
  <c r="J8" i="52" s="1"/>
  <c r="F481" i="47"/>
  <c r="B281" i="52" s="1"/>
  <c r="F643" i="47"/>
  <c r="B377" i="52" s="1"/>
  <c r="F131" i="47"/>
  <c r="B74" i="52" s="1"/>
  <c r="F23" i="47"/>
  <c r="B10" i="52" s="1"/>
  <c r="F697" i="47"/>
  <c r="B409" i="52" s="1"/>
  <c r="F76" i="47"/>
  <c r="B41" i="52" s="1"/>
  <c r="F184" i="47"/>
  <c r="B105" i="52" s="1"/>
  <c r="K20" i="47"/>
  <c r="J20" i="47"/>
  <c r="I20" i="47"/>
  <c r="F211" i="47"/>
  <c r="B121" i="52" s="1"/>
  <c r="F103" i="47"/>
  <c r="B57" i="52" s="1"/>
  <c r="F49" i="47"/>
  <c r="B25" i="52" s="1"/>
  <c r="F454" i="47"/>
  <c r="B265" i="52" s="1"/>
  <c r="F589" i="47"/>
  <c r="B345" i="52" s="1"/>
  <c r="F373" i="47"/>
  <c r="B217" i="52" s="1"/>
  <c r="F751" i="47"/>
  <c r="B441" i="52" s="1"/>
  <c r="F265" i="47"/>
  <c r="B153" i="52" s="1"/>
  <c r="F535" i="47"/>
  <c r="B313" i="52" s="1"/>
  <c r="F670" i="47"/>
  <c r="B393" i="52" s="1"/>
  <c r="F400" i="47"/>
  <c r="B233" i="52" s="1"/>
  <c r="F238" i="47"/>
  <c r="B137" i="52" s="1"/>
  <c r="F508" i="47"/>
  <c r="B297" i="52" s="1"/>
  <c r="F319" i="47"/>
  <c r="B185" i="52" s="1"/>
  <c r="F157" i="47"/>
  <c r="B89" i="52" s="1"/>
  <c r="F724" i="47"/>
  <c r="B425" i="52" s="1"/>
  <c r="F292" i="47"/>
  <c r="B169" i="52" s="1"/>
  <c r="F616" i="47"/>
  <c r="B361" i="52" s="1"/>
  <c r="F427" i="47"/>
  <c r="B249" i="52" s="1"/>
  <c r="F346" i="47"/>
  <c r="B201" i="52" s="1"/>
  <c r="F562" i="47"/>
  <c r="B329" i="52" s="1"/>
  <c r="F470" i="45"/>
  <c r="F488" i="45"/>
  <c r="F218" i="45"/>
  <c r="F308" i="45"/>
  <c r="F380" i="45"/>
  <c r="F182" i="45"/>
  <c r="F434" i="45"/>
  <c r="F74" i="45"/>
  <c r="F110" i="45"/>
  <c r="F272" i="45"/>
  <c r="F128" i="45"/>
  <c r="F290" i="45"/>
  <c r="F362" i="45"/>
  <c r="F398" i="45"/>
  <c r="F56" i="45"/>
  <c r="F416" i="45"/>
  <c r="F164" i="45"/>
  <c r="F92" i="45"/>
  <c r="F20" i="45"/>
  <c r="F200" i="45"/>
  <c r="F236" i="45"/>
  <c r="F326" i="45"/>
  <c r="F254" i="45"/>
  <c r="F344" i="45"/>
  <c r="F38" i="45"/>
  <c r="F146" i="45"/>
  <c r="F506" i="45"/>
  <c r="F453" i="45"/>
  <c r="AC263" i="52" l="1"/>
  <c r="T263" i="52" s="1"/>
  <c r="AC23" i="52"/>
  <c r="T23" i="52" s="1"/>
  <c r="AB343" i="52"/>
  <c r="S343" i="52" s="1"/>
  <c r="AC135" i="52"/>
  <c r="T135" i="52" s="1"/>
  <c r="AC215" i="52"/>
  <c r="T215" i="52" s="1"/>
  <c r="AB87" i="52"/>
  <c r="S87" i="52" s="1"/>
  <c r="AB247" i="52"/>
  <c r="S247" i="52" s="1"/>
  <c r="AB183" i="52"/>
  <c r="S183" i="52" s="1"/>
  <c r="AC199" i="52"/>
  <c r="T199" i="52" s="1"/>
  <c r="AB119" i="52"/>
  <c r="S119" i="52" s="1"/>
  <c r="AB327" i="52"/>
  <c r="S327" i="52" s="1"/>
  <c r="AC151" i="52"/>
  <c r="T151" i="52" s="1"/>
  <c r="AC311" i="52"/>
  <c r="T311" i="52" s="1"/>
  <c r="AB103" i="52"/>
  <c r="S103" i="52" s="1"/>
  <c r="AB167" i="52"/>
  <c r="S167" i="52" s="1"/>
  <c r="AB231" i="52"/>
  <c r="S231" i="52" s="1"/>
  <c r="AB407" i="52"/>
  <c r="S407" i="52" s="1"/>
  <c r="AB375" i="52"/>
  <c r="S375" i="52" s="1"/>
  <c r="AB439" i="52"/>
  <c r="S439" i="52" s="1"/>
  <c r="AC295" i="52"/>
  <c r="T295" i="52" s="1"/>
  <c r="D44" i="47"/>
  <c r="D98" i="47"/>
  <c r="D152" i="47"/>
  <c r="D206" i="47"/>
  <c r="D260" i="47"/>
  <c r="D314" i="47"/>
  <c r="D368" i="47"/>
  <c r="D422" i="47"/>
  <c r="D476" i="47"/>
  <c r="D530" i="47"/>
  <c r="D584" i="47"/>
  <c r="D638" i="47"/>
  <c r="D692" i="47"/>
  <c r="D746" i="47"/>
  <c r="F132" i="47"/>
  <c r="B75" i="52" s="1"/>
  <c r="F77" i="47"/>
  <c r="B42" i="52" s="1"/>
  <c r="D71" i="47"/>
  <c r="D179" i="47"/>
  <c r="D233" i="47"/>
  <c r="D287" i="47"/>
  <c r="D341" i="47"/>
  <c r="D395" i="47"/>
  <c r="D449" i="47"/>
  <c r="D503" i="47"/>
  <c r="D557" i="47"/>
  <c r="D611" i="47"/>
  <c r="D665" i="47"/>
  <c r="D719" i="47"/>
  <c r="J19" i="45"/>
  <c r="I19" i="45"/>
  <c r="K19" i="45"/>
  <c r="K23" i="48"/>
  <c r="Y10" i="52" s="1"/>
  <c r="I23" i="48"/>
  <c r="W10" i="52" s="1"/>
  <c r="J23" i="48"/>
  <c r="X10" i="52" s="1"/>
  <c r="D18" i="48"/>
  <c r="F241" i="48"/>
  <c r="N140" i="52" s="1"/>
  <c r="F727" i="48"/>
  <c r="N428" i="52" s="1"/>
  <c r="F187" i="48"/>
  <c r="N108" i="52" s="1"/>
  <c r="F673" i="48"/>
  <c r="N396" i="52" s="1"/>
  <c r="F133" i="48"/>
  <c r="N76" i="52" s="1"/>
  <c r="F268" i="48"/>
  <c r="N156" i="52" s="1"/>
  <c r="F646" i="48"/>
  <c r="N380" i="52" s="1"/>
  <c r="F295" i="48"/>
  <c r="N172" i="52" s="1"/>
  <c r="D238" i="48"/>
  <c r="D454" i="48"/>
  <c r="D481" i="48"/>
  <c r="D751" i="48"/>
  <c r="D697" i="48"/>
  <c r="D265" i="48"/>
  <c r="D400" i="48"/>
  <c r="D373" i="48"/>
  <c r="F565" i="48"/>
  <c r="N332" i="52" s="1"/>
  <c r="F457" i="48"/>
  <c r="N268" i="52" s="1"/>
  <c r="F26" i="48"/>
  <c r="F79" i="48"/>
  <c r="N44" i="52" s="1"/>
  <c r="F700" i="48"/>
  <c r="N412" i="52" s="1"/>
  <c r="F538" i="48"/>
  <c r="N316" i="52" s="1"/>
  <c r="F430" i="48"/>
  <c r="N252" i="52" s="1"/>
  <c r="F376" i="48"/>
  <c r="N220" i="52" s="1"/>
  <c r="D562" i="48"/>
  <c r="D346" i="48"/>
  <c r="D616" i="48"/>
  <c r="D211" i="48"/>
  <c r="D589" i="48"/>
  <c r="D184" i="48"/>
  <c r="F106" i="48"/>
  <c r="N60" i="52" s="1"/>
  <c r="F484" i="48"/>
  <c r="N284" i="52" s="1"/>
  <c r="F754" i="48"/>
  <c r="N444" i="52" s="1"/>
  <c r="F511" i="48"/>
  <c r="N300" i="52" s="1"/>
  <c r="F619" i="48"/>
  <c r="N364" i="52" s="1"/>
  <c r="F214" i="48"/>
  <c r="N124" i="52" s="1"/>
  <c r="F592" i="48"/>
  <c r="N348" i="52" s="1"/>
  <c r="F160" i="48"/>
  <c r="N92" i="52" s="1"/>
  <c r="D319" i="48"/>
  <c r="D49" i="48"/>
  <c r="D103" i="48"/>
  <c r="D535" i="48"/>
  <c r="D76" i="48"/>
  <c r="F349" i="48"/>
  <c r="N204" i="52" s="1"/>
  <c r="F322" i="48"/>
  <c r="N188" i="52" s="1"/>
  <c r="F52" i="48"/>
  <c r="N28" i="52" s="1"/>
  <c r="F403" i="48"/>
  <c r="N236" i="52" s="1"/>
  <c r="D643" i="48"/>
  <c r="D157" i="48"/>
  <c r="D508" i="48"/>
  <c r="D670" i="48"/>
  <c r="D724" i="48"/>
  <c r="D427" i="48"/>
  <c r="D130" i="48"/>
  <c r="D292" i="48"/>
  <c r="M749" i="47"/>
  <c r="N748" i="47"/>
  <c r="M722" i="47"/>
  <c r="N721" i="47"/>
  <c r="M695" i="47"/>
  <c r="N694" i="47"/>
  <c r="M668" i="47"/>
  <c r="N667" i="47"/>
  <c r="M641" i="47"/>
  <c r="N640" i="47"/>
  <c r="M614" i="47"/>
  <c r="N613" i="47"/>
  <c r="M587" i="47"/>
  <c r="N586" i="47"/>
  <c r="M560" i="47"/>
  <c r="N559" i="47"/>
  <c r="M533" i="47"/>
  <c r="N532" i="47"/>
  <c r="M506" i="47"/>
  <c r="N505" i="47"/>
  <c r="M479" i="47"/>
  <c r="N478" i="47"/>
  <c r="M452" i="47"/>
  <c r="N451" i="47"/>
  <c r="M425" i="47"/>
  <c r="N424" i="47"/>
  <c r="M398" i="47"/>
  <c r="N397" i="47"/>
  <c r="M371" i="47"/>
  <c r="N370" i="47"/>
  <c r="M344" i="47"/>
  <c r="N343" i="47"/>
  <c r="M317" i="47"/>
  <c r="N316" i="47"/>
  <c r="M290" i="47"/>
  <c r="N289" i="47"/>
  <c r="M263" i="47"/>
  <c r="N262" i="47"/>
  <c r="M236" i="47"/>
  <c r="N235" i="47"/>
  <c r="M209" i="47"/>
  <c r="N208" i="47"/>
  <c r="M182" i="47"/>
  <c r="N181" i="47"/>
  <c r="M155" i="47"/>
  <c r="N154" i="47"/>
  <c r="M129" i="47"/>
  <c r="M126" i="47" s="1"/>
  <c r="J72" i="52" s="1"/>
  <c r="N128" i="47"/>
  <c r="M101" i="47"/>
  <c r="N100" i="47"/>
  <c r="M74" i="47"/>
  <c r="N73" i="47"/>
  <c r="M47" i="47"/>
  <c r="N46" i="47"/>
  <c r="F25" i="47"/>
  <c r="B12" i="52" s="1"/>
  <c r="N22" i="47"/>
  <c r="K9" i="52" s="1"/>
  <c r="L22" i="47"/>
  <c r="I9" i="52" s="1"/>
  <c r="O22" i="47"/>
  <c r="L9" i="52" s="1"/>
  <c r="AC9" i="52" s="1"/>
  <c r="T9" i="52" s="1"/>
  <c r="M22" i="47"/>
  <c r="J9" i="52" s="1"/>
  <c r="F509" i="47"/>
  <c r="B298" i="52" s="1"/>
  <c r="F239" i="47"/>
  <c r="B138" i="52" s="1"/>
  <c r="F752" i="47"/>
  <c r="B442" i="52" s="1"/>
  <c r="F374" i="47"/>
  <c r="B218" i="52" s="1"/>
  <c r="F590" i="47"/>
  <c r="B346" i="52" s="1"/>
  <c r="F455" i="47"/>
  <c r="B266" i="52" s="1"/>
  <c r="F50" i="47"/>
  <c r="B26" i="52" s="1"/>
  <c r="F104" i="47"/>
  <c r="B58" i="52" s="1"/>
  <c r="F212" i="47"/>
  <c r="B122" i="52" s="1"/>
  <c r="F644" i="47"/>
  <c r="B378" i="52" s="1"/>
  <c r="F563" i="47"/>
  <c r="B330" i="52" s="1"/>
  <c r="F347" i="47"/>
  <c r="B202" i="52" s="1"/>
  <c r="F428" i="47"/>
  <c r="B250" i="52" s="1"/>
  <c r="F617" i="47"/>
  <c r="B362" i="52" s="1"/>
  <c r="F293" i="47"/>
  <c r="B170" i="52" s="1"/>
  <c r="F725" i="47"/>
  <c r="B426" i="52" s="1"/>
  <c r="F158" i="47"/>
  <c r="B90" i="52" s="1"/>
  <c r="F320" i="47"/>
  <c r="B186" i="52" s="1"/>
  <c r="F401" i="47"/>
  <c r="B234" i="52" s="1"/>
  <c r="F671" i="47"/>
  <c r="B394" i="52" s="1"/>
  <c r="F536" i="47"/>
  <c r="B314" i="52" s="1"/>
  <c r="F266" i="47"/>
  <c r="B154" i="52" s="1"/>
  <c r="F185" i="47"/>
  <c r="B106" i="52" s="1"/>
  <c r="I21" i="47"/>
  <c r="I18" i="47" s="1"/>
  <c r="F8" i="52" s="1"/>
  <c r="K21" i="47"/>
  <c r="K18" i="47" s="1"/>
  <c r="H8" i="52" s="1"/>
  <c r="J21" i="47"/>
  <c r="J18" i="47" s="1"/>
  <c r="G8" i="52" s="1"/>
  <c r="L18" i="47"/>
  <c r="I8" i="52" s="1"/>
  <c r="F698" i="47"/>
  <c r="B410" i="52" s="1"/>
  <c r="F24" i="47"/>
  <c r="B11" i="52" s="1"/>
  <c r="F482" i="47"/>
  <c r="B282" i="52" s="1"/>
  <c r="D17" i="45"/>
  <c r="F454" i="45"/>
  <c r="N200" i="49" s="1"/>
  <c r="F39" i="45"/>
  <c r="F255" i="45"/>
  <c r="F93" i="45"/>
  <c r="F417" i="45"/>
  <c r="F399" i="45"/>
  <c r="F291" i="45"/>
  <c r="F327" i="45"/>
  <c r="F201" i="45"/>
  <c r="F183" i="45"/>
  <c r="F381" i="45"/>
  <c r="F309" i="45"/>
  <c r="F147" i="45"/>
  <c r="F165" i="45"/>
  <c r="F363" i="45"/>
  <c r="F129" i="45"/>
  <c r="F435" i="45"/>
  <c r="F237" i="45"/>
  <c r="F111" i="45"/>
  <c r="F75" i="45"/>
  <c r="F21" i="45"/>
  <c r="F219" i="45"/>
  <c r="F489" i="45"/>
  <c r="F345" i="45"/>
  <c r="F57" i="45"/>
  <c r="F273" i="45"/>
  <c r="F507" i="45"/>
  <c r="F471" i="45"/>
  <c r="AB8" i="52" l="1"/>
  <c r="S8" i="52" s="1"/>
  <c r="AA8" i="52"/>
  <c r="R8" i="52" s="1"/>
  <c r="AA72" i="52"/>
  <c r="R72" i="52" s="1"/>
  <c r="F186" i="47"/>
  <c r="B107" i="52" s="1"/>
  <c r="F402" i="47"/>
  <c r="B235" i="52" s="1"/>
  <c r="F294" i="47"/>
  <c r="B171" i="52" s="1"/>
  <c r="F564" i="47"/>
  <c r="B331" i="52" s="1"/>
  <c r="F51" i="47"/>
  <c r="B27" i="52" s="1"/>
  <c r="F323" i="48"/>
  <c r="F324" i="48" s="1"/>
  <c r="F593" i="48"/>
  <c r="F755" i="48"/>
  <c r="F701" i="48"/>
  <c r="F566" i="48"/>
  <c r="F134" i="48"/>
  <c r="F242" i="48"/>
  <c r="F78" i="47"/>
  <c r="B43" i="52" s="1"/>
  <c r="F483" i="47"/>
  <c r="B283" i="52" s="1"/>
  <c r="F267" i="47"/>
  <c r="B155" i="52" s="1"/>
  <c r="F321" i="47"/>
  <c r="B187" i="52" s="1"/>
  <c r="F618" i="47"/>
  <c r="B363" i="52" s="1"/>
  <c r="F645" i="47"/>
  <c r="B379" i="52" s="1"/>
  <c r="F456" i="47"/>
  <c r="B267" i="52" s="1"/>
  <c r="F240" i="47"/>
  <c r="B139" i="52" s="1"/>
  <c r="F350" i="48"/>
  <c r="F215" i="48"/>
  <c r="F216" i="48" s="1"/>
  <c r="F485" i="48"/>
  <c r="F486" i="48" s="1"/>
  <c r="F377" i="48"/>
  <c r="F378" i="48" s="1"/>
  <c r="F80" i="48"/>
  <c r="F81" i="48" s="1"/>
  <c r="F296" i="48"/>
  <c r="F297" i="48" s="1"/>
  <c r="F674" i="48"/>
  <c r="F675" i="48" s="1"/>
  <c r="F26" i="47"/>
  <c r="F27" i="47" s="1"/>
  <c r="F537" i="47"/>
  <c r="B315" i="52" s="1"/>
  <c r="F159" i="47"/>
  <c r="B91" i="52" s="1"/>
  <c r="F429" i="47"/>
  <c r="B251" i="52" s="1"/>
  <c r="F213" i="47"/>
  <c r="B123" i="52" s="1"/>
  <c r="F591" i="47"/>
  <c r="B347" i="52" s="1"/>
  <c r="F510" i="47"/>
  <c r="B299" i="52" s="1"/>
  <c r="F404" i="48"/>
  <c r="F620" i="48"/>
  <c r="F107" i="48"/>
  <c r="F431" i="48"/>
  <c r="F647" i="48"/>
  <c r="F188" i="48"/>
  <c r="F133" i="47"/>
  <c r="B76" i="52" s="1"/>
  <c r="F699" i="47"/>
  <c r="B411" i="52" s="1"/>
  <c r="F672" i="47"/>
  <c r="B395" i="52" s="1"/>
  <c r="F348" i="47"/>
  <c r="B203" i="52" s="1"/>
  <c r="F105" i="47"/>
  <c r="B59" i="52" s="1"/>
  <c r="F375" i="47"/>
  <c r="B219" i="52" s="1"/>
  <c r="F53" i="48"/>
  <c r="F161" i="48"/>
  <c r="F512" i="48"/>
  <c r="F539" i="48"/>
  <c r="F540" i="48" s="1"/>
  <c r="F458" i="48"/>
  <c r="F459" i="48" s="1"/>
  <c r="F269" i="48"/>
  <c r="F728" i="48"/>
  <c r="I24" i="48"/>
  <c r="W11" i="52" s="1"/>
  <c r="J24" i="48"/>
  <c r="X11" i="52" s="1"/>
  <c r="K24" i="48"/>
  <c r="Y11" i="52" s="1"/>
  <c r="D22" i="48"/>
  <c r="F162" i="48"/>
  <c r="F594" i="48"/>
  <c r="F756" i="48"/>
  <c r="F648" i="48"/>
  <c r="F270" i="48"/>
  <c r="F135" i="48"/>
  <c r="F189" i="48"/>
  <c r="D428" i="48"/>
  <c r="D698" i="48"/>
  <c r="D563" i="48"/>
  <c r="D266" i="48"/>
  <c r="D104" i="48"/>
  <c r="D347" i="48"/>
  <c r="D644" i="48"/>
  <c r="D509" i="48"/>
  <c r="D185" i="48"/>
  <c r="F405" i="48"/>
  <c r="D536" i="48"/>
  <c r="D158" i="48"/>
  <c r="D725" i="48"/>
  <c r="F621" i="48"/>
  <c r="F513" i="48"/>
  <c r="F108" i="48"/>
  <c r="F567" i="48"/>
  <c r="F729" i="48"/>
  <c r="F243" i="48"/>
  <c r="D50" i="48"/>
  <c r="D617" i="48"/>
  <c r="D671" i="48"/>
  <c r="D239" i="48"/>
  <c r="D401" i="48"/>
  <c r="D590" i="48"/>
  <c r="D752" i="48"/>
  <c r="F54" i="48"/>
  <c r="F351" i="48"/>
  <c r="F432" i="48"/>
  <c r="F702" i="48"/>
  <c r="F27" i="48"/>
  <c r="D374" i="48"/>
  <c r="D455" i="48"/>
  <c r="D293" i="48"/>
  <c r="D77" i="48"/>
  <c r="D320" i="48"/>
  <c r="D212" i="48"/>
  <c r="D131" i="48"/>
  <c r="D482" i="48"/>
  <c r="M750" i="47"/>
  <c r="M747" i="47" s="1"/>
  <c r="J440" i="52" s="1"/>
  <c r="N749" i="47"/>
  <c r="M723" i="47"/>
  <c r="M720" i="47" s="1"/>
  <c r="J424" i="52" s="1"/>
  <c r="N722" i="47"/>
  <c r="M696" i="47"/>
  <c r="M693" i="47" s="1"/>
  <c r="J408" i="52" s="1"/>
  <c r="N695" i="47"/>
  <c r="M669" i="47"/>
  <c r="M666" i="47" s="1"/>
  <c r="J392" i="52" s="1"/>
  <c r="N668" i="47"/>
  <c r="M642" i="47"/>
  <c r="M639" i="47" s="1"/>
  <c r="J376" i="52" s="1"/>
  <c r="N641" i="47"/>
  <c r="M615" i="47"/>
  <c r="M612" i="47" s="1"/>
  <c r="J360" i="52" s="1"/>
  <c r="N614" i="47"/>
  <c r="M588" i="47"/>
  <c r="M585" i="47" s="1"/>
  <c r="J344" i="52" s="1"/>
  <c r="N587" i="47"/>
  <c r="M561" i="47"/>
  <c r="M558" i="47" s="1"/>
  <c r="J328" i="52" s="1"/>
  <c r="N560" i="47"/>
  <c r="M534" i="47"/>
  <c r="M531" i="47" s="1"/>
  <c r="J312" i="52" s="1"/>
  <c r="N533" i="47"/>
  <c r="M507" i="47"/>
  <c r="M504" i="47" s="1"/>
  <c r="J296" i="52" s="1"/>
  <c r="N506" i="47"/>
  <c r="M480" i="47"/>
  <c r="M477" i="47" s="1"/>
  <c r="J280" i="52" s="1"/>
  <c r="N479" i="47"/>
  <c r="M453" i="47"/>
  <c r="M450" i="47" s="1"/>
  <c r="J264" i="52" s="1"/>
  <c r="N452" i="47"/>
  <c r="M426" i="47"/>
  <c r="M423" i="47" s="1"/>
  <c r="J248" i="52" s="1"/>
  <c r="N425" i="47"/>
  <c r="M399" i="47"/>
  <c r="M396" i="47" s="1"/>
  <c r="J232" i="52" s="1"/>
  <c r="N398" i="47"/>
  <c r="M372" i="47"/>
  <c r="M369" i="47" s="1"/>
  <c r="J216" i="52" s="1"/>
  <c r="N371" i="47"/>
  <c r="M345" i="47"/>
  <c r="M342" i="47" s="1"/>
  <c r="J200" i="52" s="1"/>
  <c r="N344" i="47"/>
  <c r="M318" i="47"/>
  <c r="M315" i="47" s="1"/>
  <c r="J184" i="52" s="1"/>
  <c r="N317" i="47"/>
  <c r="M291" i="47"/>
  <c r="M288" i="47" s="1"/>
  <c r="J168" i="52" s="1"/>
  <c r="N290" i="47"/>
  <c r="M264" i="47"/>
  <c r="M261" i="47" s="1"/>
  <c r="J152" i="52" s="1"/>
  <c r="N263" i="47"/>
  <c r="M237" i="47"/>
  <c r="M234" i="47" s="1"/>
  <c r="J136" i="52" s="1"/>
  <c r="N236" i="47"/>
  <c r="M210" i="47"/>
  <c r="M207" i="47" s="1"/>
  <c r="J120" i="52" s="1"/>
  <c r="N209" i="47"/>
  <c r="M183" i="47"/>
  <c r="M180" i="47" s="1"/>
  <c r="J104" i="52" s="1"/>
  <c r="N182" i="47"/>
  <c r="M156" i="47"/>
  <c r="M153" i="47" s="1"/>
  <c r="J88" i="52" s="1"/>
  <c r="N155" i="47"/>
  <c r="M130" i="47"/>
  <c r="J73" i="52" s="1"/>
  <c r="N129" i="47"/>
  <c r="N126" i="47" s="1"/>
  <c r="K72" i="52" s="1"/>
  <c r="AC72" i="52" s="1"/>
  <c r="T72" i="52" s="1"/>
  <c r="M102" i="47"/>
  <c r="M99" i="47" s="1"/>
  <c r="J56" i="52" s="1"/>
  <c r="N101" i="47"/>
  <c r="M75" i="47"/>
  <c r="M72" i="47" s="1"/>
  <c r="J40" i="52" s="1"/>
  <c r="N74" i="47"/>
  <c r="M48" i="47"/>
  <c r="M45" i="47" s="1"/>
  <c r="J24" i="52" s="1"/>
  <c r="N47" i="47"/>
  <c r="L26" i="47"/>
  <c r="N26" i="47"/>
  <c r="M26" i="47"/>
  <c r="O26" i="47"/>
  <c r="D18" i="47"/>
  <c r="L23" i="47"/>
  <c r="I10" i="52" s="1"/>
  <c r="O23" i="47"/>
  <c r="L10" i="52" s="1"/>
  <c r="AC10" i="52" s="1"/>
  <c r="T10" i="52" s="1"/>
  <c r="M23" i="47"/>
  <c r="J10" i="52" s="1"/>
  <c r="N23" i="47"/>
  <c r="K10" i="52" s="1"/>
  <c r="F726" i="47"/>
  <c r="B427" i="52" s="1"/>
  <c r="K22" i="47"/>
  <c r="H9" i="52" s="1"/>
  <c r="J22" i="47"/>
  <c r="G9" i="52" s="1"/>
  <c r="I22" i="47"/>
  <c r="F9" i="52" s="1"/>
  <c r="F753" i="47"/>
  <c r="B443" i="52" s="1"/>
  <c r="AA152" i="52" l="1"/>
  <c r="R152" i="52" s="1"/>
  <c r="AA136" i="52"/>
  <c r="R136" i="52" s="1"/>
  <c r="AA9" i="52"/>
  <c r="R9" i="52" s="1"/>
  <c r="AB9" i="52"/>
  <c r="S9" i="52" s="1"/>
  <c r="AA232" i="52"/>
  <c r="R232" i="52" s="1"/>
  <c r="AA296" i="52"/>
  <c r="R296" i="52" s="1"/>
  <c r="AA312" i="52"/>
  <c r="R312" i="52" s="1"/>
  <c r="AA200" i="52"/>
  <c r="R200" i="52" s="1"/>
  <c r="AA328" i="52"/>
  <c r="R328" i="52" s="1"/>
  <c r="AA344" i="52"/>
  <c r="R344" i="52" s="1"/>
  <c r="AA184" i="52"/>
  <c r="R184" i="52" s="1"/>
  <c r="AC184" i="52"/>
  <c r="T184" i="52" s="1"/>
  <c r="AB184" i="52"/>
  <c r="S184" i="52" s="1"/>
  <c r="AA360" i="52"/>
  <c r="R360" i="52" s="1"/>
  <c r="AA40" i="52"/>
  <c r="R40" i="52" s="1"/>
  <c r="AB40" i="52"/>
  <c r="S40" i="52" s="1"/>
  <c r="AC40" i="52"/>
  <c r="T40" i="52" s="1"/>
  <c r="AA376" i="52"/>
  <c r="R376" i="52" s="1"/>
  <c r="AB376" i="52"/>
  <c r="S376" i="52" s="1"/>
  <c r="AB72" i="52"/>
  <c r="S72" i="52" s="1"/>
  <c r="AA168" i="52"/>
  <c r="R168" i="52" s="1"/>
  <c r="AA280" i="52"/>
  <c r="R280" i="52" s="1"/>
  <c r="AA56" i="52"/>
  <c r="R56" i="52" s="1"/>
  <c r="AA73" i="52"/>
  <c r="R73" i="52" s="1"/>
  <c r="AA392" i="52"/>
  <c r="R392" i="52" s="1"/>
  <c r="AA248" i="52"/>
  <c r="R248" i="52" s="1"/>
  <c r="AA408" i="52"/>
  <c r="R408" i="52" s="1"/>
  <c r="AA24" i="52"/>
  <c r="R24" i="52" s="1"/>
  <c r="AB104" i="52"/>
  <c r="S104" i="52" s="1"/>
  <c r="AA104" i="52"/>
  <c r="R104" i="52" s="1"/>
  <c r="AA424" i="52"/>
  <c r="R424" i="52" s="1"/>
  <c r="AA216" i="52"/>
  <c r="R216" i="52" s="1"/>
  <c r="AB216" i="52"/>
  <c r="S216" i="52" s="1"/>
  <c r="AC216" i="52"/>
  <c r="T216" i="52" s="1"/>
  <c r="AA264" i="52"/>
  <c r="R264" i="52" s="1"/>
  <c r="AB264" i="52"/>
  <c r="S264" i="52" s="1"/>
  <c r="AC264" i="52"/>
  <c r="T264" i="52" s="1"/>
  <c r="AB88" i="52"/>
  <c r="S88" i="52" s="1"/>
  <c r="AC88" i="52"/>
  <c r="T88" i="52" s="1"/>
  <c r="AA88" i="52"/>
  <c r="R88" i="52" s="1"/>
  <c r="AA120" i="52"/>
  <c r="R120" i="52" s="1"/>
  <c r="AA440" i="52"/>
  <c r="R440" i="52" s="1"/>
  <c r="F754" i="47"/>
  <c r="B444" i="52" s="1"/>
  <c r="F376" i="47"/>
  <c r="B220" i="52" s="1"/>
  <c r="F349" i="47"/>
  <c r="B204" i="52" s="1"/>
  <c r="F700" i="47"/>
  <c r="B412" i="52" s="1"/>
  <c r="F511" i="47"/>
  <c r="B300" i="52" s="1"/>
  <c r="F214" i="47"/>
  <c r="B124" i="52" s="1"/>
  <c r="F160" i="47"/>
  <c r="B92" i="52" s="1"/>
  <c r="F241" i="47"/>
  <c r="B140" i="52" s="1"/>
  <c r="F646" i="47"/>
  <c r="B380" i="52" s="1"/>
  <c r="F322" i="47"/>
  <c r="B188" i="52" s="1"/>
  <c r="F484" i="47"/>
  <c r="B284" i="52" s="1"/>
  <c r="F565" i="47"/>
  <c r="B332" i="52" s="1"/>
  <c r="F403" i="47"/>
  <c r="B236" i="52" s="1"/>
  <c r="F106" i="47"/>
  <c r="B60" i="52" s="1"/>
  <c r="F430" i="47"/>
  <c r="B252" i="52" s="1"/>
  <c r="F457" i="47"/>
  <c r="B268" i="52" s="1"/>
  <c r="F619" i="47"/>
  <c r="B364" i="52" s="1"/>
  <c r="F268" i="47"/>
  <c r="B156" i="52" s="1"/>
  <c r="F52" i="47"/>
  <c r="B28" i="52" s="1"/>
  <c r="F295" i="47"/>
  <c r="B172" i="52" s="1"/>
  <c r="F187" i="47"/>
  <c r="B108" i="52" s="1"/>
  <c r="F727" i="47"/>
  <c r="B428" i="52" s="1"/>
  <c r="F673" i="47"/>
  <c r="B396" i="52" s="1"/>
  <c r="F592" i="47"/>
  <c r="B348" i="52" s="1"/>
  <c r="F538" i="47"/>
  <c r="B316" i="52" s="1"/>
  <c r="D126" i="47"/>
  <c r="F134" i="47"/>
  <c r="F135" i="47" s="1"/>
  <c r="F136" i="47" s="1"/>
  <c r="B77" i="52" s="1"/>
  <c r="F79" i="47"/>
  <c r="B44" i="52" s="1"/>
  <c r="I20" i="45"/>
  <c r="K20" i="45"/>
  <c r="J20" i="45"/>
  <c r="J26" i="48"/>
  <c r="K26" i="48"/>
  <c r="I26" i="48"/>
  <c r="D23" i="48"/>
  <c r="F433" i="48"/>
  <c r="N253" i="52" s="1"/>
  <c r="F730" i="48"/>
  <c r="N429" i="52" s="1"/>
  <c r="F622" i="48"/>
  <c r="N365" i="52" s="1"/>
  <c r="F379" i="48"/>
  <c r="N221" i="52" s="1"/>
  <c r="F406" i="48"/>
  <c r="N237" i="52" s="1"/>
  <c r="F190" i="48"/>
  <c r="N109" i="52" s="1"/>
  <c r="D699" i="48"/>
  <c r="D186" i="48"/>
  <c r="D213" i="48"/>
  <c r="D456" i="48"/>
  <c r="D726" i="48"/>
  <c r="D294" i="48"/>
  <c r="F487" i="48"/>
  <c r="N285" i="52" s="1"/>
  <c r="F271" i="48"/>
  <c r="N157" i="52" s="1"/>
  <c r="F298" i="48"/>
  <c r="N173" i="52" s="1"/>
  <c r="F595" i="48"/>
  <c r="N349" i="52" s="1"/>
  <c r="D348" i="48"/>
  <c r="D375" i="48"/>
  <c r="D321" i="48"/>
  <c r="D402" i="48"/>
  <c r="F28" i="48"/>
  <c r="N13" i="52" s="1"/>
  <c r="F703" i="48"/>
  <c r="N413" i="52" s="1"/>
  <c r="F352" i="48"/>
  <c r="N205" i="52" s="1"/>
  <c r="F55" i="48"/>
  <c r="N29" i="52" s="1"/>
  <c r="F676" i="48"/>
  <c r="N397" i="52" s="1"/>
  <c r="F109" i="48"/>
  <c r="N61" i="52" s="1"/>
  <c r="F460" i="48"/>
  <c r="N269" i="52" s="1"/>
  <c r="F82" i="48"/>
  <c r="N45" i="52" s="1"/>
  <c r="F541" i="48"/>
  <c r="N317" i="52" s="1"/>
  <c r="F325" i="48"/>
  <c r="N189" i="52" s="1"/>
  <c r="F136" i="48"/>
  <c r="N77" i="52" s="1"/>
  <c r="F649" i="48"/>
  <c r="N381" i="52" s="1"/>
  <c r="F163" i="48"/>
  <c r="N93" i="52" s="1"/>
  <c r="D564" i="48"/>
  <c r="D78" i="48"/>
  <c r="D240" i="48"/>
  <c r="D510" i="48"/>
  <c r="D537" i="48"/>
  <c r="D267" i="48"/>
  <c r="D618" i="48"/>
  <c r="D591" i="48"/>
  <c r="F244" i="48"/>
  <c r="N141" i="52" s="1"/>
  <c r="F568" i="48"/>
  <c r="N333" i="52" s="1"/>
  <c r="F514" i="48"/>
  <c r="N301" i="52" s="1"/>
  <c r="F217" i="48"/>
  <c r="N125" i="52" s="1"/>
  <c r="F757" i="48"/>
  <c r="N445" i="52" s="1"/>
  <c r="D429" i="48"/>
  <c r="D132" i="48"/>
  <c r="D645" i="48"/>
  <c r="D483" i="48"/>
  <c r="D159" i="48"/>
  <c r="D51" i="48"/>
  <c r="D672" i="48"/>
  <c r="D105" i="48"/>
  <c r="D753" i="48"/>
  <c r="M751" i="47"/>
  <c r="J441" i="52" s="1"/>
  <c r="N750" i="47"/>
  <c r="N747" i="47" s="1"/>
  <c r="K440" i="52" s="1"/>
  <c r="AC440" i="52" s="1"/>
  <c r="T440" i="52" s="1"/>
  <c r="M724" i="47"/>
  <c r="J425" i="52" s="1"/>
  <c r="N723" i="47"/>
  <c r="N720" i="47" s="1"/>
  <c r="K424" i="52" s="1"/>
  <c r="AC424" i="52" s="1"/>
  <c r="T424" i="52" s="1"/>
  <c r="M697" i="47"/>
  <c r="J409" i="52" s="1"/>
  <c r="N696" i="47"/>
  <c r="N693" i="47" s="1"/>
  <c r="K408" i="52" s="1"/>
  <c r="AB408" i="52" s="1"/>
  <c r="S408" i="52" s="1"/>
  <c r="M670" i="47"/>
  <c r="J393" i="52" s="1"/>
  <c r="N669" i="47"/>
  <c r="N666" i="47" s="1"/>
  <c r="K392" i="52" s="1"/>
  <c r="AC392" i="52" s="1"/>
  <c r="T392" i="52" s="1"/>
  <c r="M643" i="47"/>
  <c r="J377" i="52" s="1"/>
  <c r="N642" i="47"/>
  <c r="N639" i="47" s="1"/>
  <c r="K376" i="52" s="1"/>
  <c r="AC376" i="52" s="1"/>
  <c r="T376" i="52" s="1"/>
  <c r="M616" i="47"/>
  <c r="J361" i="52" s="1"/>
  <c r="N615" i="47"/>
  <c r="N612" i="47" s="1"/>
  <c r="K360" i="52" s="1"/>
  <c r="AC360" i="52" s="1"/>
  <c r="T360" i="52" s="1"/>
  <c r="M589" i="47"/>
  <c r="J345" i="52" s="1"/>
  <c r="N588" i="47"/>
  <c r="N585" i="47" s="1"/>
  <c r="K344" i="52" s="1"/>
  <c r="AB344" i="52" s="1"/>
  <c r="S344" i="52" s="1"/>
  <c r="M562" i="47"/>
  <c r="J329" i="52" s="1"/>
  <c r="N561" i="47"/>
  <c r="N558" i="47" s="1"/>
  <c r="K328" i="52" s="1"/>
  <c r="AC328" i="52" s="1"/>
  <c r="T328" i="52" s="1"/>
  <c r="M535" i="47"/>
  <c r="J313" i="52" s="1"/>
  <c r="N534" i="47"/>
  <c r="N531" i="47" s="1"/>
  <c r="K312" i="52" s="1"/>
  <c r="AC312" i="52" s="1"/>
  <c r="T312" i="52" s="1"/>
  <c r="M508" i="47"/>
  <c r="J297" i="52" s="1"/>
  <c r="N507" i="47"/>
  <c r="N504" i="47" s="1"/>
  <c r="K296" i="52" s="1"/>
  <c r="AB296" i="52" s="1"/>
  <c r="S296" i="52" s="1"/>
  <c r="M481" i="47"/>
  <c r="J281" i="52" s="1"/>
  <c r="N480" i="47"/>
  <c r="N477" i="47" s="1"/>
  <c r="K280" i="52" s="1"/>
  <c r="AB280" i="52" s="1"/>
  <c r="S280" i="52" s="1"/>
  <c r="M454" i="47"/>
  <c r="J265" i="52" s="1"/>
  <c r="N453" i="47"/>
  <c r="N450" i="47" s="1"/>
  <c r="K264" i="52" s="1"/>
  <c r="M427" i="47"/>
  <c r="J249" i="52" s="1"/>
  <c r="N426" i="47"/>
  <c r="N423" i="47" s="1"/>
  <c r="K248" i="52" s="1"/>
  <c r="AB248" i="52" s="1"/>
  <c r="S248" i="52" s="1"/>
  <c r="M400" i="47"/>
  <c r="J233" i="52" s="1"/>
  <c r="N399" i="47"/>
  <c r="N396" i="47" s="1"/>
  <c r="K232" i="52" s="1"/>
  <c r="AC232" i="52" s="1"/>
  <c r="T232" i="52" s="1"/>
  <c r="M373" i="47"/>
  <c r="J217" i="52" s="1"/>
  <c r="N372" i="47"/>
  <c r="N369" i="47" s="1"/>
  <c r="K216" i="52" s="1"/>
  <c r="M346" i="47"/>
  <c r="J201" i="52" s="1"/>
  <c r="N345" i="47"/>
  <c r="N342" i="47" s="1"/>
  <c r="K200" i="52" s="1"/>
  <c r="AB200" i="52" s="1"/>
  <c r="S200" i="52" s="1"/>
  <c r="M319" i="47"/>
  <c r="J185" i="52" s="1"/>
  <c r="N318" i="47"/>
  <c r="N315" i="47" s="1"/>
  <c r="K184" i="52" s="1"/>
  <c r="M292" i="47"/>
  <c r="J169" i="52" s="1"/>
  <c r="N291" i="47"/>
  <c r="N288" i="47" s="1"/>
  <c r="K168" i="52" s="1"/>
  <c r="AC168" i="52" s="1"/>
  <c r="T168" i="52" s="1"/>
  <c r="M265" i="47"/>
  <c r="J153" i="52" s="1"/>
  <c r="N264" i="47"/>
  <c r="N261" i="47" s="1"/>
  <c r="K152" i="52" s="1"/>
  <c r="AB152" i="52" s="1"/>
  <c r="S152" i="52" s="1"/>
  <c r="M238" i="47"/>
  <c r="J137" i="52" s="1"/>
  <c r="N237" i="47"/>
  <c r="N234" i="47" s="1"/>
  <c r="K136" i="52" s="1"/>
  <c r="AC136" i="52" s="1"/>
  <c r="T136" i="52" s="1"/>
  <c r="M211" i="47"/>
  <c r="J121" i="52" s="1"/>
  <c r="N210" i="47"/>
  <c r="N207" i="47" s="1"/>
  <c r="K120" i="52" s="1"/>
  <c r="AB120" i="52" s="1"/>
  <c r="S120" i="52" s="1"/>
  <c r="M184" i="47"/>
  <c r="J105" i="52" s="1"/>
  <c r="N183" i="47"/>
  <c r="N180" i="47" s="1"/>
  <c r="K104" i="52" s="1"/>
  <c r="AC104" i="52" s="1"/>
  <c r="T104" i="52" s="1"/>
  <c r="M157" i="47"/>
  <c r="J89" i="52" s="1"/>
  <c r="N156" i="47"/>
  <c r="N153" i="47" s="1"/>
  <c r="K88" i="52" s="1"/>
  <c r="M131" i="47"/>
  <c r="J74" i="52" s="1"/>
  <c r="N130" i="47"/>
  <c r="K73" i="52" s="1"/>
  <c r="AB73" i="52" s="1"/>
  <c r="S73" i="52" s="1"/>
  <c r="M103" i="47"/>
  <c r="J57" i="52" s="1"/>
  <c r="N102" i="47"/>
  <c r="N99" i="47" s="1"/>
  <c r="K56" i="52" s="1"/>
  <c r="AB56" i="52" s="1"/>
  <c r="S56" i="52" s="1"/>
  <c r="M76" i="47"/>
  <c r="J41" i="52" s="1"/>
  <c r="N75" i="47"/>
  <c r="N72" i="47" s="1"/>
  <c r="K40" i="52" s="1"/>
  <c r="M49" i="47"/>
  <c r="J25" i="52" s="1"/>
  <c r="N48" i="47"/>
  <c r="N45" i="47" s="1"/>
  <c r="K24" i="52" s="1"/>
  <c r="AC24" i="52" s="1"/>
  <c r="T24" i="52" s="1"/>
  <c r="N27" i="47"/>
  <c r="N25" i="47" s="1"/>
  <c r="K12" i="52" s="1"/>
  <c r="O27" i="47"/>
  <c r="O25" i="47" s="1"/>
  <c r="L12" i="52" s="1"/>
  <c r="L27" i="47"/>
  <c r="L25" i="47" s="1"/>
  <c r="I12" i="52" s="1"/>
  <c r="M27" i="47"/>
  <c r="M25" i="47" s="1"/>
  <c r="J12" i="52" s="1"/>
  <c r="F28" i="47"/>
  <c r="B13" i="52" s="1"/>
  <c r="K26" i="47"/>
  <c r="J26" i="47"/>
  <c r="I26" i="47"/>
  <c r="D22" i="47"/>
  <c r="M24" i="47"/>
  <c r="J11" i="52" s="1"/>
  <c r="L24" i="47"/>
  <c r="I11" i="52" s="1"/>
  <c r="N24" i="47"/>
  <c r="K11" i="52" s="1"/>
  <c r="O24" i="47"/>
  <c r="L11" i="52" s="1"/>
  <c r="AC11" i="52" s="1"/>
  <c r="T11" i="52" s="1"/>
  <c r="I23" i="47"/>
  <c r="F10" i="52" s="1"/>
  <c r="J23" i="47"/>
  <c r="G10" i="52" s="1"/>
  <c r="K23" i="47"/>
  <c r="H10" i="52" s="1"/>
  <c r="F472" i="45"/>
  <c r="N208" i="49" s="1"/>
  <c r="F274" i="45"/>
  <c r="N120" i="49" s="1"/>
  <c r="F58" i="45"/>
  <c r="N24" i="49" s="1"/>
  <c r="F130" i="45"/>
  <c r="N56" i="49" s="1"/>
  <c r="F364" i="45"/>
  <c r="N160" i="49" s="1"/>
  <c r="F166" i="45"/>
  <c r="N72" i="49" s="1"/>
  <c r="F202" i="45"/>
  <c r="N88" i="49" s="1"/>
  <c r="F328" i="45"/>
  <c r="N144" i="49" s="1"/>
  <c r="F40" i="45"/>
  <c r="N16" i="49" s="1"/>
  <c r="F490" i="45"/>
  <c r="N216" i="49" s="1"/>
  <c r="F220" i="45"/>
  <c r="N96" i="49" s="1"/>
  <c r="F22" i="45"/>
  <c r="N8" i="49" s="1"/>
  <c r="F238" i="45"/>
  <c r="N104" i="49" s="1"/>
  <c r="F310" i="45"/>
  <c r="N136" i="49" s="1"/>
  <c r="F382" i="45"/>
  <c r="N168" i="49" s="1"/>
  <c r="F184" i="45"/>
  <c r="N80" i="49" s="1"/>
  <c r="F455" i="45"/>
  <c r="N201" i="49" s="1"/>
  <c r="F508" i="45"/>
  <c r="N224" i="49" s="1"/>
  <c r="F346" i="45"/>
  <c r="N152" i="49" s="1"/>
  <c r="F76" i="45"/>
  <c r="N32" i="49" s="1"/>
  <c r="F112" i="45"/>
  <c r="N48" i="49" s="1"/>
  <c r="F436" i="45"/>
  <c r="N192" i="49" s="1"/>
  <c r="F148" i="45"/>
  <c r="N64" i="49" s="1"/>
  <c r="F292" i="45"/>
  <c r="N128" i="49" s="1"/>
  <c r="F400" i="45"/>
  <c r="N176" i="49" s="1"/>
  <c r="F418" i="45"/>
  <c r="N184" i="49" s="1"/>
  <c r="F94" i="45"/>
  <c r="N40" i="49" s="1"/>
  <c r="F256" i="45"/>
  <c r="N112" i="49" s="1"/>
  <c r="AA265" i="52" l="1"/>
  <c r="R265" i="52" s="1"/>
  <c r="AB360" i="52"/>
  <c r="S360" i="52" s="1"/>
  <c r="AB424" i="52"/>
  <c r="S424" i="52" s="1"/>
  <c r="AA345" i="52"/>
  <c r="R345" i="52" s="1"/>
  <c r="AA281" i="52"/>
  <c r="R281" i="52" s="1"/>
  <c r="AC344" i="52"/>
  <c r="T344" i="52" s="1"/>
  <c r="AA41" i="52"/>
  <c r="R41" i="52" s="1"/>
  <c r="AA313" i="52"/>
  <c r="R313" i="52" s="1"/>
  <c r="AB24" i="52"/>
  <c r="S24" i="52" s="1"/>
  <c r="AB328" i="52"/>
  <c r="S328" i="52" s="1"/>
  <c r="AA329" i="52"/>
  <c r="R329" i="52" s="1"/>
  <c r="AC200" i="52"/>
  <c r="T200" i="52" s="1"/>
  <c r="AA409" i="52"/>
  <c r="R409" i="52" s="1"/>
  <c r="AC408" i="52"/>
  <c r="T408" i="52" s="1"/>
  <c r="AA425" i="52"/>
  <c r="R425" i="52" s="1"/>
  <c r="AB312" i="52"/>
  <c r="S312" i="52" s="1"/>
  <c r="AB297" i="52"/>
  <c r="S297" i="52" s="1"/>
  <c r="AC297" i="52"/>
  <c r="T297" i="52" s="1"/>
  <c r="AA297" i="52"/>
  <c r="R297" i="52" s="1"/>
  <c r="AC248" i="52"/>
  <c r="T248" i="52" s="1"/>
  <c r="J25" i="48"/>
  <c r="X12" i="52" s="1"/>
  <c r="AB392" i="52"/>
  <c r="S392" i="52" s="1"/>
  <c r="AC296" i="52"/>
  <c r="T296" i="52" s="1"/>
  <c r="AB393" i="52"/>
  <c r="S393" i="52" s="1"/>
  <c r="AA393" i="52"/>
  <c r="R393" i="52" s="1"/>
  <c r="AA441" i="52"/>
  <c r="R441" i="52" s="1"/>
  <c r="AA137" i="52"/>
  <c r="R137" i="52" s="1"/>
  <c r="AA25" i="52"/>
  <c r="R25" i="52" s="1"/>
  <c r="AA121" i="52"/>
  <c r="R121" i="52" s="1"/>
  <c r="AA153" i="52"/>
  <c r="R153" i="52" s="1"/>
  <c r="AC73" i="52"/>
  <c r="T73" i="52" s="1"/>
  <c r="AB232" i="52"/>
  <c r="S232" i="52" s="1"/>
  <c r="AA169" i="52"/>
  <c r="R169" i="52" s="1"/>
  <c r="K25" i="48"/>
  <c r="Y12" i="52" s="1"/>
  <c r="AA377" i="52"/>
  <c r="R377" i="52" s="1"/>
  <c r="AA105" i="52"/>
  <c r="R105" i="52" s="1"/>
  <c r="AC56" i="52"/>
  <c r="T56" i="52" s="1"/>
  <c r="AB185" i="52"/>
  <c r="S185" i="52" s="1"/>
  <c r="AA185" i="52"/>
  <c r="R185" i="52" s="1"/>
  <c r="AC185" i="52"/>
  <c r="T185" i="52" s="1"/>
  <c r="AA201" i="52"/>
  <c r="R201" i="52" s="1"/>
  <c r="AC201" i="52"/>
  <c r="T201" i="52" s="1"/>
  <c r="AB201" i="52"/>
  <c r="S201" i="52" s="1"/>
  <c r="AC280" i="52"/>
  <c r="T280" i="52" s="1"/>
  <c r="AB440" i="52"/>
  <c r="S440" i="52" s="1"/>
  <c r="AA217" i="52"/>
  <c r="R217" i="52" s="1"/>
  <c r="AC217" i="52"/>
  <c r="T217" i="52" s="1"/>
  <c r="AB10" i="52"/>
  <c r="S10" i="52" s="1"/>
  <c r="AA10" i="52"/>
  <c r="R10" i="52" s="1"/>
  <c r="AB168" i="52"/>
  <c r="S168" i="52" s="1"/>
  <c r="AB136" i="52"/>
  <c r="S136" i="52" s="1"/>
  <c r="AA57" i="52"/>
  <c r="R57" i="52" s="1"/>
  <c r="AA233" i="52"/>
  <c r="R233" i="52" s="1"/>
  <c r="AC120" i="52"/>
  <c r="T120" i="52" s="1"/>
  <c r="AA361" i="52"/>
  <c r="R361" i="52" s="1"/>
  <c r="AA74" i="52"/>
  <c r="R74" i="52" s="1"/>
  <c r="AA249" i="52"/>
  <c r="R249" i="52" s="1"/>
  <c r="AC152" i="52"/>
  <c r="T152" i="52" s="1"/>
  <c r="AA89" i="52"/>
  <c r="R89" i="52" s="1"/>
  <c r="I25" i="48"/>
  <c r="W12" i="52" s="1"/>
  <c r="D45" i="47"/>
  <c r="D99" i="47"/>
  <c r="D153" i="47"/>
  <c r="D207" i="47"/>
  <c r="D261" i="47"/>
  <c r="D315" i="47"/>
  <c r="D369" i="47"/>
  <c r="D423" i="47"/>
  <c r="D477" i="47"/>
  <c r="D531" i="47"/>
  <c r="D585" i="47"/>
  <c r="D639" i="47"/>
  <c r="D693" i="47"/>
  <c r="D747" i="47"/>
  <c r="F728" i="47"/>
  <c r="F729" i="47" s="1"/>
  <c r="F730" i="47" s="1"/>
  <c r="B429" i="52" s="1"/>
  <c r="F80" i="47"/>
  <c r="F81" i="47" s="1"/>
  <c r="F82" i="47" s="1"/>
  <c r="B45" i="52" s="1"/>
  <c r="F593" i="47"/>
  <c r="F594" i="47" s="1"/>
  <c r="F595" i="47" s="1"/>
  <c r="B349" i="52" s="1"/>
  <c r="F296" i="47"/>
  <c r="F297" i="47" s="1"/>
  <c r="F298" i="47" s="1"/>
  <c r="B173" i="52" s="1"/>
  <c r="F269" i="47"/>
  <c r="F270" i="47" s="1"/>
  <c r="F271" i="47" s="1"/>
  <c r="B157" i="52" s="1"/>
  <c r="F458" i="47"/>
  <c r="F459" i="47" s="1"/>
  <c r="F460" i="47" s="1"/>
  <c r="B269" i="52" s="1"/>
  <c r="F107" i="47"/>
  <c r="F108" i="47" s="1"/>
  <c r="F109" i="47" s="1"/>
  <c r="B61" i="52" s="1"/>
  <c r="F566" i="47"/>
  <c r="F567" i="47" s="1"/>
  <c r="F568" i="47" s="1"/>
  <c r="B333" i="52" s="1"/>
  <c r="F323" i="47"/>
  <c r="F324" i="47" s="1"/>
  <c r="F325" i="47" s="1"/>
  <c r="B189" i="52" s="1"/>
  <c r="F242" i="47"/>
  <c r="F243" i="47" s="1"/>
  <c r="F244" i="47" s="1"/>
  <c r="B141" i="52" s="1"/>
  <c r="F215" i="47"/>
  <c r="F216" i="47" s="1"/>
  <c r="F217" i="47" s="1"/>
  <c r="B125" i="52" s="1"/>
  <c r="F701" i="47"/>
  <c r="F702" i="47" s="1"/>
  <c r="F703" i="47" s="1"/>
  <c r="B413" i="52" s="1"/>
  <c r="F377" i="47"/>
  <c r="F378" i="47" s="1"/>
  <c r="F379" i="47" s="1"/>
  <c r="B221" i="52" s="1"/>
  <c r="D72" i="47"/>
  <c r="D130" i="47"/>
  <c r="D180" i="47"/>
  <c r="D234" i="47"/>
  <c r="D288" i="47"/>
  <c r="D342" i="47"/>
  <c r="D396" i="47"/>
  <c r="D450" i="47"/>
  <c r="D504" i="47"/>
  <c r="D558" i="47"/>
  <c r="D612" i="47"/>
  <c r="D666" i="47"/>
  <c r="D720" i="47"/>
  <c r="F755" i="47"/>
  <c r="F756" i="47" s="1"/>
  <c r="F757" i="47" s="1"/>
  <c r="B445" i="52" s="1"/>
  <c r="F137" i="47"/>
  <c r="B78" i="52" s="1"/>
  <c r="F539" i="47"/>
  <c r="F540" i="47" s="1"/>
  <c r="F541" i="47" s="1"/>
  <c r="B317" i="52" s="1"/>
  <c r="F674" i="47"/>
  <c r="F675" i="47" s="1"/>
  <c r="F676" i="47" s="1"/>
  <c r="B397" i="52" s="1"/>
  <c r="F188" i="47"/>
  <c r="F189" i="47" s="1"/>
  <c r="F190" i="47" s="1"/>
  <c r="B109" i="52" s="1"/>
  <c r="F53" i="47"/>
  <c r="F54" i="47" s="1"/>
  <c r="F55" i="47" s="1"/>
  <c r="B29" i="52" s="1"/>
  <c r="F620" i="47"/>
  <c r="F621" i="47" s="1"/>
  <c r="F622" i="47" s="1"/>
  <c r="B365" i="52" s="1"/>
  <c r="F431" i="47"/>
  <c r="F432" i="47" s="1"/>
  <c r="F433" i="47" s="1"/>
  <c r="B253" i="52" s="1"/>
  <c r="F404" i="47"/>
  <c r="F405" i="47" s="1"/>
  <c r="F406" i="47" s="1"/>
  <c r="B237" i="52" s="1"/>
  <c r="F485" i="47"/>
  <c r="F486" i="47" s="1"/>
  <c r="F487" i="47" s="1"/>
  <c r="B285" i="52" s="1"/>
  <c r="F647" i="47"/>
  <c r="F648" i="47" s="1"/>
  <c r="F649" i="47" s="1"/>
  <c r="B381" i="52" s="1"/>
  <c r="F161" i="47"/>
  <c r="F162" i="47" s="1"/>
  <c r="F163" i="47" s="1"/>
  <c r="B93" i="52" s="1"/>
  <c r="F512" i="47"/>
  <c r="F513" i="47" s="1"/>
  <c r="F514" i="47" s="1"/>
  <c r="B301" i="52" s="1"/>
  <c r="F350" i="47"/>
  <c r="F351" i="47" s="1"/>
  <c r="F352" i="47" s="1"/>
  <c r="B205" i="52" s="1"/>
  <c r="J21" i="45"/>
  <c r="K21" i="45"/>
  <c r="I21" i="45"/>
  <c r="I18" i="45" s="1"/>
  <c r="W7" i="49" s="1"/>
  <c r="K27" i="48"/>
  <c r="I27" i="48"/>
  <c r="J27" i="48"/>
  <c r="D24" i="48"/>
  <c r="F542" i="48"/>
  <c r="N318" i="52" s="1"/>
  <c r="F461" i="48"/>
  <c r="N270" i="52" s="1"/>
  <c r="F353" i="48"/>
  <c r="N206" i="52" s="1"/>
  <c r="F596" i="48"/>
  <c r="N350" i="52" s="1"/>
  <c r="F272" i="48"/>
  <c r="N158" i="52" s="1"/>
  <c r="F380" i="48"/>
  <c r="N222" i="52" s="1"/>
  <c r="D133" i="48"/>
  <c r="D52" i="48"/>
  <c r="D268" i="48"/>
  <c r="D538" i="48"/>
  <c r="D457" i="48"/>
  <c r="D619" i="48"/>
  <c r="D700" i="48"/>
  <c r="D511" i="48"/>
  <c r="F758" i="48"/>
  <c r="N446" i="52" s="1"/>
  <c r="F515" i="48"/>
  <c r="N302" i="52" s="1"/>
  <c r="F245" i="48"/>
  <c r="N142" i="52" s="1"/>
  <c r="F164" i="48"/>
  <c r="N94" i="52" s="1"/>
  <c r="F137" i="48"/>
  <c r="N78" i="52" s="1"/>
  <c r="F677" i="48"/>
  <c r="N398" i="52" s="1"/>
  <c r="F29" i="48"/>
  <c r="N14" i="52" s="1"/>
  <c r="F191" i="48"/>
  <c r="N110" i="52" s="1"/>
  <c r="F731" i="48"/>
  <c r="N430" i="52" s="1"/>
  <c r="D160" i="48"/>
  <c r="D646" i="48"/>
  <c r="D79" i="48"/>
  <c r="D106" i="48"/>
  <c r="D673" i="48"/>
  <c r="D322" i="48"/>
  <c r="D727" i="48"/>
  <c r="D349" i="48"/>
  <c r="F569" i="48"/>
  <c r="N334" i="52" s="1"/>
  <c r="F326" i="48"/>
  <c r="N190" i="52" s="1"/>
  <c r="F704" i="48"/>
  <c r="N414" i="52" s="1"/>
  <c r="F299" i="48"/>
  <c r="N174" i="52" s="1"/>
  <c r="F488" i="48"/>
  <c r="N286" i="52" s="1"/>
  <c r="F407" i="48"/>
  <c r="N238" i="52" s="1"/>
  <c r="F434" i="48"/>
  <c r="N254" i="52" s="1"/>
  <c r="D376" i="48"/>
  <c r="D430" i="48"/>
  <c r="D295" i="48"/>
  <c r="D484" i="48"/>
  <c r="D754" i="48"/>
  <c r="D214" i="48"/>
  <c r="D241" i="48"/>
  <c r="F218" i="48"/>
  <c r="N126" i="52" s="1"/>
  <c r="F650" i="48"/>
  <c r="N382" i="52" s="1"/>
  <c r="F83" i="48"/>
  <c r="N46" i="52" s="1"/>
  <c r="F110" i="48"/>
  <c r="N62" i="52" s="1"/>
  <c r="F56" i="48"/>
  <c r="N30" i="52" s="1"/>
  <c r="F623" i="48"/>
  <c r="N366" i="52" s="1"/>
  <c r="D403" i="48"/>
  <c r="D592" i="48"/>
  <c r="D187" i="48"/>
  <c r="D565" i="48"/>
  <c r="M752" i="47"/>
  <c r="J442" i="52" s="1"/>
  <c r="N751" i="47"/>
  <c r="K441" i="52" s="1"/>
  <c r="AC441" i="52" s="1"/>
  <c r="T441" i="52" s="1"/>
  <c r="M725" i="47"/>
  <c r="J426" i="52" s="1"/>
  <c r="N724" i="47"/>
  <c r="K425" i="52" s="1"/>
  <c r="AB425" i="52" s="1"/>
  <c r="S425" i="52" s="1"/>
  <c r="M698" i="47"/>
  <c r="J410" i="52" s="1"/>
  <c r="N697" i="47"/>
  <c r="K409" i="52" s="1"/>
  <c r="AC409" i="52" s="1"/>
  <c r="T409" i="52" s="1"/>
  <c r="M671" i="47"/>
  <c r="J394" i="52" s="1"/>
  <c r="N670" i="47"/>
  <c r="K393" i="52" s="1"/>
  <c r="AC393" i="52" s="1"/>
  <c r="T393" i="52" s="1"/>
  <c r="M644" i="47"/>
  <c r="J378" i="52" s="1"/>
  <c r="N643" i="47"/>
  <c r="K377" i="52" s="1"/>
  <c r="AB377" i="52" s="1"/>
  <c r="S377" i="52" s="1"/>
  <c r="M617" i="47"/>
  <c r="J362" i="52" s="1"/>
  <c r="N616" i="47"/>
  <c r="K361" i="52" s="1"/>
  <c r="AB361" i="52" s="1"/>
  <c r="S361" i="52" s="1"/>
  <c r="M590" i="47"/>
  <c r="J346" i="52" s="1"/>
  <c r="N589" i="47"/>
  <c r="K345" i="52" s="1"/>
  <c r="AB345" i="52" s="1"/>
  <c r="S345" i="52" s="1"/>
  <c r="M563" i="47"/>
  <c r="J330" i="52" s="1"/>
  <c r="N562" i="47"/>
  <c r="K329" i="52" s="1"/>
  <c r="AB329" i="52" s="1"/>
  <c r="S329" i="52" s="1"/>
  <c r="M536" i="47"/>
  <c r="J314" i="52" s="1"/>
  <c r="N535" i="47"/>
  <c r="K313" i="52" s="1"/>
  <c r="AC313" i="52" s="1"/>
  <c r="T313" i="52" s="1"/>
  <c r="M509" i="47"/>
  <c r="J298" i="52" s="1"/>
  <c r="N508" i="47"/>
  <c r="K297" i="52" s="1"/>
  <c r="M482" i="47"/>
  <c r="J282" i="52" s="1"/>
  <c r="N481" i="47"/>
  <c r="K281" i="52" s="1"/>
  <c r="AC281" i="52" s="1"/>
  <c r="T281" i="52" s="1"/>
  <c r="M455" i="47"/>
  <c r="J266" i="52" s="1"/>
  <c r="N454" i="47"/>
  <c r="K265" i="52" s="1"/>
  <c r="AB265" i="52" s="1"/>
  <c r="S265" i="52" s="1"/>
  <c r="M428" i="47"/>
  <c r="J250" i="52" s="1"/>
  <c r="N427" i="47"/>
  <c r="K249" i="52" s="1"/>
  <c r="AC249" i="52" s="1"/>
  <c r="T249" i="52" s="1"/>
  <c r="M401" i="47"/>
  <c r="J234" i="52" s="1"/>
  <c r="N400" i="47"/>
  <c r="K233" i="52" s="1"/>
  <c r="AB233" i="52" s="1"/>
  <c r="S233" i="52" s="1"/>
  <c r="M374" i="47"/>
  <c r="J218" i="52" s="1"/>
  <c r="N373" i="47"/>
  <c r="K217" i="52" s="1"/>
  <c r="AB217" i="52" s="1"/>
  <c r="S217" i="52" s="1"/>
  <c r="M347" i="47"/>
  <c r="J202" i="52" s="1"/>
  <c r="N346" i="47"/>
  <c r="K201" i="52" s="1"/>
  <c r="M320" i="47"/>
  <c r="J186" i="52" s="1"/>
  <c r="N319" i="47"/>
  <c r="K185" i="52" s="1"/>
  <c r="M293" i="47"/>
  <c r="J170" i="52" s="1"/>
  <c r="N292" i="47"/>
  <c r="K169" i="52" s="1"/>
  <c r="AC169" i="52" s="1"/>
  <c r="T169" i="52" s="1"/>
  <c r="M266" i="47"/>
  <c r="J154" i="52" s="1"/>
  <c r="N265" i="47"/>
  <c r="K153" i="52" s="1"/>
  <c r="AB153" i="52" s="1"/>
  <c r="S153" i="52" s="1"/>
  <c r="M239" i="47"/>
  <c r="J138" i="52" s="1"/>
  <c r="N238" i="47"/>
  <c r="K137" i="52" s="1"/>
  <c r="AB137" i="52" s="1"/>
  <c r="S137" i="52" s="1"/>
  <c r="M212" i="47"/>
  <c r="J122" i="52" s="1"/>
  <c r="N211" i="47"/>
  <c r="K121" i="52" s="1"/>
  <c r="AB121" i="52" s="1"/>
  <c r="S121" i="52" s="1"/>
  <c r="M185" i="47"/>
  <c r="J106" i="52" s="1"/>
  <c r="N184" i="47"/>
  <c r="K105" i="52" s="1"/>
  <c r="AB105" i="52" s="1"/>
  <c r="S105" i="52" s="1"/>
  <c r="M158" i="47"/>
  <c r="J90" i="52" s="1"/>
  <c r="N157" i="47"/>
  <c r="K89" i="52" s="1"/>
  <c r="AC89" i="52" s="1"/>
  <c r="T89" i="52" s="1"/>
  <c r="M132" i="47"/>
  <c r="J75" i="52" s="1"/>
  <c r="N131" i="47"/>
  <c r="K74" i="52" s="1"/>
  <c r="AB74" i="52" s="1"/>
  <c r="S74" i="52" s="1"/>
  <c r="M104" i="47"/>
  <c r="J58" i="52" s="1"/>
  <c r="N103" i="47"/>
  <c r="K57" i="52" s="1"/>
  <c r="AB57" i="52" s="1"/>
  <c r="S57" i="52" s="1"/>
  <c r="M77" i="47"/>
  <c r="J42" i="52" s="1"/>
  <c r="N76" i="47"/>
  <c r="K41" i="52" s="1"/>
  <c r="AB41" i="52" s="1"/>
  <c r="S41" i="52" s="1"/>
  <c r="M50" i="47"/>
  <c r="J26" i="52" s="1"/>
  <c r="N49" i="47"/>
  <c r="K25" i="52" s="1"/>
  <c r="AC25" i="52" s="1"/>
  <c r="T25" i="52" s="1"/>
  <c r="O28" i="47"/>
  <c r="L13" i="52" s="1"/>
  <c r="F29" i="47"/>
  <c r="B14" i="52" s="1"/>
  <c r="K27" i="47"/>
  <c r="K25" i="47" s="1"/>
  <c r="H12" i="52" s="1"/>
  <c r="J27" i="47"/>
  <c r="J25" i="47" s="1"/>
  <c r="G12" i="52" s="1"/>
  <c r="I27" i="47"/>
  <c r="I25" i="47" s="1"/>
  <c r="F12" i="52" s="1"/>
  <c r="D23" i="47"/>
  <c r="K24" i="47"/>
  <c r="H11" i="52" s="1"/>
  <c r="J24" i="47"/>
  <c r="G11" i="52" s="1"/>
  <c r="I24" i="47"/>
  <c r="F11" i="52" s="1"/>
  <c r="J18" i="45"/>
  <c r="X7" i="49" s="1"/>
  <c r="K18" i="45"/>
  <c r="Y7" i="49" s="1"/>
  <c r="F456" i="45"/>
  <c r="N202" i="49" s="1"/>
  <c r="F41" i="45"/>
  <c r="N17" i="49" s="1"/>
  <c r="F257" i="45"/>
  <c r="N113" i="49" s="1"/>
  <c r="F437" i="45"/>
  <c r="N193" i="49" s="1"/>
  <c r="F275" i="45"/>
  <c r="N121" i="49" s="1"/>
  <c r="F473" i="45"/>
  <c r="N209" i="49" s="1"/>
  <c r="F95" i="45"/>
  <c r="N41" i="49" s="1"/>
  <c r="F419" i="45"/>
  <c r="N185" i="49" s="1"/>
  <c r="F401" i="45"/>
  <c r="N177" i="49" s="1"/>
  <c r="F293" i="45"/>
  <c r="N129" i="49" s="1"/>
  <c r="F509" i="45"/>
  <c r="N225" i="49" s="1"/>
  <c r="F239" i="45"/>
  <c r="N105" i="49" s="1"/>
  <c r="F221" i="45"/>
  <c r="N97" i="49" s="1"/>
  <c r="F491" i="45"/>
  <c r="N217" i="49" s="1"/>
  <c r="F131" i="45"/>
  <c r="N57" i="49" s="1"/>
  <c r="F149" i="45"/>
  <c r="N65" i="49" s="1"/>
  <c r="F113" i="45"/>
  <c r="N49" i="49" s="1"/>
  <c r="F77" i="45"/>
  <c r="N33" i="49" s="1"/>
  <c r="F347" i="45"/>
  <c r="N153" i="49" s="1"/>
  <c r="F185" i="45"/>
  <c r="N81" i="49" s="1"/>
  <c r="F383" i="45"/>
  <c r="N169" i="49" s="1"/>
  <c r="F311" i="45"/>
  <c r="N137" i="49" s="1"/>
  <c r="F23" i="45"/>
  <c r="N9" i="49" s="1"/>
  <c r="F329" i="45"/>
  <c r="N145" i="49" s="1"/>
  <c r="F203" i="45"/>
  <c r="N89" i="49" s="1"/>
  <c r="F167" i="45"/>
  <c r="N73" i="49" s="1"/>
  <c r="F365" i="45"/>
  <c r="N161" i="49" s="1"/>
  <c r="F59" i="45"/>
  <c r="N25" i="49" s="1"/>
  <c r="AA330" i="52" l="1"/>
  <c r="R330" i="52" s="1"/>
  <c r="AB12" i="52"/>
  <c r="S12" i="52" s="1"/>
  <c r="AC12" i="52"/>
  <c r="T12" i="52" s="1"/>
  <c r="AA42" i="52"/>
  <c r="R42" i="52" s="1"/>
  <c r="AA362" i="52"/>
  <c r="R362" i="52" s="1"/>
  <c r="AC425" i="52"/>
  <c r="T425" i="52" s="1"/>
  <c r="AC105" i="52"/>
  <c r="T105" i="52" s="1"/>
  <c r="AB409" i="52"/>
  <c r="S409" i="52" s="1"/>
  <c r="AA12" i="52"/>
  <c r="R12" i="52" s="1"/>
  <c r="AC377" i="52"/>
  <c r="T377" i="52" s="1"/>
  <c r="AA26" i="52"/>
  <c r="R26" i="52" s="1"/>
  <c r="AA426" i="52"/>
  <c r="R426" i="52" s="1"/>
  <c r="AB89" i="52"/>
  <c r="S89" i="52" s="1"/>
  <c r="AB378" i="52"/>
  <c r="S378" i="52" s="1"/>
  <c r="AC378" i="52"/>
  <c r="T378" i="52" s="1"/>
  <c r="AA378" i="52"/>
  <c r="R378" i="52" s="1"/>
  <c r="AA58" i="52"/>
  <c r="R58" i="52" s="1"/>
  <c r="AB169" i="52"/>
  <c r="S169" i="52" s="1"/>
  <c r="AC329" i="52"/>
  <c r="T329" i="52" s="1"/>
  <c r="AC346" i="52"/>
  <c r="T346" i="52" s="1"/>
  <c r="AA346" i="52"/>
  <c r="R346" i="52" s="1"/>
  <c r="AB346" i="52"/>
  <c r="S346" i="52" s="1"/>
  <c r="AA138" i="52"/>
  <c r="R138" i="52" s="1"/>
  <c r="AB249" i="52"/>
  <c r="S249" i="52" s="1"/>
  <c r="AB75" i="52"/>
  <c r="S75" i="52" s="1"/>
  <c r="AA75" i="52"/>
  <c r="R75" i="52" s="1"/>
  <c r="AC74" i="52"/>
  <c r="T74" i="52" s="1"/>
  <c r="AB313" i="52"/>
  <c r="S313" i="52" s="1"/>
  <c r="AA314" i="52"/>
  <c r="R314" i="52" s="1"/>
  <c r="AA410" i="52"/>
  <c r="R410" i="52" s="1"/>
  <c r="AC153" i="52"/>
  <c r="T153" i="52" s="1"/>
  <c r="AA122" i="52"/>
  <c r="R122" i="52" s="1"/>
  <c r="AA186" i="52"/>
  <c r="R186" i="52" s="1"/>
  <c r="AC361" i="52"/>
  <c r="T361" i="52" s="1"/>
  <c r="AC41" i="52"/>
  <c r="T41" i="52" s="1"/>
  <c r="AA154" i="52"/>
  <c r="R154" i="52" s="1"/>
  <c r="AC121" i="52"/>
  <c r="T121" i="52" s="1"/>
  <c r="AA202" i="52"/>
  <c r="R202" i="52" s="1"/>
  <c r="AA90" i="52"/>
  <c r="R90" i="52" s="1"/>
  <c r="AA218" i="52"/>
  <c r="R218" i="52" s="1"/>
  <c r="AC233" i="52"/>
  <c r="T233" i="52" s="1"/>
  <c r="AB25" i="52"/>
  <c r="S25" i="52" s="1"/>
  <c r="AB281" i="52"/>
  <c r="S281" i="52" s="1"/>
  <c r="AC234" i="52"/>
  <c r="T234" i="52" s="1"/>
  <c r="AB234" i="52"/>
  <c r="S234" i="52" s="1"/>
  <c r="AA234" i="52"/>
  <c r="R234" i="52" s="1"/>
  <c r="AC394" i="52"/>
  <c r="T394" i="52" s="1"/>
  <c r="AB394" i="52"/>
  <c r="S394" i="52" s="1"/>
  <c r="AA394" i="52"/>
  <c r="R394" i="52" s="1"/>
  <c r="AC57" i="52"/>
  <c r="T57" i="52" s="1"/>
  <c r="AC345" i="52"/>
  <c r="T345" i="52" s="1"/>
  <c r="AA442" i="52"/>
  <c r="R442" i="52" s="1"/>
  <c r="AA250" i="52"/>
  <c r="R250" i="52" s="1"/>
  <c r="AC137" i="52"/>
  <c r="T137" i="52" s="1"/>
  <c r="AA170" i="52"/>
  <c r="R170" i="52" s="1"/>
  <c r="AB11" i="52"/>
  <c r="S11" i="52" s="1"/>
  <c r="AA11" i="52"/>
  <c r="R11" i="52" s="1"/>
  <c r="AA266" i="52"/>
  <c r="R266" i="52" s="1"/>
  <c r="AB441" i="52"/>
  <c r="S441" i="52" s="1"/>
  <c r="AA282" i="52"/>
  <c r="R282" i="52" s="1"/>
  <c r="AC265" i="52"/>
  <c r="T265" i="52" s="1"/>
  <c r="AA106" i="52"/>
  <c r="R106" i="52" s="1"/>
  <c r="AC298" i="52"/>
  <c r="T298" i="52" s="1"/>
  <c r="AA298" i="52"/>
  <c r="R298" i="52" s="1"/>
  <c r="D49" i="47"/>
  <c r="D103" i="47"/>
  <c r="D157" i="47"/>
  <c r="D211" i="47"/>
  <c r="D265" i="47"/>
  <c r="D319" i="47"/>
  <c r="D373" i="47"/>
  <c r="D427" i="47"/>
  <c r="D481" i="47"/>
  <c r="D535" i="47"/>
  <c r="D589" i="47"/>
  <c r="D643" i="47"/>
  <c r="D697" i="47"/>
  <c r="D751" i="47"/>
  <c r="F353" i="47"/>
  <c r="B206" i="52" s="1"/>
  <c r="F164" i="47"/>
  <c r="B94" i="52" s="1"/>
  <c r="F488" i="47"/>
  <c r="B286" i="52" s="1"/>
  <c r="F434" i="47"/>
  <c r="B254" i="52" s="1"/>
  <c r="F56" i="47"/>
  <c r="B30" i="52" s="1"/>
  <c r="F677" i="47"/>
  <c r="B398" i="52" s="1"/>
  <c r="F138" i="47"/>
  <c r="B79" i="52" s="1"/>
  <c r="F704" i="47"/>
  <c r="B414" i="52" s="1"/>
  <c r="F245" i="47"/>
  <c r="B142" i="52" s="1"/>
  <c r="F569" i="47"/>
  <c r="B334" i="52" s="1"/>
  <c r="F461" i="47"/>
  <c r="B270" i="52" s="1"/>
  <c r="F299" i="47"/>
  <c r="B174" i="52" s="1"/>
  <c r="F83" i="47"/>
  <c r="B46" i="52" s="1"/>
  <c r="D76" i="47"/>
  <c r="D131" i="47"/>
  <c r="D184" i="47"/>
  <c r="D238" i="47"/>
  <c r="D292" i="47"/>
  <c r="D346" i="47"/>
  <c r="D400" i="47"/>
  <c r="D454" i="47"/>
  <c r="D508" i="47"/>
  <c r="D562" i="47"/>
  <c r="D616" i="47"/>
  <c r="D670" i="47"/>
  <c r="D724" i="47"/>
  <c r="F515" i="47"/>
  <c r="B302" i="52" s="1"/>
  <c r="F650" i="47"/>
  <c r="B382" i="52" s="1"/>
  <c r="F407" i="47"/>
  <c r="B238" i="52" s="1"/>
  <c r="F623" i="47"/>
  <c r="B366" i="52" s="1"/>
  <c r="F191" i="47"/>
  <c r="B110" i="52" s="1"/>
  <c r="F542" i="47"/>
  <c r="B318" i="52" s="1"/>
  <c r="F758" i="47"/>
  <c r="B446" i="52" s="1"/>
  <c r="F380" i="47"/>
  <c r="B222" i="52" s="1"/>
  <c r="F218" i="47"/>
  <c r="B126" i="52" s="1"/>
  <c r="F326" i="47"/>
  <c r="B190" i="52" s="1"/>
  <c r="F110" i="47"/>
  <c r="B62" i="52" s="1"/>
  <c r="F272" i="47"/>
  <c r="B158" i="52" s="1"/>
  <c r="F596" i="47"/>
  <c r="B350" i="52" s="1"/>
  <c r="F731" i="47"/>
  <c r="B430" i="52" s="1"/>
  <c r="K28" i="48"/>
  <c r="Y13" i="52" s="1"/>
  <c r="I28" i="48"/>
  <c r="W13" i="52" s="1"/>
  <c r="AA13" i="52" s="1"/>
  <c r="R13" i="52" s="1"/>
  <c r="J28" i="48"/>
  <c r="X13" i="52" s="1"/>
  <c r="F219" i="48"/>
  <c r="N127" i="52" s="1"/>
  <c r="F624" i="48"/>
  <c r="N367" i="52" s="1"/>
  <c r="F57" i="48"/>
  <c r="N31" i="52" s="1"/>
  <c r="F111" i="48"/>
  <c r="N63" i="52" s="1"/>
  <c r="F84" i="48"/>
  <c r="N47" i="52" s="1"/>
  <c r="Y47" i="52" s="1"/>
  <c r="F651" i="48"/>
  <c r="N383" i="52" s="1"/>
  <c r="F408" i="48"/>
  <c r="N239" i="52" s="1"/>
  <c r="F300" i="48"/>
  <c r="N175" i="52" s="1"/>
  <c r="Y175" i="52" s="1"/>
  <c r="F327" i="48"/>
  <c r="N191" i="52" s="1"/>
  <c r="Y191" i="52" s="1"/>
  <c r="F732" i="48"/>
  <c r="N431" i="52" s="1"/>
  <c r="F138" i="48"/>
  <c r="N79" i="52" s="1"/>
  <c r="F381" i="48"/>
  <c r="N223" i="52" s="1"/>
  <c r="Y223" i="52" s="1"/>
  <c r="F597" i="48"/>
  <c r="N351" i="52" s="1"/>
  <c r="Y351" i="52" s="1"/>
  <c r="F462" i="48"/>
  <c r="N271" i="52" s="1"/>
  <c r="Y271" i="52" s="1"/>
  <c r="F516" i="48"/>
  <c r="N303" i="52" s="1"/>
  <c r="F570" i="48"/>
  <c r="N335" i="52" s="1"/>
  <c r="Y335" i="52" s="1"/>
  <c r="F246" i="48"/>
  <c r="N143" i="52" s="1"/>
  <c r="F759" i="48"/>
  <c r="N447" i="52" s="1"/>
  <c r="Y447" i="52" s="1"/>
  <c r="F435" i="48"/>
  <c r="N255" i="52" s="1"/>
  <c r="Y255" i="52" s="1"/>
  <c r="F489" i="48"/>
  <c r="N287" i="52" s="1"/>
  <c r="F705" i="48"/>
  <c r="N415" i="52" s="1"/>
  <c r="Y415" i="52" s="1"/>
  <c r="F192" i="48"/>
  <c r="N111" i="52" s="1"/>
  <c r="F30" i="48"/>
  <c r="N15" i="52" s="1"/>
  <c r="F678" i="48"/>
  <c r="N399" i="52" s="1"/>
  <c r="F165" i="48"/>
  <c r="N95" i="52" s="1"/>
  <c r="Y95" i="52" s="1"/>
  <c r="F273" i="48"/>
  <c r="N159" i="52" s="1"/>
  <c r="F354" i="48"/>
  <c r="N207" i="52" s="1"/>
  <c r="F543" i="48"/>
  <c r="N319" i="52" s="1"/>
  <c r="M753" i="47"/>
  <c r="J443" i="52" s="1"/>
  <c r="N752" i="47"/>
  <c r="K442" i="52" s="1"/>
  <c r="AC442" i="52" s="1"/>
  <c r="T442" i="52" s="1"/>
  <c r="M726" i="47"/>
  <c r="J427" i="52" s="1"/>
  <c r="N725" i="47"/>
  <c r="K426" i="52" s="1"/>
  <c r="AC426" i="52" s="1"/>
  <c r="T426" i="52" s="1"/>
  <c r="M699" i="47"/>
  <c r="J411" i="52" s="1"/>
  <c r="N698" i="47"/>
  <c r="K410" i="52" s="1"/>
  <c r="AC410" i="52" s="1"/>
  <c r="T410" i="52" s="1"/>
  <c r="M672" i="47"/>
  <c r="J395" i="52" s="1"/>
  <c r="N671" i="47"/>
  <c r="K394" i="52" s="1"/>
  <c r="M645" i="47"/>
  <c r="J379" i="52" s="1"/>
  <c r="N644" i="47"/>
  <c r="K378" i="52" s="1"/>
  <c r="M618" i="47"/>
  <c r="J363" i="52" s="1"/>
  <c r="N617" i="47"/>
  <c r="K362" i="52" s="1"/>
  <c r="AC362" i="52" s="1"/>
  <c r="T362" i="52" s="1"/>
  <c r="M591" i="47"/>
  <c r="J347" i="52" s="1"/>
  <c r="N590" i="47"/>
  <c r="K346" i="52" s="1"/>
  <c r="M564" i="47"/>
  <c r="J331" i="52" s="1"/>
  <c r="N563" i="47"/>
  <c r="K330" i="52" s="1"/>
  <c r="AB330" i="52" s="1"/>
  <c r="S330" i="52" s="1"/>
  <c r="M537" i="47"/>
  <c r="J315" i="52" s="1"/>
  <c r="N536" i="47"/>
  <c r="K314" i="52" s="1"/>
  <c r="AC314" i="52" s="1"/>
  <c r="T314" i="52" s="1"/>
  <c r="M510" i="47"/>
  <c r="J299" i="52" s="1"/>
  <c r="N509" i="47"/>
  <c r="K298" i="52" s="1"/>
  <c r="AB298" i="52" s="1"/>
  <c r="S298" i="52" s="1"/>
  <c r="M483" i="47"/>
  <c r="J283" i="52" s="1"/>
  <c r="N482" i="47"/>
  <c r="K282" i="52" s="1"/>
  <c r="AB282" i="52" s="1"/>
  <c r="S282" i="52" s="1"/>
  <c r="M456" i="47"/>
  <c r="J267" i="52" s="1"/>
  <c r="N455" i="47"/>
  <c r="K266" i="52" s="1"/>
  <c r="AB266" i="52" s="1"/>
  <c r="S266" i="52" s="1"/>
  <c r="M429" i="47"/>
  <c r="J251" i="52" s="1"/>
  <c r="N428" i="47"/>
  <c r="K250" i="52" s="1"/>
  <c r="AB250" i="52" s="1"/>
  <c r="S250" i="52" s="1"/>
  <c r="M402" i="47"/>
  <c r="J235" i="52" s="1"/>
  <c r="N401" i="47"/>
  <c r="K234" i="52" s="1"/>
  <c r="M375" i="47"/>
  <c r="J219" i="52" s="1"/>
  <c r="N374" i="47"/>
  <c r="K218" i="52" s="1"/>
  <c r="AC218" i="52" s="1"/>
  <c r="T218" i="52" s="1"/>
  <c r="M348" i="47"/>
  <c r="J203" i="52" s="1"/>
  <c r="N347" i="47"/>
  <c r="K202" i="52" s="1"/>
  <c r="AC202" i="52" s="1"/>
  <c r="T202" i="52" s="1"/>
  <c r="M321" i="47"/>
  <c r="J187" i="52" s="1"/>
  <c r="N320" i="47"/>
  <c r="K186" i="52" s="1"/>
  <c r="AC186" i="52" s="1"/>
  <c r="T186" i="52" s="1"/>
  <c r="M294" i="47"/>
  <c r="J171" i="52" s="1"/>
  <c r="N293" i="47"/>
  <c r="K170" i="52" s="1"/>
  <c r="AC170" i="52" s="1"/>
  <c r="T170" i="52" s="1"/>
  <c r="M267" i="47"/>
  <c r="J155" i="52" s="1"/>
  <c r="N266" i="47"/>
  <c r="K154" i="52" s="1"/>
  <c r="AC154" i="52" s="1"/>
  <c r="T154" i="52" s="1"/>
  <c r="M240" i="47"/>
  <c r="J139" i="52" s="1"/>
  <c r="N239" i="47"/>
  <c r="K138" i="52" s="1"/>
  <c r="AB138" i="52" s="1"/>
  <c r="S138" i="52" s="1"/>
  <c r="M213" i="47"/>
  <c r="J123" i="52" s="1"/>
  <c r="N212" i="47"/>
  <c r="K122" i="52" s="1"/>
  <c r="AB122" i="52" s="1"/>
  <c r="S122" i="52" s="1"/>
  <c r="M186" i="47"/>
  <c r="J107" i="52" s="1"/>
  <c r="N185" i="47"/>
  <c r="K106" i="52" s="1"/>
  <c r="AC106" i="52" s="1"/>
  <c r="T106" i="52" s="1"/>
  <c r="M159" i="47"/>
  <c r="J91" i="52" s="1"/>
  <c r="N158" i="47"/>
  <c r="K90" i="52" s="1"/>
  <c r="AB90" i="52" s="1"/>
  <c r="S90" i="52" s="1"/>
  <c r="N132" i="47"/>
  <c r="K75" i="52" s="1"/>
  <c r="AC75" i="52" s="1"/>
  <c r="T75" i="52" s="1"/>
  <c r="M105" i="47"/>
  <c r="J59" i="52" s="1"/>
  <c r="N104" i="47"/>
  <c r="K58" i="52" s="1"/>
  <c r="AB58" i="52" s="1"/>
  <c r="S58" i="52" s="1"/>
  <c r="M78" i="47"/>
  <c r="J43" i="52" s="1"/>
  <c r="N77" i="47"/>
  <c r="K42" i="52" s="1"/>
  <c r="AC42" i="52" s="1"/>
  <c r="T42" i="52" s="1"/>
  <c r="M51" i="47"/>
  <c r="J27" i="52" s="1"/>
  <c r="N50" i="47"/>
  <c r="K26" i="52" s="1"/>
  <c r="AB26" i="52" s="1"/>
  <c r="S26" i="52" s="1"/>
  <c r="D25" i="47"/>
  <c r="M29" i="47"/>
  <c r="J14" i="52" s="1"/>
  <c r="O29" i="47"/>
  <c r="L14" i="52" s="1"/>
  <c r="N29" i="47"/>
  <c r="K14" i="52" s="1"/>
  <c r="F30" i="47"/>
  <c r="B15" i="52" s="1"/>
  <c r="D24" i="47"/>
  <c r="AC138" i="52" l="1"/>
  <c r="T138" i="52" s="1"/>
  <c r="L95" i="52"/>
  <c r="AC95" i="52" s="1"/>
  <c r="T95" i="52" s="1"/>
  <c r="AB218" i="52"/>
  <c r="S218" i="52" s="1"/>
  <c r="AA443" i="52"/>
  <c r="R443" i="52" s="1"/>
  <c r="AC58" i="52"/>
  <c r="T58" i="52" s="1"/>
  <c r="L255" i="52"/>
  <c r="AC255" i="52"/>
  <c r="T255" i="52" s="1"/>
  <c r="AB106" i="52"/>
  <c r="S106" i="52" s="1"/>
  <c r="AC90" i="52"/>
  <c r="T90" i="52" s="1"/>
  <c r="L447" i="52"/>
  <c r="AC447" i="52"/>
  <c r="T447" i="52" s="1"/>
  <c r="AB202" i="52"/>
  <c r="S202" i="52" s="1"/>
  <c r="L335" i="52"/>
  <c r="AC335" i="52"/>
  <c r="T335" i="52" s="1"/>
  <c r="L415" i="52"/>
  <c r="AC415" i="52"/>
  <c r="T415" i="52" s="1"/>
  <c r="AC282" i="52"/>
  <c r="T282" i="52" s="1"/>
  <c r="L271" i="52"/>
  <c r="AC271" i="52"/>
  <c r="T271" i="52" s="1"/>
  <c r="L351" i="52"/>
  <c r="AC351" i="52" s="1"/>
  <c r="T351" i="52" s="1"/>
  <c r="AB154" i="52"/>
  <c r="S154" i="52" s="1"/>
  <c r="AB426" i="52"/>
  <c r="S426" i="52" s="1"/>
  <c r="L223" i="52"/>
  <c r="AC223" i="52" s="1"/>
  <c r="T223" i="52" s="1"/>
  <c r="AA139" i="52"/>
  <c r="R139" i="52" s="1"/>
  <c r="AC26" i="52"/>
  <c r="T26" i="52" s="1"/>
  <c r="AC266" i="52"/>
  <c r="T266" i="52" s="1"/>
  <c r="L191" i="52"/>
  <c r="AC191" i="52" s="1"/>
  <c r="T191" i="52" s="1"/>
  <c r="L175" i="52"/>
  <c r="AC175" i="52"/>
  <c r="T175" i="52" s="1"/>
  <c r="AB186" i="52"/>
  <c r="S186" i="52" s="1"/>
  <c r="AB299" i="52"/>
  <c r="S299" i="52" s="1"/>
  <c r="AA299" i="52"/>
  <c r="R299" i="52" s="1"/>
  <c r="L47" i="52"/>
  <c r="AC47" i="52"/>
  <c r="T47" i="52" s="1"/>
  <c r="AA283" i="52"/>
  <c r="R283" i="52" s="1"/>
  <c r="AB170" i="52"/>
  <c r="S170" i="52" s="1"/>
  <c r="AC122" i="52"/>
  <c r="T122" i="52" s="1"/>
  <c r="AA107" i="52"/>
  <c r="R107" i="52" s="1"/>
  <c r="AA187" i="52"/>
  <c r="R187" i="52" s="1"/>
  <c r="AA331" i="52"/>
  <c r="R331" i="52" s="1"/>
  <c r="AB362" i="52"/>
  <c r="S362" i="52" s="1"/>
  <c r="AA427" i="52"/>
  <c r="R427" i="52" s="1"/>
  <c r="AA219" i="52"/>
  <c r="R219" i="52" s="1"/>
  <c r="AC347" i="52"/>
  <c r="T347" i="52" s="1"/>
  <c r="AA347" i="52"/>
  <c r="R347" i="52" s="1"/>
  <c r="AB347" i="52"/>
  <c r="S347" i="52" s="1"/>
  <c r="AB410" i="52"/>
  <c r="S410" i="52" s="1"/>
  <c r="AA155" i="52"/>
  <c r="R155" i="52" s="1"/>
  <c r="AC235" i="52"/>
  <c r="T235" i="52" s="1"/>
  <c r="AA235" i="52"/>
  <c r="R235" i="52" s="1"/>
  <c r="AB235" i="52"/>
  <c r="S235" i="52" s="1"/>
  <c r="AB13" i="52"/>
  <c r="S13" i="52" s="1"/>
  <c r="AC13" i="52"/>
  <c r="T13" i="52" s="1"/>
  <c r="AB42" i="52"/>
  <c r="S42" i="52" s="1"/>
  <c r="AA123" i="52"/>
  <c r="R123" i="52" s="1"/>
  <c r="AB123" i="52"/>
  <c r="S123" i="52" s="1"/>
  <c r="AC123" i="52"/>
  <c r="T123" i="52" s="1"/>
  <c r="AA363" i="52"/>
  <c r="R363" i="52" s="1"/>
  <c r="AC250" i="52"/>
  <c r="T250" i="52" s="1"/>
  <c r="AA27" i="52"/>
  <c r="R27" i="52" s="1"/>
  <c r="AA43" i="52"/>
  <c r="R43" i="52" s="1"/>
  <c r="AB314" i="52"/>
  <c r="S314" i="52" s="1"/>
  <c r="AA171" i="52"/>
  <c r="R171" i="52" s="1"/>
  <c r="AA251" i="52"/>
  <c r="R251" i="52" s="1"/>
  <c r="AA379" i="52"/>
  <c r="R379" i="52" s="1"/>
  <c r="AA59" i="52"/>
  <c r="R59" i="52" s="1"/>
  <c r="AB442" i="52"/>
  <c r="S442" i="52" s="1"/>
  <c r="AA315" i="52"/>
  <c r="R315" i="52" s="1"/>
  <c r="AC315" i="52"/>
  <c r="T315" i="52" s="1"/>
  <c r="AA395" i="52"/>
  <c r="R395" i="52" s="1"/>
  <c r="AC395" i="52"/>
  <c r="T395" i="52" s="1"/>
  <c r="AB395" i="52"/>
  <c r="S395" i="52" s="1"/>
  <c r="AC330" i="52"/>
  <c r="T330" i="52" s="1"/>
  <c r="AA203" i="52"/>
  <c r="R203" i="52" s="1"/>
  <c r="AB203" i="52"/>
  <c r="S203" i="52" s="1"/>
  <c r="AC203" i="52"/>
  <c r="T203" i="52" s="1"/>
  <c r="AB267" i="52"/>
  <c r="S267" i="52" s="1"/>
  <c r="AC267" i="52"/>
  <c r="T267" i="52" s="1"/>
  <c r="AA267" i="52"/>
  <c r="R267" i="52" s="1"/>
  <c r="AC91" i="52"/>
  <c r="T91" i="52" s="1"/>
  <c r="AA91" i="52"/>
  <c r="R91" i="52" s="1"/>
  <c r="AB91" i="52"/>
  <c r="S91" i="52" s="1"/>
  <c r="AA411" i="52"/>
  <c r="R411" i="52" s="1"/>
  <c r="D50" i="47"/>
  <c r="D104" i="47"/>
  <c r="D185" i="47"/>
  <c r="D239" i="47"/>
  <c r="D293" i="47"/>
  <c r="D347" i="47"/>
  <c r="D401" i="47"/>
  <c r="D455" i="47"/>
  <c r="D509" i="47"/>
  <c r="D563" i="47"/>
  <c r="D617" i="47"/>
  <c r="D671" i="47"/>
  <c r="D725" i="47"/>
  <c r="F732" i="47"/>
  <c r="B431" i="52" s="1"/>
  <c r="F273" i="47"/>
  <c r="B159" i="52" s="1"/>
  <c r="F327" i="47"/>
  <c r="B191" i="52" s="1"/>
  <c r="F381" i="47"/>
  <c r="B223" i="52" s="1"/>
  <c r="F543" i="47"/>
  <c r="B319" i="52" s="1"/>
  <c r="F624" i="47"/>
  <c r="B367" i="52" s="1"/>
  <c r="F651" i="47"/>
  <c r="B383" i="52" s="1"/>
  <c r="F300" i="47"/>
  <c r="B175" i="52" s="1"/>
  <c r="F570" i="47"/>
  <c r="B335" i="52" s="1"/>
  <c r="F705" i="47"/>
  <c r="B415" i="52" s="1"/>
  <c r="F678" i="47"/>
  <c r="B399" i="52" s="1"/>
  <c r="F435" i="47"/>
  <c r="B255" i="52" s="1"/>
  <c r="F165" i="47"/>
  <c r="B95" i="52" s="1"/>
  <c r="D132" i="47"/>
  <c r="D77" i="47"/>
  <c r="D158" i="47"/>
  <c r="D212" i="47"/>
  <c r="D266" i="47"/>
  <c r="D320" i="47"/>
  <c r="D374" i="47"/>
  <c r="D428" i="47"/>
  <c r="D482" i="47"/>
  <c r="D536" i="47"/>
  <c r="D590" i="47"/>
  <c r="D644" i="47"/>
  <c r="D698" i="47"/>
  <c r="D752" i="47"/>
  <c r="F597" i="47"/>
  <c r="B351" i="52" s="1"/>
  <c r="F111" i="47"/>
  <c r="B63" i="52" s="1"/>
  <c r="F219" i="47"/>
  <c r="B127" i="52" s="1"/>
  <c r="F759" i="47"/>
  <c r="B447" i="52" s="1"/>
  <c r="F192" i="47"/>
  <c r="B111" i="52" s="1"/>
  <c r="F408" i="47"/>
  <c r="B239" i="52" s="1"/>
  <c r="F516" i="47"/>
  <c r="B303" i="52" s="1"/>
  <c r="F84" i="47"/>
  <c r="B47" i="52" s="1"/>
  <c r="F462" i="47"/>
  <c r="B271" i="52" s="1"/>
  <c r="F246" i="47"/>
  <c r="B143" i="52" s="1"/>
  <c r="F139" i="47"/>
  <c r="B80" i="52" s="1"/>
  <c r="F57" i="47"/>
  <c r="B31" i="52" s="1"/>
  <c r="F489" i="47"/>
  <c r="B287" i="52" s="1"/>
  <c r="F354" i="47"/>
  <c r="B207" i="52" s="1"/>
  <c r="I22" i="45"/>
  <c r="W8" i="49" s="1"/>
  <c r="J22" i="45"/>
  <c r="X8" i="49" s="1"/>
  <c r="K22" i="45"/>
  <c r="Y8" i="49" s="1"/>
  <c r="I29" i="48"/>
  <c r="W14" i="52" s="1"/>
  <c r="AA14" i="52" s="1"/>
  <c r="R14" i="52" s="1"/>
  <c r="K29" i="48"/>
  <c r="Y14" i="52" s="1"/>
  <c r="J29" i="48"/>
  <c r="X14" i="52" s="1"/>
  <c r="D25" i="48"/>
  <c r="F679" i="48"/>
  <c r="N400" i="52" s="1"/>
  <c r="F193" i="48"/>
  <c r="N112" i="52" s="1"/>
  <c r="F760" i="48"/>
  <c r="N448" i="52" s="1"/>
  <c r="F571" i="48"/>
  <c r="N336" i="52" s="1"/>
  <c r="F517" i="48"/>
  <c r="N304" i="52" s="1"/>
  <c r="F328" i="48"/>
  <c r="N192" i="52" s="1"/>
  <c r="F301" i="48"/>
  <c r="N176" i="52" s="1"/>
  <c r="F409" i="48"/>
  <c r="N240" i="52" s="1"/>
  <c r="F220" i="48"/>
  <c r="N128" i="52" s="1"/>
  <c r="D379" i="48"/>
  <c r="D163" i="48"/>
  <c r="D406" i="48"/>
  <c r="D82" i="48"/>
  <c r="D55" i="48"/>
  <c r="D514" i="48"/>
  <c r="D244" i="48"/>
  <c r="D217" i="48"/>
  <c r="D541" i="48"/>
  <c r="D109" i="48"/>
  <c r="F355" i="48"/>
  <c r="N208" i="52" s="1"/>
  <c r="F274" i="48"/>
  <c r="N160" i="52" s="1"/>
  <c r="F139" i="48"/>
  <c r="N80" i="52" s="1"/>
  <c r="F85" i="48"/>
  <c r="N48" i="52" s="1"/>
  <c r="F58" i="48"/>
  <c r="N32" i="52" s="1"/>
  <c r="D190" i="48"/>
  <c r="D757" i="48"/>
  <c r="D595" i="48"/>
  <c r="D703" i="48"/>
  <c r="F166" i="48"/>
  <c r="N96" i="52" s="1"/>
  <c r="F31" i="48"/>
  <c r="N16" i="52" s="1"/>
  <c r="F706" i="48"/>
  <c r="N416" i="52" s="1"/>
  <c r="F490" i="48"/>
  <c r="N288" i="52" s="1"/>
  <c r="F436" i="48"/>
  <c r="N256" i="52" s="1"/>
  <c r="F247" i="48"/>
  <c r="N144" i="52" s="1"/>
  <c r="F463" i="48"/>
  <c r="N272" i="52" s="1"/>
  <c r="F598" i="48"/>
  <c r="N352" i="52" s="1"/>
  <c r="F382" i="48"/>
  <c r="N224" i="52" s="1"/>
  <c r="D460" i="48"/>
  <c r="D271" i="48"/>
  <c r="D325" i="48"/>
  <c r="D487" i="48"/>
  <c r="D568" i="48"/>
  <c r="D730" i="48"/>
  <c r="D649" i="48"/>
  <c r="D622" i="48"/>
  <c r="F544" i="48"/>
  <c r="N320" i="52" s="1"/>
  <c r="F733" i="48"/>
  <c r="N432" i="52" s="1"/>
  <c r="F652" i="48"/>
  <c r="N384" i="52" s="1"/>
  <c r="F112" i="48"/>
  <c r="N64" i="52" s="1"/>
  <c r="F625" i="48"/>
  <c r="N368" i="52" s="1"/>
  <c r="D676" i="48"/>
  <c r="D352" i="48"/>
  <c r="D136" i="48"/>
  <c r="D298" i="48"/>
  <c r="D433" i="48"/>
  <c r="N753" i="47"/>
  <c r="K443" i="52" s="1"/>
  <c r="AC443" i="52" s="1"/>
  <c r="T443" i="52" s="1"/>
  <c r="N726" i="47"/>
  <c r="K427" i="52" s="1"/>
  <c r="AC427" i="52" s="1"/>
  <c r="T427" i="52" s="1"/>
  <c r="N699" i="47"/>
  <c r="K411" i="52" s="1"/>
  <c r="AC411" i="52" s="1"/>
  <c r="T411" i="52" s="1"/>
  <c r="N672" i="47"/>
  <c r="K395" i="52" s="1"/>
  <c r="N645" i="47"/>
  <c r="K379" i="52" s="1"/>
  <c r="AB379" i="52" s="1"/>
  <c r="S379" i="52" s="1"/>
  <c r="N618" i="47"/>
  <c r="K363" i="52" s="1"/>
  <c r="AB363" i="52" s="1"/>
  <c r="S363" i="52" s="1"/>
  <c r="N591" i="47"/>
  <c r="K347" i="52" s="1"/>
  <c r="N564" i="47"/>
  <c r="K331" i="52" s="1"/>
  <c r="AC331" i="52" s="1"/>
  <c r="T331" i="52" s="1"/>
  <c r="N537" i="47"/>
  <c r="K315" i="52" s="1"/>
  <c r="AB315" i="52" s="1"/>
  <c r="S315" i="52" s="1"/>
  <c r="N510" i="47"/>
  <c r="K299" i="52" s="1"/>
  <c r="AC299" i="52" s="1"/>
  <c r="T299" i="52" s="1"/>
  <c r="N483" i="47"/>
  <c r="K283" i="52" s="1"/>
  <c r="AC283" i="52" s="1"/>
  <c r="T283" i="52" s="1"/>
  <c r="N456" i="47"/>
  <c r="K267" i="52" s="1"/>
  <c r="N429" i="47"/>
  <c r="K251" i="52" s="1"/>
  <c r="AB251" i="52" s="1"/>
  <c r="S251" i="52" s="1"/>
  <c r="N402" i="47"/>
  <c r="K235" i="52" s="1"/>
  <c r="N375" i="47"/>
  <c r="K219" i="52" s="1"/>
  <c r="AB219" i="52" s="1"/>
  <c r="S219" i="52" s="1"/>
  <c r="N348" i="47"/>
  <c r="K203" i="52" s="1"/>
  <c r="N321" i="47"/>
  <c r="K187" i="52" s="1"/>
  <c r="AC187" i="52" s="1"/>
  <c r="T187" i="52" s="1"/>
  <c r="N294" i="47"/>
  <c r="K171" i="52" s="1"/>
  <c r="AB171" i="52" s="1"/>
  <c r="S171" i="52" s="1"/>
  <c r="N267" i="47"/>
  <c r="K155" i="52" s="1"/>
  <c r="AC155" i="52" s="1"/>
  <c r="T155" i="52" s="1"/>
  <c r="N240" i="47"/>
  <c r="K139" i="52" s="1"/>
  <c r="AC139" i="52" s="1"/>
  <c r="T139" i="52" s="1"/>
  <c r="N213" i="47"/>
  <c r="K123" i="52" s="1"/>
  <c r="N186" i="47"/>
  <c r="K107" i="52" s="1"/>
  <c r="AB107" i="52" s="1"/>
  <c r="S107" i="52" s="1"/>
  <c r="N159" i="47"/>
  <c r="K91" i="52" s="1"/>
  <c r="N105" i="47"/>
  <c r="K59" i="52" s="1"/>
  <c r="AB59" i="52" s="1"/>
  <c r="S59" i="52" s="1"/>
  <c r="N78" i="47"/>
  <c r="K43" i="52" s="1"/>
  <c r="AC43" i="52" s="1"/>
  <c r="T43" i="52" s="1"/>
  <c r="N51" i="47"/>
  <c r="K27" i="52" s="1"/>
  <c r="AB27" i="52" s="1"/>
  <c r="S27" i="52" s="1"/>
  <c r="D28" i="47"/>
  <c r="O30" i="47"/>
  <c r="L15" i="52" s="1"/>
  <c r="N30" i="47"/>
  <c r="K15" i="52" s="1"/>
  <c r="M30" i="47"/>
  <c r="J15" i="52" s="1"/>
  <c r="F31" i="47"/>
  <c r="B16" i="52" s="1"/>
  <c r="D18" i="45"/>
  <c r="F366" i="45"/>
  <c r="N162" i="49" s="1"/>
  <c r="F168" i="45"/>
  <c r="N74" i="49" s="1"/>
  <c r="F204" i="45"/>
  <c r="N90" i="49" s="1"/>
  <c r="F330" i="45"/>
  <c r="N146" i="49" s="1"/>
  <c r="F348" i="45"/>
  <c r="N154" i="49" s="1"/>
  <c r="F78" i="45"/>
  <c r="N34" i="49" s="1"/>
  <c r="F114" i="45"/>
  <c r="N50" i="49" s="1"/>
  <c r="F150" i="45"/>
  <c r="N66" i="49" s="1"/>
  <c r="F510" i="45"/>
  <c r="N226" i="49" s="1"/>
  <c r="F294" i="45"/>
  <c r="N130" i="49" s="1"/>
  <c r="F474" i="45"/>
  <c r="N210" i="49" s="1"/>
  <c r="F258" i="45"/>
  <c r="N114" i="49" s="1"/>
  <c r="F492" i="45"/>
  <c r="N218" i="49" s="1"/>
  <c r="F222" i="45"/>
  <c r="N98" i="49" s="1"/>
  <c r="F276" i="45"/>
  <c r="N122" i="49" s="1"/>
  <c r="F42" i="45"/>
  <c r="N18" i="49" s="1"/>
  <c r="F438" i="45"/>
  <c r="N194" i="49" s="1"/>
  <c r="F60" i="45"/>
  <c r="N26" i="49" s="1"/>
  <c r="F24" i="45"/>
  <c r="N10" i="49" s="1"/>
  <c r="F312" i="45"/>
  <c r="N138" i="49" s="1"/>
  <c r="F384" i="45"/>
  <c r="N170" i="49" s="1"/>
  <c r="F186" i="45"/>
  <c r="N82" i="49" s="1"/>
  <c r="F132" i="45"/>
  <c r="N58" i="49" s="1"/>
  <c r="F240" i="45"/>
  <c r="N106" i="49" s="1"/>
  <c r="F402" i="45"/>
  <c r="N178" i="49" s="1"/>
  <c r="F420" i="45"/>
  <c r="N186" i="49" s="1"/>
  <c r="F96" i="45"/>
  <c r="N42" i="49" s="1"/>
  <c r="AB155" i="52" l="1"/>
  <c r="S155" i="52" s="1"/>
  <c r="AB139" i="52"/>
  <c r="S139" i="52" s="1"/>
  <c r="AC219" i="52"/>
  <c r="T219" i="52" s="1"/>
  <c r="AC59" i="52"/>
  <c r="T59" i="52" s="1"/>
  <c r="AB427" i="52"/>
  <c r="S427" i="52" s="1"/>
  <c r="AC379" i="52"/>
  <c r="T379" i="52" s="1"/>
  <c r="AC251" i="52"/>
  <c r="T251" i="52" s="1"/>
  <c r="AB331" i="52"/>
  <c r="S331" i="52" s="1"/>
  <c r="AB187" i="52"/>
  <c r="S187" i="52" s="1"/>
  <c r="AC171" i="52"/>
  <c r="T171" i="52" s="1"/>
  <c r="AC107" i="52"/>
  <c r="T107" i="52" s="1"/>
  <c r="AB43" i="52"/>
  <c r="S43" i="52" s="1"/>
  <c r="AC27" i="52"/>
  <c r="T27" i="52" s="1"/>
  <c r="AB443" i="52"/>
  <c r="S443" i="52" s="1"/>
  <c r="AB283" i="52"/>
  <c r="S283" i="52" s="1"/>
  <c r="AC14" i="52"/>
  <c r="T14" i="52" s="1"/>
  <c r="AB14" i="52"/>
  <c r="S14" i="52" s="1"/>
  <c r="AB411" i="52"/>
  <c r="S411" i="52" s="1"/>
  <c r="AC363" i="52"/>
  <c r="T363" i="52" s="1"/>
  <c r="D105" i="47"/>
  <c r="D240" i="47"/>
  <c r="D348" i="47"/>
  <c r="D456" i="47"/>
  <c r="D564" i="47"/>
  <c r="D672" i="47"/>
  <c r="D159" i="47"/>
  <c r="D267" i="47"/>
  <c r="D375" i="47"/>
  <c r="D483" i="47"/>
  <c r="D591" i="47"/>
  <c r="D699" i="47"/>
  <c r="F490" i="47"/>
  <c r="B288" i="52" s="1"/>
  <c r="F140" i="47"/>
  <c r="B81" i="52" s="1"/>
  <c r="F463" i="47"/>
  <c r="B272" i="52" s="1"/>
  <c r="F517" i="47"/>
  <c r="B304" i="52" s="1"/>
  <c r="F193" i="47"/>
  <c r="B112" i="52" s="1"/>
  <c r="F220" i="47"/>
  <c r="B128" i="52" s="1"/>
  <c r="F598" i="47"/>
  <c r="B352" i="52" s="1"/>
  <c r="F436" i="47"/>
  <c r="B256" i="52" s="1"/>
  <c r="F706" i="47"/>
  <c r="B416" i="52" s="1"/>
  <c r="F301" i="47"/>
  <c r="B176" i="52" s="1"/>
  <c r="F625" i="47"/>
  <c r="B368" i="52" s="1"/>
  <c r="F382" i="47"/>
  <c r="B224" i="52" s="1"/>
  <c r="F274" i="47"/>
  <c r="B160" i="52" s="1"/>
  <c r="D51" i="47"/>
  <c r="D186" i="47"/>
  <c r="D294" i="47"/>
  <c r="D402" i="47"/>
  <c r="D510" i="47"/>
  <c r="D618" i="47"/>
  <c r="D726" i="47"/>
  <c r="D78" i="47"/>
  <c r="D213" i="47"/>
  <c r="D321" i="47"/>
  <c r="D429" i="47"/>
  <c r="D537" i="47"/>
  <c r="D645" i="47"/>
  <c r="D753" i="47"/>
  <c r="F355" i="47"/>
  <c r="B208" i="52" s="1"/>
  <c r="F58" i="47"/>
  <c r="B32" i="52" s="1"/>
  <c r="F247" i="47"/>
  <c r="B144" i="52" s="1"/>
  <c r="F85" i="47"/>
  <c r="B48" i="52" s="1"/>
  <c r="F409" i="47"/>
  <c r="B240" i="52" s="1"/>
  <c r="F760" i="47"/>
  <c r="B448" i="52" s="1"/>
  <c r="F112" i="47"/>
  <c r="B64" i="52" s="1"/>
  <c r="F166" i="47"/>
  <c r="B96" i="52" s="1"/>
  <c r="F679" i="47"/>
  <c r="B400" i="52" s="1"/>
  <c r="F571" i="47"/>
  <c r="B336" i="52" s="1"/>
  <c r="F652" i="47"/>
  <c r="B384" i="52" s="1"/>
  <c r="F544" i="47"/>
  <c r="B320" i="52" s="1"/>
  <c r="F328" i="47"/>
  <c r="B192" i="52" s="1"/>
  <c r="F733" i="47"/>
  <c r="B432" i="52" s="1"/>
  <c r="K23" i="45"/>
  <c r="Y9" i="49" s="1"/>
  <c r="I23" i="45"/>
  <c r="W9" i="49" s="1"/>
  <c r="J23" i="45"/>
  <c r="X9" i="49" s="1"/>
  <c r="I30" i="48"/>
  <c r="W15" i="52" s="1"/>
  <c r="AA15" i="52" s="1"/>
  <c r="R15" i="52" s="1"/>
  <c r="K30" i="48"/>
  <c r="Y15" i="52" s="1"/>
  <c r="J30" i="48"/>
  <c r="X15" i="52" s="1"/>
  <c r="D28" i="48"/>
  <c r="F113" i="48"/>
  <c r="N65" i="52" s="1"/>
  <c r="F734" i="48"/>
  <c r="N433" i="52" s="1"/>
  <c r="F383" i="48"/>
  <c r="N225" i="52" s="1"/>
  <c r="F464" i="48"/>
  <c r="N273" i="52" s="1"/>
  <c r="F437" i="48"/>
  <c r="N257" i="52" s="1"/>
  <c r="F707" i="48"/>
  <c r="N417" i="52" s="1"/>
  <c r="F275" i="48"/>
  <c r="N161" i="52" s="1"/>
  <c r="F410" i="48"/>
  <c r="N241" i="52" s="1"/>
  <c r="F329" i="48"/>
  <c r="N193" i="52" s="1"/>
  <c r="F572" i="48"/>
  <c r="N337" i="52" s="1"/>
  <c r="D272" i="48"/>
  <c r="D542" i="48"/>
  <c r="D380" i="48"/>
  <c r="D434" i="48"/>
  <c r="D191" i="48"/>
  <c r="D677" i="48"/>
  <c r="D623" i="48"/>
  <c r="D110" i="48"/>
  <c r="D650" i="48"/>
  <c r="D569" i="48"/>
  <c r="D326" i="48"/>
  <c r="D596" i="48"/>
  <c r="F86" i="48"/>
  <c r="N49" i="52" s="1"/>
  <c r="F140" i="48"/>
  <c r="N81" i="52" s="1"/>
  <c r="F680" i="48"/>
  <c r="N401" i="52" s="1"/>
  <c r="D515" i="48"/>
  <c r="D758" i="48"/>
  <c r="D164" i="48"/>
  <c r="F626" i="48"/>
  <c r="N369" i="52" s="1"/>
  <c r="F653" i="48"/>
  <c r="N385" i="52" s="1"/>
  <c r="F599" i="48"/>
  <c r="N353" i="52" s="1"/>
  <c r="F248" i="48"/>
  <c r="N145" i="52" s="1"/>
  <c r="F491" i="48"/>
  <c r="N289" i="52" s="1"/>
  <c r="F356" i="48"/>
  <c r="N209" i="52" s="1"/>
  <c r="F221" i="48"/>
  <c r="N129" i="52" s="1"/>
  <c r="F302" i="48"/>
  <c r="N177" i="52" s="1"/>
  <c r="F761" i="48"/>
  <c r="N449" i="52" s="1"/>
  <c r="D218" i="48"/>
  <c r="D461" i="48"/>
  <c r="D704" i="48"/>
  <c r="D56" i="48"/>
  <c r="D83" i="48"/>
  <c r="D731" i="48"/>
  <c r="D407" i="48"/>
  <c r="D245" i="48"/>
  <c r="D488" i="48"/>
  <c r="F545" i="48"/>
  <c r="N321" i="52" s="1"/>
  <c r="F32" i="48"/>
  <c r="N17" i="52" s="1"/>
  <c r="F167" i="48"/>
  <c r="N97" i="52" s="1"/>
  <c r="F59" i="48"/>
  <c r="N33" i="52" s="1"/>
  <c r="F518" i="48"/>
  <c r="N305" i="52" s="1"/>
  <c r="F194" i="48"/>
  <c r="N113" i="52" s="1"/>
  <c r="D137" i="48"/>
  <c r="D299" i="48"/>
  <c r="D353" i="48"/>
  <c r="N31" i="47"/>
  <c r="K16" i="52" s="1"/>
  <c r="M31" i="47"/>
  <c r="J16" i="52" s="1"/>
  <c r="O31" i="47"/>
  <c r="L16" i="52" s="1"/>
  <c r="D29" i="47"/>
  <c r="F32" i="47"/>
  <c r="B17" i="52" s="1"/>
  <c r="D22" i="45"/>
  <c r="AC15" i="52" l="1"/>
  <c r="T15" i="52" s="1"/>
  <c r="AB15" i="52"/>
  <c r="S15" i="52" s="1"/>
  <c r="F329" i="47"/>
  <c r="B193" i="52" s="1"/>
  <c r="F653" i="47"/>
  <c r="B385" i="52" s="1"/>
  <c r="F680" i="47"/>
  <c r="B401" i="52" s="1"/>
  <c r="F113" i="47"/>
  <c r="B65" i="52" s="1"/>
  <c r="F410" i="47"/>
  <c r="B241" i="52" s="1"/>
  <c r="F248" i="47"/>
  <c r="B145" i="52" s="1"/>
  <c r="F356" i="47"/>
  <c r="B209" i="52" s="1"/>
  <c r="F383" i="47"/>
  <c r="B225" i="52" s="1"/>
  <c r="F302" i="47"/>
  <c r="B177" i="52" s="1"/>
  <c r="F437" i="47"/>
  <c r="B257" i="52" s="1"/>
  <c r="F221" i="47"/>
  <c r="B129" i="52" s="1"/>
  <c r="F518" i="47"/>
  <c r="B305" i="52" s="1"/>
  <c r="F141" i="47"/>
  <c r="B82" i="52" s="1"/>
  <c r="F734" i="47"/>
  <c r="B433" i="52" s="1"/>
  <c r="F545" i="47"/>
  <c r="B321" i="52" s="1"/>
  <c r="F572" i="47"/>
  <c r="B337" i="52" s="1"/>
  <c r="F167" i="47"/>
  <c r="B97" i="52" s="1"/>
  <c r="F761" i="47"/>
  <c r="B449" i="52" s="1"/>
  <c r="F86" i="47"/>
  <c r="B49" i="52" s="1"/>
  <c r="F59" i="47"/>
  <c r="B33" i="52" s="1"/>
  <c r="F275" i="47"/>
  <c r="B161" i="52" s="1"/>
  <c r="F626" i="47"/>
  <c r="B369" i="52" s="1"/>
  <c r="F707" i="47"/>
  <c r="B417" i="52" s="1"/>
  <c r="F599" i="47"/>
  <c r="B353" i="52" s="1"/>
  <c r="F194" i="47"/>
  <c r="B113" i="52" s="1"/>
  <c r="F464" i="47"/>
  <c r="B273" i="52" s="1"/>
  <c r="F491" i="47"/>
  <c r="B289" i="52" s="1"/>
  <c r="I24" i="45"/>
  <c r="W10" i="49" s="1"/>
  <c r="J24" i="45"/>
  <c r="X10" i="49" s="1"/>
  <c r="K24" i="45"/>
  <c r="Y10" i="49" s="1"/>
  <c r="J31" i="48"/>
  <c r="X16" i="52" s="1"/>
  <c r="I31" i="48"/>
  <c r="W16" i="52" s="1"/>
  <c r="AA16" i="52" s="1"/>
  <c r="R16" i="52" s="1"/>
  <c r="K31" i="48"/>
  <c r="Y16" i="52" s="1"/>
  <c r="F168" i="48"/>
  <c r="N98" i="52" s="1"/>
  <c r="D29" i="48"/>
  <c r="F627" i="48"/>
  <c r="N370" i="52" s="1"/>
  <c r="F276" i="48"/>
  <c r="N162" i="52" s="1"/>
  <c r="F708" i="48"/>
  <c r="N418" i="52" s="1"/>
  <c r="D300" i="48"/>
  <c r="D489" i="48"/>
  <c r="D246" i="48"/>
  <c r="D597" i="48"/>
  <c r="D516" i="48"/>
  <c r="D273" i="48"/>
  <c r="F762" i="48"/>
  <c r="N450" i="52" s="1"/>
  <c r="F222" i="48"/>
  <c r="N130" i="52" s="1"/>
  <c r="F357" i="48"/>
  <c r="N210" i="52" s="1"/>
  <c r="F492" i="48"/>
  <c r="N290" i="52" s="1"/>
  <c r="F600" i="48"/>
  <c r="N354" i="52" s="1"/>
  <c r="F141" i="48"/>
  <c r="N82" i="52" s="1"/>
  <c r="F735" i="48"/>
  <c r="N434" i="52" s="1"/>
  <c r="D165" i="48"/>
  <c r="D624" i="48"/>
  <c r="D408" i="48"/>
  <c r="D138" i="48"/>
  <c r="F195" i="48"/>
  <c r="N114" i="52" s="1"/>
  <c r="F60" i="48"/>
  <c r="N34" i="52" s="1"/>
  <c r="F33" i="48"/>
  <c r="N18" i="52" s="1"/>
  <c r="F654" i="48"/>
  <c r="N386" i="52" s="1"/>
  <c r="F573" i="48"/>
  <c r="N338" i="52" s="1"/>
  <c r="F330" i="48"/>
  <c r="N194" i="52" s="1"/>
  <c r="F411" i="48"/>
  <c r="N242" i="52" s="1"/>
  <c r="F438" i="48"/>
  <c r="N258" i="52" s="1"/>
  <c r="F465" i="48"/>
  <c r="N274" i="52" s="1"/>
  <c r="F384" i="48"/>
  <c r="N226" i="52" s="1"/>
  <c r="D192" i="48"/>
  <c r="D84" i="48"/>
  <c r="D759" i="48"/>
  <c r="D327" i="48"/>
  <c r="D705" i="48"/>
  <c r="D435" i="48"/>
  <c r="D462" i="48"/>
  <c r="D381" i="48"/>
  <c r="D651" i="48"/>
  <c r="D570" i="48"/>
  <c r="D543" i="48"/>
  <c r="D354" i="48"/>
  <c r="D111" i="48"/>
  <c r="F519" i="48"/>
  <c r="N306" i="52" s="1"/>
  <c r="F546" i="48"/>
  <c r="N322" i="52" s="1"/>
  <c r="F303" i="48"/>
  <c r="N178" i="52" s="1"/>
  <c r="F249" i="48"/>
  <c r="N146" i="52" s="1"/>
  <c r="F681" i="48"/>
  <c r="N402" i="52" s="1"/>
  <c r="F87" i="48"/>
  <c r="N50" i="52" s="1"/>
  <c r="F114" i="48"/>
  <c r="N66" i="52" s="1"/>
  <c r="D219" i="48"/>
  <c r="D678" i="48"/>
  <c r="D57" i="48"/>
  <c r="D732" i="48"/>
  <c r="M32" i="47"/>
  <c r="J17" i="52" s="1"/>
  <c r="N32" i="47"/>
  <c r="K17" i="52" s="1"/>
  <c r="O32" i="47"/>
  <c r="L17" i="52" s="1"/>
  <c r="F33" i="47"/>
  <c r="B18" i="52" s="1"/>
  <c r="D30" i="47"/>
  <c r="D23" i="45"/>
  <c r="AC16" i="52" l="1"/>
  <c r="T16" i="52" s="1"/>
  <c r="AB16" i="52"/>
  <c r="S16" i="52" s="1"/>
  <c r="F465" i="47"/>
  <c r="B274" i="52" s="1"/>
  <c r="F600" i="47"/>
  <c r="B354" i="52" s="1"/>
  <c r="F627" i="47"/>
  <c r="B370" i="52" s="1"/>
  <c r="F60" i="47"/>
  <c r="B34" i="52" s="1"/>
  <c r="F762" i="47"/>
  <c r="B450" i="52" s="1"/>
  <c r="F573" i="47"/>
  <c r="B338" i="52" s="1"/>
  <c r="F735" i="47"/>
  <c r="B434" i="52" s="1"/>
  <c r="F519" i="47"/>
  <c r="B306" i="52" s="1"/>
  <c r="F438" i="47"/>
  <c r="B258" i="52" s="1"/>
  <c r="F384" i="47"/>
  <c r="B226" i="52" s="1"/>
  <c r="F249" i="47"/>
  <c r="B146" i="52" s="1"/>
  <c r="F114" i="47"/>
  <c r="B66" i="52" s="1"/>
  <c r="F654" i="47"/>
  <c r="B386" i="52" s="1"/>
  <c r="F492" i="47"/>
  <c r="B290" i="52" s="1"/>
  <c r="F195" i="47"/>
  <c r="B114" i="52" s="1"/>
  <c r="F708" i="47"/>
  <c r="B418" i="52" s="1"/>
  <c r="F276" i="47"/>
  <c r="B162" i="52" s="1"/>
  <c r="F87" i="47"/>
  <c r="B50" i="52" s="1"/>
  <c r="F168" i="47"/>
  <c r="B98" i="52" s="1"/>
  <c r="F546" i="47"/>
  <c r="B322" i="52" s="1"/>
  <c r="F222" i="47"/>
  <c r="B130" i="52" s="1"/>
  <c r="F303" i="47"/>
  <c r="B178" i="52" s="1"/>
  <c r="F357" i="47"/>
  <c r="B210" i="52" s="1"/>
  <c r="F411" i="47"/>
  <c r="B242" i="52" s="1"/>
  <c r="F681" i="47"/>
  <c r="B402" i="52" s="1"/>
  <c r="F330" i="47"/>
  <c r="B194" i="52" s="1"/>
  <c r="K32" i="48"/>
  <c r="Y17" i="52" s="1"/>
  <c r="J32" i="48"/>
  <c r="X17" i="52" s="1"/>
  <c r="I32" i="48"/>
  <c r="W17" i="52" s="1"/>
  <c r="AA17" i="52" s="1"/>
  <c r="R17" i="52" s="1"/>
  <c r="D544" i="48"/>
  <c r="D382" i="48"/>
  <c r="D247" i="48"/>
  <c r="D706" i="48"/>
  <c r="D85" i="48"/>
  <c r="D760" i="48"/>
  <c r="D517" i="48"/>
  <c r="D625" i="48"/>
  <c r="D166" i="48"/>
  <c r="D679" i="48"/>
  <c r="D301" i="48"/>
  <c r="D463" i="48"/>
  <c r="D652" i="48"/>
  <c r="D30" i="48"/>
  <c r="D733" i="48"/>
  <c r="D490" i="48"/>
  <c r="D220" i="48"/>
  <c r="D274" i="48"/>
  <c r="D328" i="48"/>
  <c r="D409" i="48"/>
  <c r="D139" i="48"/>
  <c r="D598" i="48"/>
  <c r="D436" i="48"/>
  <c r="D58" i="48"/>
  <c r="D112" i="48"/>
  <c r="D355" i="48"/>
  <c r="D571" i="48"/>
  <c r="D193" i="48"/>
  <c r="D31" i="47"/>
  <c r="O33" i="47"/>
  <c r="L18" i="52" s="1"/>
  <c r="N33" i="47"/>
  <c r="K18" i="52" s="1"/>
  <c r="M33" i="47"/>
  <c r="J18" i="52" s="1"/>
  <c r="D24" i="45"/>
  <c r="AC17" i="52" l="1"/>
  <c r="T17" i="52" s="1"/>
  <c r="AB17" i="52"/>
  <c r="S17" i="52" s="1"/>
  <c r="K33" i="48"/>
  <c r="Y18" i="52" s="1"/>
  <c r="I33" i="48"/>
  <c r="W18" i="52" s="1"/>
  <c r="AA18" i="52" s="1"/>
  <c r="R18" i="52" s="1"/>
  <c r="J33" i="48"/>
  <c r="X18" i="52" s="1"/>
  <c r="D59" i="48"/>
  <c r="D545" i="48"/>
  <c r="D275" i="48"/>
  <c r="D626" i="48"/>
  <c r="D734" i="48"/>
  <c r="D167" i="48"/>
  <c r="D221" i="48"/>
  <c r="D491" i="48"/>
  <c r="D329" i="48"/>
  <c r="D464" i="48"/>
  <c r="D113" i="48"/>
  <c r="D86" i="48"/>
  <c r="D302" i="48"/>
  <c r="D707" i="48"/>
  <c r="D194" i="48"/>
  <c r="D518" i="48"/>
  <c r="D248" i="48"/>
  <c r="D761" i="48"/>
  <c r="D31" i="48"/>
  <c r="D653" i="48"/>
  <c r="D356" i="48"/>
  <c r="D572" i="48"/>
  <c r="D437" i="48"/>
  <c r="D383" i="48"/>
  <c r="D680" i="48"/>
  <c r="D140" i="48"/>
  <c r="D410" i="48"/>
  <c r="D599" i="48"/>
  <c r="D32" i="47"/>
  <c r="O7" i="41"/>
  <c r="L7" i="41"/>
  <c r="N7" i="41"/>
  <c r="M7" i="41"/>
  <c r="AC18" i="52" l="1"/>
  <c r="T18" i="52" s="1"/>
  <c r="AB18" i="52"/>
  <c r="S18" i="52" s="1"/>
  <c r="I7" i="41"/>
  <c r="D32" i="48"/>
  <c r="D654" i="48"/>
  <c r="D384" i="48"/>
  <c r="D600" i="48"/>
  <c r="D546" i="48"/>
  <c r="D627" i="48"/>
  <c r="D60" i="48"/>
  <c r="D681" i="48"/>
  <c r="D330" i="48"/>
  <c r="D762" i="48"/>
  <c r="D519" i="48"/>
  <c r="D222" i="48"/>
  <c r="D168" i="48"/>
  <c r="D114" i="48"/>
  <c r="D573" i="48"/>
  <c r="D357" i="48"/>
  <c r="D249" i="48"/>
  <c r="D438" i="48"/>
  <c r="D411" i="48"/>
  <c r="D195" i="48"/>
  <c r="D87" i="48"/>
  <c r="D465" i="48"/>
  <c r="D276" i="48"/>
  <c r="D708" i="48"/>
  <c r="D141" i="48"/>
  <c r="D303" i="48"/>
  <c r="D492" i="48"/>
  <c r="D735" i="48"/>
  <c r="D33" i="47"/>
  <c r="K7" i="41"/>
  <c r="J7" i="41"/>
  <c r="D33" i="48" l="1"/>
  <c r="D7" i="41"/>
  <c r="F494" i="41" l="1"/>
  <c r="B219" i="49" s="1"/>
  <c r="F476" i="41"/>
  <c r="B211" i="49" s="1"/>
  <c r="F458" i="41"/>
  <c r="B203" i="49" s="1"/>
  <c r="F440" i="41"/>
  <c r="B195" i="49" s="1"/>
  <c r="F422" i="41"/>
  <c r="B187" i="49" s="1"/>
  <c r="F404" i="41"/>
  <c r="B179" i="49" s="1"/>
  <c r="F386" i="41"/>
  <c r="B171" i="49" s="1"/>
  <c r="F368" i="41"/>
  <c r="B163" i="49" s="1"/>
  <c r="F350" i="41"/>
  <c r="B155" i="49" s="1"/>
  <c r="F332" i="41"/>
  <c r="B147" i="49" s="1"/>
  <c r="F314" i="41"/>
  <c r="B139" i="49" s="1"/>
  <c r="F296" i="41"/>
  <c r="B131" i="49" s="1"/>
  <c r="F278" i="41"/>
  <c r="B123" i="49" s="1"/>
  <c r="F260" i="41"/>
  <c r="B115" i="49" s="1"/>
  <c r="F242" i="41"/>
  <c r="B107" i="49" s="1"/>
  <c r="F224" i="41"/>
  <c r="B99" i="49" s="1"/>
  <c r="F206" i="41"/>
  <c r="B91" i="49" s="1"/>
  <c r="F188" i="41"/>
  <c r="B83" i="49" s="1"/>
  <c r="F170" i="41"/>
  <c r="B75" i="49" s="1"/>
  <c r="F152" i="41"/>
  <c r="B67" i="49" s="1"/>
  <c r="F134" i="41"/>
  <c r="B59" i="49" s="1"/>
  <c r="F116" i="41"/>
  <c r="B51" i="49" s="1"/>
  <c r="F98" i="41"/>
  <c r="B43" i="49" s="1"/>
  <c r="F80" i="41"/>
  <c r="B35" i="49" s="1"/>
  <c r="F62" i="41"/>
  <c r="B27" i="49" s="1"/>
  <c r="F44" i="41"/>
  <c r="B19" i="49" s="1"/>
  <c r="F8" i="41"/>
  <c r="B3" i="49" s="1"/>
  <c r="F26" i="41"/>
  <c r="B11" i="49" s="1"/>
  <c r="F153" i="41" l="1"/>
  <c r="F225" i="41"/>
  <c r="F297" i="41"/>
  <c r="F369" i="41"/>
  <c r="F441" i="41"/>
  <c r="F81" i="41"/>
  <c r="F9" i="41"/>
  <c r="F99" i="41"/>
  <c r="F171" i="41"/>
  <c r="F243" i="41"/>
  <c r="F315" i="41"/>
  <c r="F387" i="41"/>
  <c r="F459" i="41"/>
  <c r="F45" i="41"/>
  <c r="F46" i="41" s="1"/>
  <c r="F47" i="41" s="1"/>
  <c r="F48" i="41" s="1"/>
  <c r="B20" i="49" s="1"/>
  <c r="F117" i="41"/>
  <c r="F189" i="41"/>
  <c r="F261" i="41"/>
  <c r="F333" i="41"/>
  <c r="F405" i="41"/>
  <c r="F477" i="41"/>
  <c r="F27" i="41"/>
  <c r="F28" i="41" s="1"/>
  <c r="F29" i="41" s="1"/>
  <c r="F30" i="41" s="1"/>
  <c r="B12" i="49" s="1"/>
  <c r="F63" i="41"/>
  <c r="F135" i="41"/>
  <c r="F207" i="41"/>
  <c r="F279" i="41"/>
  <c r="F351" i="41"/>
  <c r="F423" i="41"/>
  <c r="F495" i="41"/>
  <c r="L9" i="41"/>
  <c r="F49" i="41" l="1"/>
  <c r="F50" i="41" s="1"/>
  <c r="F51" i="41" s="1"/>
  <c r="F52" i="41" s="1"/>
  <c r="B21" i="49" s="1"/>
  <c r="F31" i="41"/>
  <c r="F32" i="41" s="1"/>
  <c r="F33" i="41" s="1"/>
  <c r="F34" i="41" s="1"/>
  <c r="B13" i="49" s="1"/>
  <c r="M9" i="41"/>
  <c r="O9" i="41"/>
  <c r="N9" i="41"/>
  <c r="F35" i="41" l="1"/>
  <c r="B14" i="49" s="1"/>
  <c r="F53" i="41"/>
  <c r="B22" i="49" s="1"/>
  <c r="I9" i="41"/>
  <c r="F10" i="41"/>
  <c r="F496" i="41"/>
  <c r="F478" i="41"/>
  <c r="F460" i="41"/>
  <c r="F442" i="41"/>
  <c r="F424" i="41"/>
  <c r="F406" i="41"/>
  <c r="F388" i="41"/>
  <c r="F370" i="41"/>
  <c r="F352" i="41"/>
  <c r="F334" i="41"/>
  <c r="F316" i="41"/>
  <c r="F298" i="41"/>
  <c r="F280" i="41"/>
  <c r="F262" i="41"/>
  <c r="F244" i="41"/>
  <c r="F226" i="41"/>
  <c r="F208" i="41"/>
  <c r="F190" i="41"/>
  <c r="F172" i="41"/>
  <c r="F154" i="41"/>
  <c r="F136" i="41"/>
  <c r="F118" i="41"/>
  <c r="F100" i="41"/>
  <c r="F82" i="41"/>
  <c r="F64" i="41"/>
  <c r="K9" i="41"/>
  <c r="J9" i="41"/>
  <c r="F54" i="41" l="1"/>
  <c r="B23" i="49" s="1"/>
  <c r="F36" i="41"/>
  <c r="B15" i="49" s="1"/>
  <c r="F11" i="41"/>
  <c r="F37" i="41" l="1"/>
  <c r="F38" i="41" s="1"/>
  <c r="F39" i="41" s="1"/>
  <c r="F40" i="41" s="1"/>
  <c r="B16" i="49" s="1"/>
  <c r="F55" i="41"/>
  <c r="F56" i="41" s="1"/>
  <c r="F57" i="41" s="1"/>
  <c r="F58" i="41" s="1"/>
  <c r="B24" i="49" s="1"/>
  <c r="L10" i="41"/>
  <c r="O10" i="41"/>
  <c r="N10" i="41"/>
  <c r="M10" i="41"/>
  <c r="F59" i="41" l="1"/>
  <c r="B25" i="49" s="1"/>
  <c r="F41" i="41"/>
  <c r="B17" i="49" s="1"/>
  <c r="L11" i="41"/>
  <c r="N11" i="41"/>
  <c r="N8" i="41" s="1"/>
  <c r="K3" i="49" s="1"/>
  <c r="O11" i="41"/>
  <c r="O8" i="41" s="1"/>
  <c r="L3" i="49" s="1"/>
  <c r="AC3" i="49" s="1"/>
  <c r="T3" i="49" s="1"/>
  <c r="M11" i="41"/>
  <c r="M8" i="41" s="1"/>
  <c r="J3" i="49" s="1"/>
  <c r="K10" i="41"/>
  <c r="J10" i="41"/>
  <c r="I10" i="41"/>
  <c r="F42" i="41" l="1"/>
  <c r="B18" i="49" s="1"/>
  <c r="F60" i="41"/>
  <c r="B26" i="49" s="1"/>
  <c r="I11" i="41"/>
  <c r="I8" i="41" s="1"/>
  <c r="F3" i="49" s="1"/>
  <c r="K11" i="41"/>
  <c r="K8" i="41" s="1"/>
  <c r="H3" i="49" s="1"/>
  <c r="J11" i="41"/>
  <c r="J8" i="41" s="1"/>
  <c r="G3" i="49" s="1"/>
  <c r="L8" i="41"/>
  <c r="I3" i="49" s="1"/>
  <c r="F12" i="41"/>
  <c r="B4" i="49" s="1"/>
  <c r="F497" i="41"/>
  <c r="F479" i="41"/>
  <c r="F461" i="41"/>
  <c r="F443" i="41"/>
  <c r="F425" i="41"/>
  <c r="F407" i="41"/>
  <c r="F389" i="41"/>
  <c r="F371" i="41"/>
  <c r="F353" i="41"/>
  <c r="F335" i="41"/>
  <c r="F317" i="41"/>
  <c r="F299" i="41"/>
  <c r="F281" i="41"/>
  <c r="F263" i="41"/>
  <c r="F245" i="41"/>
  <c r="F227" i="41"/>
  <c r="F209" i="41"/>
  <c r="F191" i="41"/>
  <c r="F173" i="41"/>
  <c r="F155" i="41"/>
  <c r="F137" i="41"/>
  <c r="F119" i="41"/>
  <c r="F101" i="41"/>
  <c r="F83" i="41"/>
  <c r="F65" i="41"/>
  <c r="AB3" i="49" l="1"/>
  <c r="S3" i="49" s="1"/>
  <c r="AA3" i="49"/>
  <c r="R3" i="49" s="1"/>
  <c r="F13" i="41"/>
  <c r="D8" i="41"/>
  <c r="F14" i="41"/>
  <c r="F498" i="41"/>
  <c r="B220" i="49" s="1"/>
  <c r="F480" i="41"/>
  <c r="B212" i="49" s="1"/>
  <c r="F462" i="41"/>
  <c r="B204" i="49" s="1"/>
  <c r="F444" i="41"/>
  <c r="B196" i="49" s="1"/>
  <c r="F426" i="41"/>
  <c r="B188" i="49" s="1"/>
  <c r="F408" i="41"/>
  <c r="B180" i="49" s="1"/>
  <c r="F390" i="41"/>
  <c r="B172" i="49" s="1"/>
  <c r="F372" i="41"/>
  <c r="B164" i="49" s="1"/>
  <c r="F354" i="41"/>
  <c r="B156" i="49" s="1"/>
  <c r="F336" i="41"/>
  <c r="B148" i="49" s="1"/>
  <c r="F318" i="41"/>
  <c r="B140" i="49" s="1"/>
  <c r="F300" i="41"/>
  <c r="B132" i="49" s="1"/>
  <c r="F282" i="41"/>
  <c r="B124" i="49" s="1"/>
  <c r="F264" i="41"/>
  <c r="B116" i="49" s="1"/>
  <c r="F246" i="41"/>
  <c r="B108" i="49" s="1"/>
  <c r="F228" i="41"/>
  <c r="B100" i="49" s="1"/>
  <c r="F210" i="41"/>
  <c r="B92" i="49" s="1"/>
  <c r="F192" i="41"/>
  <c r="B84" i="49" s="1"/>
  <c r="F174" i="41"/>
  <c r="B76" i="49" s="1"/>
  <c r="F156" i="41"/>
  <c r="B68" i="49" s="1"/>
  <c r="F138" i="41"/>
  <c r="B60" i="49" s="1"/>
  <c r="F120" i="41"/>
  <c r="B52" i="49" s="1"/>
  <c r="F102" i="41"/>
  <c r="B44" i="49" s="1"/>
  <c r="F84" i="41"/>
  <c r="B36" i="49" s="1"/>
  <c r="F66" i="41"/>
  <c r="B28" i="49" s="1"/>
  <c r="F85" i="41" l="1"/>
  <c r="F157" i="41"/>
  <c r="F229" i="41"/>
  <c r="F301" i="41"/>
  <c r="F373" i="41"/>
  <c r="F445" i="41"/>
  <c r="F103" i="41"/>
  <c r="F247" i="41"/>
  <c r="F248" i="41" s="1"/>
  <c r="F319" i="41"/>
  <c r="F391" i="41"/>
  <c r="F463" i="41"/>
  <c r="F175" i="41"/>
  <c r="F176" i="41" s="1"/>
  <c r="F121" i="41"/>
  <c r="F122" i="41" s="1"/>
  <c r="F193" i="41"/>
  <c r="F194" i="41" s="1"/>
  <c r="F265" i="41"/>
  <c r="F266" i="41" s="1"/>
  <c r="F337" i="41"/>
  <c r="F409" i="41"/>
  <c r="F481" i="41"/>
  <c r="F67" i="41"/>
  <c r="F68" i="41" s="1"/>
  <c r="F139" i="41"/>
  <c r="F140" i="41" s="1"/>
  <c r="F211" i="41"/>
  <c r="F212" i="41" s="1"/>
  <c r="F283" i="41"/>
  <c r="F284" i="41" s="1"/>
  <c r="F355" i="41"/>
  <c r="F356" i="41" s="1"/>
  <c r="F427" i="41"/>
  <c r="F499" i="41"/>
  <c r="F500" i="41" s="1"/>
  <c r="N13" i="41"/>
  <c r="L13" i="41"/>
  <c r="O13" i="41"/>
  <c r="M13" i="41"/>
  <c r="F15" i="41"/>
  <c r="F482" i="41"/>
  <c r="F464" i="41"/>
  <c r="F446" i="41"/>
  <c r="F428" i="41"/>
  <c r="F410" i="41"/>
  <c r="F392" i="41"/>
  <c r="F374" i="41"/>
  <c r="F338" i="41"/>
  <c r="F320" i="41"/>
  <c r="F302" i="41"/>
  <c r="F230" i="41"/>
  <c r="F158" i="41"/>
  <c r="F104" i="41"/>
  <c r="F86" i="41"/>
  <c r="O14" i="41" l="1"/>
  <c r="L14" i="41"/>
  <c r="M14" i="41"/>
  <c r="N14" i="41"/>
  <c r="K13" i="41"/>
  <c r="I13" i="41"/>
  <c r="J13" i="41"/>
  <c r="F16" i="41"/>
  <c r="B5" i="49" s="1"/>
  <c r="F501" i="41"/>
  <c r="F483" i="41"/>
  <c r="F465" i="41"/>
  <c r="F447" i="41"/>
  <c r="F429" i="41"/>
  <c r="F411" i="41"/>
  <c r="F393" i="41"/>
  <c r="F375" i="41"/>
  <c r="F357" i="41"/>
  <c r="F339" i="41"/>
  <c r="F321" i="41"/>
  <c r="F303" i="41"/>
  <c r="F285" i="41"/>
  <c r="F267" i="41"/>
  <c r="F249" i="41"/>
  <c r="F231" i="41"/>
  <c r="F213" i="41"/>
  <c r="F195" i="41"/>
  <c r="F177" i="41"/>
  <c r="F159" i="41"/>
  <c r="F141" i="41"/>
  <c r="F123" i="41"/>
  <c r="F105" i="41"/>
  <c r="F87" i="41"/>
  <c r="F69" i="41"/>
  <c r="M15" i="41" l="1"/>
  <c r="M12" i="41" s="1"/>
  <c r="J4" i="49" s="1"/>
  <c r="O15" i="41"/>
  <c r="O12" i="41" s="1"/>
  <c r="L4" i="49" s="1"/>
  <c r="AC4" i="49" s="1"/>
  <c r="T4" i="49" s="1"/>
  <c r="L15" i="41"/>
  <c r="N15" i="41"/>
  <c r="N12" i="41" s="1"/>
  <c r="K4" i="49" s="1"/>
  <c r="J14" i="41"/>
  <c r="I14" i="41"/>
  <c r="K14" i="41"/>
  <c r="F17" i="41"/>
  <c r="B6" i="49" s="1"/>
  <c r="F502" i="41"/>
  <c r="B221" i="49" s="1"/>
  <c r="F484" i="41"/>
  <c r="B213" i="49" s="1"/>
  <c r="F466" i="41"/>
  <c r="B205" i="49" s="1"/>
  <c r="F448" i="41"/>
  <c r="B197" i="49" s="1"/>
  <c r="F430" i="41"/>
  <c r="B189" i="49" s="1"/>
  <c r="F412" i="41"/>
  <c r="B181" i="49" s="1"/>
  <c r="F394" i="41"/>
  <c r="B173" i="49" s="1"/>
  <c r="F376" i="41"/>
  <c r="B165" i="49" s="1"/>
  <c r="F358" i="41"/>
  <c r="B157" i="49" s="1"/>
  <c r="F340" i="41"/>
  <c r="B149" i="49" s="1"/>
  <c r="F322" i="41"/>
  <c r="B141" i="49" s="1"/>
  <c r="F304" i="41"/>
  <c r="B133" i="49" s="1"/>
  <c r="F286" i="41"/>
  <c r="B125" i="49" s="1"/>
  <c r="F268" i="41"/>
  <c r="B117" i="49" s="1"/>
  <c r="F250" i="41"/>
  <c r="B109" i="49" s="1"/>
  <c r="F232" i="41"/>
  <c r="B101" i="49" s="1"/>
  <c r="F214" i="41"/>
  <c r="B93" i="49" s="1"/>
  <c r="F196" i="41"/>
  <c r="B85" i="49" s="1"/>
  <c r="F178" i="41"/>
  <c r="B77" i="49" s="1"/>
  <c r="F160" i="41"/>
  <c r="B69" i="49" s="1"/>
  <c r="F142" i="41"/>
  <c r="B61" i="49" s="1"/>
  <c r="F124" i="41"/>
  <c r="B53" i="49" s="1"/>
  <c r="F106" i="41"/>
  <c r="B45" i="49" s="1"/>
  <c r="F88" i="41"/>
  <c r="B37" i="49" s="1"/>
  <c r="F70" i="41"/>
  <c r="B29" i="49" s="1"/>
  <c r="M16" i="41" l="1"/>
  <c r="J5" i="49" s="1"/>
  <c r="N16" i="41"/>
  <c r="K5" i="49" s="1"/>
  <c r="O16" i="41"/>
  <c r="L5" i="49" s="1"/>
  <c r="AC5" i="49" s="1"/>
  <c r="T5" i="49" s="1"/>
  <c r="L16" i="41"/>
  <c r="I5" i="49" s="1"/>
  <c r="J15" i="41"/>
  <c r="J12" i="41" s="1"/>
  <c r="G4" i="49" s="1"/>
  <c r="L12" i="41"/>
  <c r="I4" i="49" s="1"/>
  <c r="I15" i="41"/>
  <c r="K15" i="41"/>
  <c r="K12" i="41" s="1"/>
  <c r="H4" i="49" s="1"/>
  <c r="F18" i="41"/>
  <c r="B7" i="49" s="1"/>
  <c r="F503" i="41"/>
  <c r="B222" i="49" s="1"/>
  <c r="F485" i="41"/>
  <c r="B214" i="49" s="1"/>
  <c r="F467" i="41"/>
  <c r="B206" i="49" s="1"/>
  <c r="F449" i="41"/>
  <c r="B198" i="49" s="1"/>
  <c r="F431" i="41"/>
  <c r="B190" i="49" s="1"/>
  <c r="F413" i="41"/>
  <c r="B182" i="49" s="1"/>
  <c r="F395" i="41"/>
  <c r="B174" i="49" s="1"/>
  <c r="F377" i="41"/>
  <c r="B166" i="49" s="1"/>
  <c r="F359" i="41"/>
  <c r="B158" i="49" s="1"/>
  <c r="F341" i="41"/>
  <c r="B150" i="49" s="1"/>
  <c r="F323" i="41"/>
  <c r="B142" i="49" s="1"/>
  <c r="F305" i="41"/>
  <c r="B134" i="49" s="1"/>
  <c r="F287" i="41"/>
  <c r="B126" i="49" s="1"/>
  <c r="F269" i="41"/>
  <c r="B118" i="49" s="1"/>
  <c r="F251" i="41"/>
  <c r="B110" i="49" s="1"/>
  <c r="F233" i="41"/>
  <c r="B102" i="49" s="1"/>
  <c r="F215" i="41"/>
  <c r="B94" i="49" s="1"/>
  <c r="F197" i="41"/>
  <c r="B86" i="49" s="1"/>
  <c r="F179" i="41"/>
  <c r="B78" i="49" s="1"/>
  <c r="F161" i="41"/>
  <c r="B70" i="49" s="1"/>
  <c r="F143" i="41"/>
  <c r="B62" i="49" s="1"/>
  <c r="F125" i="41"/>
  <c r="B54" i="49" s="1"/>
  <c r="F107" i="41"/>
  <c r="B46" i="49" s="1"/>
  <c r="F89" i="41"/>
  <c r="B38" i="49" s="1"/>
  <c r="F71" i="41"/>
  <c r="B30" i="49" s="1"/>
  <c r="F19" i="41" l="1"/>
  <c r="O17" i="41"/>
  <c r="L6" i="49" s="1"/>
  <c r="AC6" i="49" s="1"/>
  <c r="T6" i="49" s="1"/>
  <c r="L17" i="41"/>
  <c r="I6" i="49" s="1"/>
  <c r="N17" i="41"/>
  <c r="K6" i="49" s="1"/>
  <c r="M17" i="41"/>
  <c r="J6" i="49" s="1"/>
  <c r="I16" i="41"/>
  <c r="F5" i="49" s="1"/>
  <c r="J16" i="41"/>
  <c r="G5" i="49" s="1"/>
  <c r="K16" i="41"/>
  <c r="H5" i="49" s="1"/>
  <c r="I12" i="41"/>
  <c r="F4" i="49" s="1"/>
  <c r="F20" i="41"/>
  <c r="F504" i="41"/>
  <c r="B223" i="49" s="1"/>
  <c r="F486" i="41"/>
  <c r="B215" i="49" s="1"/>
  <c r="F468" i="41"/>
  <c r="B207" i="49" s="1"/>
  <c r="F450" i="41"/>
  <c r="B199" i="49" s="1"/>
  <c r="F432" i="41"/>
  <c r="B191" i="49" s="1"/>
  <c r="F414" i="41"/>
  <c r="B183" i="49" s="1"/>
  <c r="F396" i="41"/>
  <c r="B175" i="49" s="1"/>
  <c r="F378" i="41"/>
  <c r="B167" i="49" s="1"/>
  <c r="F360" i="41"/>
  <c r="B159" i="49" s="1"/>
  <c r="F342" i="41"/>
  <c r="B151" i="49" s="1"/>
  <c r="F324" i="41"/>
  <c r="B143" i="49" s="1"/>
  <c r="F306" i="41"/>
  <c r="B135" i="49" s="1"/>
  <c r="F288" i="41"/>
  <c r="B127" i="49" s="1"/>
  <c r="F270" i="41"/>
  <c r="B119" i="49" s="1"/>
  <c r="F252" i="41"/>
  <c r="B111" i="49" s="1"/>
  <c r="F234" i="41"/>
  <c r="B103" i="49" s="1"/>
  <c r="F216" i="41"/>
  <c r="B95" i="49" s="1"/>
  <c r="F198" i="41"/>
  <c r="B87" i="49" s="1"/>
  <c r="F180" i="41"/>
  <c r="B79" i="49" s="1"/>
  <c r="F162" i="41"/>
  <c r="B71" i="49" s="1"/>
  <c r="F144" i="41"/>
  <c r="B63" i="49" s="1"/>
  <c r="F126" i="41"/>
  <c r="B55" i="49" s="1"/>
  <c r="F108" i="41"/>
  <c r="B47" i="49" s="1"/>
  <c r="F90" i="41"/>
  <c r="B39" i="49" s="1"/>
  <c r="F72" i="41"/>
  <c r="B31" i="49" s="1"/>
  <c r="AB4" i="49" l="1"/>
  <c r="S4" i="49" s="1"/>
  <c r="AA4" i="49"/>
  <c r="R4" i="49" s="1"/>
  <c r="AA5" i="49"/>
  <c r="R5" i="49" s="1"/>
  <c r="AB5" i="49"/>
  <c r="S5" i="49" s="1"/>
  <c r="F145" i="41"/>
  <c r="F217" i="41"/>
  <c r="F289" i="41"/>
  <c r="F361" i="41"/>
  <c r="F433" i="41"/>
  <c r="F434" i="41" s="1"/>
  <c r="F505" i="41"/>
  <c r="F73" i="41"/>
  <c r="F91" i="41"/>
  <c r="F163" i="41"/>
  <c r="F235" i="41"/>
  <c r="F236" i="41" s="1"/>
  <c r="F307" i="41"/>
  <c r="F308" i="41" s="1"/>
  <c r="F379" i="41"/>
  <c r="F380" i="41" s="1"/>
  <c r="F451" i="41"/>
  <c r="F452" i="41" s="1"/>
  <c r="F109" i="41"/>
  <c r="F181" i="41"/>
  <c r="F182" i="41" s="1"/>
  <c r="F253" i="41"/>
  <c r="F254" i="41" s="1"/>
  <c r="F325" i="41"/>
  <c r="F326" i="41" s="1"/>
  <c r="F397" i="41"/>
  <c r="F398" i="41" s="1"/>
  <c r="F469" i="41"/>
  <c r="F470" i="41" s="1"/>
  <c r="D12" i="41"/>
  <c r="F127" i="41"/>
  <c r="F128" i="41" s="1"/>
  <c r="F199" i="41"/>
  <c r="F200" i="41" s="1"/>
  <c r="F271" i="41"/>
  <c r="F272" i="41" s="1"/>
  <c r="F343" i="41"/>
  <c r="F344" i="41" s="1"/>
  <c r="F415" i="41"/>
  <c r="F416" i="41" s="1"/>
  <c r="F487" i="41"/>
  <c r="F488" i="41" s="1"/>
  <c r="D16" i="41"/>
  <c r="L19" i="41"/>
  <c r="M19" i="41"/>
  <c r="N19" i="41"/>
  <c r="O19" i="41"/>
  <c r="I17" i="41"/>
  <c r="F6" i="49" s="1"/>
  <c r="J17" i="41"/>
  <c r="G6" i="49" s="1"/>
  <c r="K17" i="41"/>
  <c r="H6" i="49" s="1"/>
  <c r="F21" i="41"/>
  <c r="F506" i="41"/>
  <c r="F362" i="41"/>
  <c r="F290" i="41"/>
  <c r="F218" i="41"/>
  <c r="F164" i="41"/>
  <c r="F146" i="41"/>
  <c r="F110" i="41"/>
  <c r="F92" i="41"/>
  <c r="F74" i="41"/>
  <c r="AB6" i="49" l="1"/>
  <c r="S6" i="49" s="1"/>
  <c r="AA6" i="49"/>
  <c r="R6" i="49" s="1"/>
  <c r="L20" i="41"/>
  <c r="N20" i="41"/>
  <c r="O20" i="41"/>
  <c r="M20" i="41"/>
  <c r="D17" i="41"/>
  <c r="I19" i="41"/>
  <c r="K19" i="41"/>
  <c r="J19" i="41"/>
  <c r="N21" i="41" l="1"/>
  <c r="N18" i="41" s="1"/>
  <c r="K7" i="49" s="1"/>
  <c r="L21" i="41"/>
  <c r="L18" i="41" s="1"/>
  <c r="I7" i="49" s="1"/>
  <c r="O21" i="41"/>
  <c r="O18" i="41" s="1"/>
  <c r="L7" i="49" s="1"/>
  <c r="AC7" i="49" s="1"/>
  <c r="T7" i="49" s="1"/>
  <c r="M21" i="41"/>
  <c r="M18" i="41" s="1"/>
  <c r="J7" i="49" s="1"/>
  <c r="J20" i="41"/>
  <c r="I20" i="41"/>
  <c r="K20" i="41"/>
  <c r="J21" i="41" l="1"/>
  <c r="J18" i="41" s="1"/>
  <c r="G7" i="49" s="1"/>
  <c r="K21" i="41"/>
  <c r="K18" i="41" s="1"/>
  <c r="H7" i="49" s="1"/>
  <c r="I21" i="41"/>
  <c r="F22" i="41"/>
  <c r="B8" i="49" s="1"/>
  <c r="F507" i="41"/>
  <c r="F489" i="41"/>
  <c r="F471" i="41"/>
  <c r="F453" i="41"/>
  <c r="F435" i="41"/>
  <c r="F417" i="41"/>
  <c r="F399" i="41"/>
  <c r="F381" i="41"/>
  <c r="F363" i="41"/>
  <c r="F345" i="41"/>
  <c r="F327" i="41"/>
  <c r="F309" i="41"/>
  <c r="F291" i="41"/>
  <c r="F273" i="41"/>
  <c r="F255" i="41"/>
  <c r="F237" i="41"/>
  <c r="F219" i="41"/>
  <c r="F201" i="41"/>
  <c r="F183" i="41"/>
  <c r="F165" i="41"/>
  <c r="F147" i="41"/>
  <c r="F129" i="41"/>
  <c r="F111" i="41"/>
  <c r="F93" i="41"/>
  <c r="F75" i="41"/>
  <c r="L22" i="41" l="1"/>
  <c r="I8" i="49" s="1"/>
  <c r="O22" i="41"/>
  <c r="L8" i="49" s="1"/>
  <c r="AC8" i="49" s="1"/>
  <c r="T8" i="49" s="1"/>
  <c r="N22" i="41"/>
  <c r="K8" i="49" s="1"/>
  <c r="M22" i="41"/>
  <c r="J8" i="49" s="1"/>
  <c r="I18" i="41" l="1"/>
  <c r="F7" i="49" s="1"/>
  <c r="I22" i="41"/>
  <c r="F8" i="49" s="1"/>
  <c r="J22" i="41"/>
  <c r="G8" i="49" s="1"/>
  <c r="K22" i="41"/>
  <c r="H8" i="49" s="1"/>
  <c r="F23" i="41"/>
  <c r="B9" i="49" s="1"/>
  <c r="F508" i="41"/>
  <c r="B224" i="49" s="1"/>
  <c r="F490" i="41"/>
  <c r="B216" i="49" s="1"/>
  <c r="F472" i="41"/>
  <c r="B208" i="49" s="1"/>
  <c r="F454" i="41"/>
  <c r="B200" i="49" s="1"/>
  <c r="F436" i="41"/>
  <c r="B192" i="49" s="1"/>
  <c r="F418" i="41"/>
  <c r="B184" i="49" s="1"/>
  <c r="F400" i="41"/>
  <c r="B176" i="49" s="1"/>
  <c r="F382" i="41"/>
  <c r="B168" i="49" s="1"/>
  <c r="F364" i="41"/>
  <c r="B160" i="49" s="1"/>
  <c r="F346" i="41"/>
  <c r="B152" i="49" s="1"/>
  <c r="F328" i="41"/>
  <c r="B144" i="49" s="1"/>
  <c r="F310" i="41"/>
  <c r="B136" i="49" s="1"/>
  <c r="F292" i="41"/>
  <c r="B128" i="49" s="1"/>
  <c r="F274" i="41"/>
  <c r="B120" i="49" s="1"/>
  <c r="F256" i="41"/>
  <c r="B112" i="49" s="1"/>
  <c r="F238" i="41"/>
  <c r="B104" i="49" s="1"/>
  <c r="F220" i="41"/>
  <c r="B96" i="49" s="1"/>
  <c r="F202" i="41"/>
  <c r="B88" i="49" s="1"/>
  <c r="F184" i="41"/>
  <c r="B80" i="49" s="1"/>
  <c r="F166" i="41"/>
  <c r="B72" i="49" s="1"/>
  <c r="F148" i="41"/>
  <c r="B64" i="49" s="1"/>
  <c r="F130" i="41"/>
  <c r="B56" i="49" s="1"/>
  <c r="F112" i="41"/>
  <c r="B48" i="49" s="1"/>
  <c r="F94" i="41"/>
  <c r="B40" i="49" s="1"/>
  <c r="F76" i="41"/>
  <c r="B32" i="49" s="1"/>
  <c r="AA8" i="49" l="1"/>
  <c r="R8" i="49" s="1"/>
  <c r="AB8" i="49"/>
  <c r="S8" i="49" s="1"/>
  <c r="AB7" i="49"/>
  <c r="S7" i="49" s="1"/>
  <c r="AA7" i="49"/>
  <c r="R7" i="49" s="1"/>
  <c r="D18" i="41"/>
  <c r="N23" i="41"/>
  <c r="K9" i="49" s="1"/>
  <c r="O23" i="41"/>
  <c r="L9" i="49" s="1"/>
  <c r="AC9" i="49" s="1"/>
  <c r="T9" i="49" s="1"/>
  <c r="M23" i="41"/>
  <c r="J9" i="49" s="1"/>
  <c r="L23" i="41"/>
  <c r="I9" i="49" s="1"/>
  <c r="D22" i="41"/>
  <c r="F24" i="41"/>
  <c r="B10" i="49" s="1"/>
  <c r="J23" i="41" l="1"/>
  <c r="G9" i="49" s="1"/>
  <c r="K23" i="41"/>
  <c r="H9" i="49" s="1"/>
  <c r="I23" i="41"/>
  <c r="F9" i="49" s="1"/>
  <c r="L24" i="41"/>
  <c r="I10" i="49" s="1"/>
  <c r="O24" i="41"/>
  <c r="L10" i="49" s="1"/>
  <c r="AC10" i="49" s="1"/>
  <c r="T10" i="49" s="1"/>
  <c r="M24" i="41"/>
  <c r="J10" i="49" s="1"/>
  <c r="N24" i="41"/>
  <c r="K10" i="49" s="1"/>
  <c r="AB9" i="49" l="1"/>
  <c r="S9" i="49" s="1"/>
  <c r="AA9" i="49"/>
  <c r="R9" i="49" s="1"/>
  <c r="D23" i="41"/>
  <c r="J24" i="41"/>
  <c r="G10" i="49" s="1"/>
  <c r="I24" i="41"/>
  <c r="F10" i="49" s="1"/>
  <c r="K24" i="41"/>
  <c r="H10" i="49" s="1"/>
  <c r="F509" i="41"/>
  <c r="B225" i="49" s="1"/>
  <c r="F491" i="41"/>
  <c r="B217" i="49" s="1"/>
  <c r="F473" i="41"/>
  <c r="B209" i="49" s="1"/>
  <c r="F455" i="41"/>
  <c r="B201" i="49" s="1"/>
  <c r="F437" i="41"/>
  <c r="B193" i="49" s="1"/>
  <c r="F419" i="41"/>
  <c r="B185" i="49" s="1"/>
  <c r="F401" i="41"/>
  <c r="B177" i="49" s="1"/>
  <c r="F383" i="41"/>
  <c r="B169" i="49" s="1"/>
  <c r="F365" i="41"/>
  <c r="B161" i="49" s="1"/>
  <c r="F347" i="41"/>
  <c r="B153" i="49" s="1"/>
  <c r="F329" i="41"/>
  <c r="B145" i="49" s="1"/>
  <c r="F311" i="41"/>
  <c r="B137" i="49" s="1"/>
  <c r="F293" i="41"/>
  <c r="B129" i="49" s="1"/>
  <c r="F275" i="41"/>
  <c r="B121" i="49" s="1"/>
  <c r="F257" i="41"/>
  <c r="B113" i="49" s="1"/>
  <c r="F239" i="41"/>
  <c r="B105" i="49" s="1"/>
  <c r="F221" i="41"/>
  <c r="B97" i="49" s="1"/>
  <c r="F203" i="41"/>
  <c r="B89" i="49" s="1"/>
  <c r="F185" i="41"/>
  <c r="B81" i="49" s="1"/>
  <c r="F167" i="41"/>
  <c r="B73" i="49" s="1"/>
  <c r="F149" i="41"/>
  <c r="B65" i="49" s="1"/>
  <c r="F131" i="41"/>
  <c r="B57" i="49" s="1"/>
  <c r="F113" i="41"/>
  <c r="B49" i="49" s="1"/>
  <c r="F95" i="41"/>
  <c r="B41" i="49" s="1"/>
  <c r="F77" i="41"/>
  <c r="B33" i="49" s="1"/>
  <c r="AB10" i="49" l="1"/>
  <c r="S10" i="49" s="1"/>
  <c r="AA10" i="49"/>
  <c r="R10" i="49" s="1"/>
  <c r="D24" i="41"/>
  <c r="F510" i="41" l="1"/>
  <c r="B226" i="49" s="1"/>
  <c r="F492" i="41"/>
  <c r="B218" i="49" s="1"/>
  <c r="F474" i="41"/>
  <c r="B210" i="49" s="1"/>
  <c r="F456" i="41"/>
  <c r="B202" i="49" s="1"/>
  <c r="F438" i="41"/>
  <c r="B194" i="49" s="1"/>
  <c r="F420" i="41"/>
  <c r="B186" i="49" s="1"/>
  <c r="F402" i="41"/>
  <c r="B178" i="49" s="1"/>
  <c r="F384" i="41"/>
  <c r="B170" i="49" s="1"/>
  <c r="F366" i="41"/>
  <c r="B162" i="49" s="1"/>
  <c r="F348" i="41"/>
  <c r="B154" i="49" s="1"/>
  <c r="F330" i="41"/>
  <c r="B146" i="49" s="1"/>
  <c r="F312" i="41"/>
  <c r="B138" i="49" s="1"/>
  <c r="F294" i="41"/>
  <c r="B130" i="49" s="1"/>
  <c r="F276" i="41"/>
  <c r="B122" i="49" s="1"/>
  <c r="F258" i="41"/>
  <c r="B114" i="49" s="1"/>
  <c r="F240" i="41"/>
  <c r="B106" i="49" s="1"/>
  <c r="F222" i="41"/>
  <c r="B98" i="49" s="1"/>
  <c r="F204" i="41"/>
  <c r="B90" i="49" s="1"/>
  <c r="F186" i="41"/>
  <c r="B82" i="49" s="1"/>
  <c r="F168" i="41"/>
  <c r="B74" i="49" s="1"/>
  <c r="F150" i="41"/>
  <c r="B66" i="49" s="1"/>
  <c r="F132" i="41"/>
  <c r="B58" i="49" s="1"/>
  <c r="F114" i="41"/>
  <c r="B50" i="49" s="1"/>
  <c r="F96" i="41"/>
  <c r="B42" i="49" s="1"/>
  <c r="F78" i="41"/>
  <c r="B34" i="4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E33" authorId="0" shapeId="0" xr:uid="{00000000-0006-0000-0400-000001000000}">
      <text>
        <r>
          <rPr>
            <b/>
            <sz val="9"/>
            <color indexed="81"/>
            <rFont val="Tahoma"/>
            <family val="2"/>
          </rPr>
          <t>Maurizio Gargiulo:</t>
        </r>
        <r>
          <rPr>
            <sz val="9"/>
            <color indexed="81"/>
            <rFont val="Tahoma"/>
            <family val="2"/>
          </rPr>
          <t xml:space="preserve">
Not available in JET, should be created</t>
        </r>
      </text>
    </comment>
    <comment ref="E60" authorId="0" shapeId="0" xr:uid="{00000000-0006-0000-0400-000002000000}">
      <text>
        <r>
          <rPr>
            <b/>
            <sz val="9"/>
            <color indexed="81"/>
            <rFont val="Tahoma"/>
            <family val="2"/>
          </rPr>
          <t>Maurizio Gargiulo:</t>
        </r>
        <r>
          <rPr>
            <sz val="9"/>
            <color indexed="81"/>
            <rFont val="Tahoma"/>
            <family val="2"/>
          </rPr>
          <t xml:space="preserve">
Not available in JET, should be created</t>
        </r>
      </text>
    </comment>
    <comment ref="E87" authorId="0" shapeId="0" xr:uid="{00000000-0006-0000-0400-000003000000}">
      <text>
        <r>
          <rPr>
            <b/>
            <sz val="9"/>
            <color indexed="81"/>
            <rFont val="Tahoma"/>
            <family val="2"/>
          </rPr>
          <t>Maurizio Gargiulo:</t>
        </r>
        <r>
          <rPr>
            <sz val="9"/>
            <color indexed="81"/>
            <rFont val="Tahoma"/>
            <family val="2"/>
          </rPr>
          <t xml:space="preserve">
Not available in JET, should be created</t>
        </r>
      </text>
    </comment>
    <comment ref="E114" authorId="0" shapeId="0" xr:uid="{00000000-0006-0000-0400-000004000000}">
      <text>
        <r>
          <rPr>
            <b/>
            <sz val="9"/>
            <color indexed="81"/>
            <rFont val="Tahoma"/>
            <family val="2"/>
          </rPr>
          <t>Maurizio Gargiulo:</t>
        </r>
        <r>
          <rPr>
            <sz val="9"/>
            <color indexed="81"/>
            <rFont val="Tahoma"/>
            <family val="2"/>
          </rPr>
          <t xml:space="preserve">
Not available in JET, should be created</t>
        </r>
      </text>
    </comment>
    <comment ref="E141" authorId="0" shapeId="0" xr:uid="{00000000-0006-0000-0400-000005000000}">
      <text>
        <r>
          <rPr>
            <b/>
            <sz val="9"/>
            <color indexed="81"/>
            <rFont val="Tahoma"/>
            <family val="2"/>
          </rPr>
          <t>Maurizio Gargiulo:</t>
        </r>
        <r>
          <rPr>
            <sz val="9"/>
            <color indexed="81"/>
            <rFont val="Tahoma"/>
            <family val="2"/>
          </rPr>
          <t xml:space="preserve">
Not available in JET, should be created</t>
        </r>
      </text>
    </comment>
    <comment ref="E168" authorId="0" shapeId="0" xr:uid="{00000000-0006-0000-0400-000006000000}">
      <text>
        <r>
          <rPr>
            <b/>
            <sz val="9"/>
            <color indexed="81"/>
            <rFont val="Tahoma"/>
            <family val="2"/>
          </rPr>
          <t>Maurizio Gargiulo:</t>
        </r>
        <r>
          <rPr>
            <sz val="9"/>
            <color indexed="81"/>
            <rFont val="Tahoma"/>
            <family val="2"/>
          </rPr>
          <t xml:space="preserve">
Not available in JET, should be created</t>
        </r>
      </text>
    </comment>
    <comment ref="E195" authorId="0" shapeId="0" xr:uid="{00000000-0006-0000-0400-000007000000}">
      <text>
        <r>
          <rPr>
            <b/>
            <sz val="9"/>
            <color indexed="81"/>
            <rFont val="Tahoma"/>
            <family val="2"/>
          </rPr>
          <t>Maurizio Gargiulo:</t>
        </r>
        <r>
          <rPr>
            <sz val="9"/>
            <color indexed="81"/>
            <rFont val="Tahoma"/>
            <family val="2"/>
          </rPr>
          <t xml:space="preserve">
Not available in JET, should be created</t>
        </r>
      </text>
    </comment>
    <comment ref="E222" authorId="0" shapeId="0" xr:uid="{00000000-0006-0000-0400-000008000000}">
      <text>
        <r>
          <rPr>
            <b/>
            <sz val="9"/>
            <color indexed="81"/>
            <rFont val="Tahoma"/>
            <family val="2"/>
          </rPr>
          <t>Maurizio Gargiulo:</t>
        </r>
        <r>
          <rPr>
            <sz val="9"/>
            <color indexed="81"/>
            <rFont val="Tahoma"/>
            <family val="2"/>
          </rPr>
          <t xml:space="preserve">
Not available in JET, should be created</t>
        </r>
      </text>
    </comment>
    <comment ref="E249" authorId="0" shapeId="0" xr:uid="{00000000-0006-0000-0400-000009000000}">
      <text>
        <r>
          <rPr>
            <b/>
            <sz val="9"/>
            <color indexed="81"/>
            <rFont val="Tahoma"/>
            <family val="2"/>
          </rPr>
          <t>Maurizio Gargiulo:</t>
        </r>
        <r>
          <rPr>
            <sz val="9"/>
            <color indexed="81"/>
            <rFont val="Tahoma"/>
            <family val="2"/>
          </rPr>
          <t xml:space="preserve">
Not available in JET, should be created</t>
        </r>
      </text>
    </comment>
    <comment ref="E276" authorId="0" shapeId="0" xr:uid="{00000000-0006-0000-0400-00000A000000}">
      <text>
        <r>
          <rPr>
            <b/>
            <sz val="9"/>
            <color indexed="81"/>
            <rFont val="Tahoma"/>
            <family val="2"/>
          </rPr>
          <t>Maurizio Gargiulo:</t>
        </r>
        <r>
          <rPr>
            <sz val="9"/>
            <color indexed="81"/>
            <rFont val="Tahoma"/>
            <family val="2"/>
          </rPr>
          <t xml:space="preserve">
Not available in JET, should be created</t>
        </r>
      </text>
    </comment>
    <comment ref="E303" authorId="0" shapeId="0" xr:uid="{00000000-0006-0000-0400-00000B000000}">
      <text>
        <r>
          <rPr>
            <b/>
            <sz val="9"/>
            <color indexed="81"/>
            <rFont val="Tahoma"/>
            <family val="2"/>
          </rPr>
          <t>Maurizio Gargiulo:</t>
        </r>
        <r>
          <rPr>
            <sz val="9"/>
            <color indexed="81"/>
            <rFont val="Tahoma"/>
            <family val="2"/>
          </rPr>
          <t xml:space="preserve">
Not available in JET, should be created</t>
        </r>
      </text>
    </comment>
    <comment ref="E330" authorId="0" shapeId="0" xr:uid="{00000000-0006-0000-0400-00000C000000}">
      <text>
        <r>
          <rPr>
            <b/>
            <sz val="9"/>
            <color indexed="81"/>
            <rFont val="Tahoma"/>
            <family val="2"/>
          </rPr>
          <t>Maurizio Gargiulo:</t>
        </r>
        <r>
          <rPr>
            <sz val="9"/>
            <color indexed="81"/>
            <rFont val="Tahoma"/>
            <family val="2"/>
          </rPr>
          <t xml:space="preserve">
Not available in JET, should be created</t>
        </r>
      </text>
    </comment>
    <comment ref="E357" authorId="0" shapeId="0" xr:uid="{00000000-0006-0000-0400-00000D000000}">
      <text>
        <r>
          <rPr>
            <b/>
            <sz val="9"/>
            <color indexed="81"/>
            <rFont val="Tahoma"/>
            <family val="2"/>
          </rPr>
          <t>Maurizio Gargiulo:</t>
        </r>
        <r>
          <rPr>
            <sz val="9"/>
            <color indexed="81"/>
            <rFont val="Tahoma"/>
            <family val="2"/>
          </rPr>
          <t xml:space="preserve">
Not available in JET, should be created</t>
        </r>
      </text>
    </comment>
    <comment ref="E384" authorId="0" shapeId="0" xr:uid="{00000000-0006-0000-0400-00000E000000}">
      <text>
        <r>
          <rPr>
            <b/>
            <sz val="9"/>
            <color indexed="81"/>
            <rFont val="Tahoma"/>
            <family val="2"/>
          </rPr>
          <t>Maurizio Gargiulo:</t>
        </r>
        <r>
          <rPr>
            <sz val="9"/>
            <color indexed="81"/>
            <rFont val="Tahoma"/>
            <family val="2"/>
          </rPr>
          <t xml:space="preserve">
Not available in JET, should be created</t>
        </r>
      </text>
    </comment>
    <comment ref="E411" authorId="0" shapeId="0" xr:uid="{00000000-0006-0000-0400-00000F000000}">
      <text>
        <r>
          <rPr>
            <b/>
            <sz val="9"/>
            <color indexed="81"/>
            <rFont val="Tahoma"/>
            <family val="2"/>
          </rPr>
          <t>Maurizio Gargiulo:</t>
        </r>
        <r>
          <rPr>
            <sz val="9"/>
            <color indexed="81"/>
            <rFont val="Tahoma"/>
            <family val="2"/>
          </rPr>
          <t xml:space="preserve">
Not available in JET, should be created</t>
        </r>
      </text>
    </comment>
    <comment ref="E438" authorId="0" shapeId="0" xr:uid="{00000000-0006-0000-0400-000010000000}">
      <text>
        <r>
          <rPr>
            <b/>
            <sz val="9"/>
            <color indexed="81"/>
            <rFont val="Tahoma"/>
            <family val="2"/>
          </rPr>
          <t>Maurizio Gargiulo:</t>
        </r>
        <r>
          <rPr>
            <sz val="9"/>
            <color indexed="81"/>
            <rFont val="Tahoma"/>
            <family val="2"/>
          </rPr>
          <t xml:space="preserve">
Not available in JET, should be created</t>
        </r>
      </text>
    </comment>
    <comment ref="E465" authorId="0" shapeId="0" xr:uid="{00000000-0006-0000-0400-000011000000}">
      <text>
        <r>
          <rPr>
            <b/>
            <sz val="9"/>
            <color indexed="81"/>
            <rFont val="Tahoma"/>
            <family val="2"/>
          </rPr>
          <t>Maurizio Gargiulo:</t>
        </r>
        <r>
          <rPr>
            <sz val="9"/>
            <color indexed="81"/>
            <rFont val="Tahoma"/>
            <family val="2"/>
          </rPr>
          <t xml:space="preserve">
Not available in JET, should be created</t>
        </r>
      </text>
    </comment>
    <comment ref="E492" authorId="0" shapeId="0" xr:uid="{00000000-0006-0000-0400-000012000000}">
      <text>
        <r>
          <rPr>
            <b/>
            <sz val="9"/>
            <color indexed="81"/>
            <rFont val="Tahoma"/>
            <family val="2"/>
          </rPr>
          <t>Maurizio Gargiulo:</t>
        </r>
        <r>
          <rPr>
            <sz val="9"/>
            <color indexed="81"/>
            <rFont val="Tahoma"/>
            <family val="2"/>
          </rPr>
          <t xml:space="preserve">
Not available in JET, should be created</t>
        </r>
      </text>
    </comment>
    <comment ref="E519" authorId="0" shapeId="0" xr:uid="{00000000-0006-0000-0400-000013000000}">
      <text>
        <r>
          <rPr>
            <b/>
            <sz val="9"/>
            <color indexed="81"/>
            <rFont val="Tahoma"/>
            <family val="2"/>
          </rPr>
          <t>Maurizio Gargiulo:</t>
        </r>
        <r>
          <rPr>
            <sz val="9"/>
            <color indexed="81"/>
            <rFont val="Tahoma"/>
            <family val="2"/>
          </rPr>
          <t xml:space="preserve">
Not available in JET, should be created</t>
        </r>
      </text>
    </comment>
    <comment ref="E546" authorId="0" shapeId="0" xr:uid="{00000000-0006-0000-0400-000014000000}">
      <text>
        <r>
          <rPr>
            <b/>
            <sz val="9"/>
            <color indexed="81"/>
            <rFont val="Tahoma"/>
            <family val="2"/>
          </rPr>
          <t>Maurizio Gargiulo:</t>
        </r>
        <r>
          <rPr>
            <sz val="9"/>
            <color indexed="81"/>
            <rFont val="Tahoma"/>
            <family val="2"/>
          </rPr>
          <t xml:space="preserve">
Not available in JET, should be created</t>
        </r>
      </text>
    </comment>
    <comment ref="E573" authorId="0" shapeId="0" xr:uid="{00000000-0006-0000-0400-000015000000}">
      <text>
        <r>
          <rPr>
            <b/>
            <sz val="9"/>
            <color indexed="81"/>
            <rFont val="Tahoma"/>
            <family val="2"/>
          </rPr>
          <t>Maurizio Gargiulo:</t>
        </r>
        <r>
          <rPr>
            <sz val="9"/>
            <color indexed="81"/>
            <rFont val="Tahoma"/>
            <family val="2"/>
          </rPr>
          <t xml:space="preserve">
Not available in JET, should be created</t>
        </r>
      </text>
    </comment>
    <comment ref="E600" authorId="0" shapeId="0" xr:uid="{00000000-0006-0000-0400-000016000000}">
      <text>
        <r>
          <rPr>
            <b/>
            <sz val="9"/>
            <color indexed="81"/>
            <rFont val="Tahoma"/>
            <family val="2"/>
          </rPr>
          <t>Maurizio Gargiulo:</t>
        </r>
        <r>
          <rPr>
            <sz val="9"/>
            <color indexed="81"/>
            <rFont val="Tahoma"/>
            <family val="2"/>
          </rPr>
          <t xml:space="preserve">
Not available in JET, should be created</t>
        </r>
      </text>
    </comment>
    <comment ref="E627" authorId="0" shapeId="0" xr:uid="{00000000-0006-0000-0400-000017000000}">
      <text>
        <r>
          <rPr>
            <b/>
            <sz val="9"/>
            <color indexed="81"/>
            <rFont val="Tahoma"/>
            <family val="2"/>
          </rPr>
          <t>Maurizio Gargiulo:</t>
        </r>
        <r>
          <rPr>
            <sz val="9"/>
            <color indexed="81"/>
            <rFont val="Tahoma"/>
            <family val="2"/>
          </rPr>
          <t xml:space="preserve">
Not available in JET, should be created</t>
        </r>
      </text>
    </comment>
    <comment ref="E654" authorId="0" shapeId="0" xr:uid="{00000000-0006-0000-0400-000018000000}">
      <text>
        <r>
          <rPr>
            <b/>
            <sz val="9"/>
            <color indexed="81"/>
            <rFont val="Tahoma"/>
            <family val="2"/>
          </rPr>
          <t>Maurizio Gargiulo:</t>
        </r>
        <r>
          <rPr>
            <sz val="9"/>
            <color indexed="81"/>
            <rFont val="Tahoma"/>
            <family val="2"/>
          </rPr>
          <t xml:space="preserve">
Not available in JET, should be created</t>
        </r>
      </text>
    </comment>
    <comment ref="E681" authorId="0" shapeId="0" xr:uid="{00000000-0006-0000-0400-000019000000}">
      <text>
        <r>
          <rPr>
            <b/>
            <sz val="9"/>
            <color indexed="81"/>
            <rFont val="Tahoma"/>
            <family val="2"/>
          </rPr>
          <t>Maurizio Gargiulo:</t>
        </r>
        <r>
          <rPr>
            <sz val="9"/>
            <color indexed="81"/>
            <rFont val="Tahoma"/>
            <family val="2"/>
          </rPr>
          <t xml:space="preserve">
Not available in JET, should be created</t>
        </r>
      </text>
    </comment>
    <comment ref="E708" authorId="0" shapeId="0" xr:uid="{00000000-0006-0000-0400-00001A000000}">
      <text>
        <r>
          <rPr>
            <b/>
            <sz val="9"/>
            <color indexed="81"/>
            <rFont val="Tahoma"/>
            <family val="2"/>
          </rPr>
          <t>Maurizio Gargiulo:</t>
        </r>
        <r>
          <rPr>
            <sz val="9"/>
            <color indexed="81"/>
            <rFont val="Tahoma"/>
            <family val="2"/>
          </rPr>
          <t xml:space="preserve">
Not available in JET, should be created</t>
        </r>
      </text>
    </comment>
    <comment ref="E735" authorId="0" shapeId="0" xr:uid="{00000000-0006-0000-0400-00001B000000}">
      <text>
        <r>
          <rPr>
            <b/>
            <sz val="9"/>
            <color indexed="81"/>
            <rFont val="Tahoma"/>
            <family val="2"/>
          </rPr>
          <t>Maurizio Gargiulo:</t>
        </r>
        <r>
          <rPr>
            <sz val="9"/>
            <color indexed="81"/>
            <rFont val="Tahoma"/>
            <family val="2"/>
          </rPr>
          <t xml:space="preserve">
Not available in JET, should be created</t>
        </r>
      </text>
    </comment>
    <comment ref="E762" authorId="0" shapeId="0" xr:uid="{00000000-0006-0000-0400-00001C000000}">
      <text>
        <r>
          <rPr>
            <b/>
            <sz val="9"/>
            <color indexed="81"/>
            <rFont val="Tahoma"/>
            <family val="2"/>
          </rPr>
          <t>Maurizio Gargiulo:</t>
        </r>
        <r>
          <rPr>
            <sz val="9"/>
            <color indexed="81"/>
            <rFont val="Tahoma"/>
            <family val="2"/>
          </rPr>
          <t xml:space="preserve">
Not available in JET, should be created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E33" authorId="0" shapeId="0" xr:uid="{00000000-0006-0000-0500-000001000000}">
      <text>
        <r>
          <rPr>
            <b/>
            <sz val="9"/>
            <color indexed="81"/>
            <rFont val="Tahoma"/>
            <family val="2"/>
          </rPr>
          <t>Maurizio Gargiulo:</t>
        </r>
        <r>
          <rPr>
            <sz val="9"/>
            <color indexed="81"/>
            <rFont val="Tahoma"/>
            <family val="2"/>
          </rPr>
          <t xml:space="preserve">
Not available in JET, should be created</t>
        </r>
      </text>
    </comment>
    <comment ref="E60" authorId="0" shapeId="0" xr:uid="{00000000-0006-0000-0500-000002000000}">
      <text>
        <r>
          <rPr>
            <b/>
            <sz val="9"/>
            <color indexed="81"/>
            <rFont val="Tahoma"/>
            <family val="2"/>
          </rPr>
          <t>Maurizio Gargiulo:</t>
        </r>
        <r>
          <rPr>
            <sz val="9"/>
            <color indexed="81"/>
            <rFont val="Tahoma"/>
            <family val="2"/>
          </rPr>
          <t xml:space="preserve">
Not available in JET, should be created</t>
        </r>
      </text>
    </comment>
    <comment ref="E87" authorId="0" shapeId="0" xr:uid="{00000000-0006-0000-0500-000003000000}">
      <text>
        <r>
          <rPr>
            <b/>
            <sz val="9"/>
            <color indexed="81"/>
            <rFont val="Tahoma"/>
            <family val="2"/>
          </rPr>
          <t>Maurizio Gargiulo:</t>
        </r>
        <r>
          <rPr>
            <sz val="9"/>
            <color indexed="81"/>
            <rFont val="Tahoma"/>
            <family val="2"/>
          </rPr>
          <t xml:space="preserve">
Not available in JET, should be created</t>
        </r>
      </text>
    </comment>
    <comment ref="E114" authorId="0" shapeId="0" xr:uid="{00000000-0006-0000-0500-000004000000}">
      <text>
        <r>
          <rPr>
            <b/>
            <sz val="9"/>
            <color indexed="81"/>
            <rFont val="Tahoma"/>
            <family val="2"/>
          </rPr>
          <t>Maurizio Gargiulo:</t>
        </r>
        <r>
          <rPr>
            <sz val="9"/>
            <color indexed="81"/>
            <rFont val="Tahoma"/>
            <family val="2"/>
          </rPr>
          <t xml:space="preserve">
Not available in JET, should be created</t>
        </r>
      </text>
    </comment>
    <comment ref="E141" authorId="0" shapeId="0" xr:uid="{00000000-0006-0000-0500-000005000000}">
      <text>
        <r>
          <rPr>
            <b/>
            <sz val="9"/>
            <color indexed="81"/>
            <rFont val="Tahoma"/>
            <family val="2"/>
          </rPr>
          <t>Maurizio Gargiulo:</t>
        </r>
        <r>
          <rPr>
            <sz val="9"/>
            <color indexed="81"/>
            <rFont val="Tahoma"/>
            <family val="2"/>
          </rPr>
          <t xml:space="preserve">
Not available in JET, should be created</t>
        </r>
      </text>
    </comment>
    <comment ref="E168" authorId="0" shapeId="0" xr:uid="{00000000-0006-0000-0500-000006000000}">
      <text>
        <r>
          <rPr>
            <b/>
            <sz val="9"/>
            <color indexed="81"/>
            <rFont val="Tahoma"/>
            <family val="2"/>
          </rPr>
          <t>Maurizio Gargiulo:</t>
        </r>
        <r>
          <rPr>
            <sz val="9"/>
            <color indexed="81"/>
            <rFont val="Tahoma"/>
            <family val="2"/>
          </rPr>
          <t xml:space="preserve">
Not available in JET, should be created</t>
        </r>
      </text>
    </comment>
    <comment ref="E195" authorId="0" shapeId="0" xr:uid="{00000000-0006-0000-0500-000007000000}">
      <text>
        <r>
          <rPr>
            <b/>
            <sz val="9"/>
            <color indexed="81"/>
            <rFont val="Tahoma"/>
            <family val="2"/>
          </rPr>
          <t>Maurizio Gargiulo:</t>
        </r>
        <r>
          <rPr>
            <sz val="9"/>
            <color indexed="81"/>
            <rFont val="Tahoma"/>
            <family val="2"/>
          </rPr>
          <t xml:space="preserve">
Not available in JET, should be created</t>
        </r>
      </text>
    </comment>
    <comment ref="E222" authorId="0" shapeId="0" xr:uid="{00000000-0006-0000-0500-000008000000}">
      <text>
        <r>
          <rPr>
            <b/>
            <sz val="9"/>
            <color indexed="81"/>
            <rFont val="Tahoma"/>
            <family val="2"/>
          </rPr>
          <t>Maurizio Gargiulo:</t>
        </r>
        <r>
          <rPr>
            <sz val="9"/>
            <color indexed="81"/>
            <rFont val="Tahoma"/>
            <family val="2"/>
          </rPr>
          <t xml:space="preserve">
Not available in JET, should be created</t>
        </r>
      </text>
    </comment>
    <comment ref="E249" authorId="0" shapeId="0" xr:uid="{00000000-0006-0000-0500-000009000000}">
      <text>
        <r>
          <rPr>
            <b/>
            <sz val="9"/>
            <color indexed="81"/>
            <rFont val="Tahoma"/>
            <family val="2"/>
          </rPr>
          <t>Maurizio Gargiulo:</t>
        </r>
        <r>
          <rPr>
            <sz val="9"/>
            <color indexed="81"/>
            <rFont val="Tahoma"/>
            <family val="2"/>
          </rPr>
          <t xml:space="preserve">
Not available in JET, should be created</t>
        </r>
      </text>
    </comment>
    <comment ref="E276" authorId="0" shapeId="0" xr:uid="{00000000-0006-0000-0500-00000A000000}">
      <text>
        <r>
          <rPr>
            <b/>
            <sz val="9"/>
            <color indexed="81"/>
            <rFont val="Tahoma"/>
            <family val="2"/>
          </rPr>
          <t>Maurizio Gargiulo:</t>
        </r>
        <r>
          <rPr>
            <sz val="9"/>
            <color indexed="81"/>
            <rFont val="Tahoma"/>
            <family val="2"/>
          </rPr>
          <t xml:space="preserve">
Not available in JET, should be created</t>
        </r>
      </text>
    </comment>
    <comment ref="E303" authorId="0" shapeId="0" xr:uid="{00000000-0006-0000-0500-00000B000000}">
      <text>
        <r>
          <rPr>
            <b/>
            <sz val="9"/>
            <color indexed="81"/>
            <rFont val="Tahoma"/>
            <family val="2"/>
          </rPr>
          <t>Maurizio Gargiulo:</t>
        </r>
        <r>
          <rPr>
            <sz val="9"/>
            <color indexed="81"/>
            <rFont val="Tahoma"/>
            <family val="2"/>
          </rPr>
          <t xml:space="preserve">
Not available in JET, should be created</t>
        </r>
      </text>
    </comment>
    <comment ref="E330" authorId="0" shapeId="0" xr:uid="{00000000-0006-0000-0500-00000C000000}">
      <text>
        <r>
          <rPr>
            <b/>
            <sz val="9"/>
            <color indexed="81"/>
            <rFont val="Tahoma"/>
            <family val="2"/>
          </rPr>
          <t>Maurizio Gargiulo:</t>
        </r>
        <r>
          <rPr>
            <sz val="9"/>
            <color indexed="81"/>
            <rFont val="Tahoma"/>
            <family val="2"/>
          </rPr>
          <t xml:space="preserve">
Not available in JET, should be created</t>
        </r>
      </text>
    </comment>
    <comment ref="E357" authorId="0" shapeId="0" xr:uid="{00000000-0006-0000-0500-00000D000000}">
      <text>
        <r>
          <rPr>
            <b/>
            <sz val="9"/>
            <color indexed="81"/>
            <rFont val="Tahoma"/>
            <family val="2"/>
          </rPr>
          <t>Maurizio Gargiulo:</t>
        </r>
        <r>
          <rPr>
            <sz val="9"/>
            <color indexed="81"/>
            <rFont val="Tahoma"/>
            <family val="2"/>
          </rPr>
          <t xml:space="preserve">
Not available in JET, should be created</t>
        </r>
      </text>
    </comment>
    <comment ref="E384" authorId="0" shapeId="0" xr:uid="{00000000-0006-0000-0500-00000E000000}">
      <text>
        <r>
          <rPr>
            <b/>
            <sz val="9"/>
            <color indexed="81"/>
            <rFont val="Tahoma"/>
            <family val="2"/>
          </rPr>
          <t>Maurizio Gargiulo:</t>
        </r>
        <r>
          <rPr>
            <sz val="9"/>
            <color indexed="81"/>
            <rFont val="Tahoma"/>
            <family val="2"/>
          </rPr>
          <t xml:space="preserve">
Not available in JET, should be created</t>
        </r>
      </text>
    </comment>
    <comment ref="E411" authorId="0" shapeId="0" xr:uid="{00000000-0006-0000-0500-00000F000000}">
      <text>
        <r>
          <rPr>
            <b/>
            <sz val="9"/>
            <color indexed="81"/>
            <rFont val="Tahoma"/>
            <family val="2"/>
          </rPr>
          <t>Maurizio Gargiulo:</t>
        </r>
        <r>
          <rPr>
            <sz val="9"/>
            <color indexed="81"/>
            <rFont val="Tahoma"/>
            <family val="2"/>
          </rPr>
          <t xml:space="preserve">
Not available in JET, should be created</t>
        </r>
      </text>
    </comment>
    <comment ref="E438" authorId="0" shapeId="0" xr:uid="{00000000-0006-0000-0500-000010000000}">
      <text>
        <r>
          <rPr>
            <b/>
            <sz val="9"/>
            <color indexed="81"/>
            <rFont val="Tahoma"/>
            <family val="2"/>
          </rPr>
          <t>Maurizio Gargiulo:</t>
        </r>
        <r>
          <rPr>
            <sz val="9"/>
            <color indexed="81"/>
            <rFont val="Tahoma"/>
            <family val="2"/>
          </rPr>
          <t xml:space="preserve">
Not available in JET, should be created</t>
        </r>
      </text>
    </comment>
    <comment ref="E465" authorId="0" shapeId="0" xr:uid="{00000000-0006-0000-0500-000011000000}">
      <text>
        <r>
          <rPr>
            <b/>
            <sz val="9"/>
            <color indexed="81"/>
            <rFont val="Tahoma"/>
            <family val="2"/>
          </rPr>
          <t>Maurizio Gargiulo:</t>
        </r>
        <r>
          <rPr>
            <sz val="9"/>
            <color indexed="81"/>
            <rFont val="Tahoma"/>
            <family val="2"/>
          </rPr>
          <t xml:space="preserve">
Not available in JET, should be created</t>
        </r>
      </text>
    </comment>
    <comment ref="E492" authorId="0" shapeId="0" xr:uid="{00000000-0006-0000-0500-000012000000}">
      <text>
        <r>
          <rPr>
            <b/>
            <sz val="9"/>
            <color indexed="81"/>
            <rFont val="Tahoma"/>
            <family val="2"/>
          </rPr>
          <t>Maurizio Gargiulo:</t>
        </r>
        <r>
          <rPr>
            <sz val="9"/>
            <color indexed="81"/>
            <rFont val="Tahoma"/>
            <family val="2"/>
          </rPr>
          <t xml:space="preserve">
Not available in JET, should be created</t>
        </r>
      </text>
    </comment>
    <comment ref="E519" authorId="0" shapeId="0" xr:uid="{00000000-0006-0000-0500-000013000000}">
      <text>
        <r>
          <rPr>
            <b/>
            <sz val="9"/>
            <color indexed="81"/>
            <rFont val="Tahoma"/>
            <family val="2"/>
          </rPr>
          <t>Maurizio Gargiulo:</t>
        </r>
        <r>
          <rPr>
            <sz val="9"/>
            <color indexed="81"/>
            <rFont val="Tahoma"/>
            <family val="2"/>
          </rPr>
          <t xml:space="preserve">
Not available in JET, should be created</t>
        </r>
      </text>
    </comment>
    <comment ref="E546" authorId="0" shapeId="0" xr:uid="{00000000-0006-0000-0500-000014000000}">
      <text>
        <r>
          <rPr>
            <b/>
            <sz val="9"/>
            <color indexed="81"/>
            <rFont val="Tahoma"/>
            <family val="2"/>
          </rPr>
          <t>Maurizio Gargiulo:</t>
        </r>
        <r>
          <rPr>
            <sz val="9"/>
            <color indexed="81"/>
            <rFont val="Tahoma"/>
            <family val="2"/>
          </rPr>
          <t xml:space="preserve">
Not available in JET, should be created</t>
        </r>
      </text>
    </comment>
    <comment ref="E573" authorId="0" shapeId="0" xr:uid="{00000000-0006-0000-0500-000015000000}">
      <text>
        <r>
          <rPr>
            <b/>
            <sz val="9"/>
            <color indexed="81"/>
            <rFont val="Tahoma"/>
            <family val="2"/>
          </rPr>
          <t>Maurizio Gargiulo:</t>
        </r>
        <r>
          <rPr>
            <sz val="9"/>
            <color indexed="81"/>
            <rFont val="Tahoma"/>
            <family val="2"/>
          </rPr>
          <t xml:space="preserve">
Not available in JET, should be created</t>
        </r>
      </text>
    </comment>
    <comment ref="E600" authorId="0" shapeId="0" xr:uid="{00000000-0006-0000-0500-000016000000}">
      <text>
        <r>
          <rPr>
            <b/>
            <sz val="9"/>
            <color indexed="81"/>
            <rFont val="Tahoma"/>
            <family val="2"/>
          </rPr>
          <t>Maurizio Gargiulo:</t>
        </r>
        <r>
          <rPr>
            <sz val="9"/>
            <color indexed="81"/>
            <rFont val="Tahoma"/>
            <family val="2"/>
          </rPr>
          <t xml:space="preserve">
Not available in JET, should be created</t>
        </r>
      </text>
    </comment>
    <comment ref="E627" authorId="0" shapeId="0" xr:uid="{00000000-0006-0000-0500-000017000000}">
      <text>
        <r>
          <rPr>
            <b/>
            <sz val="9"/>
            <color indexed="81"/>
            <rFont val="Tahoma"/>
            <family val="2"/>
          </rPr>
          <t>Maurizio Gargiulo:</t>
        </r>
        <r>
          <rPr>
            <sz val="9"/>
            <color indexed="81"/>
            <rFont val="Tahoma"/>
            <family val="2"/>
          </rPr>
          <t xml:space="preserve">
Not available in JET, should be created</t>
        </r>
      </text>
    </comment>
    <comment ref="E654" authorId="0" shapeId="0" xr:uid="{00000000-0006-0000-0500-000018000000}">
      <text>
        <r>
          <rPr>
            <b/>
            <sz val="9"/>
            <color indexed="81"/>
            <rFont val="Tahoma"/>
            <family val="2"/>
          </rPr>
          <t>Maurizio Gargiulo:</t>
        </r>
        <r>
          <rPr>
            <sz val="9"/>
            <color indexed="81"/>
            <rFont val="Tahoma"/>
            <family val="2"/>
          </rPr>
          <t xml:space="preserve">
Not available in JET, should be created</t>
        </r>
      </text>
    </comment>
    <comment ref="E681" authorId="0" shapeId="0" xr:uid="{00000000-0006-0000-0500-000019000000}">
      <text>
        <r>
          <rPr>
            <b/>
            <sz val="9"/>
            <color indexed="81"/>
            <rFont val="Tahoma"/>
            <family val="2"/>
          </rPr>
          <t>Maurizio Gargiulo:</t>
        </r>
        <r>
          <rPr>
            <sz val="9"/>
            <color indexed="81"/>
            <rFont val="Tahoma"/>
            <family val="2"/>
          </rPr>
          <t xml:space="preserve">
Not available in JET, should be created</t>
        </r>
      </text>
    </comment>
    <comment ref="E708" authorId="0" shapeId="0" xr:uid="{00000000-0006-0000-0500-00001A000000}">
      <text>
        <r>
          <rPr>
            <b/>
            <sz val="9"/>
            <color indexed="81"/>
            <rFont val="Tahoma"/>
            <family val="2"/>
          </rPr>
          <t>Maurizio Gargiulo:</t>
        </r>
        <r>
          <rPr>
            <sz val="9"/>
            <color indexed="81"/>
            <rFont val="Tahoma"/>
            <family val="2"/>
          </rPr>
          <t xml:space="preserve">
Not available in JET, should be created</t>
        </r>
      </text>
    </comment>
    <comment ref="E735" authorId="0" shapeId="0" xr:uid="{00000000-0006-0000-0500-00001B000000}">
      <text>
        <r>
          <rPr>
            <b/>
            <sz val="9"/>
            <color indexed="81"/>
            <rFont val="Tahoma"/>
            <family val="2"/>
          </rPr>
          <t>Maurizio Gargiulo:</t>
        </r>
        <r>
          <rPr>
            <sz val="9"/>
            <color indexed="81"/>
            <rFont val="Tahoma"/>
            <family val="2"/>
          </rPr>
          <t xml:space="preserve">
Not available in JET, should be created</t>
        </r>
      </text>
    </comment>
    <comment ref="E762" authorId="0" shapeId="0" xr:uid="{00000000-0006-0000-0500-00001C000000}">
      <text>
        <r>
          <rPr>
            <b/>
            <sz val="9"/>
            <color indexed="81"/>
            <rFont val="Tahoma"/>
            <family val="2"/>
          </rPr>
          <t>Maurizio Gargiulo:</t>
        </r>
        <r>
          <rPr>
            <sz val="9"/>
            <color indexed="81"/>
            <rFont val="Tahoma"/>
            <family val="2"/>
          </rPr>
          <t xml:space="preserve">
Not available in JET, should be created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ese-veda01</author>
    <author>Amit Kanudia</author>
  </authors>
  <commentList>
    <comment ref="E2" authorId="0" shapeId="0" xr:uid="{00000000-0006-0000-0700-000001000000}">
      <text>
        <r>
          <rPr>
            <b/>
            <sz val="9"/>
            <color indexed="81"/>
            <rFont val="Tahoma"/>
            <charset val="1"/>
          </rPr>
          <t>ese-veda01:</t>
        </r>
        <r>
          <rPr>
            <sz val="9"/>
            <color indexed="81"/>
            <rFont val="Tahoma"/>
            <charset val="1"/>
          </rPr>
          <t xml:space="preserve">
to trigger the mid-period PASTI handling</t>
        </r>
      </text>
    </comment>
    <comment ref="O4" authorId="1" shapeId="0" xr:uid="{68E688D0-87C1-496F-923A-2F8764D0D1C4}">
      <text>
        <r>
          <rPr>
            <b/>
            <sz val="9"/>
            <color indexed="81"/>
            <rFont val="Tahoma"/>
            <family val="2"/>
          </rPr>
          <t>Amit Kanudia:</t>
        </r>
        <r>
          <rPr>
            <sz val="9"/>
            <color indexed="81"/>
            <rFont val="Tahoma"/>
            <family val="2"/>
          </rPr>
          <t xml:space="preserve">
29-06-2020
infeas (nonCCS coal cap lim in 2016)
</t>
        </r>
      </text>
    </comment>
    <comment ref="L47" authorId="0" shapeId="0" xr:uid="{00000000-0006-0000-0700-000002000000}">
      <text>
        <r>
          <rPr>
            <b/>
            <sz val="9"/>
            <color indexed="81"/>
            <rFont val="Tahoma"/>
            <charset val="1"/>
          </rPr>
          <t>ese-veda01:</t>
        </r>
        <r>
          <rPr>
            <sz val="9"/>
            <color indexed="81"/>
            <rFont val="Tahoma"/>
            <charset val="1"/>
          </rPr>
          <t xml:space="preserve">
Updated with ENTSOE</t>
        </r>
      </text>
    </comment>
    <comment ref="L95" authorId="0" shapeId="0" xr:uid="{00000000-0006-0000-0700-000003000000}">
      <text>
        <r>
          <rPr>
            <b/>
            <sz val="9"/>
            <color indexed="81"/>
            <rFont val="Tahoma"/>
            <charset val="1"/>
          </rPr>
          <t>ese-veda01:</t>
        </r>
        <r>
          <rPr>
            <sz val="9"/>
            <color indexed="81"/>
            <rFont val="Tahoma"/>
            <charset val="1"/>
          </rPr>
          <t xml:space="preserve">
Updated with ENTSOE</t>
        </r>
      </text>
    </comment>
    <comment ref="L175" authorId="0" shapeId="0" xr:uid="{00000000-0006-0000-0700-000004000000}">
      <text>
        <r>
          <rPr>
            <b/>
            <sz val="9"/>
            <color indexed="81"/>
            <rFont val="Tahoma"/>
            <charset val="1"/>
          </rPr>
          <t>ese-veda01:</t>
        </r>
        <r>
          <rPr>
            <sz val="9"/>
            <color indexed="81"/>
            <rFont val="Tahoma"/>
            <charset val="1"/>
          </rPr>
          <t xml:space="preserve">
Updated with ENTSOE</t>
        </r>
      </text>
    </comment>
    <comment ref="L191" authorId="0" shapeId="0" xr:uid="{00000000-0006-0000-0700-000005000000}">
      <text>
        <r>
          <rPr>
            <b/>
            <sz val="9"/>
            <color indexed="81"/>
            <rFont val="Tahoma"/>
            <charset val="1"/>
          </rPr>
          <t>ese-veda01:</t>
        </r>
        <r>
          <rPr>
            <sz val="9"/>
            <color indexed="81"/>
            <rFont val="Tahoma"/>
            <charset val="1"/>
          </rPr>
          <t xml:space="preserve">
Updated with ENTSOE</t>
        </r>
      </text>
    </comment>
    <comment ref="L223" authorId="0" shapeId="0" xr:uid="{00000000-0006-0000-0700-000006000000}">
      <text>
        <r>
          <rPr>
            <b/>
            <sz val="9"/>
            <color indexed="81"/>
            <rFont val="Tahoma"/>
            <charset val="1"/>
          </rPr>
          <t>ese-veda01:</t>
        </r>
        <r>
          <rPr>
            <sz val="9"/>
            <color indexed="81"/>
            <rFont val="Tahoma"/>
            <charset val="1"/>
          </rPr>
          <t xml:space="preserve">
Updated with ENTSOE</t>
        </r>
      </text>
    </comment>
    <comment ref="L255" authorId="0" shapeId="0" xr:uid="{00000000-0006-0000-0700-000007000000}">
      <text>
        <r>
          <rPr>
            <b/>
            <sz val="9"/>
            <color indexed="81"/>
            <rFont val="Tahoma"/>
            <charset val="1"/>
          </rPr>
          <t>ese-veda01:</t>
        </r>
        <r>
          <rPr>
            <sz val="9"/>
            <color indexed="81"/>
            <rFont val="Tahoma"/>
            <charset val="1"/>
          </rPr>
          <t xml:space="preserve">
Updated with ENTSOE</t>
        </r>
      </text>
    </comment>
    <comment ref="L271" authorId="0" shapeId="0" xr:uid="{00000000-0006-0000-0700-000008000000}">
      <text>
        <r>
          <rPr>
            <b/>
            <sz val="9"/>
            <color indexed="81"/>
            <rFont val="Tahoma"/>
            <charset val="1"/>
          </rPr>
          <t>ese-veda01:</t>
        </r>
        <r>
          <rPr>
            <sz val="9"/>
            <color indexed="81"/>
            <rFont val="Tahoma"/>
            <charset val="1"/>
          </rPr>
          <t xml:space="preserve">
Updated with ENTSOE</t>
        </r>
      </text>
    </comment>
    <comment ref="L335" authorId="0" shapeId="0" xr:uid="{00000000-0006-0000-0700-000009000000}">
      <text>
        <r>
          <rPr>
            <b/>
            <sz val="9"/>
            <color indexed="81"/>
            <rFont val="Tahoma"/>
            <charset val="1"/>
          </rPr>
          <t>ese-veda01:</t>
        </r>
        <r>
          <rPr>
            <sz val="9"/>
            <color indexed="81"/>
            <rFont val="Tahoma"/>
            <charset val="1"/>
          </rPr>
          <t xml:space="preserve">
Updated with ENTSOE</t>
        </r>
      </text>
    </comment>
    <comment ref="L351" authorId="0" shapeId="0" xr:uid="{00000000-0006-0000-0700-00000A000000}">
      <text>
        <r>
          <rPr>
            <b/>
            <sz val="9"/>
            <color indexed="81"/>
            <rFont val="Tahoma"/>
            <charset val="1"/>
          </rPr>
          <t>ese-veda01:</t>
        </r>
        <r>
          <rPr>
            <sz val="9"/>
            <color indexed="81"/>
            <rFont val="Tahoma"/>
            <charset val="1"/>
          </rPr>
          <t xml:space="preserve">
Updated with ENTSOE</t>
        </r>
      </text>
    </comment>
    <comment ref="L415" authorId="0" shapeId="0" xr:uid="{00000000-0006-0000-0700-00000B000000}">
      <text>
        <r>
          <rPr>
            <b/>
            <sz val="9"/>
            <color indexed="81"/>
            <rFont val="Tahoma"/>
            <charset val="1"/>
          </rPr>
          <t>ese-veda01:</t>
        </r>
        <r>
          <rPr>
            <sz val="9"/>
            <color indexed="81"/>
            <rFont val="Tahoma"/>
            <charset val="1"/>
          </rPr>
          <t xml:space="preserve">
Updated with ENTSOE</t>
        </r>
      </text>
    </comment>
    <comment ref="L447" authorId="0" shapeId="0" xr:uid="{00000000-0006-0000-0700-00000C000000}">
      <text>
        <r>
          <rPr>
            <b/>
            <sz val="9"/>
            <color indexed="81"/>
            <rFont val="Tahoma"/>
            <charset val="1"/>
          </rPr>
          <t>ese-veda01:</t>
        </r>
        <r>
          <rPr>
            <sz val="9"/>
            <color indexed="81"/>
            <rFont val="Tahoma"/>
            <charset val="1"/>
          </rPr>
          <t xml:space="preserve">
Updated with ENTSOE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Maurizio Gargiulo</author>
    <author>Gary Goldstein</author>
  </authors>
  <commentList>
    <comment ref="F5" authorId="0" shapeId="0" xr:uid="{00000000-0006-0000-0900-000001000000}">
      <text>
        <r>
          <rPr>
            <b/>
            <sz val="8"/>
            <color indexed="81"/>
            <rFont val="Tahoma"/>
            <charset val="1"/>
          </rPr>
          <t>Amit Kanudia:</t>
        </r>
        <r>
          <rPr>
            <sz val="8"/>
            <color indexed="81"/>
            <rFont val="Tahoma"/>
            <charset val="1"/>
          </rPr>
          <t xml:space="preserve">
12/19/2015
only if retirement not specified in BY
</t>
        </r>
      </text>
    </comment>
    <comment ref="B12" authorId="1" shapeId="0" xr:uid="{00000000-0006-0000-0900-000002000000}">
      <text>
        <r>
          <rPr>
            <b/>
            <sz val="8"/>
            <color indexed="81"/>
            <rFont val="Tahoma"/>
            <family val="2"/>
          </rPr>
          <t>Insert Table</t>
        </r>
      </text>
    </comment>
    <comment ref="I12" authorId="2" shapeId="0" xr:uid="{00000000-0006-0000-0900-000003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<sst xmlns="http://schemas.openxmlformats.org/spreadsheetml/2006/main" count="32049" uniqueCount="282">
  <si>
    <t>Coal fired power plants</t>
  </si>
  <si>
    <t>Integrated gasification combined cycle</t>
  </si>
  <si>
    <t>Supercritical steam turbine</t>
  </si>
  <si>
    <t>Fluidized bed combustion</t>
  </si>
  <si>
    <t>Steam turbine</t>
  </si>
  <si>
    <t>Lignite fired power plants</t>
  </si>
  <si>
    <t>Gas fired power plants (Natural gas, biogas)</t>
  </si>
  <si>
    <t>Gas turbine combined cycle</t>
  </si>
  <si>
    <t xml:space="preserve">Gas turbine </t>
  </si>
  <si>
    <t>Internal combustion engine</t>
  </si>
  <si>
    <t>Derived gas fired power plants</t>
  </si>
  <si>
    <t>Refinery gas fired power plants</t>
  </si>
  <si>
    <t>Diesel oil fired power plants</t>
  </si>
  <si>
    <t>Fuel oil fired power plants</t>
  </si>
  <si>
    <t>Biomass and waste fired power plants</t>
  </si>
  <si>
    <t>Wind power plants</t>
  </si>
  <si>
    <t>Onshore</t>
  </si>
  <si>
    <t>Offshore</t>
  </si>
  <si>
    <t>Solar PV power plants</t>
  </si>
  <si>
    <t>Solar thermal power plants</t>
  </si>
  <si>
    <t>Geothermal power plants</t>
  </si>
  <si>
    <t>Tide, wave and ocean power plants</t>
  </si>
  <si>
    <t>Tidal</t>
  </si>
  <si>
    <t>Wave</t>
  </si>
  <si>
    <t>Hydro power plants (excluding pump storage)</t>
  </si>
  <si>
    <t>Run-of-river</t>
  </si>
  <si>
    <t>Reservoirs (dams)</t>
  </si>
  <si>
    <t>Pump storage</t>
  </si>
  <si>
    <t>ECHP_biomass_thermal</t>
  </si>
  <si>
    <t>ECHP_coal_CCGT</t>
  </si>
  <si>
    <t>ECHP_coal_thermal</t>
  </si>
  <si>
    <t>ECHP_HFO_thermal</t>
  </si>
  <si>
    <t>ECHP_LFO_thermal</t>
  </si>
  <si>
    <t>ECHP_lignite_thermal</t>
  </si>
  <si>
    <t>ECHP_naturalgas_CCGT</t>
  </si>
  <si>
    <t>ECHP_naturalgas_OCGT</t>
  </si>
  <si>
    <t>ECHP_naturalgas_thermal</t>
  </si>
  <si>
    <t>ECHP_PV</t>
  </si>
  <si>
    <t>EEPP_biomass_CCGT</t>
  </si>
  <si>
    <t>EEPP_biomass_thermal</t>
  </si>
  <si>
    <t>EEPP_coal_CCGT</t>
  </si>
  <si>
    <t>EEPP_coal_thermal</t>
  </si>
  <si>
    <t>EEPP_geothermal</t>
  </si>
  <si>
    <t>EEPP_HFO_thermal</t>
  </si>
  <si>
    <t>EEPP_LFO_thermal</t>
  </si>
  <si>
    <t>EEPP_lignite_thermal</t>
  </si>
  <si>
    <t>EEPP_naturalgas_CCGT</t>
  </si>
  <si>
    <t>EEPP_naturalgas_OCGT</t>
  </si>
  <si>
    <t>EEPP_naturalgas_thermal</t>
  </si>
  <si>
    <t>EEPP_PV</t>
  </si>
  <si>
    <t>EEPP_CSP</t>
  </si>
  <si>
    <t>EEPP_windOFF</t>
  </si>
  <si>
    <t>EEPP_windON</t>
  </si>
  <si>
    <t>-</t>
  </si>
  <si>
    <t>Autoproducers</t>
  </si>
  <si>
    <t>PASTI</t>
  </si>
  <si>
    <t>Region</t>
  </si>
  <si>
    <t>PSET_PN</t>
  </si>
  <si>
    <t>Existing CHP plant - biomass_thermal</t>
  </si>
  <si>
    <t>Existing CHP plant - coal_CCGT</t>
  </si>
  <si>
    <t>Existing CHP plant - coal_thermal</t>
  </si>
  <si>
    <t>Existing CHP plant - HFO_thermal</t>
  </si>
  <si>
    <t>Existing CHP plant - LFO_thermal</t>
  </si>
  <si>
    <t>Existing CHP plant - lignite_thermal</t>
  </si>
  <si>
    <t>Existing CHP plant - naturalgas_CCGT</t>
  </si>
  <si>
    <t>Existing CHP plant - naturalgas_OCGT</t>
  </si>
  <si>
    <t>Existing CHP plant - naturalgas_thermal</t>
  </si>
  <si>
    <t>Existing CHP plant - PV</t>
  </si>
  <si>
    <t>Existing Electricity plant - biomass_CCGT</t>
  </si>
  <si>
    <t>Existing Electricity plant - biomass_thermal</t>
  </si>
  <si>
    <t>Existing Electricity plant - coal_CCGT</t>
  </si>
  <si>
    <t>Existing Electricity plant - coal_thermal</t>
  </si>
  <si>
    <t>Existing Electricity plant - geothermal</t>
  </si>
  <si>
    <t>Existing Electricity plant - HFO_thermal</t>
  </si>
  <si>
    <t>Existing Electricity plant - LFO_thermal</t>
  </si>
  <si>
    <t>Existing Electricity plant - lignite_thermal</t>
  </si>
  <si>
    <t>Existing Electricity plant - naturalgas_CCGT</t>
  </si>
  <si>
    <t>Existing Electricity plant - naturalgas_OCGT</t>
  </si>
  <si>
    <t>Existing Electricity plant - naturalgas_thermal</t>
  </si>
  <si>
    <t>Existing Electricity plant - PV</t>
  </si>
  <si>
    <t>Existing Electricity plant - CSP</t>
  </si>
  <si>
    <t>Existing Electricity plant - windOFF - offshore</t>
  </si>
  <si>
    <t>Existing Electricity plant - windON - onshore</t>
  </si>
  <si>
    <t>\I: Sets</t>
  </si>
  <si>
    <t>\I: TechDesc</t>
  </si>
  <si>
    <t>AT</t>
  </si>
  <si>
    <t>IDEES</t>
  </si>
  <si>
    <t>Nuclear</t>
  </si>
  <si>
    <t>Existing CHP plants</t>
  </si>
  <si>
    <t>Attribute</t>
  </si>
  <si>
    <t xml:space="preserve">\I: </t>
  </si>
  <si>
    <t>IDEES categories</t>
  </si>
  <si>
    <t>Supercritical steam turbine, Fluidized bed combustion and Steam turbine</t>
  </si>
  <si>
    <t xml:space="preserve">Steam turbine, Derived gas fired power plants and Refinery gas fired power plants </t>
  </si>
  <si>
    <t>CapNet_CHP</t>
  </si>
  <si>
    <t>L</t>
  </si>
  <si>
    <t>B</t>
  </si>
  <si>
    <t>Q</t>
  </si>
  <si>
    <t>S</t>
  </si>
  <si>
    <t xml:space="preserve">Fluidized bed combustion and </t>
  </si>
  <si>
    <t>IDEES Row Index</t>
  </si>
  <si>
    <t xml:space="preserve">Refinery gas fired power plants </t>
  </si>
  <si>
    <t>BE</t>
  </si>
  <si>
    <t>BG</t>
  </si>
  <si>
    <t>CY</t>
  </si>
  <si>
    <t>CZ</t>
  </si>
  <si>
    <t>DE</t>
  </si>
  <si>
    <t>DK</t>
  </si>
  <si>
    <t>EE</t>
  </si>
  <si>
    <t>EL</t>
  </si>
  <si>
    <t>ES</t>
  </si>
  <si>
    <t>FI</t>
  </si>
  <si>
    <t>FR</t>
  </si>
  <si>
    <t>HR</t>
  </si>
  <si>
    <t>HU</t>
  </si>
  <si>
    <t>IE</t>
  </si>
  <si>
    <t>IT</t>
  </si>
  <si>
    <t>LT</t>
  </si>
  <si>
    <t>LU</t>
  </si>
  <si>
    <t>LV</t>
  </si>
  <si>
    <t>MT</t>
  </si>
  <si>
    <t>NL</t>
  </si>
  <si>
    <t>PL</t>
  </si>
  <si>
    <t>PT</t>
  </si>
  <si>
    <t>RO</t>
  </si>
  <si>
    <t>SE</t>
  </si>
  <si>
    <t>SI</t>
  </si>
  <si>
    <t>SK</t>
  </si>
  <si>
    <t>UK</t>
  </si>
  <si>
    <t>CapNet_ElecOnly</t>
  </si>
  <si>
    <t xml:space="preserve">Per 1970 - 2000 </t>
  </si>
  <si>
    <t>Per 2010</t>
  </si>
  <si>
    <t>Per 2015</t>
  </si>
  <si>
    <t>Per 2020</t>
  </si>
  <si>
    <t>CapNewNet_ElecOnly</t>
  </si>
  <si>
    <t>Check with data in the actual version of the model</t>
  </si>
  <si>
    <t>CapOutNet_ElecOnly</t>
  </si>
  <si>
    <t>Creare tabella in VFE per confrontare</t>
  </si>
  <si>
    <t>Stesso approccio di CapNewNet_ElecOnly</t>
  </si>
  <si>
    <t>Utilizzato per creare RCAP_LO</t>
  </si>
  <si>
    <t>C</t>
  </si>
  <si>
    <t>D</t>
  </si>
  <si>
    <t>E</t>
  </si>
  <si>
    <t>F</t>
  </si>
  <si>
    <t>G</t>
  </si>
  <si>
    <t>H</t>
  </si>
  <si>
    <t>I</t>
  </si>
  <si>
    <t>J</t>
  </si>
  <si>
    <t>K</t>
  </si>
  <si>
    <t>M</t>
  </si>
  <si>
    <t>N</t>
  </si>
  <si>
    <t>O</t>
  </si>
  <si>
    <t>P</t>
  </si>
  <si>
    <t>R</t>
  </si>
  <si>
    <t>T</t>
  </si>
  <si>
    <t>U</t>
  </si>
  <si>
    <t>V</t>
  </si>
  <si>
    <t>CALCULATED VALUES</t>
  </si>
  <si>
    <t>ASSUMING 2000 VALUE SPLITTED ON FOUR PERIODS (25% EACH)</t>
  </si>
  <si>
    <t>IDEES Data Column Index</t>
  </si>
  <si>
    <t>IDEES sheet</t>
  </si>
  <si>
    <t>CapNewNet_CHP</t>
  </si>
  <si>
    <t>Sheet CapNewNet_ElecOnly summing over 2001-2010</t>
  </si>
  <si>
    <t>Sheet CapNewNet_ElecOnly summing over 2011-2015</t>
  </si>
  <si>
    <t>Sheet CapNewNet_ElecOnly summing over 2016-2020</t>
  </si>
  <si>
    <t>CAP_BND</t>
  </si>
  <si>
    <t>Capacity available in 2010, 2015 and 2020</t>
  </si>
  <si>
    <t>Existing ELE plants</t>
  </si>
  <si>
    <t>Fluidized bed combustion and Steam turbine</t>
  </si>
  <si>
    <t>EEPP_OCE</t>
  </si>
  <si>
    <t>Existing tide, wave and ocean plants</t>
  </si>
  <si>
    <t/>
  </si>
  <si>
    <t xml:space="preserve">Source: Mantzos, Leonidas; Matei, Nicoleta Anca; Mulholland, Eamonn; Rózsai, Máté; Tamba, Marie; Wiesenthal, Tobias (2018):  JRC-IDEES 2015. European Commission, Joint Research Centre (JRC) [Dataset] PID: http://data.europa.eu/89h/jrc-10110-10001   </t>
  </si>
  <si>
    <t xml:space="preserve">http://data.europa.eu/89h/jrc-10110-10002 </t>
  </si>
  <si>
    <t>~TFM_DINS-TS</t>
  </si>
  <si>
    <t>LimType</t>
  </si>
  <si>
    <t>FX</t>
  </si>
  <si>
    <t>~TFM_UPD</t>
  </si>
  <si>
    <t>TimeSlice</t>
  </si>
  <si>
    <t>Year</t>
  </si>
  <si>
    <t>Attrib_Cond</t>
  </si>
  <si>
    <t>Val_Cond</t>
  </si>
  <si>
    <t>AllRegions</t>
  </si>
  <si>
    <t>Pset_Set</t>
  </si>
  <si>
    <t>Pset_PN</t>
  </si>
  <si>
    <t>UP</t>
  </si>
  <si>
    <t>LO</t>
  </si>
  <si>
    <t>RCAP_BND</t>
  </si>
  <si>
    <t>EEPP*,ECHP*</t>
  </si>
  <si>
    <t>deactivate retirements</t>
  </si>
  <si>
    <t>~TFM_INS</t>
  </si>
  <si>
    <t>Pset_PD</t>
  </si>
  <si>
    <t>Pset_CI</t>
  </si>
  <si>
    <t>Existing Elec*,Existing CHP*</t>
  </si>
  <si>
    <t>*This is to control whether retirement and planned plants are used or not</t>
  </si>
  <si>
    <t>PSET_CI</t>
  </si>
  <si>
    <t>AFA</t>
  </si>
  <si>
    <t>ELCCOH</t>
  </si>
  <si>
    <t>ELCCOL</t>
  </si>
  <si>
    <t>ECHP*</t>
  </si>
  <si>
    <t>ELCGAS</t>
  </si>
  <si>
    <t>ELCDST</t>
  </si>
  <si>
    <t>ELCHFO</t>
  </si>
  <si>
    <t>ELCWOO</t>
  </si>
  <si>
    <t>EEPP*</t>
  </si>
  <si>
    <t>PSET_SET</t>
  </si>
  <si>
    <t>ELCHYD</t>
  </si>
  <si>
    <t>Stock</t>
  </si>
  <si>
    <t>ELE</t>
  </si>
  <si>
    <t>ELCNUC*</t>
  </si>
  <si>
    <t>EFF</t>
  </si>
  <si>
    <t>CHPR</t>
  </si>
  <si>
    <t>Existing Ocean</t>
  </si>
  <si>
    <t>No link made for</t>
  </si>
  <si>
    <t>Not in IDEES</t>
  </si>
  <si>
    <t>TechName</t>
  </si>
  <si>
    <t>Description</t>
  </si>
  <si>
    <t>JRC-EU-TIMES Power plants equivalent</t>
  </si>
  <si>
    <t>JRC-EU-TIMES CHP equivalent</t>
  </si>
  <si>
    <t>2000,2005</t>
  </si>
  <si>
    <t>Check1</t>
  </si>
  <si>
    <t>Check2</t>
  </si>
  <si>
    <t>Check3</t>
  </si>
  <si>
    <t>Retirement</t>
  </si>
  <si>
    <t>No</t>
  </si>
  <si>
    <t>country</t>
  </si>
  <si>
    <t>year</t>
  </si>
  <si>
    <t>Of which Fossil Gas</t>
  </si>
  <si>
    <t>Of which Fossil Oil</t>
  </si>
  <si>
    <t>Waste ( non renewable part )</t>
  </si>
  <si>
    <t>Wind onshore</t>
  </si>
  <si>
    <t>Solar PV</t>
  </si>
  <si>
    <t>Biomass</t>
  </si>
  <si>
    <t>Geothermal</t>
  </si>
  <si>
    <t>Renewable Waste</t>
  </si>
  <si>
    <t>Hydro Pure storage</t>
  </si>
  <si>
    <t>Hydro Run-of-river and pondage</t>
  </si>
  <si>
    <t>Hydro mixed pumped storage ( renewable part )</t>
  </si>
  <si>
    <t>Other renewable</t>
  </si>
  <si>
    <t>CH</t>
  </si>
  <si>
    <t>IS</t>
  </si>
  <si>
    <t>NO</t>
  </si>
  <si>
    <t>Non renewable net generation</t>
  </si>
  <si>
    <t>Fossil fuels</t>
  </si>
  <si>
    <t>Of which Fossil Brown coal / Lignite</t>
  </si>
  <si>
    <t>Of which Fossil Coal-derived gas</t>
  </si>
  <si>
    <t>Of which Fossil Hard coal</t>
  </si>
  <si>
    <t>Of which Fossil Oil shale</t>
  </si>
  <si>
    <t>Of which Fossil Peat</t>
  </si>
  <si>
    <t>Of which Mixed fuels</t>
  </si>
  <si>
    <t>Of which Other fossil fuels</t>
  </si>
  <si>
    <t>Hydro pure pumped storage</t>
  </si>
  <si>
    <t>Hydro mixed pumped storage ( non renewable part )</t>
  </si>
  <si>
    <t>Other non-renewable</t>
  </si>
  <si>
    <t>Renewable net generation</t>
  </si>
  <si>
    <t>Wind offshore</t>
  </si>
  <si>
    <t>Solar Thermal</t>
  </si>
  <si>
    <t>Biogas</t>
  </si>
  <si>
    <t>Hydro Marine ( tidal / wave )</t>
  </si>
  <si>
    <t>Not identified</t>
  </si>
  <si>
    <t>Total NGC</t>
  </si>
  <si>
    <t>AL</t>
  </si>
  <si>
    <t>BA</t>
  </si>
  <si>
    <t>GB</t>
  </si>
  <si>
    <t>GR</t>
  </si>
  <si>
    <t>ME</t>
  </si>
  <si>
    <t>MK</t>
  </si>
  <si>
    <t>RS</t>
  </si>
  <si>
    <t>TR</t>
  </si>
  <si>
    <t>Matteo De Felice, &amp; Ignacio Hidalgo Gonzaléz. (2019). ENTSO-E Statistical Factsheet 2018 in Comma Separated Value (CSV) format.</t>
  </si>
  <si>
    <t xml:space="preserve">http://doi.org/10.5281/zenodo.3461692 </t>
  </si>
  <si>
    <t>ENTSO-E Stat Factsheet 2018</t>
  </si>
  <si>
    <t>Gas</t>
  </si>
  <si>
    <t>Oil</t>
  </si>
  <si>
    <t>Following data is not used</t>
  </si>
  <si>
    <t>TIMES country</t>
  </si>
  <si>
    <t>This ENTSO-E dataset could also be used to provide the Balkan countries, in the same way as the link with JRC-IDEES</t>
  </si>
  <si>
    <t>2000,2030</t>
  </si>
  <si>
    <t>-CAP_BND</t>
  </si>
  <si>
    <t>ELCSOL,ELCWIN</t>
  </si>
  <si>
    <t>-ELCSOL,-ELCWIN</t>
  </si>
  <si>
    <t>2000,2020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</si>
</sst>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 #,##0_ ;_ * \-#,##0_ ;_ * &quot;-&quot;_ ;_ @_ "/>
    <numFmt numFmtId="43" formatCode="_ * #,##0.00_ ;_ * \-#,##0.00_ ;_ * &quot;-&quot;??_ ;_ @_ "/>
    <numFmt numFmtId="164" formatCode="&quot;$&quot;#,##0_);\(&quot;$&quot;#,##0\)"/>
    <numFmt numFmtId="165" formatCode="_(&quot;$&quot;* #,##0.00_);_(&quot;$&quot;* \(#,##0.00\);_(&quot;$&quot;* &quot;-&quot;??_);_(@_)"/>
    <numFmt numFmtId="166" formatCode="_(* #,##0.00_);_(* \(#,##0.00\);_(* &quot;-&quot;??_);_(@_)"/>
    <numFmt numFmtId="167" formatCode="\Te\x\t"/>
    <numFmt numFmtId="168" formatCode="0.000"/>
    <numFmt numFmtId="169" formatCode="_-* #,##0.00_-;\-* #,##0.00_-;_-* &quot;-&quot;??_-;_-@_-"/>
    <numFmt numFmtId="170" formatCode="0.0%"/>
    <numFmt numFmtId="171" formatCode="#,##0.0000"/>
    <numFmt numFmtId="172" formatCode="_-* #,##0.00\ _€_-;\-* #,##0.00\ _€_-;_-* &quot;-&quot;??\ _€_-;_-@_-"/>
    <numFmt numFmtId="173" formatCode="_-[$€-2]* #,##0.00_-;\-[$€-2]* #,##0.00_-;_-[$€-2]* &quot;-&quot;??_-"/>
    <numFmt numFmtId="174" formatCode="_-[$€-2]\ * #,##0.00_-;\-[$€-2]\ * #,##0.00_-;_-[$€-2]\ * &quot;-&quot;??_-"/>
    <numFmt numFmtId="175" formatCode="_([$€-2]* #,##0.00_);_([$€-2]* \(#,##0.00\);_([$€-2]* &quot;-&quot;??_)"/>
    <numFmt numFmtId="176" formatCode="_-* #,##0.00\ &quot;€&quot;_-;\-* #,##0.00\ &quot;€&quot;_-;_-* &quot;-&quot;??\ &quot;€&quot;_-;_-@_-"/>
    <numFmt numFmtId="177" formatCode="_([$€]* #,##0.00_);_([$€]* \(#,##0.00\);_([$€]* &quot;-&quot;??_);_(@_)"/>
    <numFmt numFmtId="178" formatCode="_-[$€]* #,##0.00_-;\-[$€]* #,##0.00_-;_-[$€]* &quot;-&quot;??_-;_-@_-"/>
    <numFmt numFmtId="179" formatCode="\(##\);\(##\)"/>
    <numFmt numFmtId="180" formatCode="#,##0;\-\ #,##0;_-\ &quot;- &quot;"/>
    <numFmt numFmtId="181" formatCode="_ &quot;kr&quot;\ * #,##0_ ;_ &quot;kr&quot;\ * \-#,##0_ ;_ &quot;kr&quot;\ * &quot;-&quot;_ ;_ @_ "/>
    <numFmt numFmtId="182" formatCode="#,##0.0"/>
    <numFmt numFmtId="183" formatCode="_ &quot;kr&quot;\ * #,##0.00_ ;_ &quot;kr&quot;\ * \-#,##0.00_ ;_ &quot;kr&quot;\ * &quot;-&quot;??_ ;_ @_ "/>
    <numFmt numFmtId="184" formatCode="_-* #,##0_-;\-* #,##0_-;_-* &quot;-&quot;_-;_-@_-"/>
    <numFmt numFmtId="185" formatCode="_-&quot;$&quot;* #,##0.00_-;\-&quot;$&quot;* #,##0.00_-;_-&quot;$&quot;* &quot;-&quot;??_-;_-@_-"/>
    <numFmt numFmtId="186" formatCode="_-&quot;€&quot;\ * #,##0.00_-;\-&quot;€&quot;\ * #,##0.00_-;_-&quot;€&quot;\ * &quot;-&quot;??_-;_-@_-"/>
    <numFmt numFmtId="187" formatCode="General_)"/>
    <numFmt numFmtId="188" formatCode="???,???.00"/>
  </numFmts>
  <fonts count="125">
    <font>
      <sz val="11"/>
      <color theme="1"/>
      <name val="Calibri"/>
      <family val="2"/>
      <scheme val="minor"/>
    </font>
    <font>
      <sz val="11"/>
      <color indexed="8"/>
      <name val="Calibri"/>
      <family val="2"/>
      <scheme val="minor"/>
    </font>
    <font>
      <sz val="11"/>
      <color rgb="FFFF0000"/>
      <name val="Calibri"/>
      <family val="2"/>
      <scheme val="minor"/>
    </font>
    <font>
      <b/>
      <sz val="11"/>
      <color theme="1"/>
      <name val="Calibri"/>
      <family val="2"/>
      <scheme val="minor"/>
    </font>
    <font>
      <sz val="10"/>
      <name val="Arial"/>
      <family val="2"/>
    </font>
    <font>
      <b/>
      <sz val="10"/>
      <name val="Arial"/>
      <family val="2"/>
    </font>
    <font>
      <b/>
      <sz val="11"/>
      <color rgb="FFFF0000"/>
      <name val="Calibri"/>
      <family val="2"/>
      <scheme val="minor"/>
    </font>
    <font>
      <b/>
      <sz val="9"/>
      <color indexed="81"/>
      <name val="Tahoma"/>
      <family val="2"/>
    </font>
    <font>
      <sz val="11"/>
      <color rgb="FF404040"/>
      <name val="Calibri"/>
      <family val="2"/>
    </font>
    <font>
      <sz val="11"/>
      <name val="Calibri"/>
      <family val="2"/>
      <scheme val="minor"/>
    </font>
    <font>
      <i/>
      <sz val="9"/>
      <color theme="1"/>
      <name val="Calibri"/>
      <family val="2"/>
      <scheme val="minor"/>
    </font>
    <font>
      <b/>
      <sz val="14"/>
      <color theme="1"/>
      <name val="Calibri"/>
      <family val="2"/>
      <scheme val="minor"/>
    </font>
    <font>
      <sz val="14"/>
      <color theme="1"/>
      <name val="Calibri"/>
      <family val="2"/>
      <scheme val="minor"/>
    </font>
    <font>
      <i/>
      <sz val="9"/>
      <color rgb="FFFF0000"/>
      <name val="Calibri"/>
      <family val="2"/>
      <scheme val="minor"/>
    </font>
    <font>
      <sz val="9"/>
      <color indexed="81"/>
      <name val="Tahoma"/>
      <family val="2"/>
    </font>
    <font>
      <u/>
      <sz val="11"/>
      <color theme="10"/>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0"/>
      <color indexed="12"/>
      <name val="Arial"/>
      <family val="2"/>
    </font>
    <font>
      <b/>
      <sz val="8"/>
      <color indexed="81"/>
      <name val="Tahoma"/>
      <family val="2"/>
    </font>
    <font>
      <sz val="8"/>
      <color indexed="81"/>
      <name val="Tahoma"/>
      <family val="2"/>
    </font>
    <font>
      <b/>
      <sz val="8"/>
      <color indexed="81"/>
      <name val="Tahoma"/>
      <charset val="1"/>
    </font>
    <font>
      <sz val="8"/>
      <color indexed="81"/>
      <name val="Tahoma"/>
      <charset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ourier"/>
      <family val="3"/>
    </font>
    <font>
      <sz val="11"/>
      <name val="Arial"/>
      <charset val="238"/>
    </font>
    <font>
      <sz val="11"/>
      <name val="Arial"/>
      <family val="2"/>
    </font>
    <font>
      <sz val="10"/>
      <name val="Arial"/>
      <family val="2"/>
      <charset val="161"/>
    </font>
    <font>
      <u/>
      <sz val="12"/>
      <color indexed="20"/>
      <name val="??"/>
      <charset val="134"/>
    </font>
    <font>
      <sz val="9"/>
      <name val="Times New Roman"/>
      <family val="1"/>
    </font>
    <font>
      <b/>
      <sz val="9"/>
      <name val="Times New Roman"/>
      <family val="1"/>
    </font>
    <font>
      <sz val="9"/>
      <color indexed="8"/>
      <name val="Times New Roman"/>
      <family val="1"/>
    </font>
    <font>
      <sz val="12"/>
      <color indexed="8"/>
      <name val="Times New Roman"/>
      <family val="1"/>
    </font>
    <font>
      <sz val="10"/>
      <color indexed="56"/>
      <name val="Arial"/>
      <family val="2"/>
    </font>
    <font>
      <sz val="10"/>
      <name val="Arial Cyr"/>
      <charset val="204"/>
    </font>
    <font>
      <i/>
      <sz val="8"/>
      <color indexed="38"/>
      <name val="Arial"/>
      <family val="2"/>
    </font>
    <font>
      <sz val="10"/>
      <color indexed="8"/>
      <name val="Arial"/>
      <family val="2"/>
    </font>
    <font>
      <b/>
      <sz val="12"/>
      <name val="Times New Roman"/>
      <family val="1"/>
    </font>
    <font>
      <u/>
      <sz val="10"/>
      <color indexed="12"/>
      <name val="Arial"/>
      <family val="2"/>
    </font>
    <font>
      <b/>
      <sz val="12"/>
      <color indexed="8"/>
      <name val="Times New Roman"/>
      <family val="1"/>
    </font>
    <font>
      <sz val="11"/>
      <color indexed="60"/>
      <name val="Calibri"/>
      <family val="2"/>
      <charset val="161"/>
    </font>
    <font>
      <sz val="10"/>
      <name val="MS Sans Serif"/>
      <family val="2"/>
    </font>
    <font>
      <sz val="10"/>
      <name val="Times New Roman"/>
      <family val="1"/>
    </font>
    <font>
      <sz val="8"/>
      <name val="Arial"/>
      <family val="2"/>
    </font>
    <font>
      <sz val="10"/>
      <name val="Myriad Pro"/>
    </font>
    <font>
      <b/>
      <vertAlign val="superscript"/>
      <sz val="12"/>
      <color indexed="54"/>
      <name val="Arial"/>
      <family val="2"/>
    </font>
    <font>
      <sz val="10"/>
      <name val="Helvetica"/>
    </font>
    <font>
      <sz val="10"/>
      <color indexed="8"/>
      <name val="MS Sans Serif"/>
      <family val="2"/>
    </font>
    <font>
      <b/>
      <sz val="10"/>
      <name val="Arial"/>
      <family val="2"/>
      <charset val="161"/>
    </font>
    <font>
      <b/>
      <sz val="12"/>
      <name val="Arial"/>
      <family val="2"/>
      <charset val="161"/>
    </font>
    <font>
      <b/>
      <sz val="12"/>
      <name val="Arial"/>
      <family val="2"/>
    </font>
    <font>
      <sz val="8"/>
      <color indexed="9"/>
      <name val="Arial"/>
      <family val="2"/>
      <charset val="161"/>
    </font>
    <font>
      <sz val="8"/>
      <color indexed="9"/>
      <name val="Arial"/>
      <family val="2"/>
    </font>
    <font>
      <b/>
      <sz val="8"/>
      <name val="Arial"/>
      <family val="2"/>
      <charset val="161"/>
    </font>
    <font>
      <b/>
      <sz val="8"/>
      <name val="Arial"/>
      <family val="2"/>
    </font>
    <font>
      <sz val="9"/>
      <name val="Verdana"/>
      <family val="2"/>
    </font>
    <font>
      <i/>
      <sz val="9"/>
      <color indexed="60"/>
      <name val="Verdana"/>
      <family val="2"/>
    </font>
    <font>
      <b/>
      <sz val="9"/>
      <name val="Verdana"/>
      <family val="2"/>
    </font>
    <font>
      <b/>
      <sz val="9"/>
      <name val="Arial"/>
      <family val="2"/>
    </font>
    <font>
      <u/>
      <sz val="10"/>
      <color indexed="12"/>
      <name val="Times New Roman"/>
      <family val="1"/>
    </font>
    <font>
      <u/>
      <sz val="12"/>
      <color indexed="20"/>
      <name val="宋体"/>
      <charset val="134"/>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9"/>
      <color indexed="81"/>
      <name val="Tahoma"/>
      <charset val="1"/>
    </font>
    <font>
      <b/>
      <sz val="9"/>
      <color indexed="81"/>
      <name val="Tahoma"/>
      <charset val="1"/>
    </font>
    <font>
      <sz val="10"/>
      <name val="Arial"/>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charset val="238"/>
    </font>
    <font>
      <sz val="8"/>
      <name val="Arial"/>
      <family val="2"/>
      <charset val="161"/>
    </font>
    <font>
      <sz val="9"/>
      <name val="Arial"/>
      <family val="2"/>
    </font>
    <font>
      <sz val="8"/>
      <name val="Helvetica"/>
    </font>
    <font>
      <sz val="11"/>
      <color indexed="8"/>
      <name val="Calibri"/>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0"/>
      <color indexed="72"/>
      <name val="MS Sans Serif"/>
      <family val="2"/>
    </font>
    <font>
      <sz val="10"/>
      <name val="Gill Sans MT"/>
      <family val="2"/>
    </font>
    <font>
      <sz val="11"/>
      <color indexed="58"/>
      <name val="Calibri"/>
      <family val="3"/>
      <charset val="128"/>
      <scheme val="minor"/>
    </font>
    <font>
      <u/>
      <sz val="11"/>
      <color theme="10"/>
      <name val="Calibri"/>
      <family val="2"/>
    </font>
    <font>
      <sz val="11"/>
      <color rgb="FF9C6500"/>
      <name val="Calibri"/>
      <family val="2"/>
      <charset val="161"/>
      <scheme val="minor"/>
    </font>
    <font>
      <sz val="10"/>
      <color theme="1"/>
      <name val="Arial"/>
      <family val="2"/>
    </font>
    <font>
      <sz val="10"/>
      <color theme="1"/>
      <name val="Calibri"/>
      <family val="2"/>
      <scheme val="minor"/>
    </font>
    <font>
      <b/>
      <sz val="11"/>
      <color rgb="FF3F3F3F"/>
      <name val="Calibri"/>
      <family val="2"/>
      <scheme val="minor"/>
    </font>
  </fonts>
  <fills count="8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43"/>
        <bgColor indexed="64"/>
      </patternFill>
    </fill>
    <fill>
      <patternFill patternType="solid">
        <fgColor indexed="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9"/>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6"/>
      </patternFill>
    </fill>
    <fill>
      <patternFill patternType="solid">
        <fgColor indexed="54"/>
      </patternFill>
    </fill>
    <fill>
      <patternFill patternType="solid">
        <fgColor indexed="9"/>
      </patternFill>
    </fill>
    <fill>
      <patternFill patternType="solid">
        <fgColor indexed="23"/>
        <bgColor indexed="64"/>
      </patternFill>
    </fill>
    <fill>
      <patternFill patternType="solid">
        <fgColor indexed="22"/>
        <bgColor indexed="64"/>
      </patternFill>
    </fill>
  </fills>
  <borders count="37">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rgb="FF3F3F3F"/>
      </left>
      <right style="thin">
        <color rgb="FF3F3F3F"/>
      </right>
      <top style="thin">
        <color rgb="FF3F3F3F"/>
      </top>
      <bottom style="thin">
        <color rgb="FF3F3F3F"/>
      </bottom>
      <diagonal/>
    </border>
  </borders>
  <cellStyleXfs count="23915">
    <xf numFmtId="0" fontId="0" fillId="0" borderId="0"/>
    <xf numFmtId="0" fontId="1" fillId="0" borderId="0"/>
    <xf numFmtId="0" fontId="4" fillId="0" borderId="0"/>
    <xf numFmtId="0" fontId="15" fillId="0" borderId="0" applyNumberFormat="0" applyFill="0" applyBorder="0" applyAlignment="0" applyProtection="0"/>
    <xf numFmtId="0" fontId="4" fillId="0" borderId="0"/>
    <xf numFmtId="0" fontId="46" fillId="0" borderId="0" applyNumberFormat="0" applyFill="0" applyBorder="0" applyAlignment="0" applyProtection="0">
      <alignment vertical="center"/>
    </xf>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16" fillId="13"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49" fontId="47" fillId="0" borderId="4" applyNumberFormat="0" applyFont="0" applyFill="0" applyBorder="0" applyProtection="0">
      <alignment horizontal="left" vertical="center" indent="2"/>
    </xf>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19" borderId="0" applyNumberFormat="0" applyBorder="0" applyAlignment="0" applyProtection="0"/>
    <xf numFmtId="0" fontId="25" fillId="22" borderId="0" applyNumberFormat="0" applyBorder="0" applyAlignment="0" applyProtection="0"/>
    <xf numFmtId="0" fontId="25" fillId="25" borderId="0" applyNumberFormat="0" applyBorder="0" applyAlignment="0" applyProtection="0"/>
    <xf numFmtId="0" fontId="4" fillId="0" borderId="0" applyNumberFormat="0" applyFont="0" applyFill="0" applyBorder="0" applyProtection="0">
      <alignment horizontal="left" vertical="center" indent="5"/>
    </xf>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6"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6" fillId="27"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48" fillId="34" borderId="0" applyBorder="0" applyAlignment="0"/>
    <xf numFmtId="0" fontId="47" fillId="34" borderId="0" applyBorder="0">
      <alignment horizontal="right" vertical="center"/>
    </xf>
    <xf numFmtId="0" fontId="47" fillId="35" borderId="0" applyBorder="0">
      <alignment horizontal="right" vertical="center"/>
    </xf>
    <xf numFmtId="0" fontId="47" fillId="35" borderId="0" applyBorder="0">
      <alignment horizontal="right" vertical="center"/>
    </xf>
    <xf numFmtId="0" fontId="49" fillId="35" borderId="4">
      <alignment horizontal="right" vertical="center"/>
    </xf>
    <xf numFmtId="0" fontId="50" fillId="35" borderId="4">
      <alignment horizontal="right" vertical="center"/>
    </xf>
    <xf numFmtId="0" fontId="49" fillId="36" borderId="4">
      <alignment horizontal="right" vertical="center"/>
    </xf>
    <xf numFmtId="0" fontId="49" fillId="36" borderId="4">
      <alignment horizontal="right" vertical="center"/>
    </xf>
    <xf numFmtId="0" fontId="49" fillId="36" borderId="5">
      <alignment horizontal="right" vertical="center"/>
    </xf>
    <xf numFmtId="0" fontId="49" fillId="36" borderId="6">
      <alignment horizontal="right" vertical="center"/>
    </xf>
    <xf numFmtId="0" fontId="49" fillId="36" borderId="7">
      <alignment horizontal="right" vertical="center"/>
    </xf>
    <xf numFmtId="0" fontId="26"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33" borderId="0" applyNumberFormat="0" applyBorder="0" applyAlignment="0" applyProtection="0"/>
    <xf numFmtId="0" fontId="38" fillId="37" borderId="8" applyNumberFormat="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18" fillId="10"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8" fillId="37" borderId="9" applyNumberFormat="0" applyAlignment="0" applyProtection="0"/>
    <xf numFmtId="4" fontId="48" fillId="0" borderId="10" applyFill="0" applyBorder="0" applyProtection="0">
      <alignment horizontal="right" vertical="center"/>
    </xf>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49" fontId="4" fillId="34" borderId="12">
      <alignment vertical="top" wrapText="1"/>
    </xf>
    <xf numFmtId="172"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25"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2" fontId="4"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4" fillId="0" borderId="0" applyFont="0" applyFill="0" applyBorder="0" applyAlignment="0" applyProtection="0"/>
    <xf numFmtId="169" fontId="45" fillId="0" borderId="0" applyFont="0" applyFill="0" applyBorder="0" applyAlignment="0" applyProtection="0"/>
    <xf numFmtId="172"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9" fillId="0" borderId="0" applyNumberFormat="0">
      <alignment horizontal="right"/>
    </xf>
    <xf numFmtId="165" fontId="4" fillId="0" borderId="0" applyFont="0" applyFill="0" applyBorder="0" applyAlignment="0" applyProtection="0"/>
    <xf numFmtId="0" fontId="47" fillId="36" borderId="13">
      <alignment horizontal="left" vertical="center" wrapText="1" indent="2"/>
    </xf>
    <xf numFmtId="0" fontId="47" fillId="0" borderId="13">
      <alignment horizontal="left" vertical="center" wrapText="1" indent="2"/>
    </xf>
    <xf numFmtId="0" fontId="47" fillId="35" borderId="6">
      <alignment horizontal="left" vertical="center"/>
    </xf>
    <xf numFmtId="0" fontId="49" fillId="0" borderId="14">
      <alignment horizontal="left" vertical="top" wrapText="1"/>
    </xf>
    <xf numFmtId="3" fontId="51" fillId="0" borderId="12">
      <alignment horizontal="right" vertical="top"/>
    </xf>
    <xf numFmtId="0" fontId="35" fillId="21" borderId="9" applyNumberFormat="0" applyAlignment="0" applyProtection="0"/>
    <xf numFmtId="0" fontId="52" fillId="0" borderId="15"/>
    <xf numFmtId="0" fontId="5" fillId="39" borderId="4">
      <alignment horizontal="centerContinuous" vertical="top" wrapText="1"/>
    </xf>
    <xf numFmtId="0" fontId="53" fillId="0" borderId="0">
      <alignment vertical="top" wrapText="1"/>
    </xf>
    <xf numFmtId="0" fontId="40" fillId="0" borderId="16" applyNumberFormat="0" applyFill="0" applyAlignment="0" applyProtection="0"/>
    <xf numFmtId="0" fontId="30" fillId="0" borderId="0" applyNumberFormat="0" applyFill="0" applyBorder="0" applyAlignment="0" applyProtection="0"/>
    <xf numFmtId="0" fontId="54" fillId="0" borderId="0">
      <alignment vertical="top"/>
    </xf>
    <xf numFmtId="173" fontId="45"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3" fontId="45"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7"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7" fontId="4" fillId="0" borderId="0" applyFont="0" applyFill="0" applyBorder="0" applyAlignment="0" applyProtection="0"/>
    <xf numFmtId="175" fontId="4" fillId="0" borderId="0" applyFont="0" applyFill="0" applyBorder="0" applyAlignment="0" applyProtection="0"/>
    <xf numFmtId="174"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7"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6" fontId="4" fillId="0" borderId="0" applyFont="0" applyFill="0" applyBorder="0" applyAlignment="0" applyProtection="0"/>
    <xf numFmtId="174" fontId="4" fillId="0" borderId="0" applyFont="0" applyFill="0" applyBorder="0" applyAlignment="0" applyProtection="0"/>
    <xf numFmtId="173" fontId="45" fillId="0" borderId="0" applyFont="0" applyFill="0" applyBorder="0" applyAlignment="0" applyProtection="0"/>
    <xf numFmtId="178"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7"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8" fontId="4"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1" fontId="45" fillId="0" borderId="0" applyFont="0" applyFill="0" applyBorder="0" applyAlignment="0" applyProtection="0"/>
    <xf numFmtId="11" fontId="4" fillId="0" borderId="0" applyFont="0" applyFill="0" applyBorder="0" applyAlignment="0" applyProtection="0"/>
    <xf numFmtId="11" fontId="45" fillId="0" borderId="0" applyFont="0" applyFill="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79" fillId="9"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17" fillId="9"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alignment vertical="top"/>
      <protection locked="0"/>
    </xf>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80" fillId="12" borderId="2"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4" fontId="47" fillId="0" borderId="0" applyBorder="0">
      <alignment horizontal="right" vertical="center"/>
    </xf>
    <xf numFmtId="0" fontId="47" fillId="0" borderId="4">
      <alignment horizontal="right" vertical="center"/>
    </xf>
    <xf numFmtId="1" fontId="57" fillId="35" borderId="0" applyBorder="0">
      <alignment horizontal="right" vertical="center"/>
    </xf>
    <xf numFmtId="0" fontId="55" fillId="0" borderId="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58"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19" fillId="11"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16" fillId="0" borderId="0"/>
    <xf numFmtId="0" fontId="25" fillId="0" borderId="0"/>
    <xf numFmtId="0" fontId="4" fillId="0" borderId="0"/>
    <xf numFmtId="0" fontId="4" fillId="0" borderId="0"/>
    <xf numFmtId="0" fontId="25" fillId="0" borderId="0"/>
    <xf numFmtId="0" fontId="4" fillId="0" borderId="0"/>
    <xf numFmtId="0" fontId="4" fillId="0" borderId="0"/>
    <xf numFmtId="0" fontId="16" fillId="0" borderId="0"/>
    <xf numFmtId="0" fontId="4" fillId="0" borderId="0"/>
    <xf numFmtId="0" fontId="16" fillId="0" borderId="0"/>
    <xf numFmtId="0" fontId="25" fillId="0" borderId="0"/>
    <xf numFmtId="0" fontId="4" fillId="0" borderId="0"/>
    <xf numFmtId="0" fontId="4" fillId="0" borderId="0"/>
    <xf numFmtId="0" fontId="25" fillId="0" borderId="0"/>
    <xf numFmtId="0" fontId="4" fillId="0" borderId="0"/>
    <xf numFmtId="0" fontId="25" fillId="0" borderId="0"/>
    <xf numFmtId="0" fontId="4" fillId="0" borderId="0"/>
    <xf numFmtId="0" fontId="25" fillId="0" borderId="0"/>
    <xf numFmtId="0" fontId="4" fillId="0" borderId="0"/>
    <xf numFmtId="0" fontId="25"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0" fontId="25" fillId="0" borderId="0"/>
    <xf numFmtId="0" fontId="4" fillId="0" borderId="0"/>
    <xf numFmtId="0" fontId="44" fillId="0" borderId="0"/>
    <xf numFmtId="0" fontId="44" fillId="0" borderId="0"/>
    <xf numFmtId="0" fontId="44" fillId="0" borderId="0"/>
    <xf numFmtId="0" fontId="4" fillId="0" borderId="0"/>
    <xf numFmtId="0" fontId="25" fillId="0" borderId="0"/>
    <xf numFmtId="0" fontId="4" fillId="0" borderId="0"/>
    <xf numFmtId="0" fontId="4" fillId="0" borderId="0">
      <alignment vertical="top"/>
    </xf>
    <xf numFmtId="0" fontId="4" fillId="0" borderId="0"/>
    <xf numFmtId="0" fontId="16" fillId="0" borderId="0"/>
    <xf numFmtId="0" fontId="4" fillId="0" borderId="0"/>
    <xf numFmtId="0" fontId="16" fillId="0" borderId="0"/>
    <xf numFmtId="0" fontId="25"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0" fontId="4" fillId="0" borderId="0"/>
    <xf numFmtId="0" fontId="16" fillId="0" borderId="0"/>
    <xf numFmtId="0" fontId="16"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25"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alignment vertical="top"/>
    </xf>
    <xf numFmtId="0" fontId="16" fillId="0" borderId="0"/>
    <xf numFmtId="0" fontId="4" fillId="0" borderId="0"/>
    <xf numFmtId="0" fontId="16" fillId="0" borderId="0"/>
    <xf numFmtId="0" fontId="16"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59"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59"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60" fillId="0" borderId="0"/>
    <xf numFmtId="0" fontId="25" fillId="0" borderId="0"/>
    <xf numFmtId="0" fontId="60" fillId="0" borderId="0"/>
    <xf numFmtId="0" fontId="25" fillId="0" borderId="0"/>
    <xf numFmtId="0" fontId="4" fillId="0" borderId="0"/>
    <xf numFmtId="0" fontId="4" fillId="0" borderId="0"/>
    <xf numFmtId="0" fontId="4" fillId="0" borderId="0"/>
    <xf numFmtId="0" fontId="4" fillId="0" borderId="0"/>
    <xf numFmtId="0" fontId="44"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4" fillId="0" borderId="0"/>
    <xf numFmtId="0" fontId="44"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4" fillId="0" borderId="0"/>
    <xf numFmtId="0" fontId="4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0" fontId="25" fillId="0" borderId="0"/>
    <xf numFmtId="0" fontId="4" fillId="0" borderId="0"/>
    <xf numFmtId="0" fontId="16" fillId="0" borderId="0"/>
    <xf numFmtId="0" fontId="25"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61" fillId="0" borderId="0"/>
    <xf numFmtId="0" fontId="61"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25" fillId="0" borderId="0"/>
    <xf numFmtId="0" fontId="16" fillId="0" borderId="0"/>
    <xf numFmtId="0" fontId="4" fillId="0" borderId="0"/>
    <xf numFmtId="0" fontId="25" fillId="0" borderId="0"/>
    <xf numFmtId="0" fontId="81" fillId="0" borderId="0"/>
    <xf numFmtId="0" fontId="4" fillId="0" borderId="0"/>
    <xf numFmtId="0" fontId="25" fillId="0" borderId="0"/>
    <xf numFmtId="0" fontId="4" fillId="0" borderId="0"/>
    <xf numFmtId="0" fontId="4" fillId="0" borderId="0"/>
    <xf numFmtId="0" fontId="4" fillId="0" borderId="0"/>
    <xf numFmtId="0" fontId="4" fillId="0" borderId="0"/>
    <xf numFmtId="0" fontId="44" fillId="0" borderId="0"/>
    <xf numFmtId="0" fontId="25" fillId="0" borderId="0"/>
    <xf numFmtId="0" fontId="4"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4" fillId="0" borderId="0"/>
    <xf numFmtId="0" fontId="4" fillId="0" borderId="0"/>
    <xf numFmtId="0" fontId="43" fillId="0" borderId="0"/>
    <xf numFmtId="0" fontId="43" fillId="0" borderId="0"/>
    <xf numFmtId="0" fontId="43" fillId="0" borderId="0"/>
    <xf numFmtId="0" fontId="44" fillId="0" borderId="0"/>
    <xf numFmtId="0" fontId="44" fillId="0" borderId="0"/>
    <xf numFmtId="0" fontId="4" fillId="0" borderId="0"/>
    <xf numFmtId="0" fontId="16" fillId="0" borderId="0"/>
    <xf numFmtId="0" fontId="4" fillId="0" borderId="0"/>
    <xf numFmtId="0" fontId="25" fillId="0" borderId="0"/>
    <xf numFmtId="0" fontId="16" fillId="0" borderId="0"/>
    <xf numFmtId="0" fontId="25" fillId="0" borderId="0"/>
    <xf numFmtId="0" fontId="4" fillId="0" borderId="0"/>
    <xf numFmtId="0" fontId="25" fillId="0" borderId="0"/>
    <xf numFmtId="0" fontId="4" fillId="0" borderId="0"/>
    <xf numFmtId="0" fontId="16" fillId="0" borderId="0"/>
    <xf numFmtId="0" fontId="62" fillId="0" borderId="0"/>
    <xf numFmtId="0" fontId="16" fillId="0" borderId="0"/>
    <xf numFmtId="0" fontId="25" fillId="0" borderId="0"/>
    <xf numFmtId="0" fontId="4" fillId="0" borderId="0"/>
    <xf numFmtId="0" fontId="4" fillId="0" borderId="0"/>
    <xf numFmtId="0" fontId="25" fillId="0" borderId="0"/>
    <xf numFmtId="0" fontId="16" fillId="0" borderId="0"/>
    <xf numFmtId="0" fontId="4" fillId="0" borderId="0"/>
    <xf numFmtId="0" fontId="16" fillId="0" borderId="0"/>
    <xf numFmtId="0" fontId="4" fillId="0" borderId="0"/>
    <xf numFmtId="0" fontId="4" fillId="0" borderId="0"/>
    <xf numFmtId="0" fontId="16" fillId="0" borderId="0"/>
    <xf numFmtId="0" fontId="25" fillId="0" borderId="0"/>
    <xf numFmtId="0" fontId="44" fillId="0" borderId="0"/>
    <xf numFmtId="0" fontId="25" fillId="0" borderId="0"/>
    <xf numFmtId="0" fontId="4" fillId="0" borderId="0"/>
    <xf numFmtId="0" fontId="16" fillId="0" borderId="0"/>
    <xf numFmtId="0" fontId="25" fillId="0" borderId="0"/>
    <xf numFmtId="0" fontId="25" fillId="0" borderId="0"/>
    <xf numFmtId="0" fontId="16" fillId="0" borderId="0"/>
    <xf numFmtId="0" fontId="4" fillId="0" borderId="0"/>
    <xf numFmtId="0" fontId="16" fillId="0" borderId="0"/>
    <xf numFmtId="0" fontId="25" fillId="0" borderId="0"/>
    <xf numFmtId="0" fontId="16" fillId="0" borderId="0"/>
    <xf numFmtId="0" fontId="4" fillId="0" borderId="0"/>
    <xf numFmtId="0" fontId="25" fillId="0" borderId="0"/>
    <xf numFmtId="0" fontId="25" fillId="0" borderId="0"/>
    <xf numFmtId="0" fontId="16" fillId="0" borderId="0"/>
    <xf numFmtId="0" fontId="4" fillId="0" borderId="0"/>
    <xf numFmtId="0" fontId="16" fillId="0" borderId="0"/>
    <xf numFmtId="0" fontId="16" fillId="0" borderId="0"/>
    <xf numFmtId="0" fontId="4" fillId="0" borderId="0"/>
    <xf numFmtId="0" fontId="4"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6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60"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25" fillId="0" borderId="0"/>
    <xf numFmtId="0" fontId="16" fillId="0" borderId="0"/>
    <xf numFmtId="0" fontId="4" fillId="0" borderId="0"/>
    <xf numFmtId="0" fontId="4" fillId="0" borderId="0"/>
    <xf numFmtId="0" fontId="25"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4" fontId="47" fillId="0" borderId="4" applyFill="0" applyBorder="0" applyProtection="0">
      <alignment horizontal="right" vertical="center"/>
    </xf>
    <xf numFmtId="0" fontId="48" fillId="0" borderId="0" applyNumberFormat="0" applyFill="0" applyBorder="0" applyProtection="0">
      <alignment horizontal="left" vertical="center"/>
    </xf>
    <xf numFmtId="0" fontId="47" fillId="0" borderId="4" applyNumberFormat="0" applyFill="0" applyAlignment="0" applyProtection="0"/>
    <xf numFmtId="0" fontId="4" fillId="41" borderId="0" applyNumberFormat="0" applyFont="0" applyBorder="0" applyAlignment="0" applyProtection="0"/>
    <xf numFmtId="0" fontId="42" fillId="0" borderId="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45" fillId="42" borderId="21" applyNumberFormat="0" applyFont="0" applyAlignment="0" applyProtection="0"/>
    <xf numFmtId="0" fontId="4" fillId="42" borderId="21" applyNumberFormat="0" applyFont="0" applyAlignment="0" applyProtection="0"/>
    <xf numFmtId="0" fontId="45" fillId="42" borderId="21" applyNumberFormat="0" applyFont="0" applyAlignment="0" applyProtection="0"/>
    <xf numFmtId="179" fontId="63" fillId="0" borderId="0">
      <alignment horizontal="right"/>
    </xf>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0" fontId="38" fillId="37" borderId="8" applyNumberFormat="0" applyAlignment="0" applyProtection="0"/>
    <xf numFmtId="171" fontId="47" fillId="43" borderId="4" applyNumberFormat="0" applyFont="0" applyBorder="0" applyAlignment="0" applyProtection="0">
      <alignment horizontal="righ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43" fontId="64" fillId="0" borderId="0" applyFont="0" applyFill="0" applyBorder="0" applyAlignment="0" applyProtection="0"/>
    <xf numFmtId="41" fontId="64" fillId="0" borderId="0" applyFont="0" applyFill="0" applyBorder="0" applyAlignment="0" applyProtection="0"/>
    <xf numFmtId="181" fontId="64" fillId="0" borderId="0" applyFont="0" applyFill="0" applyBorder="0" applyAlignment="0" applyProtection="0"/>
    <xf numFmtId="0" fontId="27" fillId="17" borderId="0" applyNumberFormat="0" applyBorder="0" applyAlignment="0" applyProtection="0"/>
    <xf numFmtId="0" fontId="47" fillId="41" borderId="4"/>
    <xf numFmtId="0" fontId="53" fillId="0" borderId="0">
      <alignment vertical="top" wrapText="1"/>
    </xf>
    <xf numFmtId="0" fontId="53" fillId="0" borderId="0">
      <alignment vertical="top" wrapText="1"/>
    </xf>
    <xf numFmtId="0" fontId="53" fillId="0" borderId="0">
      <alignment vertical="top" wrapText="1"/>
    </xf>
    <xf numFmtId="0" fontId="65" fillId="0" borderId="0"/>
    <xf numFmtId="0" fontId="4" fillId="0" borderId="0"/>
    <xf numFmtId="0" fontId="4" fillId="0" borderId="0"/>
    <xf numFmtId="0" fontId="54" fillId="0" borderId="0">
      <alignment vertical="top"/>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0" fontId="4" fillId="0" borderId="4" applyNumberFormat="0" applyFill="0" applyProtection="0">
      <alignment horizontal="right"/>
    </xf>
    <xf numFmtId="49" fontId="45" fillId="0" borderId="4" applyFill="0" applyProtection="0">
      <alignment horizontal="right"/>
    </xf>
    <xf numFmtId="0" fontId="4" fillId="0" borderId="4" applyNumberFormat="0"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49" fontId="45" fillId="0" borderId="4" applyFill="0" applyProtection="0">
      <alignment horizontal="right"/>
    </xf>
    <xf numFmtId="49" fontId="4" fillId="0" borderId="4" applyFill="0" applyProtection="0">
      <alignment horizontal="right"/>
    </xf>
    <xf numFmtId="49" fontId="45" fillId="0" borderId="4" applyFill="0" applyProtection="0">
      <alignment horizontal="right"/>
    </xf>
    <xf numFmtId="0" fontId="66" fillId="44" borderId="4" applyNumberFormat="0" applyProtection="0">
      <alignment horizontal="right"/>
    </xf>
    <xf numFmtId="0" fontId="5" fillId="44" borderId="4" applyNumberFormat="0" applyProtection="0">
      <alignment horizontal="right"/>
    </xf>
    <xf numFmtId="0" fontId="67" fillId="44" borderId="0" applyNumberFormat="0" applyBorder="0" applyProtection="0">
      <alignment horizontal="left"/>
    </xf>
    <xf numFmtId="0" fontId="68" fillId="44" borderId="0" applyNumberFormat="0" applyBorder="0" applyProtection="0">
      <alignment horizontal="left"/>
    </xf>
    <xf numFmtId="0" fontId="66" fillId="44" borderId="4" applyNumberFormat="0" applyProtection="0">
      <alignment horizontal="left"/>
    </xf>
    <xf numFmtId="0" fontId="5" fillId="44" borderId="4" applyNumberFormat="0" applyProtection="0">
      <alignment horizontal="left"/>
    </xf>
    <xf numFmtId="0" fontId="45" fillId="0" borderId="4" applyNumberFormat="0" applyFill="0" applyProtection="0">
      <alignment horizontal="right"/>
    </xf>
    <xf numFmtId="0" fontId="4" fillId="0" borderId="4" applyNumberFormat="0" applyFill="0" applyProtection="0">
      <alignment horizontal="right"/>
    </xf>
    <xf numFmtId="0" fontId="45" fillId="0" borderId="4" applyNumberFormat="0" applyFill="0" applyProtection="0">
      <alignment horizontal="right"/>
    </xf>
    <xf numFmtId="0" fontId="69" fillId="45" borderId="0" applyNumberFormat="0" applyBorder="0" applyProtection="0">
      <alignment horizontal="left"/>
    </xf>
    <xf numFmtId="0" fontId="70" fillId="45" borderId="0" applyNumberFormat="0" applyBorder="0" applyProtection="0">
      <alignment horizontal="left"/>
    </xf>
    <xf numFmtId="0" fontId="71" fillId="46" borderId="0" applyNumberFormat="0" applyBorder="0" applyProtection="0">
      <alignment horizontal="left"/>
    </xf>
    <xf numFmtId="0" fontId="72" fillId="46" borderId="0" applyNumberFormat="0" applyBorder="0" applyProtection="0">
      <alignment horizontal="left"/>
    </xf>
    <xf numFmtId="182" fontId="73" fillId="47" borderId="22">
      <alignment vertical="center"/>
    </xf>
    <xf numFmtId="170" fontId="74" fillId="47" borderId="22">
      <alignment vertical="center"/>
    </xf>
    <xf numFmtId="182" fontId="75" fillId="48" borderId="22">
      <alignment vertical="center"/>
    </xf>
    <xf numFmtId="0" fontId="4" fillId="49" borderId="23" applyBorder="0">
      <alignment horizontal="left" vertical="center"/>
    </xf>
    <xf numFmtId="49" fontId="4" fillId="50" borderId="4">
      <alignment vertical="center" wrapText="1"/>
    </xf>
    <xf numFmtId="0" fontId="4" fillId="51" borderId="24">
      <alignment horizontal="left" vertical="center" wrapText="1"/>
    </xf>
    <xf numFmtId="0" fontId="76" fillId="52" borderId="4">
      <alignment horizontal="left" vertical="center" wrapText="1"/>
    </xf>
    <xf numFmtId="0" fontId="4" fillId="53" borderId="4">
      <alignment horizontal="left" vertical="center" wrapText="1"/>
    </xf>
    <xf numFmtId="0" fontId="4" fillId="54" borderId="4">
      <alignment horizontal="left" vertical="center" wrapText="1"/>
    </xf>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39" fillId="0" borderId="0" applyNumberFormat="0" applyFill="0" applyBorder="0" applyAlignment="0" applyProtection="0"/>
    <xf numFmtId="0" fontId="32" fillId="0" borderId="17" applyNumberFormat="0" applyFill="0" applyAlignment="0" applyProtection="0"/>
    <xf numFmtId="0" fontId="33" fillId="0" borderId="18" applyNumberFormat="0" applyFill="0" applyAlignment="0" applyProtection="0"/>
    <xf numFmtId="0" fontId="34" fillId="0" borderId="19" applyNumberFormat="0" applyFill="0" applyAlignment="0" applyProtection="0"/>
    <xf numFmtId="0" fontId="34" fillId="0" borderId="0" applyNumberFormat="0" applyFill="0" applyBorder="0" applyAlignment="0" applyProtection="0"/>
    <xf numFmtId="183" fontId="64" fillId="0" borderId="0" applyFont="0" applyFill="0" applyBorder="0" applyAlignment="0" applyProtection="0"/>
    <xf numFmtId="0" fontId="36" fillId="0" borderId="20"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9" fillId="38" borderId="11" applyNumberFormat="0" applyAlignment="0" applyProtection="0"/>
    <xf numFmtId="0" fontId="77" fillId="0" borderId="0" applyNumberFormat="0" applyFill="0" applyBorder="0" applyAlignment="0" applyProtection="0"/>
    <xf numFmtId="0" fontId="47" fillId="0" borderId="0"/>
    <xf numFmtId="0" fontId="78" fillId="0" borderId="0" applyNumberFormat="0" applyFill="0" applyBorder="0" applyAlignment="0" applyProtection="0">
      <alignment vertical="center"/>
    </xf>
    <xf numFmtId="0" fontId="82" fillId="0" borderId="25" applyNumberFormat="0" applyFill="0" applyAlignment="0" applyProtection="0"/>
    <xf numFmtId="0" fontId="83" fillId="0" borderId="26" applyNumberFormat="0" applyFill="0" applyAlignment="0" applyProtection="0"/>
    <xf numFmtId="0" fontId="84" fillId="0" borderId="27" applyNumberFormat="0" applyFill="0" applyAlignment="0" applyProtection="0"/>
    <xf numFmtId="0" fontId="84"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85" fillId="12" borderId="2" applyNumberFormat="0" applyAlignment="0" applyProtection="0"/>
    <xf numFmtId="0" fontId="86" fillId="55" borderId="2" applyNumberFormat="0" applyAlignment="0" applyProtection="0"/>
    <xf numFmtId="0" fontId="87" fillId="0" borderId="28" applyNumberFormat="0" applyFill="0" applyAlignment="0" applyProtection="0"/>
    <xf numFmtId="0" fontId="88" fillId="56" borderId="29" applyNumberFormat="0" applyAlignment="0" applyProtection="0"/>
    <xf numFmtId="0" fontId="89" fillId="0" borderId="0" applyNumberFormat="0" applyFill="0" applyBorder="0" applyAlignment="0" applyProtection="0"/>
    <xf numFmtId="0" fontId="90" fillId="58" borderId="0" applyNumberFormat="0" applyBorder="0" applyAlignment="0" applyProtection="0"/>
    <xf numFmtId="0" fontId="16" fillId="59" borderId="0" applyNumberFormat="0" applyBorder="0" applyAlignment="0" applyProtection="0"/>
    <xf numFmtId="0" fontId="16" fillId="60" borderId="0" applyNumberFormat="0" applyBorder="0" applyAlignment="0" applyProtection="0"/>
    <xf numFmtId="0" fontId="90" fillId="61" borderId="0" applyNumberFormat="0" applyBorder="0" applyAlignment="0" applyProtection="0"/>
    <xf numFmtId="0" fontId="90" fillId="62" borderId="0" applyNumberFormat="0" applyBorder="0" applyAlignment="0" applyProtection="0"/>
    <xf numFmtId="0" fontId="16" fillId="63" borderId="0" applyNumberFormat="0" applyBorder="0" applyAlignment="0" applyProtection="0"/>
    <xf numFmtId="0" fontId="16" fillId="64" borderId="0" applyNumberFormat="0" applyBorder="0" applyAlignment="0" applyProtection="0"/>
    <xf numFmtId="0" fontId="90" fillId="65" borderId="0" applyNumberFormat="0" applyBorder="0" applyAlignment="0" applyProtection="0"/>
    <xf numFmtId="0" fontId="90" fillId="66" borderId="0" applyNumberFormat="0" applyBorder="0" applyAlignment="0" applyProtection="0"/>
    <xf numFmtId="0" fontId="16" fillId="67" borderId="0" applyNumberFormat="0" applyBorder="0" applyAlignment="0" applyProtection="0"/>
    <xf numFmtId="0" fontId="16" fillId="68" borderId="0" applyNumberFormat="0" applyBorder="0" applyAlignment="0" applyProtection="0"/>
    <xf numFmtId="0" fontId="90" fillId="69" borderId="0" applyNumberFormat="0" applyBorder="0" applyAlignment="0" applyProtection="0"/>
    <xf numFmtId="0" fontId="90" fillId="70" borderId="0" applyNumberFormat="0" applyBorder="0" applyAlignment="0" applyProtection="0"/>
    <xf numFmtId="0" fontId="16" fillId="71" borderId="0" applyNumberFormat="0" applyBorder="0" applyAlignment="0" applyProtection="0"/>
    <xf numFmtId="0" fontId="16" fillId="72" borderId="0" applyNumberFormat="0" applyBorder="0" applyAlignment="0" applyProtection="0"/>
    <xf numFmtId="0" fontId="90" fillId="73" borderId="0" applyNumberFormat="0" applyBorder="0" applyAlignment="0" applyProtection="0"/>
    <xf numFmtId="0" fontId="90" fillId="74" borderId="0" applyNumberFormat="0" applyBorder="0" applyAlignment="0" applyProtection="0"/>
    <xf numFmtId="0" fontId="16" fillId="75" borderId="0" applyNumberFormat="0" applyBorder="0" applyAlignment="0" applyProtection="0"/>
    <xf numFmtId="0" fontId="16" fillId="76" borderId="0" applyNumberFormat="0" applyBorder="0" applyAlignment="0" applyProtection="0"/>
    <xf numFmtId="0" fontId="90" fillId="77" borderId="0" applyNumberFormat="0" applyBorder="0" applyAlignment="0" applyProtection="0"/>
    <xf numFmtId="0" fontId="90" fillId="78" borderId="0" applyNumberFormat="0" applyBorder="0" applyAlignment="0" applyProtection="0"/>
    <xf numFmtId="0" fontId="16" fillId="13" borderId="0" applyNumberFormat="0" applyBorder="0" applyAlignment="0" applyProtection="0"/>
    <xf numFmtId="0" fontId="16" fillId="79" borderId="0" applyNumberFormat="0" applyBorder="0" applyAlignment="0" applyProtection="0"/>
    <xf numFmtId="0" fontId="90" fillId="80" borderId="0" applyNumberFormat="0" applyBorder="0" applyAlignment="0" applyProtection="0"/>
    <xf numFmtId="0" fontId="93" fillId="0" borderId="0"/>
    <xf numFmtId="0" fontId="104" fillId="16" borderId="0" applyNumberFormat="0" applyBorder="0" applyAlignment="0" applyProtection="0"/>
    <xf numFmtId="0" fontId="104" fillId="17" borderId="0" applyNumberFormat="0" applyBorder="0" applyAlignment="0" applyProtection="0"/>
    <xf numFmtId="0" fontId="104" fillId="18" borderId="0" applyNumberFormat="0" applyBorder="0" applyAlignment="0" applyProtection="0"/>
    <xf numFmtId="0" fontId="104" fillId="19" borderId="0" applyNumberFormat="0" applyBorder="0" applyAlignment="0" applyProtection="0"/>
    <xf numFmtId="0" fontId="104" fillId="20" borderId="0" applyNumberFormat="0" applyBorder="0" applyAlignment="0" applyProtection="0"/>
    <xf numFmtId="0" fontId="104" fillId="21"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16" fillId="59"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25" fillId="22"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16" fillId="6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25" fillId="23"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16" fillId="67"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25" fillId="42"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16" fillId="7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25" fillId="42" borderId="0" applyNumberFormat="0" applyBorder="0" applyAlignment="0" applyProtection="0"/>
    <xf numFmtId="0" fontId="25" fillId="21" borderId="0" applyNumberFormat="0" applyBorder="0" applyAlignment="0" applyProtection="0"/>
    <xf numFmtId="0" fontId="4" fillId="0" borderId="0" applyNumberFormat="0" applyFont="0" applyFill="0" applyBorder="0" applyProtection="0">
      <alignment horizontal="left" vertical="center" indent="2"/>
    </xf>
    <xf numFmtId="49" fontId="47" fillId="0" borderId="4" applyNumberFormat="0" applyFont="0" applyFill="0" applyBorder="0" applyProtection="0">
      <alignment horizontal="left" vertical="center" indent="2"/>
    </xf>
    <xf numFmtId="0" fontId="104" fillId="22" borderId="0" applyNumberFormat="0" applyBorder="0" applyAlignment="0" applyProtection="0"/>
    <xf numFmtId="0" fontId="104" fillId="23" borderId="0" applyNumberFormat="0" applyBorder="0" applyAlignment="0" applyProtection="0"/>
    <xf numFmtId="0" fontId="104" fillId="24" borderId="0" applyNumberFormat="0" applyBorder="0" applyAlignment="0" applyProtection="0"/>
    <xf numFmtId="0" fontId="104" fillId="19" borderId="0" applyNumberFormat="0" applyBorder="0" applyAlignment="0" applyProtection="0"/>
    <xf numFmtId="0" fontId="104" fillId="22" borderId="0" applyNumberFormat="0" applyBorder="0" applyAlignment="0" applyProtection="0"/>
    <xf numFmtId="0" fontId="104" fillId="25"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16" fillId="68"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25" fillId="40" borderId="0" applyNumberFormat="0" applyBorder="0" applyAlignment="0" applyProtection="0"/>
    <xf numFmtId="0" fontId="25" fillId="24"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17" borderId="0" applyNumberFormat="0" applyBorder="0" applyAlignment="0" applyProtection="0"/>
    <xf numFmtId="0" fontId="25" fillId="19"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0" fontId="25" fillId="42" borderId="0" applyNumberFormat="0" applyBorder="0" applyAlignment="0" applyProtection="0"/>
    <xf numFmtId="0" fontId="25" fillId="25" borderId="0" applyNumberFormat="0" applyBorder="0" applyAlignment="0" applyProtection="0"/>
    <xf numFmtId="49" fontId="47" fillId="0" borderId="6"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0" fontId="105" fillId="26" borderId="0" applyNumberFormat="0" applyBorder="0" applyAlignment="0" applyProtection="0"/>
    <xf numFmtId="0" fontId="105" fillId="23" borderId="0" applyNumberFormat="0" applyBorder="0" applyAlignment="0" applyProtection="0"/>
    <xf numFmtId="0" fontId="105" fillId="24" borderId="0" applyNumberFormat="0" applyBorder="0" applyAlignment="0" applyProtection="0"/>
    <xf numFmtId="0" fontId="105" fillId="27" borderId="0" applyNumberFormat="0" applyBorder="0" applyAlignment="0" applyProtection="0"/>
    <xf numFmtId="0" fontId="105" fillId="28" borderId="0" applyNumberFormat="0" applyBorder="0" applyAlignment="0" applyProtection="0"/>
    <xf numFmtId="0" fontId="105" fillId="29" borderId="0" applyNumberFormat="0" applyBorder="0" applyAlignment="0" applyProtection="0"/>
    <xf numFmtId="0" fontId="26" fillId="20" borderId="0" applyNumberFormat="0" applyBorder="0" applyAlignment="0" applyProtection="0"/>
    <xf numFmtId="0" fontId="26" fillId="26" borderId="0" applyNumberFormat="0" applyBorder="0" applyAlignment="0" applyProtection="0"/>
    <xf numFmtId="0" fontId="26" fillId="20" borderId="0" applyNumberFormat="0" applyBorder="0" applyAlignment="0" applyProtection="0"/>
    <xf numFmtId="0" fontId="26" fillId="26"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33" borderId="0" applyNumberFormat="0" applyBorder="0" applyAlignment="0" applyProtection="0"/>
    <xf numFmtId="0" fontId="26" fillId="23" borderId="0" applyNumberFormat="0" applyBorder="0" applyAlignment="0" applyProtection="0"/>
    <xf numFmtId="0" fontId="26" fillId="33" borderId="0" applyNumberFormat="0" applyBorder="0" applyAlignment="0" applyProtection="0"/>
    <xf numFmtId="0" fontId="26" fillId="2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5"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4" borderId="0" applyNumberFormat="0" applyBorder="0" applyAlignment="0" applyProtection="0"/>
    <xf numFmtId="0" fontId="90" fillId="69"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17" borderId="0" applyNumberFormat="0" applyBorder="0" applyAlignment="0" applyProtection="0"/>
    <xf numFmtId="0" fontId="26" fillId="27" borderId="0" applyNumberFormat="0" applyBorder="0" applyAlignment="0" applyProtection="0"/>
    <xf numFmtId="0" fontId="26" fillId="17" borderId="0" applyNumberFormat="0" applyBorder="0" applyAlignment="0" applyProtection="0"/>
    <xf numFmtId="0" fontId="26" fillId="27" borderId="0" applyNumberFormat="0" applyBorder="0" applyAlignment="0" applyProtection="0"/>
    <xf numFmtId="0" fontId="90" fillId="73"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0" borderId="0" applyNumberFormat="0" applyBorder="0" applyAlignment="0" applyProtection="0"/>
    <xf numFmtId="0" fontId="26" fillId="28" borderId="0" applyNumberFormat="0" applyBorder="0" applyAlignment="0" applyProtection="0"/>
    <xf numFmtId="0" fontId="26" fillId="20" borderId="0" applyNumberFormat="0" applyBorder="0" applyAlignment="0" applyProtection="0"/>
    <xf numFmtId="0" fontId="26" fillId="28"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3" borderId="0" applyNumberFormat="0" applyBorder="0" applyAlignment="0" applyProtection="0"/>
    <xf numFmtId="0" fontId="26" fillId="29" borderId="0" applyNumberFormat="0" applyBorder="0" applyAlignment="0" applyProtection="0"/>
    <xf numFmtId="0" fontId="26" fillId="23" borderId="0" applyNumberFormat="0" applyBorder="0" applyAlignment="0" applyProtection="0"/>
    <xf numFmtId="0" fontId="26" fillId="29" borderId="0" applyNumberFormat="0" applyBorder="0" applyAlignment="0" applyProtection="0"/>
    <xf numFmtId="0" fontId="90" fillId="80"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81" borderId="0" applyNumberFormat="0" applyBorder="0" applyAlignment="0" applyProtection="0"/>
    <xf numFmtId="0" fontId="26" fillId="30" borderId="0" applyNumberFormat="0" applyBorder="0" applyAlignment="0" applyProtection="0"/>
    <xf numFmtId="0" fontId="26" fillId="81" borderId="0" applyNumberFormat="0" applyBorder="0" applyAlignment="0" applyProtection="0"/>
    <xf numFmtId="0" fontId="26" fillId="30" borderId="0" applyNumberFormat="0" applyBorder="0" applyAlignment="0" applyProtection="0"/>
    <xf numFmtId="0" fontId="26" fillId="81" borderId="0" applyNumberFormat="0" applyBorder="0" applyAlignment="0" applyProtection="0"/>
    <xf numFmtId="0" fontId="26" fillId="81" borderId="0" applyNumberFormat="0" applyBorder="0" applyAlignment="0" applyProtection="0"/>
    <xf numFmtId="0" fontId="26" fillId="81" borderId="0" applyNumberFormat="0" applyBorder="0" applyAlignment="0" applyProtection="0"/>
    <xf numFmtId="0" fontId="26" fillId="81" borderId="0" applyNumberFormat="0" applyBorder="0" applyAlignment="0" applyProtection="0"/>
    <xf numFmtId="0" fontId="26" fillId="81" borderId="0" applyNumberFormat="0" applyBorder="0" applyAlignment="0" applyProtection="0"/>
    <xf numFmtId="0" fontId="26" fillId="81" borderId="0" applyNumberFormat="0" applyBorder="0" applyAlignment="0" applyProtection="0"/>
    <xf numFmtId="0" fontId="26" fillId="81" borderId="0" applyNumberFormat="0" applyBorder="0" applyAlignment="0" applyProtection="0"/>
    <xf numFmtId="0" fontId="26" fillId="81" borderId="0" applyNumberFormat="0" applyBorder="0" applyAlignment="0" applyProtection="0"/>
    <xf numFmtId="0" fontId="26" fillId="81"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3" borderId="0" applyNumberFormat="0" applyBorder="0" applyAlignment="0" applyProtection="0"/>
    <xf numFmtId="0" fontId="26" fillId="31" borderId="0" applyNumberFormat="0" applyBorder="0" applyAlignment="0" applyProtection="0"/>
    <xf numFmtId="0" fontId="26" fillId="33" borderId="0" applyNumberFormat="0" applyBorder="0" applyAlignment="0" applyProtection="0"/>
    <xf numFmtId="0" fontId="26" fillId="31"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25" borderId="0" applyNumberFormat="0" applyBorder="0" applyAlignment="0" applyProtection="0"/>
    <xf numFmtId="0" fontId="26" fillId="32" borderId="0" applyNumberFormat="0" applyBorder="0" applyAlignment="0" applyProtection="0"/>
    <xf numFmtId="0" fontId="26" fillId="25" borderId="0" applyNumberFormat="0" applyBorder="0" applyAlignment="0" applyProtection="0"/>
    <xf numFmtId="0" fontId="26" fillId="32"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82" borderId="0" applyNumberFormat="0" applyBorder="0" applyAlignment="0" applyProtection="0"/>
    <xf numFmtId="0" fontId="26" fillId="27" borderId="0" applyNumberFormat="0" applyBorder="0" applyAlignment="0" applyProtection="0"/>
    <xf numFmtId="0" fontId="26" fillId="82" borderId="0" applyNumberFormat="0" applyBorder="0" applyAlignment="0" applyProtection="0"/>
    <xf numFmtId="0" fontId="26" fillId="27" borderId="0" applyNumberFormat="0" applyBorder="0" applyAlignment="0" applyProtection="0"/>
    <xf numFmtId="0" fontId="26" fillId="82" borderId="0" applyNumberFormat="0" applyBorder="0" applyAlignment="0" applyProtection="0"/>
    <xf numFmtId="0" fontId="26" fillId="82" borderId="0" applyNumberFormat="0" applyBorder="0" applyAlignment="0" applyProtection="0"/>
    <xf numFmtId="0" fontId="26" fillId="82" borderId="0" applyNumberFormat="0" applyBorder="0" applyAlignment="0" applyProtection="0"/>
    <xf numFmtId="0" fontId="26" fillId="82" borderId="0" applyNumberFormat="0" applyBorder="0" applyAlignment="0" applyProtection="0"/>
    <xf numFmtId="0" fontId="26" fillId="82" borderId="0" applyNumberFormat="0" applyBorder="0" applyAlignment="0" applyProtection="0"/>
    <xf numFmtId="0" fontId="26" fillId="82" borderId="0" applyNumberFormat="0" applyBorder="0" applyAlignment="0" applyProtection="0"/>
    <xf numFmtId="0" fontId="26" fillId="82" borderId="0" applyNumberFormat="0" applyBorder="0" applyAlignment="0" applyProtection="0"/>
    <xf numFmtId="0" fontId="26" fillId="82" borderId="0" applyNumberFormat="0" applyBorder="0" applyAlignment="0" applyProtection="0"/>
    <xf numFmtId="0" fontId="26" fillId="82"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31" borderId="0" applyNumberFormat="0" applyBorder="0" applyAlignment="0" applyProtection="0"/>
    <xf numFmtId="0" fontId="26" fillId="33" borderId="0" applyNumberFormat="0" applyBorder="0" applyAlignment="0" applyProtection="0"/>
    <xf numFmtId="0" fontId="26" fillId="31" borderId="0" applyNumberFormat="0" applyBorder="0" applyAlignment="0" applyProtection="0"/>
    <xf numFmtId="0" fontId="26" fillId="33"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4" fontId="48" fillId="34" borderId="0" applyBorder="0" applyAlignment="0"/>
    <xf numFmtId="4" fontId="47" fillId="34" borderId="0" applyBorder="0">
      <alignment horizontal="right" vertical="center"/>
    </xf>
    <xf numFmtId="0" fontId="47" fillId="34" borderId="4">
      <alignment horizontal="right" vertical="center"/>
    </xf>
    <xf numFmtId="4" fontId="47" fillId="35" borderId="0" applyBorder="0">
      <alignment horizontal="right" vertical="center"/>
    </xf>
    <xf numFmtId="0" fontId="47" fillId="35" borderId="0" applyBorder="0">
      <alignment horizontal="right" vertical="center"/>
    </xf>
    <xf numFmtId="4" fontId="47" fillId="35" borderId="0" applyBorder="0">
      <alignment horizontal="right" vertical="center"/>
    </xf>
    <xf numFmtId="0" fontId="47" fillId="35" borderId="0" applyBorder="0">
      <alignment horizontal="right" vertical="center"/>
    </xf>
    <xf numFmtId="4" fontId="49" fillId="35" borderId="4">
      <alignment horizontal="right" vertical="center"/>
    </xf>
    <xf numFmtId="0" fontId="49" fillId="35" borderId="31">
      <alignment horizontal="right" vertical="center"/>
    </xf>
    <xf numFmtId="4" fontId="50" fillId="35" borderId="4">
      <alignment horizontal="right" vertical="center"/>
    </xf>
    <xf numFmtId="4" fontId="49" fillId="36" borderId="4">
      <alignment horizontal="right" vertical="center"/>
    </xf>
    <xf numFmtId="0" fontId="49" fillId="36" borderId="31">
      <alignment horizontal="right" vertical="center"/>
    </xf>
    <xf numFmtId="4" fontId="49" fillId="36" borderId="4">
      <alignment horizontal="right" vertical="center"/>
    </xf>
    <xf numFmtId="4" fontId="49" fillId="36" borderId="6">
      <alignment horizontal="right" vertical="center"/>
    </xf>
    <xf numFmtId="4" fontId="49" fillId="36" borderId="7">
      <alignment horizontal="right" vertical="center"/>
    </xf>
    <xf numFmtId="0" fontId="27" fillId="19" borderId="0" applyNumberFormat="0" applyBorder="0" applyAlignment="0" applyProtection="0"/>
    <xf numFmtId="0" fontId="27" fillId="17" borderId="0" applyNumberFormat="0" applyBorder="0" applyAlignment="0" applyProtection="0"/>
    <xf numFmtId="0" fontId="27" fillId="19" borderId="0" applyNumberFormat="0" applyBorder="0" applyAlignment="0" applyProtection="0"/>
    <xf numFmtId="0" fontId="27" fillId="17"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106" fillId="21" borderId="9" applyNumberFormat="0" applyAlignment="0" applyProtection="0"/>
    <xf numFmtId="0" fontId="94" fillId="83" borderId="9" applyNumberFormat="0" applyAlignment="0" applyProtection="0"/>
    <xf numFmtId="0" fontId="28" fillId="37" borderId="9" applyNumberFormat="0" applyAlignment="0" applyProtection="0"/>
    <xf numFmtId="0" fontId="94" fillId="83" borderId="9" applyNumberFormat="0" applyAlignment="0" applyProtection="0"/>
    <xf numFmtId="0" fontId="28" fillId="37" borderId="9" applyNumberFormat="0" applyAlignment="0" applyProtection="0"/>
    <xf numFmtId="0" fontId="94" fillId="83" borderId="9" applyNumberFormat="0" applyAlignment="0" applyProtection="0"/>
    <xf numFmtId="0" fontId="94" fillId="83" borderId="9" applyNumberFormat="0" applyAlignment="0" applyProtection="0"/>
    <xf numFmtId="0" fontId="94" fillId="83" borderId="9" applyNumberFormat="0" applyAlignment="0" applyProtection="0"/>
    <xf numFmtId="0" fontId="94" fillId="83" borderId="9" applyNumberFormat="0" applyAlignment="0" applyProtection="0"/>
    <xf numFmtId="0" fontId="94" fillId="83" borderId="9" applyNumberFormat="0" applyAlignment="0" applyProtection="0"/>
    <xf numFmtId="0" fontId="94" fillId="83" borderId="9" applyNumberFormat="0" applyAlignment="0" applyProtection="0"/>
    <xf numFmtId="0" fontId="94" fillId="83" borderId="9" applyNumberFormat="0" applyAlignment="0" applyProtection="0"/>
    <xf numFmtId="0" fontId="94" fillId="83" borderId="9" applyNumberFormat="0" applyAlignment="0" applyProtection="0"/>
    <xf numFmtId="0" fontId="94" fillId="83"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8" fillId="37" borderId="9"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29" fillId="38" borderId="11" applyNumberFormat="0" applyAlignment="0" applyProtection="0"/>
    <xf numFmtId="0" fontId="107" fillId="0" borderId="0" applyNumberFormat="0" applyFill="0" applyBorder="0" applyAlignment="0" applyProtection="0"/>
    <xf numFmtId="0" fontId="108" fillId="0" borderId="17" applyNumberFormat="0" applyFill="0" applyAlignment="0" applyProtection="0"/>
    <xf numFmtId="0" fontId="109" fillId="0" borderId="18" applyNumberFormat="0" applyFill="0" applyAlignment="0" applyProtection="0"/>
    <xf numFmtId="0" fontId="110" fillId="0" borderId="19" applyNumberFormat="0" applyFill="0" applyAlignment="0" applyProtection="0"/>
    <xf numFmtId="0" fontId="110" fillId="0" borderId="0" applyNumberForma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6" fontId="25" fillId="0" borderId="0" applyFont="0" applyFill="0" applyBorder="0" applyAlignment="0" applyProtection="0"/>
    <xf numFmtId="169" fontId="25" fillId="0" borderId="0" applyFont="0" applyFill="0" applyBorder="0" applyAlignment="0" applyProtection="0"/>
    <xf numFmtId="166" fontId="25"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6" fontId="25"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43" fontId="4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6" fontId="25" fillId="0" borderId="0" applyFont="0" applyFill="0" applyBorder="0" applyAlignment="0" applyProtection="0"/>
    <xf numFmtId="169" fontId="25" fillId="0" borderId="0" applyFont="0" applyFill="0" applyBorder="0" applyAlignment="0" applyProtection="0"/>
    <xf numFmtId="166" fontId="25"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9" fontId="25" fillId="0" borderId="0" applyFont="0" applyFill="0" applyBorder="0" applyAlignment="0" applyProtection="0"/>
    <xf numFmtId="166" fontId="25" fillId="0" borderId="0" applyFont="0" applyFill="0" applyBorder="0" applyAlignment="0" applyProtection="0"/>
    <xf numFmtId="169" fontId="4" fillId="0" borderId="0" applyFont="0" applyFill="0" applyBorder="0" applyAlignment="0" applyProtection="0"/>
    <xf numFmtId="43" fontId="4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2"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72" fontId="4" fillId="0" borderId="0" applyFont="0" applyFill="0" applyBorder="0" applyAlignment="0" applyProtection="0"/>
    <xf numFmtId="169" fontId="4" fillId="0" borderId="0" applyFont="0" applyFill="0" applyBorder="0" applyAlignment="0" applyProtection="0"/>
    <xf numFmtId="169" fontId="45"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2"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40" fontId="59"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40" fontId="59"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85" fontId="4" fillId="0" borderId="0" applyFont="0" applyFill="0" applyBorder="0" applyAlignment="0" applyProtection="0"/>
    <xf numFmtId="165" fontId="4" fillId="0" borderId="0" applyFont="0" applyFill="0" applyBorder="0" applyAlignment="0" applyProtection="0"/>
    <xf numFmtId="0" fontId="111" fillId="38" borderId="11" applyNumberFormat="0" applyAlignment="0" applyProtection="0"/>
    <xf numFmtId="186" fontId="4" fillId="0" borderId="0" applyFont="0" applyFill="0" applyBorder="0" applyAlignment="0" applyProtection="0"/>
    <xf numFmtId="175"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3" fontId="45" fillId="0" borderId="0" applyFont="0" applyFill="0" applyBorder="0" applyAlignment="0" applyProtection="0"/>
    <xf numFmtId="177"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8" fontId="4" fillId="0" borderId="0" applyFont="0" applyFill="0" applyBorder="0" applyAlignment="0" applyProtection="0"/>
    <xf numFmtId="186" fontId="4" fillId="0" borderId="0" applyFont="0" applyFill="0" applyBorder="0" applyAlignment="0" applyProtection="0"/>
    <xf numFmtId="178" fontId="4" fillId="0" borderId="0" applyFont="0" applyFill="0" applyBorder="0" applyAlignment="0" applyProtection="0"/>
    <xf numFmtId="175"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7" fontId="4" fillId="0" borderId="0" applyFont="0" applyFill="0" applyBorder="0" applyAlignment="0" applyProtection="0"/>
    <xf numFmtId="174" fontId="4" fillId="0" borderId="0" applyFont="0" applyFill="0" applyBorder="0" applyAlignment="0" applyProtection="0"/>
    <xf numFmtId="177"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8" fontId="4" fillId="0" borderId="0" applyFont="0" applyFill="0" applyBorder="0" applyAlignment="0" applyProtection="0"/>
    <xf numFmtId="174"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4" fontId="4" fillId="0" borderId="0" applyFont="0" applyFill="0" applyBorder="0" applyAlignment="0" applyProtection="0"/>
    <xf numFmtId="178"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8" fontId="4" fillId="0" borderId="0" applyFont="0" applyFill="0" applyBorder="0" applyAlignment="0" applyProtection="0"/>
    <xf numFmtId="173" fontId="45" fillId="0" borderId="0" applyFont="0" applyFill="0" applyBorder="0" applyAlignment="0" applyProtection="0"/>
    <xf numFmtId="177" fontId="4" fillId="0" borderId="0" applyFont="0" applyFill="0" applyBorder="0" applyAlignment="0" applyProtection="0"/>
    <xf numFmtId="174" fontId="4" fillId="0" borderId="0" applyFont="0" applyFill="0" applyBorder="0" applyAlignment="0" applyProtection="0"/>
    <xf numFmtId="177" fontId="4"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9" fontId="4" fillId="0" borderId="0" applyFont="0" applyFill="0" applyBorder="0" applyAlignment="0" applyProtection="0"/>
    <xf numFmtId="0" fontId="112" fillId="0" borderId="0" applyNumberFormat="0" applyFill="0" applyBorder="0" applyAlignment="0" applyProtection="0"/>
    <xf numFmtId="11" fontId="45" fillId="0" borderId="0" applyFont="0" applyFill="0" applyBorder="0" applyAlignment="0" applyProtection="0"/>
    <xf numFmtId="0" fontId="31" fillId="20" borderId="0" applyNumberFormat="0" applyBorder="0" applyAlignment="0" applyProtection="0"/>
    <xf numFmtId="0" fontId="31" fillId="18" borderId="0" applyNumberFormat="0" applyBorder="0" applyAlignment="0" applyProtection="0"/>
    <xf numFmtId="0" fontId="79" fillId="9" borderId="0" applyNumberFormat="0" applyBorder="0" applyAlignment="0" applyProtection="0"/>
    <xf numFmtId="0" fontId="119" fillId="9" borderId="0" applyNumberFormat="0" applyBorder="0" applyAlignment="0" applyProtection="0"/>
    <xf numFmtId="0" fontId="31" fillId="20" borderId="0" applyNumberFormat="0" applyBorder="0" applyAlignment="0" applyProtection="0"/>
    <xf numFmtId="0" fontId="31" fillId="18" borderId="0" applyNumberFormat="0" applyBorder="0" applyAlignment="0" applyProtection="0"/>
    <xf numFmtId="0" fontId="31" fillId="20" borderId="0" applyNumberFormat="0" applyBorder="0" applyAlignment="0" applyProtection="0"/>
    <xf numFmtId="0" fontId="79" fillId="9"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95" fillId="0" borderId="32" applyNumberFormat="0" applyFill="0" applyAlignment="0" applyProtection="0"/>
    <xf numFmtId="0" fontId="32" fillId="0" borderId="17" applyNumberFormat="0" applyFill="0" applyAlignment="0" applyProtection="0"/>
    <xf numFmtId="0" fontId="95" fillId="0" borderId="32" applyNumberFormat="0" applyFill="0" applyAlignment="0" applyProtection="0"/>
    <xf numFmtId="0" fontId="32" fillId="0" borderId="17" applyNumberFormat="0" applyFill="0" applyAlignment="0" applyProtection="0"/>
    <xf numFmtId="0" fontId="95" fillId="0" borderId="32" applyNumberFormat="0" applyFill="0" applyAlignment="0" applyProtection="0"/>
    <xf numFmtId="0" fontId="95" fillId="0" borderId="32" applyNumberFormat="0" applyFill="0" applyAlignment="0" applyProtection="0"/>
    <xf numFmtId="0" fontId="95" fillId="0" borderId="32" applyNumberFormat="0" applyFill="0" applyAlignment="0" applyProtection="0"/>
    <xf numFmtId="0" fontId="95" fillId="0" borderId="32" applyNumberFormat="0" applyFill="0" applyAlignment="0" applyProtection="0"/>
    <xf numFmtId="0" fontId="95" fillId="0" borderId="32" applyNumberFormat="0" applyFill="0" applyAlignment="0" applyProtection="0"/>
    <xf numFmtId="0" fontId="95" fillId="0" borderId="32" applyNumberFormat="0" applyFill="0" applyAlignment="0" applyProtection="0"/>
    <xf numFmtId="0" fontId="95" fillId="0" borderId="32" applyNumberFormat="0" applyFill="0" applyAlignment="0" applyProtection="0"/>
    <xf numFmtId="0" fontId="95" fillId="0" borderId="32" applyNumberFormat="0" applyFill="0" applyAlignment="0" applyProtection="0"/>
    <xf numFmtId="0" fontId="95" fillId="0" borderId="32"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96" fillId="0" borderId="33" applyNumberFormat="0" applyFill="0" applyAlignment="0" applyProtection="0"/>
    <xf numFmtId="0" fontId="33" fillId="0" borderId="18" applyNumberFormat="0" applyFill="0" applyAlignment="0" applyProtection="0"/>
    <xf numFmtId="0" fontId="96" fillId="0" borderId="33" applyNumberFormat="0" applyFill="0" applyAlignment="0" applyProtection="0"/>
    <xf numFmtId="0" fontId="33" fillId="0" borderId="18"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97" fillId="0" borderId="34" applyNumberFormat="0" applyFill="0" applyAlignment="0" applyProtection="0"/>
    <xf numFmtId="0" fontId="34" fillId="0" borderId="19" applyNumberFormat="0" applyFill="0" applyAlignment="0" applyProtection="0"/>
    <xf numFmtId="0" fontId="97" fillId="0" borderId="34" applyNumberFormat="0" applyFill="0" applyAlignment="0" applyProtection="0"/>
    <xf numFmtId="0" fontId="34" fillId="0" borderId="19" applyNumberFormat="0" applyFill="0" applyAlignment="0" applyProtection="0"/>
    <xf numFmtId="0" fontId="97" fillId="0" borderId="34" applyNumberFormat="0" applyFill="0" applyAlignment="0" applyProtection="0"/>
    <xf numFmtId="0" fontId="97" fillId="0" borderId="34" applyNumberFormat="0" applyFill="0" applyAlignment="0" applyProtection="0"/>
    <xf numFmtId="0" fontId="97" fillId="0" borderId="34" applyNumberFormat="0" applyFill="0" applyAlignment="0" applyProtection="0"/>
    <xf numFmtId="0" fontId="97" fillId="0" borderId="34" applyNumberFormat="0" applyFill="0" applyAlignment="0" applyProtection="0"/>
    <xf numFmtId="0" fontId="97" fillId="0" borderId="34" applyNumberFormat="0" applyFill="0" applyAlignment="0" applyProtection="0"/>
    <xf numFmtId="0" fontId="97" fillId="0" borderId="34" applyNumberFormat="0" applyFill="0" applyAlignment="0" applyProtection="0"/>
    <xf numFmtId="0" fontId="97" fillId="0" borderId="34" applyNumberFormat="0" applyFill="0" applyAlignment="0" applyProtection="0"/>
    <xf numFmtId="0" fontId="97" fillId="0" borderId="34" applyNumberFormat="0" applyFill="0" applyAlignment="0" applyProtection="0"/>
    <xf numFmtId="0" fontId="97" fillId="0" borderId="34"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34" fillId="0" borderId="19" applyNumberFormat="0" applyFill="0" applyAlignment="0" applyProtection="0"/>
    <xf numFmtId="0" fontId="97" fillId="0" borderId="0" applyNumberFormat="0" applyFill="0" applyBorder="0" applyAlignment="0" applyProtection="0"/>
    <xf numFmtId="0" fontId="34" fillId="0" borderId="0" applyNumberFormat="0" applyFill="0" applyBorder="0" applyAlignment="0" applyProtection="0"/>
    <xf numFmtId="0" fontId="97" fillId="0" borderId="0" applyNumberFormat="0" applyFill="0" applyBorder="0" applyAlignment="0" applyProtection="0"/>
    <xf numFmtId="0" fontId="34"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13" fillId="0" borderId="20" applyNumberFormat="0" applyFill="0" applyAlignment="0" applyProtection="0"/>
    <xf numFmtId="0" fontId="120" fillId="0" borderId="0" applyNumberFormat="0" applyFill="0" applyBorder="0" applyAlignment="0" applyProtection="0">
      <alignment vertical="top"/>
      <protection locked="0"/>
    </xf>
    <xf numFmtId="0" fontId="15" fillId="0" borderId="0" applyNumberFormat="0" applyFill="0" applyBorder="0" applyAlignment="0" applyProtection="0"/>
    <xf numFmtId="0" fontId="120" fillId="0" borderId="0" applyNumberFormat="0" applyFill="0" applyBorder="0" applyAlignment="0" applyProtection="0">
      <alignment vertical="top"/>
      <protection locked="0"/>
    </xf>
    <xf numFmtId="0" fontId="15" fillId="0" borderId="0" applyNumberFormat="0" applyFill="0" applyBorder="0" applyAlignment="0" applyProtection="0"/>
    <xf numFmtId="0" fontId="35" fillId="40" borderId="9" applyNumberFormat="0" applyAlignment="0" applyProtection="0"/>
    <xf numFmtId="0" fontId="35" fillId="21" borderId="9" applyNumberFormat="0" applyAlignment="0" applyProtection="0"/>
    <xf numFmtId="0" fontId="80" fillId="12" borderId="2" applyNumberFormat="0" applyAlignment="0" applyProtection="0"/>
    <xf numFmtId="0" fontId="80" fillId="40" borderId="2" applyNumberFormat="0" applyAlignment="0" applyProtection="0"/>
    <xf numFmtId="0" fontId="35" fillId="40" borderId="9" applyNumberFormat="0" applyAlignment="0" applyProtection="0"/>
    <xf numFmtId="0" fontId="35" fillId="21" borderId="9" applyNumberFormat="0" applyAlignment="0" applyProtection="0"/>
    <xf numFmtId="0" fontId="35" fillId="40" borderId="9" applyNumberFormat="0" applyAlignment="0" applyProtection="0"/>
    <xf numFmtId="0" fontId="35" fillId="40" borderId="9" applyNumberFormat="0" applyAlignment="0" applyProtection="0"/>
    <xf numFmtId="0" fontId="80" fillId="12" borderId="2" applyNumberFormat="0" applyAlignment="0" applyProtection="0"/>
    <xf numFmtId="0" fontId="35" fillId="21" borderId="9" applyNumberFormat="0" applyAlignment="0" applyProtection="0"/>
    <xf numFmtId="0" fontId="35" fillId="40" borderId="9" applyNumberFormat="0" applyAlignment="0" applyProtection="0"/>
    <xf numFmtId="0" fontId="35" fillId="40" borderId="9" applyNumberFormat="0" applyAlignment="0" applyProtection="0"/>
    <xf numFmtId="0" fontId="35" fillId="40" borderId="9" applyNumberFormat="0" applyAlignment="0" applyProtection="0"/>
    <xf numFmtId="0" fontId="35" fillId="40" borderId="9" applyNumberFormat="0" applyAlignment="0" applyProtection="0"/>
    <xf numFmtId="0" fontId="35" fillId="40" borderId="9" applyNumberFormat="0" applyAlignment="0" applyProtection="0"/>
    <xf numFmtId="0" fontId="35" fillId="40" borderId="9" applyNumberFormat="0" applyAlignment="0" applyProtection="0"/>
    <xf numFmtId="0" fontId="35" fillId="40" borderId="9" applyNumberFormat="0" applyAlignment="0" applyProtection="0"/>
    <xf numFmtId="0" fontId="35" fillId="40"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0" fontId="35" fillId="21" borderId="9" applyNumberFormat="0" applyAlignment="0" applyProtection="0"/>
    <xf numFmtId="4" fontId="47" fillId="0" borderId="4">
      <alignment horizontal="right" vertical="center"/>
    </xf>
    <xf numFmtId="0" fontId="47" fillId="0" borderId="31">
      <alignment horizontal="right" vertical="center"/>
    </xf>
    <xf numFmtId="0" fontId="104" fillId="42" borderId="21" applyNumberFormat="0" applyFont="0" applyAlignment="0" applyProtection="0"/>
    <xf numFmtId="0" fontId="105" fillId="30" borderId="0" applyNumberFormat="0" applyBorder="0" applyAlignment="0" applyProtection="0"/>
    <xf numFmtId="0" fontId="105" fillId="31" borderId="0" applyNumberFormat="0" applyBorder="0" applyAlignment="0" applyProtection="0"/>
    <xf numFmtId="0" fontId="105" fillId="32" borderId="0" applyNumberFormat="0" applyBorder="0" applyAlignment="0" applyProtection="0"/>
    <xf numFmtId="0" fontId="105" fillId="27" borderId="0" applyNumberFormat="0" applyBorder="0" applyAlignment="0" applyProtection="0"/>
    <xf numFmtId="0" fontId="105" fillId="28" borderId="0" applyNumberFormat="0" applyBorder="0" applyAlignment="0" applyProtection="0"/>
    <xf numFmtId="0" fontId="105" fillId="33" borderId="0" applyNumberFormat="0" applyBorder="0" applyAlignment="0" applyProtection="0"/>
    <xf numFmtId="0" fontId="114" fillId="18" borderId="0" applyNumberFormat="0" applyBorder="0" applyAlignment="0" applyProtection="0"/>
    <xf numFmtId="0" fontId="115" fillId="37" borderId="8" applyNumberFormat="0" applyAlignment="0" applyProtection="0"/>
    <xf numFmtId="0" fontId="4" fillId="84" borderId="4"/>
    <xf numFmtId="0" fontId="41" fillId="0" borderId="35" applyNumberFormat="0" applyFill="0" applyAlignment="0" applyProtection="0"/>
    <xf numFmtId="0" fontId="36" fillId="0" borderId="20" applyNumberFormat="0" applyFill="0" applyAlignment="0" applyProtection="0"/>
    <xf numFmtId="0" fontId="41" fillId="0" borderId="35" applyNumberFormat="0" applyFill="0" applyAlignment="0" applyProtection="0"/>
    <xf numFmtId="0" fontId="36" fillId="0" borderId="20" applyNumberFormat="0" applyFill="0" applyAlignment="0" applyProtection="0"/>
    <xf numFmtId="0" fontId="41" fillId="0" borderId="35" applyNumberFormat="0" applyFill="0" applyAlignment="0" applyProtection="0"/>
    <xf numFmtId="0" fontId="41" fillId="0" borderId="35" applyNumberFormat="0" applyFill="0" applyAlignment="0" applyProtection="0"/>
    <xf numFmtId="0" fontId="41" fillId="0" borderId="35" applyNumberFormat="0" applyFill="0" applyAlignment="0" applyProtection="0"/>
    <xf numFmtId="0" fontId="41" fillId="0" borderId="35" applyNumberFormat="0" applyFill="0" applyAlignment="0" applyProtection="0"/>
    <xf numFmtId="0" fontId="41" fillId="0" borderId="35" applyNumberFormat="0" applyFill="0" applyAlignment="0" applyProtection="0"/>
    <xf numFmtId="0" fontId="41" fillId="0" borderId="35" applyNumberFormat="0" applyFill="0" applyAlignment="0" applyProtection="0"/>
    <xf numFmtId="0" fontId="41" fillId="0" borderId="35" applyNumberFormat="0" applyFill="0" applyAlignment="0" applyProtection="0"/>
    <xf numFmtId="0" fontId="41" fillId="0" borderId="35" applyNumberFormat="0" applyFill="0" applyAlignment="0" applyProtection="0"/>
    <xf numFmtId="0" fontId="41" fillId="0" borderId="35"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36" fillId="0" borderId="20" applyNumberFormat="0" applyFill="0" applyAlignment="0" applyProtection="0"/>
    <xf numFmtId="0" fontId="116" fillId="0" borderId="0" applyNumberFormat="0" applyFill="0" applyBorder="0" applyAlignment="0" applyProtection="0"/>
    <xf numFmtId="172" fontId="4" fillId="0" borderId="0" applyFont="0" applyFill="0" applyBorder="0" applyAlignment="0" applyProtection="0"/>
    <xf numFmtId="0" fontId="98" fillId="40" borderId="0" applyNumberFormat="0" applyBorder="0" applyAlignment="0" applyProtection="0"/>
    <xf numFmtId="0" fontId="37" fillId="40" borderId="0" applyNumberFormat="0" applyBorder="0" applyAlignment="0" applyProtection="0"/>
    <xf numFmtId="0" fontId="98" fillId="40" borderId="0" applyNumberFormat="0" applyBorder="0" applyAlignment="0" applyProtection="0"/>
    <xf numFmtId="0" fontId="37" fillId="40" borderId="0" applyNumberFormat="0" applyBorder="0" applyAlignment="0" applyProtection="0"/>
    <xf numFmtId="0" fontId="98" fillId="40" borderId="0" applyNumberFormat="0" applyBorder="0" applyAlignment="0" applyProtection="0"/>
    <xf numFmtId="0" fontId="98" fillId="40" borderId="0" applyNumberFormat="0" applyBorder="0" applyAlignment="0" applyProtection="0"/>
    <xf numFmtId="0" fontId="98" fillId="40" borderId="0" applyNumberFormat="0" applyBorder="0" applyAlignment="0" applyProtection="0"/>
    <xf numFmtId="0" fontId="98" fillId="40" borderId="0" applyNumberFormat="0" applyBorder="0" applyAlignment="0" applyProtection="0"/>
    <xf numFmtId="0" fontId="98" fillId="40" borderId="0" applyNumberFormat="0" applyBorder="0" applyAlignment="0" applyProtection="0"/>
    <xf numFmtId="0" fontId="98" fillId="40" borderId="0" applyNumberFormat="0" applyBorder="0" applyAlignment="0" applyProtection="0"/>
    <xf numFmtId="0" fontId="98" fillId="40" borderId="0" applyNumberFormat="0" applyBorder="0" applyAlignment="0" applyProtection="0"/>
    <xf numFmtId="0" fontId="98" fillId="40" borderId="0" applyNumberFormat="0" applyBorder="0" applyAlignment="0" applyProtection="0"/>
    <xf numFmtId="0" fontId="37" fillId="40" borderId="0" applyNumberFormat="0" applyBorder="0" applyAlignment="0" applyProtection="0"/>
    <xf numFmtId="0" fontId="98" fillId="40" borderId="0" applyNumberFormat="0" applyBorder="0" applyAlignment="0" applyProtection="0"/>
    <xf numFmtId="0" fontId="121" fillId="11" borderId="0" applyNumberFormat="0" applyBorder="0" applyAlignment="0" applyProtection="0"/>
    <xf numFmtId="0" fontId="58" fillId="40" borderId="0" applyNumberFormat="0" applyBorder="0" applyAlignment="0" applyProtection="0"/>
    <xf numFmtId="0" fontId="37" fillId="40" borderId="0" applyNumberFormat="0" applyBorder="0" applyAlignment="0" applyProtection="0"/>
    <xf numFmtId="0" fontId="19" fillId="11"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4" fillId="0" borderId="0"/>
    <xf numFmtId="0" fontId="25"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8" fillId="0" borderId="0"/>
    <xf numFmtId="0" fontId="118" fillId="0" borderId="0"/>
    <xf numFmtId="0" fontId="118"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118" fillId="0" borderId="0"/>
    <xf numFmtId="0" fontId="4" fillId="0" borderId="0"/>
    <xf numFmtId="0" fontId="118" fillId="0" borderId="0"/>
    <xf numFmtId="0" fontId="4" fillId="0" borderId="0"/>
    <xf numFmtId="0" fontId="118" fillId="0" borderId="0"/>
    <xf numFmtId="0" fontId="4" fillId="0" borderId="0"/>
    <xf numFmtId="0" fontId="4" fillId="0" borderId="0"/>
    <xf numFmtId="0" fontId="4" fillId="0" borderId="0"/>
    <xf numFmtId="0" fontId="4" fillId="0" borderId="0"/>
    <xf numFmtId="0" fontId="16" fillId="0" borderId="0"/>
    <xf numFmtId="0" fontId="16" fillId="0" borderId="0"/>
    <xf numFmtId="164" fontId="99" fillId="0" borderId="0">
      <alignment vertical="center"/>
    </xf>
    <xf numFmtId="0" fontId="16" fillId="0" borderId="0"/>
    <xf numFmtId="0" fontId="16" fillId="0" borderId="0"/>
    <xf numFmtId="0" fontId="16" fillId="0" borderId="0"/>
    <xf numFmtId="0" fontId="16" fillId="0" borderId="0"/>
    <xf numFmtId="164" fontId="99" fillId="0" borderId="0">
      <alignment vertical="center"/>
    </xf>
    <xf numFmtId="164" fontId="99" fillId="0" borderId="0">
      <alignment vertical="center"/>
    </xf>
    <xf numFmtId="164" fontId="99" fillId="0" borderId="0">
      <alignment vertical="center"/>
    </xf>
    <xf numFmtId="164" fontId="99" fillId="0" borderId="0">
      <alignment vertical="center"/>
    </xf>
    <xf numFmtId="0" fontId="11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5" fillId="0" borderId="0"/>
    <xf numFmtId="164" fontId="99" fillId="0" borderId="0">
      <alignment vertical="center"/>
    </xf>
    <xf numFmtId="164" fontId="99" fillId="0" borderId="0">
      <alignment vertical="center"/>
    </xf>
    <xf numFmtId="164" fontId="99" fillId="0" borderId="0">
      <alignment vertical="center"/>
    </xf>
    <xf numFmtId="164" fontId="99"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18" fillId="0" borderId="0"/>
    <xf numFmtId="164" fontId="99" fillId="0" borderId="0">
      <alignment vertical="center"/>
    </xf>
    <xf numFmtId="164" fontId="99" fillId="0" borderId="0">
      <alignment vertical="center"/>
    </xf>
    <xf numFmtId="164" fontId="99" fillId="0" borderId="0">
      <alignment vertical="center"/>
    </xf>
    <xf numFmtId="164" fontId="99" fillId="0" borderId="0">
      <alignment vertical="center"/>
    </xf>
    <xf numFmtId="0" fontId="16" fillId="0" borderId="0"/>
    <xf numFmtId="170" fontId="99" fillId="0" borderId="0">
      <alignment vertical="center"/>
    </xf>
    <xf numFmtId="0" fontId="16" fillId="0" borderId="0"/>
    <xf numFmtId="0" fontId="16" fillId="0" borderId="0"/>
    <xf numFmtId="0" fontId="16" fillId="0" borderId="0"/>
    <xf numFmtId="0" fontId="16" fillId="0" borderId="0"/>
    <xf numFmtId="0" fontId="16" fillId="0" borderId="0"/>
    <xf numFmtId="0" fontId="16" fillId="0" borderId="0"/>
    <xf numFmtId="170" fontId="99" fillId="0" borderId="0">
      <alignment vertical="center"/>
    </xf>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6" fillId="0" borderId="0"/>
    <xf numFmtId="0" fontId="118" fillId="0" borderId="0"/>
    <xf numFmtId="0" fontId="4" fillId="0" borderId="0"/>
    <xf numFmtId="0" fontId="118" fillId="0" borderId="0"/>
    <xf numFmtId="0" fontId="16" fillId="0" borderId="0"/>
    <xf numFmtId="0" fontId="118" fillId="0" borderId="0"/>
    <xf numFmtId="0" fontId="16" fillId="0" borderId="0"/>
    <xf numFmtId="0" fontId="4" fillId="0" borderId="0"/>
    <xf numFmtId="0" fontId="4" fillId="0" borderId="0"/>
    <xf numFmtId="0" fontId="4" fillId="0" borderId="0"/>
    <xf numFmtId="0" fontId="4" fillId="0" borderId="0"/>
    <xf numFmtId="170" fontId="99" fillId="0" borderId="0">
      <alignment vertical="center"/>
    </xf>
    <xf numFmtId="0" fontId="4" fillId="0" borderId="0"/>
    <xf numFmtId="0" fontId="25" fillId="0" borderId="0"/>
    <xf numFmtId="0" fontId="4" fillId="0" borderId="0"/>
    <xf numFmtId="0" fontId="118" fillId="0" borderId="0"/>
    <xf numFmtId="0" fontId="4" fillId="0" borderId="0"/>
    <xf numFmtId="0" fontId="118" fillId="0" borderId="0"/>
    <xf numFmtId="0" fontId="4" fillId="0" borderId="0"/>
    <xf numFmtId="0" fontId="118" fillId="0" borderId="0"/>
    <xf numFmtId="0" fontId="4" fillId="0" borderId="0"/>
    <xf numFmtId="0" fontId="4" fillId="0" borderId="0"/>
    <xf numFmtId="170" fontId="99" fillId="0" borderId="0">
      <alignment vertical="center"/>
    </xf>
    <xf numFmtId="0" fontId="16"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0" fontId="4" fillId="0" borderId="0"/>
    <xf numFmtId="0" fontId="4" fillId="0" borderId="0"/>
    <xf numFmtId="0" fontId="4" fillId="0" borderId="0"/>
    <xf numFmtId="0" fontId="4" fillId="0" borderId="0"/>
    <xf numFmtId="0" fontId="16"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16" fillId="0" borderId="0"/>
    <xf numFmtId="0" fontId="43" fillId="0" borderId="0"/>
    <xf numFmtId="0" fontId="4" fillId="0" borderId="0"/>
    <xf numFmtId="0" fontId="100" fillId="0" borderId="0"/>
    <xf numFmtId="0" fontId="16" fillId="0" borderId="0"/>
    <xf numFmtId="0" fontId="25" fillId="0" borderId="0"/>
    <xf numFmtId="0" fontId="16" fillId="0" borderId="0"/>
    <xf numFmtId="0" fontId="16"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16" fillId="0" borderId="0"/>
    <xf numFmtId="0" fontId="16" fillId="0" borderId="0"/>
    <xf numFmtId="0" fontId="16" fillId="0" borderId="0"/>
    <xf numFmtId="0" fontId="4" fillId="0" borderId="0"/>
    <xf numFmtId="0" fontId="25" fillId="0" borderId="0"/>
    <xf numFmtId="0" fontId="25" fillId="0" borderId="0"/>
    <xf numFmtId="0" fontId="16" fillId="0" borderId="0"/>
    <xf numFmtId="0" fontId="16" fillId="0" borderId="0"/>
    <xf numFmtId="0" fontId="25" fillId="0" borderId="0"/>
    <xf numFmtId="0" fontId="16" fillId="0" borderId="0"/>
    <xf numFmtId="0" fontId="118" fillId="0" borderId="0"/>
    <xf numFmtId="0" fontId="16" fillId="0" borderId="0"/>
    <xf numFmtId="0" fontId="4" fillId="0" borderId="0">
      <alignment vertical="top"/>
    </xf>
    <xf numFmtId="0" fontId="16" fillId="0" borderId="0"/>
    <xf numFmtId="0" fontId="4" fillId="0" borderId="0"/>
    <xf numFmtId="0" fontId="4" fillId="0" borderId="0"/>
    <xf numFmtId="0" fontId="4" fillId="0" borderId="0"/>
    <xf numFmtId="0" fontId="16" fillId="0" borderId="0"/>
    <xf numFmtId="0" fontId="4" fillId="0" borderId="0"/>
    <xf numFmtId="0" fontId="16" fillId="0" borderId="0"/>
    <xf numFmtId="0" fontId="25" fillId="0" borderId="0"/>
    <xf numFmtId="0" fontId="16" fillId="0" borderId="0"/>
    <xf numFmtId="0" fontId="4" fillId="0" borderId="0"/>
    <xf numFmtId="0" fontId="16" fillId="0" borderId="0"/>
    <xf numFmtId="0" fontId="16" fillId="0" borderId="0"/>
    <xf numFmtId="0" fontId="16" fillId="0" borderId="0"/>
    <xf numFmtId="0" fontId="16" fillId="0" borderId="0"/>
    <xf numFmtId="0" fontId="4" fillId="0" borderId="0"/>
    <xf numFmtId="0" fontId="16" fillId="0" borderId="0"/>
    <xf numFmtId="0" fontId="4" fillId="0" borderId="0"/>
    <xf numFmtId="0" fontId="16" fillId="0" borderId="0"/>
    <xf numFmtId="0" fontId="2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5" fillId="0" borderId="0"/>
    <xf numFmtId="0" fontId="16" fillId="0" borderId="0"/>
    <xf numFmtId="0" fontId="25" fillId="0" borderId="0"/>
    <xf numFmtId="0" fontId="4" fillId="0" borderId="0"/>
    <xf numFmtId="0" fontId="16" fillId="0" borderId="0"/>
    <xf numFmtId="0" fontId="4" fillId="0" borderId="0"/>
    <xf numFmtId="0" fontId="16" fillId="0" borderId="0"/>
    <xf numFmtId="0" fontId="4" fillId="0" borderId="0"/>
    <xf numFmtId="0" fontId="16" fillId="0" borderId="0"/>
    <xf numFmtId="0" fontId="25" fillId="0" borderId="0"/>
    <xf numFmtId="0" fontId="16" fillId="0" borderId="0"/>
    <xf numFmtId="0" fontId="16" fillId="0" borderId="0"/>
    <xf numFmtId="0" fontId="16" fillId="0" borderId="0"/>
    <xf numFmtId="0" fontId="4" fillId="0" borderId="0"/>
    <xf numFmtId="0" fontId="117" fillId="0" borderId="0"/>
    <xf numFmtId="0" fontId="117" fillId="0" borderId="0"/>
    <xf numFmtId="0" fontId="117" fillId="0" borderId="0"/>
    <xf numFmtId="0" fontId="25" fillId="0" borderId="0"/>
    <xf numFmtId="0" fontId="117" fillId="0" borderId="0"/>
    <xf numFmtId="0" fontId="25" fillId="0" borderId="0"/>
    <xf numFmtId="4" fontId="4" fillId="0" borderId="0"/>
    <xf numFmtId="0" fontId="16" fillId="0" borderId="0"/>
    <xf numFmtId="0" fontId="25" fillId="0" borderId="0"/>
    <xf numFmtId="0" fontId="4" fillId="0" borderId="0"/>
    <xf numFmtId="0" fontId="4" fillId="0" borderId="0"/>
    <xf numFmtId="0" fontId="4" fillId="0" borderId="0"/>
    <xf numFmtId="0" fontId="16" fillId="0" borderId="0"/>
    <xf numFmtId="0" fontId="16" fillId="0" borderId="0"/>
    <xf numFmtId="0" fontId="4" fillId="0" borderId="0"/>
    <xf numFmtId="0" fontId="16" fillId="0" borderId="0"/>
    <xf numFmtId="0" fontId="4" fillId="0" borderId="0"/>
    <xf numFmtId="187" fontId="99" fillId="0" borderId="0">
      <alignment vertical="center"/>
    </xf>
    <xf numFmtId="0" fontId="4" fillId="0" borderId="0"/>
    <xf numFmtId="187" fontId="99" fillId="0" borderId="0">
      <alignment vertical="center"/>
    </xf>
    <xf numFmtId="0" fontId="4" fillId="0" borderId="0"/>
    <xf numFmtId="0" fontId="4" fillId="0" borderId="0"/>
    <xf numFmtId="0" fontId="25" fillId="0" borderId="0"/>
    <xf numFmtId="0" fontId="4" fillId="0" borderId="0"/>
    <xf numFmtId="0" fontId="4" fillId="0" borderId="0"/>
    <xf numFmtId="0" fontId="44" fillId="0" borderId="0"/>
    <xf numFmtId="0" fontId="4" fillId="0" borderId="0"/>
    <xf numFmtId="0" fontId="4" fillId="0" borderId="0"/>
    <xf numFmtId="0" fontId="4" fillId="0" borderId="0"/>
    <xf numFmtId="0" fontId="44" fillId="0" borderId="0"/>
    <xf numFmtId="0" fontId="4" fillId="0" borderId="0"/>
    <xf numFmtId="0" fontId="44" fillId="0" borderId="0"/>
    <xf numFmtId="0" fontId="44" fillId="0" borderId="0"/>
    <xf numFmtId="0" fontId="25" fillId="0" borderId="0"/>
    <xf numFmtId="0" fontId="25" fillId="0" borderId="0"/>
    <xf numFmtId="0" fontId="4" fillId="0" borderId="0"/>
    <xf numFmtId="0" fontId="16" fillId="0" borderId="0"/>
    <xf numFmtId="0" fontId="4" fillId="0" borderId="0"/>
    <xf numFmtId="0" fontId="16"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16" fillId="0" borderId="0"/>
    <xf numFmtId="0" fontId="61"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61" fillId="0" borderId="0"/>
    <xf numFmtId="0" fontId="81" fillId="0" borderId="0"/>
    <xf numFmtId="0" fontId="61" fillId="0" borderId="0"/>
    <xf numFmtId="0" fontId="81" fillId="0" borderId="0"/>
    <xf numFmtId="0" fontId="25" fillId="0" borderId="0"/>
    <xf numFmtId="0" fontId="25" fillId="0" borderId="0"/>
    <xf numFmtId="0" fontId="61"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16" fillId="0" borderId="0"/>
    <xf numFmtId="0" fontId="25" fillId="0" borderId="0"/>
    <xf numFmtId="0" fontId="81" fillId="0" borderId="0"/>
    <xf numFmtId="0" fontId="25" fillId="0" borderId="0"/>
    <xf numFmtId="0" fontId="4" fillId="0" borderId="0"/>
    <xf numFmtId="0" fontId="4" fillId="0" borderId="0"/>
    <xf numFmtId="0" fontId="4" fillId="0" borderId="0"/>
    <xf numFmtId="0" fontId="44" fillId="0" borderId="0"/>
    <xf numFmtId="0" fontId="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61" fillId="0" borderId="0"/>
    <xf numFmtId="0" fontId="4" fillId="0" borderId="0"/>
    <xf numFmtId="0" fontId="61" fillId="0" borderId="0"/>
    <xf numFmtId="0" fontId="4" fillId="0" borderId="0"/>
    <xf numFmtId="0" fontId="44" fillId="0" borderId="0"/>
    <xf numFmtId="0" fontId="4" fillId="0" borderId="0"/>
    <xf numFmtId="0" fontId="44" fillId="0" borderId="0"/>
    <xf numFmtId="0" fontId="4" fillId="0" borderId="0"/>
    <xf numFmtId="0" fontId="25" fillId="0" borderId="0"/>
    <xf numFmtId="0" fontId="122"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6" fillId="0" borderId="0"/>
    <xf numFmtId="0" fontId="16" fillId="0" borderId="0"/>
    <xf numFmtId="0" fontId="16" fillId="0" borderId="0"/>
    <xf numFmtId="0" fontId="16"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16" fillId="0" borderId="0"/>
    <xf numFmtId="0" fontId="4" fillId="0" borderId="0"/>
    <xf numFmtId="0" fontId="62" fillId="0" borderId="0"/>
    <xf numFmtId="0" fontId="4" fillId="0" borderId="0"/>
    <xf numFmtId="0" fontId="16" fillId="0" borderId="0"/>
    <xf numFmtId="0" fontId="4" fillId="0" borderId="0"/>
    <xf numFmtId="0" fontId="4" fillId="0" borderId="0"/>
    <xf numFmtId="0" fontId="4" fillId="0" borderId="0"/>
    <xf numFmtId="0" fontId="16"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0" fontId="4" fillId="0" borderId="0"/>
    <xf numFmtId="0" fontId="16" fillId="0" borderId="0"/>
    <xf numFmtId="0" fontId="4" fillId="0" borderId="0"/>
    <xf numFmtId="0" fontId="25" fillId="0" borderId="0"/>
    <xf numFmtId="0" fontId="4" fillId="0" borderId="0"/>
    <xf numFmtId="0" fontId="44"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16" fillId="0" borderId="0"/>
    <xf numFmtId="0" fontId="16" fillId="0" borderId="0"/>
    <xf numFmtId="0" fontId="4" fillId="0" borderId="0"/>
    <xf numFmtId="188" fontId="102" fillId="0" borderId="0" applyNumberFormat="0" applyProtection="0">
      <alignment horizontal="center" vertical="center"/>
    </xf>
    <xf numFmtId="0" fontId="4" fillId="0" borderId="0" applyNumberFormat="0" applyFont="0" applyFill="0" applyBorder="0" applyAlignment="0" applyProtection="0"/>
    <xf numFmtId="0" fontId="25" fillId="0" borderId="0"/>
    <xf numFmtId="0" fontId="25" fillId="0" borderId="0"/>
    <xf numFmtId="0" fontId="16" fillId="0" borderId="0"/>
    <xf numFmtId="0" fontId="4" fillId="0" borderId="0"/>
    <xf numFmtId="0" fontId="16" fillId="0" borderId="0"/>
    <xf numFmtId="0" fontId="16" fillId="0" borderId="0"/>
    <xf numFmtId="0" fontId="16" fillId="0" borderId="0"/>
    <xf numFmtId="0" fontId="16" fillId="0" borderId="0"/>
    <xf numFmtId="0" fontId="4" fillId="0" borderId="0"/>
    <xf numFmtId="0" fontId="16"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25"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applyNumberFormat="0" applyFont="0" applyFill="0" applyBorder="0" applyAlignment="0" applyProtection="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101"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16"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16" fillId="0" borderId="0"/>
    <xf numFmtId="0" fontId="4" fillId="0" borderId="0"/>
    <xf numFmtId="0" fontId="45" fillId="0" borderId="0"/>
    <xf numFmtId="0" fontId="16" fillId="0" borderId="0"/>
    <xf numFmtId="0" fontId="4" fillId="0" borderId="0"/>
    <xf numFmtId="0" fontId="16" fillId="0" borderId="0"/>
    <xf numFmtId="0" fontId="4" fillId="0" borderId="0"/>
    <xf numFmtId="0" fontId="16" fillId="0" borderId="0"/>
    <xf numFmtId="0" fontId="4" fillId="0" borderId="0"/>
    <xf numFmtId="0" fontId="16" fillId="0" borderId="0"/>
    <xf numFmtId="0" fontId="4" fillId="0" borderId="0"/>
    <xf numFmtId="0" fontId="25"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0" fontId="4" fillId="0" borderId="0"/>
    <xf numFmtId="0" fontId="25" fillId="0" borderId="0"/>
    <xf numFmtId="4" fontId="47" fillId="0" borderId="0" applyFill="0" applyBorder="0" applyProtection="0">
      <alignment horizontal="right" vertical="center"/>
    </xf>
    <xf numFmtId="4" fontId="47" fillId="0" borderId="4" applyFill="0" applyBorder="0" applyProtection="0">
      <alignment horizontal="right" vertical="center"/>
    </xf>
    <xf numFmtId="4" fontId="47" fillId="0" borderId="0" applyFill="0" applyBorder="0" applyProtection="0">
      <alignment horizontal="right" vertical="center"/>
    </xf>
    <xf numFmtId="4" fontId="4" fillId="41" borderId="0" applyNumberFormat="0" applyFont="0" applyBorder="0" applyAlignment="0" applyProtection="0"/>
    <xf numFmtId="0" fontId="103" fillId="85" borderId="0" applyNumberFormat="0" applyFont="0" applyBorder="0" applyAlignment="0" applyProtection="0"/>
    <xf numFmtId="0" fontId="4" fillId="41" borderId="0" applyNumberFormat="0" applyFont="0" applyBorder="0" applyAlignment="0" applyProtection="0"/>
    <xf numFmtId="0" fontId="123" fillId="0" borderId="0"/>
    <xf numFmtId="0" fontId="4" fillId="0" borderId="0"/>
    <xf numFmtId="0" fontId="54" fillId="0" borderId="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4" fillId="42" borderId="21" applyNumberFormat="0" applyFont="0" applyAlignment="0" applyProtection="0"/>
    <xf numFmtId="0" fontId="25" fillId="57" borderId="30"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4" fillId="42" borderId="21" applyNumberFormat="0" applyFont="0" applyAlignment="0" applyProtection="0"/>
    <xf numFmtId="0" fontId="25" fillId="42" borderId="21" applyNumberFormat="0" applyFont="0" applyAlignment="0" applyProtection="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124" fillId="55" borderId="36" applyNumberFormat="0" applyAlignment="0" applyProtection="0"/>
    <xf numFmtId="0" fontId="93" fillId="0" borderId="0"/>
    <xf numFmtId="0" fontId="16" fillId="0" borderId="0"/>
    <xf numFmtId="0" fontId="44" fillId="0" borderId="0"/>
    <xf numFmtId="0" fontId="25" fillId="57" borderId="30" applyNumberFormat="0" applyFont="0" applyAlignment="0" applyProtection="0"/>
    <xf numFmtId="0" fontId="25" fillId="57" borderId="30" applyNumberFormat="0" applyFont="0" applyAlignment="0" applyProtection="0"/>
    <xf numFmtId="0" fontId="25" fillId="57" borderId="30" applyNumberFormat="0" applyFont="0" applyAlignment="0" applyProtection="0"/>
    <xf numFmtId="0" fontId="38" fillId="83" borderId="8" applyNumberFormat="0" applyAlignment="0" applyProtection="0"/>
    <xf numFmtId="0" fontId="38" fillId="83" borderId="8" applyNumberFormat="0" applyAlignment="0" applyProtection="0"/>
    <xf numFmtId="0" fontId="38" fillId="37" borderId="8" applyNumberFormat="0" applyAlignment="0" applyProtection="0"/>
    <xf numFmtId="0" fontId="38" fillId="83" borderId="8" applyNumberFormat="0" applyAlignment="0" applyProtection="0"/>
    <xf numFmtId="0" fontId="38" fillId="83" borderId="8" applyNumberFormat="0" applyAlignment="0" applyProtection="0"/>
    <xf numFmtId="0" fontId="38" fillId="83" borderId="8" applyNumberFormat="0" applyAlignment="0" applyProtection="0"/>
    <xf numFmtId="0" fontId="38" fillId="83" borderId="8" applyNumberFormat="0" applyAlignment="0" applyProtection="0"/>
    <xf numFmtId="0" fontId="38" fillId="83" borderId="8" applyNumberFormat="0" applyAlignment="0" applyProtection="0"/>
    <xf numFmtId="0" fontId="38" fillId="83" borderId="8" applyNumberFormat="0" applyAlignment="0" applyProtection="0"/>
    <xf numFmtId="0" fontId="38" fillId="83" borderId="8" applyNumberFormat="0" applyAlignment="0" applyProtection="0"/>
    <xf numFmtId="0" fontId="38" fillId="83" borderId="8" applyNumberFormat="0" applyAlignment="0" applyProtection="0"/>
    <xf numFmtId="0" fontId="38" fillId="37" borderId="8"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5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59"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cellStyleXfs>
  <cellXfs count="82">
    <xf numFmtId="0" fontId="0" fillId="0" borderId="0" xfId="0"/>
    <xf numFmtId="0" fontId="3" fillId="0" borderId="0" xfId="0" applyFont="1"/>
    <xf numFmtId="0" fontId="6" fillId="0" borderId="0" xfId="0" applyFont="1"/>
    <xf numFmtId="0" fontId="0" fillId="3" borderId="0" xfId="0" applyFill="1"/>
    <xf numFmtId="0" fontId="2" fillId="0" borderId="0" xfId="0" applyFont="1"/>
    <xf numFmtId="0" fontId="0" fillId="0" borderId="1" xfId="0" applyBorder="1"/>
    <xf numFmtId="0" fontId="0" fillId="0" borderId="0" xfId="0" applyBorder="1"/>
    <xf numFmtId="0" fontId="3" fillId="2" borderId="0" xfId="0" applyFont="1" applyFill="1"/>
    <xf numFmtId="0" fontId="0" fillId="2" borderId="0" xfId="0" applyFill="1" applyAlignment="1">
      <alignment horizontal="right"/>
    </xf>
    <xf numFmtId="0" fontId="3" fillId="2" borderId="0" xfId="0" applyFont="1" applyFill="1" applyAlignment="1">
      <alignment horizontal="left"/>
    </xf>
    <xf numFmtId="0" fontId="0" fillId="2" borderId="0" xfId="0" applyFont="1" applyFill="1" applyAlignment="1">
      <alignment horizontal="right"/>
    </xf>
    <xf numFmtId="167" fontId="0" fillId="0" borderId="0" xfId="0" applyNumberFormat="1"/>
    <xf numFmtId="0" fontId="0" fillId="2" borderId="0" xfId="0" applyFill="1" applyBorder="1" applyAlignment="1">
      <alignment horizontal="right"/>
    </xf>
    <xf numFmtId="0" fontId="8" fillId="0" borderId="0" xfId="0" applyFont="1" applyAlignment="1">
      <alignment vertical="center"/>
    </xf>
    <xf numFmtId="0" fontId="5" fillId="0" borderId="0" xfId="2" applyFont="1"/>
    <xf numFmtId="9" fontId="0" fillId="0" borderId="0" xfId="0" applyNumberFormat="1"/>
    <xf numFmtId="0" fontId="3" fillId="6" borderId="0" xfId="0" applyFont="1" applyFill="1"/>
    <xf numFmtId="0" fontId="0" fillId="6" borderId="0" xfId="0" applyFill="1" applyAlignment="1">
      <alignment horizontal="right"/>
    </xf>
    <xf numFmtId="167" fontId="0" fillId="6" borderId="0" xfId="0" applyNumberFormat="1" applyFill="1"/>
    <xf numFmtId="167" fontId="2" fillId="6" borderId="0" xfId="0" applyNumberFormat="1" applyFont="1" applyFill="1"/>
    <xf numFmtId="0" fontId="0" fillId="6" borderId="0" xfId="0" applyFill="1"/>
    <xf numFmtId="0" fontId="2" fillId="6" borderId="0" xfId="0" applyFont="1" applyFill="1"/>
    <xf numFmtId="0" fontId="9" fillId="0" borderId="0" xfId="0" applyFont="1" applyBorder="1"/>
    <xf numFmtId="0" fontId="0" fillId="0" borderId="0" xfId="0" applyFill="1"/>
    <xf numFmtId="0" fontId="6" fillId="3" borderId="0" xfId="0" applyFont="1" applyFill="1"/>
    <xf numFmtId="1" fontId="2" fillId="0" borderId="0" xfId="0" applyNumberFormat="1" applyFont="1"/>
    <xf numFmtId="0" fontId="10" fillId="0" borderId="0" xfId="0" applyFont="1" applyBorder="1"/>
    <xf numFmtId="0" fontId="10" fillId="0" borderId="0" xfId="0" applyFont="1" applyFill="1"/>
    <xf numFmtId="0" fontId="10" fillId="0" borderId="0" xfId="0" applyFont="1"/>
    <xf numFmtId="0" fontId="10" fillId="0" borderId="0" xfId="0" applyFont="1" applyFill="1" applyAlignment="1">
      <alignment horizontal="right"/>
    </xf>
    <xf numFmtId="0" fontId="10" fillId="0" borderId="0" xfId="0" applyFont="1" applyBorder="1" applyAlignment="1">
      <alignment horizontal="right"/>
    </xf>
    <xf numFmtId="0" fontId="10" fillId="0" borderId="0" xfId="0" applyFont="1" applyFill="1" applyBorder="1"/>
    <xf numFmtId="1" fontId="0" fillId="0" borderId="0" xfId="0" applyNumberFormat="1" applyFont="1" applyFill="1" applyBorder="1"/>
    <xf numFmtId="1" fontId="10" fillId="0" borderId="0" xfId="0" applyNumberFormat="1" applyFont="1" applyFill="1" applyBorder="1"/>
    <xf numFmtId="0" fontId="2" fillId="0" borderId="0" xfId="0" applyFont="1" applyBorder="1"/>
    <xf numFmtId="0" fontId="10" fillId="0" borderId="1" xfId="0" applyFont="1" applyBorder="1"/>
    <xf numFmtId="0" fontId="9" fillId="0" borderId="1" xfId="0" applyFont="1" applyBorder="1"/>
    <xf numFmtId="0" fontId="11" fillId="0" borderId="0" xfId="0" applyFont="1"/>
    <xf numFmtId="0" fontId="12" fillId="3" borderId="0" xfId="0" applyFont="1" applyFill="1"/>
    <xf numFmtId="0" fontId="3" fillId="0" borderId="0" xfId="0" applyFont="1" applyFill="1"/>
    <xf numFmtId="1" fontId="0" fillId="0" borderId="1" xfId="0" applyNumberFormat="1" applyFont="1" applyFill="1" applyBorder="1"/>
    <xf numFmtId="0" fontId="12" fillId="4" borderId="0" xfId="0" applyFont="1" applyFill="1"/>
    <xf numFmtId="1" fontId="0" fillId="6" borderId="0" xfId="0" applyNumberFormat="1" applyFont="1" applyFill="1" applyBorder="1"/>
    <xf numFmtId="1" fontId="0" fillId="7" borderId="0" xfId="0" applyNumberFormat="1" applyFont="1" applyFill="1" applyBorder="1"/>
    <xf numFmtId="1" fontId="0" fillId="7" borderId="1" xfId="0" applyNumberFormat="1" applyFont="1" applyFill="1" applyBorder="1"/>
    <xf numFmtId="0" fontId="12" fillId="5" borderId="0" xfId="0" applyFont="1" applyFill="1"/>
    <xf numFmtId="9" fontId="0" fillId="5" borderId="0" xfId="0" applyNumberFormat="1" applyFill="1"/>
    <xf numFmtId="0" fontId="3" fillId="5" borderId="0" xfId="0" applyFont="1" applyFill="1"/>
    <xf numFmtId="1" fontId="0" fillId="4" borderId="0" xfId="0" applyNumberFormat="1" applyFont="1" applyFill="1" applyBorder="1"/>
    <xf numFmtId="1" fontId="0" fillId="4" borderId="1" xfId="0" applyNumberFormat="1" applyFont="1" applyFill="1" applyBorder="1"/>
    <xf numFmtId="1" fontId="0" fillId="5" borderId="0" xfId="0" applyNumberFormat="1" applyFont="1" applyFill="1" applyBorder="1"/>
    <xf numFmtId="1" fontId="0" fillId="5" borderId="1" xfId="0" applyNumberFormat="1" applyFont="1" applyFill="1" applyBorder="1"/>
    <xf numFmtId="1" fontId="0" fillId="6" borderId="1" xfId="0" applyNumberFormat="1" applyFont="1" applyFill="1" applyBorder="1"/>
    <xf numFmtId="0" fontId="0" fillId="6" borderId="0" xfId="0" applyFill="1" applyBorder="1"/>
    <xf numFmtId="0" fontId="0" fillId="0" borderId="0" xfId="0" applyFill="1" applyBorder="1"/>
    <xf numFmtId="9" fontId="0" fillId="0" borderId="0" xfId="0" applyNumberFormat="1" applyFill="1" applyBorder="1"/>
    <xf numFmtId="1" fontId="2" fillId="0" borderId="0" xfId="0" applyNumberFormat="1" applyFont="1" applyFill="1" applyBorder="1"/>
    <xf numFmtId="0" fontId="3" fillId="0" borderId="0" xfId="0" applyFont="1" applyFill="1" applyBorder="1"/>
    <xf numFmtId="0" fontId="12" fillId="0" borderId="0" xfId="0" applyFont="1" applyFill="1"/>
    <xf numFmtId="167" fontId="4" fillId="0" borderId="0" xfId="2" applyNumberFormat="1" applyFill="1"/>
    <xf numFmtId="0" fontId="13" fillId="3" borderId="1" xfId="0" applyFont="1" applyFill="1" applyBorder="1"/>
    <xf numFmtId="167" fontId="2" fillId="3" borderId="1" xfId="0" applyNumberFormat="1" applyFont="1" applyFill="1" applyBorder="1"/>
    <xf numFmtId="0" fontId="3" fillId="4" borderId="0" xfId="0" applyFont="1" applyFill="1"/>
    <xf numFmtId="2" fontId="0" fillId="7" borderId="0" xfId="0" applyNumberFormat="1" applyFont="1" applyFill="1" applyBorder="1"/>
    <xf numFmtId="2" fontId="0" fillId="7" borderId="1" xfId="0" applyNumberFormat="1" applyFont="1" applyFill="1" applyBorder="1"/>
    <xf numFmtId="0" fontId="0" fillId="8" borderId="0" xfId="0" applyFill="1"/>
    <xf numFmtId="0" fontId="15" fillId="8" borderId="0" xfId="3" applyFill="1"/>
    <xf numFmtId="2" fontId="0" fillId="0" borderId="0" xfId="0" applyNumberFormat="1"/>
    <xf numFmtId="168" fontId="0" fillId="0" borderId="0" xfId="0" applyNumberFormat="1"/>
    <xf numFmtId="0" fontId="20" fillId="0" borderId="0" xfId="0" applyFont="1"/>
    <xf numFmtId="0" fontId="5" fillId="0" borderId="0" xfId="0" applyFont="1" applyAlignment="1">
      <alignment horizontal="left"/>
    </xf>
    <xf numFmtId="0" fontId="5" fillId="0" borderId="0" xfId="0" applyFont="1" applyAlignment="1">
      <alignment horizontal="center"/>
    </xf>
    <xf numFmtId="0" fontId="5" fillId="14" borderId="3" xfId="0" applyFont="1" applyFill="1" applyBorder="1"/>
    <xf numFmtId="0" fontId="5" fillId="15" borderId="3" xfId="0" applyFont="1" applyFill="1" applyBorder="1"/>
    <xf numFmtId="0" fontId="4" fillId="14" borderId="3" xfId="0" applyFont="1" applyFill="1" applyBorder="1"/>
    <xf numFmtId="2" fontId="0" fillId="0" borderId="0" xfId="0" applyNumberFormat="1" applyFont="1" applyFill="1" applyBorder="1"/>
    <xf numFmtId="0" fontId="0" fillId="0" borderId="0" xfId="0"/>
    <xf numFmtId="2" fontId="0" fillId="0" borderId="0" xfId="0" applyNumberFormat="1"/>
    <xf numFmtId="0" fontId="0" fillId="0" borderId="0" xfId="0"/>
    <xf numFmtId="0" fontId="0" fillId="0" borderId="0" xfId="0" quotePrefix="1"/>
    <xf numFmtId="0" fontId="15" fillId="0" borderId="0" xfId="3"/>
    <xf numFmtId="0" fontId="93" fillId="0" borderId="0" xfId="23651"/>
  </cellXfs>
  <cellStyles count="23915">
    <cellStyle name="???????" xfId="5" xr:uid="{00000000-0005-0000-0000-000000000000}"/>
    <cellStyle name="20% - 1. jelölőszín" xfId="3305" xr:uid="{00000000-0005-0000-0000-000001000000}"/>
    <cellStyle name="20% - 2. jelölőszín" xfId="3306" xr:uid="{00000000-0005-0000-0000-000002000000}"/>
    <cellStyle name="20% - 3. jelölőszín" xfId="3307" xr:uid="{00000000-0005-0000-0000-000003000000}"/>
    <cellStyle name="20% - 4. jelölőszín" xfId="3308" xr:uid="{00000000-0005-0000-0000-000004000000}"/>
    <cellStyle name="20% - 5. jelölőszín" xfId="3309" xr:uid="{00000000-0005-0000-0000-000005000000}"/>
    <cellStyle name="20% - 6. jelölőszín" xfId="3310" xr:uid="{00000000-0005-0000-0000-000006000000}"/>
    <cellStyle name="20% - Accent1" xfId="3281" builtinId="30" customBuiltin="1"/>
    <cellStyle name="20% - Accent1 10" xfId="6" xr:uid="{00000000-0005-0000-0000-000008000000}"/>
    <cellStyle name="20% - Accent1 10 2" xfId="3311" xr:uid="{00000000-0005-0000-0000-000009000000}"/>
    <cellStyle name="20% - Accent1 11" xfId="7" xr:uid="{00000000-0005-0000-0000-00000A000000}"/>
    <cellStyle name="20% - Accent1 11 2" xfId="3312" xr:uid="{00000000-0005-0000-0000-00000B000000}"/>
    <cellStyle name="20% - Accent1 12" xfId="8" xr:uid="{00000000-0005-0000-0000-00000C000000}"/>
    <cellStyle name="20% - Accent1 13" xfId="9" xr:uid="{00000000-0005-0000-0000-00000D000000}"/>
    <cellStyle name="20% - Accent1 14" xfId="10" xr:uid="{00000000-0005-0000-0000-00000E000000}"/>
    <cellStyle name="20% - Accent1 15" xfId="11" xr:uid="{00000000-0005-0000-0000-00000F000000}"/>
    <cellStyle name="20% - Accent1 16" xfId="12" xr:uid="{00000000-0005-0000-0000-000010000000}"/>
    <cellStyle name="20% - Accent1 17" xfId="13" xr:uid="{00000000-0005-0000-0000-000011000000}"/>
    <cellStyle name="20% - Accent1 18" xfId="14" xr:uid="{00000000-0005-0000-0000-000012000000}"/>
    <cellStyle name="20% - Accent1 19" xfId="15" xr:uid="{00000000-0005-0000-0000-000013000000}"/>
    <cellStyle name="20% - Accent1 2" xfId="16" xr:uid="{00000000-0005-0000-0000-000014000000}"/>
    <cellStyle name="20% - Accent1 2 10" xfId="3313" xr:uid="{00000000-0005-0000-0000-000015000000}"/>
    <cellStyle name="20% - Accent1 2 11" xfId="3314" xr:uid="{00000000-0005-0000-0000-000016000000}"/>
    <cellStyle name="20% - Accent1 2 12" xfId="3315" xr:uid="{00000000-0005-0000-0000-000017000000}"/>
    <cellStyle name="20% - Accent1 2 13" xfId="3316" xr:uid="{00000000-0005-0000-0000-000018000000}"/>
    <cellStyle name="20% - Accent1 2 14" xfId="3317" xr:uid="{00000000-0005-0000-0000-000019000000}"/>
    <cellStyle name="20% - Accent1 2 15" xfId="3318" xr:uid="{00000000-0005-0000-0000-00001A000000}"/>
    <cellStyle name="20% - Accent1 2 16" xfId="3319" xr:uid="{00000000-0005-0000-0000-00001B000000}"/>
    <cellStyle name="20% - Accent1 2 2" xfId="3320" xr:uid="{00000000-0005-0000-0000-00001C000000}"/>
    <cellStyle name="20% - Accent1 2 2 2" xfId="3321" xr:uid="{00000000-0005-0000-0000-00001D000000}"/>
    <cellStyle name="20% - Accent1 2 2 2 2" xfId="3322" xr:uid="{00000000-0005-0000-0000-00001E000000}"/>
    <cellStyle name="20% - Accent1 2 3" xfId="3323" xr:uid="{00000000-0005-0000-0000-00001F000000}"/>
    <cellStyle name="20% - Accent1 2 4" xfId="3324" xr:uid="{00000000-0005-0000-0000-000020000000}"/>
    <cellStyle name="20% - Accent1 2 5" xfId="3325" xr:uid="{00000000-0005-0000-0000-000021000000}"/>
    <cellStyle name="20% - Accent1 2 6" xfId="3326" xr:uid="{00000000-0005-0000-0000-000022000000}"/>
    <cellStyle name="20% - Accent1 2 7" xfId="3327" xr:uid="{00000000-0005-0000-0000-000023000000}"/>
    <cellStyle name="20% - Accent1 2 8" xfId="3328" xr:uid="{00000000-0005-0000-0000-000024000000}"/>
    <cellStyle name="20% - Accent1 2 9" xfId="3329" xr:uid="{00000000-0005-0000-0000-000025000000}"/>
    <cellStyle name="20% - Accent1 20" xfId="17" xr:uid="{00000000-0005-0000-0000-000026000000}"/>
    <cellStyle name="20% - Accent1 21" xfId="18" xr:uid="{00000000-0005-0000-0000-000027000000}"/>
    <cellStyle name="20% - Accent1 22" xfId="19" xr:uid="{00000000-0005-0000-0000-000028000000}"/>
    <cellStyle name="20% - Accent1 23" xfId="20" xr:uid="{00000000-0005-0000-0000-000029000000}"/>
    <cellStyle name="20% - Accent1 24" xfId="21" xr:uid="{00000000-0005-0000-0000-00002A000000}"/>
    <cellStyle name="20% - Accent1 25" xfId="22" xr:uid="{00000000-0005-0000-0000-00002B000000}"/>
    <cellStyle name="20% - Accent1 26" xfId="23" xr:uid="{00000000-0005-0000-0000-00002C000000}"/>
    <cellStyle name="20% - Accent1 27" xfId="24" xr:uid="{00000000-0005-0000-0000-00002D000000}"/>
    <cellStyle name="20% - Accent1 28" xfId="25" xr:uid="{00000000-0005-0000-0000-00002E000000}"/>
    <cellStyle name="20% - Accent1 29" xfId="26" xr:uid="{00000000-0005-0000-0000-00002F000000}"/>
    <cellStyle name="20% - Accent1 3" xfId="27" xr:uid="{00000000-0005-0000-0000-000030000000}"/>
    <cellStyle name="20% - Accent1 3 2" xfId="28" xr:uid="{00000000-0005-0000-0000-000031000000}"/>
    <cellStyle name="20% - Accent1 3 2 2" xfId="3331" xr:uid="{00000000-0005-0000-0000-000032000000}"/>
    <cellStyle name="20% - Accent1 3 3" xfId="3332" xr:uid="{00000000-0005-0000-0000-000033000000}"/>
    <cellStyle name="20% - Accent1 3 4" xfId="3330" xr:uid="{00000000-0005-0000-0000-000034000000}"/>
    <cellStyle name="20% - Accent1 30" xfId="29" xr:uid="{00000000-0005-0000-0000-000035000000}"/>
    <cellStyle name="20% - Accent1 31" xfId="30" xr:uid="{00000000-0005-0000-0000-000036000000}"/>
    <cellStyle name="20% - Accent1 32" xfId="31" xr:uid="{00000000-0005-0000-0000-000037000000}"/>
    <cellStyle name="20% - Accent1 33" xfId="32" xr:uid="{00000000-0005-0000-0000-000038000000}"/>
    <cellStyle name="20% - Accent1 34" xfId="33" xr:uid="{00000000-0005-0000-0000-000039000000}"/>
    <cellStyle name="20% - Accent1 35" xfId="34" xr:uid="{00000000-0005-0000-0000-00003A000000}"/>
    <cellStyle name="20% - Accent1 36" xfId="35" xr:uid="{00000000-0005-0000-0000-00003B000000}"/>
    <cellStyle name="20% - Accent1 37" xfId="36" xr:uid="{00000000-0005-0000-0000-00003C000000}"/>
    <cellStyle name="20% - Accent1 38" xfId="37" xr:uid="{00000000-0005-0000-0000-00003D000000}"/>
    <cellStyle name="20% - Accent1 39" xfId="38" xr:uid="{00000000-0005-0000-0000-00003E000000}"/>
    <cellStyle name="20% - Accent1 4" xfId="39" xr:uid="{00000000-0005-0000-0000-00003F000000}"/>
    <cellStyle name="20% - Accent1 4 2" xfId="3334" xr:uid="{00000000-0005-0000-0000-000040000000}"/>
    <cellStyle name="20% - Accent1 4 2 2" xfId="3335" xr:uid="{00000000-0005-0000-0000-000041000000}"/>
    <cellStyle name="20% - Accent1 4 3" xfId="3333" xr:uid="{00000000-0005-0000-0000-000042000000}"/>
    <cellStyle name="20% - Accent1 40" xfId="40" xr:uid="{00000000-0005-0000-0000-000043000000}"/>
    <cellStyle name="20% - Accent1 41" xfId="41" xr:uid="{00000000-0005-0000-0000-000044000000}"/>
    <cellStyle name="20% - Accent1 42" xfId="42" xr:uid="{00000000-0005-0000-0000-000045000000}"/>
    <cellStyle name="20% - Accent1 43" xfId="43" xr:uid="{00000000-0005-0000-0000-000046000000}"/>
    <cellStyle name="20% - Accent1 44" xfId="3336" xr:uid="{00000000-0005-0000-0000-000047000000}"/>
    <cellStyle name="20% - Accent1 5" xfId="44" xr:uid="{00000000-0005-0000-0000-000048000000}"/>
    <cellStyle name="20% - Accent1 5 2" xfId="3338" xr:uid="{00000000-0005-0000-0000-000049000000}"/>
    <cellStyle name="20% - Accent1 5 2 2" xfId="3339" xr:uid="{00000000-0005-0000-0000-00004A000000}"/>
    <cellStyle name="20% - Accent1 5 3" xfId="3337" xr:uid="{00000000-0005-0000-0000-00004B000000}"/>
    <cellStyle name="20% - Accent1 6" xfId="45" xr:uid="{00000000-0005-0000-0000-00004C000000}"/>
    <cellStyle name="20% - Accent1 6 2" xfId="3341" xr:uid="{00000000-0005-0000-0000-00004D000000}"/>
    <cellStyle name="20% - Accent1 6 2 2" xfId="3342" xr:uid="{00000000-0005-0000-0000-00004E000000}"/>
    <cellStyle name="20% - Accent1 6 3" xfId="3340" xr:uid="{00000000-0005-0000-0000-00004F000000}"/>
    <cellStyle name="20% - Accent1 7" xfId="46" xr:uid="{00000000-0005-0000-0000-000050000000}"/>
    <cellStyle name="20% - Accent1 7 2" xfId="3344" xr:uid="{00000000-0005-0000-0000-000051000000}"/>
    <cellStyle name="20% - Accent1 7 2 2" xfId="3345" xr:uid="{00000000-0005-0000-0000-000052000000}"/>
    <cellStyle name="20% - Accent1 7 3" xfId="3343" xr:uid="{00000000-0005-0000-0000-000053000000}"/>
    <cellStyle name="20% - Accent1 8" xfId="47" xr:uid="{00000000-0005-0000-0000-000054000000}"/>
    <cellStyle name="20% - Accent1 8 2" xfId="3347" xr:uid="{00000000-0005-0000-0000-000055000000}"/>
    <cellStyle name="20% - Accent1 8 2 2" xfId="3348" xr:uid="{00000000-0005-0000-0000-000056000000}"/>
    <cellStyle name="20% - Accent1 8 3" xfId="3346" xr:uid="{00000000-0005-0000-0000-000057000000}"/>
    <cellStyle name="20% - Accent1 9" xfId="48" xr:uid="{00000000-0005-0000-0000-000058000000}"/>
    <cellStyle name="20% - Accent1 9 2" xfId="3349" xr:uid="{00000000-0005-0000-0000-000059000000}"/>
    <cellStyle name="20% - Accent2" xfId="3285" builtinId="34" customBuiltin="1"/>
    <cellStyle name="20% - Accent2 10" xfId="49" xr:uid="{00000000-0005-0000-0000-00005B000000}"/>
    <cellStyle name="20% - Accent2 10 2" xfId="3350" xr:uid="{00000000-0005-0000-0000-00005C000000}"/>
    <cellStyle name="20% - Accent2 11" xfId="50" xr:uid="{00000000-0005-0000-0000-00005D000000}"/>
    <cellStyle name="20% - Accent2 11 2" xfId="3351" xr:uid="{00000000-0005-0000-0000-00005E000000}"/>
    <cellStyle name="20% - Accent2 12" xfId="51" xr:uid="{00000000-0005-0000-0000-00005F000000}"/>
    <cellStyle name="20% - Accent2 13" xfId="52" xr:uid="{00000000-0005-0000-0000-000060000000}"/>
    <cellStyle name="20% - Accent2 14" xfId="53" xr:uid="{00000000-0005-0000-0000-000061000000}"/>
    <cellStyle name="20% - Accent2 15" xfId="54" xr:uid="{00000000-0005-0000-0000-000062000000}"/>
    <cellStyle name="20% - Accent2 16" xfId="55" xr:uid="{00000000-0005-0000-0000-000063000000}"/>
    <cellStyle name="20% - Accent2 17" xfId="56" xr:uid="{00000000-0005-0000-0000-000064000000}"/>
    <cellStyle name="20% - Accent2 18" xfId="57" xr:uid="{00000000-0005-0000-0000-000065000000}"/>
    <cellStyle name="20% - Accent2 19" xfId="58" xr:uid="{00000000-0005-0000-0000-000066000000}"/>
    <cellStyle name="20% - Accent2 2" xfId="59" xr:uid="{00000000-0005-0000-0000-000067000000}"/>
    <cellStyle name="20% - Accent2 2 10" xfId="3352" xr:uid="{00000000-0005-0000-0000-000068000000}"/>
    <cellStyle name="20% - Accent2 2 11" xfId="3353" xr:uid="{00000000-0005-0000-0000-000069000000}"/>
    <cellStyle name="20% - Accent2 2 12" xfId="3354" xr:uid="{00000000-0005-0000-0000-00006A000000}"/>
    <cellStyle name="20% - Accent2 2 13" xfId="3355" xr:uid="{00000000-0005-0000-0000-00006B000000}"/>
    <cellStyle name="20% - Accent2 2 14" xfId="3356" xr:uid="{00000000-0005-0000-0000-00006C000000}"/>
    <cellStyle name="20% - Accent2 2 15" xfId="3357" xr:uid="{00000000-0005-0000-0000-00006D000000}"/>
    <cellStyle name="20% - Accent2 2 16" xfId="3358" xr:uid="{00000000-0005-0000-0000-00006E000000}"/>
    <cellStyle name="20% - Accent2 2 2" xfId="3359" xr:uid="{00000000-0005-0000-0000-00006F000000}"/>
    <cellStyle name="20% - Accent2 2 2 2" xfId="3360" xr:uid="{00000000-0005-0000-0000-000070000000}"/>
    <cellStyle name="20% - Accent2 2 2 2 2" xfId="3361" xr:uid="{00000000-0005-0000-0000-000071000000}"/>
    <cellStyle name="20% - Accent2 2 3" xfId="3362" xr:uid="{00000000-0005-0000-0000-000072000000}"/>
    <cellStyle name="20% - Accent2 2 4" xfId="3363" xr:uid="{00000000-0005-0000-0000-000073000000}"/>
    <cellStyle name="20% - Accent2 2 5" xfId="3364" xr:uid="{00000000-0005-0000-0000-000074000000}"/>
    <cellStyle name="20% - Accent2 2 6" xfId="3365" xr:uid="{00000000-0005-0000-0000-000075000000}"/>
    <cellStyle name="20% - Accent2 2 7" xfId="3366" xr:uid="{00000000-0005-0000-0000-000076000000}"/>
    <cellStyle name="20% - Accent2 2 8" xfId="3367" xr:uid="{00000000-0005-0000-0000-000077000000}"/>
    <cellStyle name="20% - Accent2 2 9" xfId="3368" xr:uid="{00000000-0005-0000-0000-000078000000}"/>
    <cellStyle name="20% - Accent2 20" xfId="60" xr:uid="{00000000-0005-0000-0000-000079000000}"/>
    <cellStyle name="20% - Accent2 21" xfId="61" xr:uid="{00000000-0005-0000-0000-00007A000000}"/>
    <cellStyle name="20% - Accent2 22" xfId="62" xr:uid="{00000000-0005-0000-0000-00007B000000}"/>
    <cellStyle name="20% - Accent2 23" xfId="63" xr:uid="{00000000-0005-0000-0000-00007C000000}"/>
    <cellStyle name="20% - Accent2 24" xfId="64" xr:uid="{00000000-0005-0000-0000-00007D000000}"/>
    <cellStyle name="20% - Accent2 25" xfId="65" xr:uid="{00000000-0005-0000-0000-00007E000000}"/>
    <cellStyle name="20% - Accent2 26" xfId="66" xr:uid="{00000000-0005-0000-0000-00007F000000}"/>
    <cellStyle name="20% - Accent2 27" xfId="67" xr:uid="{00000000-0005-0000-0000-000080000000}"/>
    <cellStyle name="20% - Accent2 28" xfId="68" xr:uid="{00000000-0005-0000-0000-000081000000}"/>
    <cellStyle name="20% - Accent2 29" xfId="69" xr:uid="{00000000-0005-0000-0000-000082000000}"/>
    <cellStyle name="20% - Accent2 3" xfId="70" xr:uid="{00000000-0005-0000-0000-000083000000}"/>
    <cellStyle name="20% - Accent2 3 2" xfId="71" xr:uid="{00000000-0005-0000-0000-000084000000}"/>
    <cellStyle name="20% - Accent2 3 2 2" xfId="3370" xr:uid="{00000000-0005-0000-0000-000085000000}"/>
    <cellStyle name="20% - Accent2 3 3" xfId="3371" xr:uid="{00000000-0005-0000-0000-000086000000}"/>
    <cellStyle name="20% - Accent2 3 4" xfId="3369" xr:uid="{00000000-0005-0000-0000-000087000000}"/>
    <cellStyle name="20% - Accent2 30" xfId="72" xr:uid="{00000000-0005-0000-0000-000088000000}"/>
    <cellStyle name="20% - Accent2 31" xfId="73" xr:uid="{00000000-0005-0000-0000-000089000000}"/>
    <cellStyle name="20% - Accent2 32" xfId="74" xr:uid="{00000000-0005-0000-0000-00008A000000}"/>
    <cellStyle name="20% - Accent2 33" xfId="75" xr:uid="{00000000-0005-0000-0000-00008B000000}"/>
    <cellStyle name="20% - Accent2 34" xfId="76" xr:uid="{00000000-0005-0000-0000-00008C000000}"/>
    <cellStyle name="20% - Accent2 35" xfId="77" xr:uid="{00000000-0005-0000-0000-00008D000000}"/>
    <cellStyle name="20% - Accent2 36" xfId="78" xr:uid="{00000000-0005-0000-0000-00008E000000}"/>
    <cellStyle name="20% - Accent2 37" xfId="79" xr:uid="{00000000-0005-0000-0000-00008F000000}"/>
    <cellStyle name="20% - Accent2 38" xfId="80" xr:uid="{00000000-0005-0000-0000-000090000000}"/>
    <cellStyle name="20% - Accent2 39" xfId="81" xr:uid="{00000000-0005-0000-0000-000091000000}"/>
    <cellStyle name="20% - Accent2 4" xfId="82" xr:uid="{00000000-0005-0000-0000-000092000000}"/>
    <cellStyle name="20% - Accent2 4 2" xfId="3373" xr:uid="{00000000-0005-0000-0000-000093000000}"/>
    <cellStyle name="20% - Accent2 4 2 2" xfId="3374" xr:uid="{00000000-0005-0000-0000-000094000000}"/>
    <cellStyle name="20% - Accent2 4 3" xfId="3372" xr:uid="{00000000-0005-0000-0000-000095000000}"/>
    <cellStyle name="20% - Accent2 40" xfId="83" xr:uid="{00000000-0005-0000-0000-000096000000}"/>
    <cellStyle name="20% - Accent2 41" xfId="84" xr:uid="{00000000-0005-0000-0000-000097000000}"/>
    <cellStyle name="20% - Accent2 42" xfId="85" xr:uid="{00000000-0005-0000-0000-000098000000}"/>
    <cellStyle name="20% - Accent2 43" xfId="86" xr:uid="{00000000-0005-0000-0000-000099000000}"/>
    <cellStyle name="20% - Accent2 44" xfId="3375" xr:uid="{00000000-0005-0000-0000-00009A000000}"/>
    <cellStyle name="20% - Accent2 5" xfId="87" xr:uid="{00000000-0005-0000-0000-00009B000000}"/>
    <cellStyle name="20% - Accent2 5 2" xfId="3377" xr:uid="{00000000-0005-0000-0000-00009C000000}"/>
    <cellStyle name="20% - Accent2 5 2 2" xfId="3378" xr:uid="{00000000-0005-0000-0000-00009D000000}"/>
    <cellStyle name="20% - Accent2 5 3" xfId="3376" xr:uid="{00000000-0005-0000-0000-00009E000000}"/>
    <cellStyle name="20% - Accent2 6" xfId="88" xr:uid="{00000000-0005-0000-0000-00009F000000}"/>
    <cellStyle name="20% - Accent2 6 2" xfId="3380" xr:uid="{00000000-0005-0000-0000-0000A0000000}"/>
    <cellStyle name="20% - Accent2 6 2 2" xfId="3381" xr:uid="{00000000-0005-0000-0000-0000A1000000}"/>
    <cellStyle name="20% - Accent2 6 3" xfId="3379" xr:uid="{00000000-0005-0000-0000-0000A2000000}"/>
    <cellStyle name="20% - Accent2 7" xfId="89" xr:uid="{00000000-0005-0000-0000-0000A3000000}"/>
    <cellStyle name="20% - Accent2 7 2" xfId="3383" xr:uid="{00000000-0005-0000-0000-0000A4000000}"/>
    <cellStyle name="20% - Accent2 7 2 2" xfId="3384" xr:uid="{00000000-0005-0000-0000-0000A5000000}"/>
    <cellStyle name="20% - Accent2 7 3" xfId="3382" xr:uid="{00000000-0005-0000-0000-0000A6000000}"/>
    <cellStyle name="20% - Accent2 8" xfId="90" xr:uid="{00000000-0005-0000-0000-0000A7000000}"/>
    <cellStyle name="20% - Accent2 8 2" xfId="3386" xr:uid="{00000000-0005-0000-0000-0000A8000000}"/>
    <cellStyle name="20% - Accent2 8 2 2" xfId="3387" xr:uid="{00000000-0005-0000-0000-0000A9000000}"/>
    <cellStyle name="20% - Accent2 8 3" xfId="3385" xr:uid="{00000000-0005-0000-0000-0000AA000000}"/>
    <cellStyle name="20% - Accent2 9" xfId="91" xr:uid="{00000000-0005-0000-0000-0000AB000000}"/>
    <cellStyle name="20% - Accent2 9 2" xfId="3388" xr:uid="{00000000-0005-0000-0000-0000AC000000}"/>
    <cellStyle name="20% - Accent3" xfId="3289" builtinId="38" customBuiltin="1"/>
    <cellStyle name="20% - Accent3 10" xfId="92" xr:uid="{00000000-0005-0000-0000-0000AE000000}"/>
    <cellStyle name="20% - Accent3 10 2" xfId="3389" xr:uid="{00000000-0005-0000-0000-0000AF000000}"/>
    <cellStyle name="20% - Accent3 11" xfId="93" xr:uid="{00000000-0005-0000-0000-0000B0000000}"/>
    <cellStyle name="20% - Accent3 11 2" xfId="3390" xr:uid="{00000000-0005-0000-0000-0000B1000000}"/>
    <cellStyle name="20% - Accent3 12" xfId="94" xr:uid="{00000000-0005-0000-0000-0000B2000000}"/>
    <cellStyle name="20% - Accent3 13" xfId="95" xr:uid="{00000000-0005-0000-0000-0000B3000000}"/>
    <cellStyle name="20% - Accent3 14" xfId="96" xr:uid="{00000000-0005-0000-0000-0000B4000000}"/>
    <cellStyle name="20% - Accent3 15" xfId="97" xr:uid="{00000000-0005-0000-0000-0000B5000000}"/>
    <cellStyle name="20% - Accent3 16" xfId="98" xr:uid="{00000000-0005-0000-0000-0000B6000000}"/>
    <cellStyle name="20% - Accent3 17" xfId="99" xr:uid="{00000000-0005-0000-0000-0000B7000000}"/>
    <cellStyle name="20% - Accent3 18" xfId="100" xr:uid="{00000000-0005-0000-0000-0000B8000000}"/>
    <cellStyle name="20% - Accent3 19" xfId="101" xr:uid="{00000000-0005-0000-0000-0000B9000000}"/>
    <cellStyle name="20% - Accent3 2" xfId="102" xr:uid="{00000000-0005-0000-0000-0000BA000000}"/>
    <cellStyle name="20% - Accent3 2 10" xfId="3391" xr:uid="{00000000-0005-0000-0000-0000BB000000}"/>
    <cellStyle name="20% - Accent3 2 11" xfId="3392" xr:uid="{00000000-0005-0000-0000-0000BC000000}"/>
    <cellStyle name="20% - Accent3 2 12" xfId="3393" xr:uid="{00000000-0005-0000-0000-0000BD000000}"/>
    <cellStyle name="20% - Accent3 2 13" xfId="3394" xr:uid="{00000000-0005-0000-0000-0000BE000000}"/>
    <cellStyle name="20% - Accent3 2 14" xfId="3395" xr:uid="{00000000-0005-0000-0000-0000BF000000}"/>
    <cellStyle name="20% - Accent3 2 15" xfId="3396" xr:uid="{00000000-0005-0000-0000-0000C0000000}"/>
    <cellStyle name="20% - Accent3 2 16" xfId="3397" xr:uid="{00000000-0005-0000-0000-0000C1000000}"/>
    <cellStyle name="20% - Accent3 2 2" xfId="3398" xr:uid="{00000000-0005-0000-0000-0000C2000000}"/>
    <cellStyle name="20% - Accent3 2 2 2" xfId="3399" xr:uid="{00000000-0005-0000-0000-0000C3000000}"/>
    <cellStyle name="20% - Accent3 2 2 2 2" xfId="3400" xr:uid="{00000000-0005-0000-0000-0000C4000000}"/>
    <cellStyle name="20% - Accent3 2 3" xfId="3401" xr:uid="{00000000-0005-0000-0000-0000C5000000}"/>
    <cellStyle name="20% - Accent3 2 4" xfId="3402" xr:uid="{00000000-0005-0000-0000-0000C6000000}"/>
    <cellStyle name="20% - Accent3 2 5" xfId="3403" xr:uid="{00000000-0005-0000-0000-0000C7000000}"/>
    <cellStyle name="20% - Accent3 2 6" xfId="3404" xr:uid="{00000000-0005-0000-0000-0000C8000000}"/>
    <cellStyle name="20% - Accent3 2 7" xfId="3405" xr:uid="{00000000-0005-0000-0000-0000C9000000}"/>
    <cellStyle name="20% - Accent3 2 8" xfId="3406" xr:uid="{00000000-0005-0000-0000-0000CA000000}"/>
    <cellStyle name="20% - Accent3 2 9" xfId="3407" xr:uid="{00000000-0005-0000-0000-0000CB000000}"/>
    <cellStyle name="20% - Accent3 20" xfId="103" xr:uid="{00000000-0005-0000-0000-0000CC000000}"/>
    <cellStyle name="20% - Accent3 21" xfId="104" xr:uid="{00000000-0005-0000-0000-0000CD000000}"/>
    <cellStyle name="20% - Accent3 22" xfId="105" xr:uid="{00000000-0005-0000-0000-0000CE000000}"/>
    <cellStyle name="20% - Accent3 23" xfId="106" xr:uid="{00000000-0005-0000-0000-0000CF000000}"/>
    <cellStyle name="20% - Accent3 24" xfId="107" xr:uid="{00000000-0005-0000-0000-0000D0000000}"/>
    <cellStyle name="20% - Accent3 25" xfId="108" xr:uid="{00000000-0005-0000-0000-0000D1000000}"/>
    <cellStyle name="20% - Accent3 26" xfId="109" xr:uid="{00000000-0005-0000-0000-0000D2000000}"/>
    <cellStyle name="20% - Accent3 27" xfId="110" xr:uid="{00000000-0005-0000-0000-0000D3000000}"/>
    <cellStyle name="20% - Accent3 28" xfId="111" xr:uid="{00000000-0005-0000-0000-0000D4000000}"/>
    <cellStyle name="20% - Accent3 29" xfId="112" xr:uid="{00000000-0005-0000-0000-0000D5000000}"/>
    <cellStyle name="20% - Accent3 3" xfId="113" xr:uid="{00000000-0005-0000-0000-0000D6000000}"/>
    <cellStyle name="20% - Accent3 3 2" xfId="114" xr:uid="{00000000-0005-0000-0000-0000D7000000}"/>
    <cellStyle name="20% - Accent3 3 2 2" xfId="3409" xr:uid="{00000000-0005-0000-0000-0000D8000000}"/>
    <cellStyle name="20% - Accent3 3 3" xfId="3410" xr:uid="{00000000-0005-0000-0000-0000D9000000}"/>
    <cellStyle name="20% - Accent3 3 4" xfId="3408" xr:uid="{00000000-0005-0000-0000-0000DA000000}"/>
    <cellStyle name="20% - Accent3 30" xfId="115" xr:uid="{00000000-0005-0000-0000-0000DB000000}"/>
    <cellStyle name="20% - Accent3 31" xfId="116" xr:uid="{00000000-0005-0000-0000-0000DC000000}"/>
    <cellStyle name="20% - Accent3 32" xfId="117" xr:uid="{00000000-0005-0000-0000-0000DD000000}"/>
    <cellStyle name="20% - Accent3 33" xfId="118" xr:uid="{00000000-0005-0000-0000-0000DE000000}"/>
    <cellStyle name="20% - Accent3 34" xfId="119" xr:uid="{00000000-0005-0000-0000-0000DF000000}"/>
    <cellStyle name="20% - Accent3 35" xfId="120" xr:uid="{00000000-0005-0000-0000-0000E0000000}"/>
    <cellStyle name="20% - Accent3 36" xfId="121" xr:uid="{00000000-0005-0000-0000-0000E1000000}"/>
    <cellStyle name="20% - Accent3 37" xfId="122" xr:uid="{00000000-0005-0000-0000-0000E2000000}"/>
    <cellStyle name="20% - Accent3 38" xfId="123" xr:uid="{00000000-0005-0000-0000-0000E3000000}"/>
    <cellStyle name="20% - Accent3 39" xfId="124" xr:uid="{00000000-0005-0000-0000-0000E4000000}"/>
    <cellStyle name="20% - Accent3 4" xfId="125" xr:uid="{00000000-0005-0000-0000-0000E5000000}"/>
    <cellStyle name="20% - Accent3 4 2" xfId="3412" xr:uid="{00000000-0005-0000-0000-0000E6000000}"/>
    <cellStyle name="20% - Accent3 4 2 2" xfId="3413" xr:uid="{00000000-0005-0000-0000-0000E7000000}"/>
    <cellStyle name="20% - Accent3 4 3" xfId="3411" xr:uid="{00000000-0005-0000-0000-0000E8000000}"/>
    <cellStyle name="20% - Accent3 40" xfId="126" xr:uid="{00000000-0005-0000-0000-0000E9000000}"/>
    <cellStyle name="20% - Accent3 41" xfId="127" xr:uid="{00000000-0005-0000-0000-0000EA000000}"/>
    <cellStyle name="20% - Accent3 42" xfId="128" xr:uid="{00000000-0005-0000-0000-0000EB000000}"/>
    <cellStyle name="20% - Accent3 43" xfId="129" xr:uid="{00000000-0005-0000-0000-0000EC000000}"/>
    <cellStyle name="20% - Accent3 44" xfId="3414" xr:uid="{00000000-0005-0000-0000-0000ED000000}"/>
    <cellStyle name="20% - Accent3 5" xfId="130" xr:uid="{00000000-0005-0000-0000-0000EE000000}"/>
    <cellStyle name="20% - Accent3 5 2" xfId="3416" xr:uid="{00000000-0005-0000-0000-0000EF000000}"/>
    <cellStyle name="20% - Accent3 5 2 2" xfId="3417" xr:uid="{00000000-0005-0000-0000-0000F0000000}"/>
    <cellStyle name="20% - Accent3 5 3" xfId="3415" xr:uid="{00000000-0005-0000-0000-0000F1000000}"/>
    <cellStyle name="20% - Accent3 6" xfId="131" xr:uid="{00000000-0005-0000-0000-0000F2000000}"/>
    <cellStyle name="20% - Accent3 6 2" xfId="3419" xr:uid="{00000000-0005-0000-0000-0000F3000000}"/>
    <cellStyle name="20% - Accent3 6 2 2" xfId="3420" xr:uid="{00000000-0005-0000-0000-0000F4000000}"/>
    <cellStyle name="20% - Accent3 6 3" xfId="3418" xr:uid="{00000000-0005-0000-0000-0000F5000000}"/>
    <cellStyle name="20% - Accent3 7" xfId="132" xr:uid="{00000000-0005-0000-0000-0000F6000000}"/>
    <cellStyle name="20% - Accent3 7 2" xfId="3422" xr:uid="{00000000-0005-0000-0000-0000F7000000}"/>
    <cellStyle name="20% - Accent3 7 2 2" xfId="3423" xr:uid="{00000000-0005-0000-0000-0000F8000000}"/>
    <cellStyle name="20% - Accent3 7 3" xfId="3421" xr:uid="{00000000-0005-0000-0000-0000F9000000}"/>
    <cellStyle name="20% - Accent3 8" xfId="133" xr:uid="{00000000-0005-0000-0000-0000FA000000}"/>
    <cellStyle name="20% - Accent3 8 2" xfId="3425" xr:uid="{00000000-0005-0000-0000-0000FB000000}"/>
    <cellStyle name="20% - Accent3 8 2 2" xfId="3426" xr:uid="{00000000-0005-0000-0000-0000FC000000}"/>
    <cellStyle name="20% - Accent3 8 3" xfId="3424" xr:uid="{00000000-0005-0000-0000-0000FD000000}"/>
    <cellStyle name="20% - Accent3 9" xfId="134" xr:uid="{00000000-0005-0000-0000-0000FE000000}"/>
    <cellStyle name="20% - Accent3 9 2" xfId="3427" xr:uid="{00000000-0005-0000-0000-0000FF000000}"/>
    <cellStyle name="20% - Accent4" xfId="3293" builtinId="42" customBuiltin="1"/>
    <cellStyle name="20% - Accent4 10" xfId="135" xr:uid="{00000000-0005-0000-0000-000001010000}"/>
    <cellStyle name="20% - Accent4 10 2" xfId="3428" xr:uid="{00000000-0005-0000-0000-000002010000}"/>
    <cellStyle name="20% - Accent4 11" xfId="136" xr:uid="{00000000-0005-0000-0000-000003010000}"/>
    <cellStyle name="20% - Accent4 11 2" xfId="3429" xr:uid="{00000000-0005-0000-0000-000004010000}"/>
    <cellStyle name="20% - Accent4 12" xfId="137" xr:uid="{00000000-0005-0000-0000-000005010000}"/>
    <cellStyle name="20% - Accent4 13" xfId="138" xr:uid="{00000000-0005-0000-0000-000006010000}"/>
    <cellStyle name="20% - Accent4 14" xfId="139" xr:uid="{00000000-0005-0000-0000-000007010000}"/>
    <cellStyle name="20% - Accent4 15" xfId="140" xr:uid="{00000000-0005-0000-0000-000008010000}"/>
    <cellStyle name="20% - Accent4 16" xfId="141" xr:uid="{00000000-0005-0000-0000-000009010000}"/>
    <cellStyle name="20% - Accent4 17" xfId="142" xr:uid="{00000000-0005-0000-0000-00000A010000}"/>
    <cellStyle name="20% - Accent4 18" xfId="143" xr:uid="{00000000-0005-0000-0000-00000B010000}"/>
    <cellStyle name="20% - Accent4 19" xfId="144" xr:uid="{00000000-0005-0000-0000-00000C010000}"/>
    <cellStyle name="20% - Accent4 2" xfId="145" xr:uid="{00000000-0005-0000-0000-00000D010000}"/>
    <cellStyle name="20% - Accent4 2 10" xfId="3430" xr:uid="{00000000-0005-0000-0000-00000E010000}"/>
    <cellStyle name="20% - Accent4 2 11" xfId="3431" xr:uid="{00000000-0005-0000-0000-00000F010000}"/>
    <cellStyle name="20% - Accent4 2 12" xfId="3432" xr:uid="{00000000-0005-0000-0000-000010010000}"/>
    <cellStyle name="20% - Accent4 2 13" xfId="3433" xr:uid="{00000000-0005-0000-0000-000011010000}"/>
    <cellStyle name="20% - Accent4 2 14" xfId="3434" xr:uid="{00000000-0005-0000-0000-000012010000}"/>
    <cellStyle name="20% - Accent4 2 15" xfId="3435" xr:uid="{00000000-0005-0000-0000-000013010000}"/>
    <cellStyle name="20% - Accent4 2 16" xfId="3436" xr:uid="{00000000-0005-0000-0000-000014010000}"/>
    <cellStyle name="20% - Accent4 2 2" xfId="3437" xr:uid="{00000000-0005-0000-0000-000015010000}"/>
    <cellStyle name="20% - Accent4 2 2 2" xfId="3438" xr:uid="{00000000-0005-0000-0000-000016010000}"/>
    <cellStyle name="20% - Accent4 2 2 2 2" xfId="3439" xr:uid="{00000000-0005-0000-0000-000017010000}"/>
    <cellStyle name="20% - Accent4 2 3" xfId="3440" xr:uid="{00000000-0005-0000-0000-000018010000}"/>
    <cellStyle name="20% - Accent4 2 4" xfId="3441" xr:uid="{00000000-0005-0000-0000-000019010000}"/>
    <cellStyle name="20% - Accent4 2 5" xfId="3442" xr:uid="{00000000-0005-0000-0000-00001A010000}"/>
    <cellStyle name="20% - Accent4 2 6" xfId="3443" xr:uid="{00000000-0005-0000-0000-00001B010000}"/>
    <cellStyle name="20% - Accent4 2 7" xfId="3444" xr:uid="{00000000-0005-0000-0000-00001C010000}"/>
    <cellStyle name="20% - Accent4 2 8" xfId="3445" xr:uid="{00000000-0005-0000-0000-00001D010000}"/>
    <cellStyle name="20% - Accent4 2 9" xfId="3446" xr:uid="{00000000-0005-0000-0000-00001E010000}"/>
    <cellStyle name="20% - Accent4 20" xfId="146" xr:uid="{00000000-0005-0000-0000-00001F010000}"/>
    <cellStyle name="20% - Accent4 21" xfId="147" xr:uid="{00000000-0005-0000-0000-000020010000}"/>
    <cellStyle name="20% - Accent4 22" xfId="148" xr:uid="{00000000-0005-0000-0000-000021010000}"/>
    <cellStyle name="20% - Accent4 23" xfId="149" xr:uid="{00000000-0005-0000-0000-000022010000}"/>
    <cellStyle name="20% - Accent4 24" xfId="150" xr:uid="{00000000-0005-0000-0000-000023010000}"/>
    <cellStyle name="20% - Accent4 25" xfId="151" xr:uid="{00000000-0005-0000-0000-000024010000}"/>
    <cellStyle name="20% - Accent4 26" xfId="152" xr:uid="{00000000-0005-0000-0000-000025010000}"/>
    <cellStyle name="20% - Accent4 27" xfId="153" xr:uid="{00000000-0005-0000-0000-000026010000}"/>
    <cellStyle name="20% - Accent4 28" xfId="154" xr:uid="{00000000-0005-0000-0000-000027010000}"/>
    <cellStyle name="20% - Accent4 29" xfId="155" xr:uid="{00000000-0005-0000-0000-000028010000}"/>
    <cellStyle name="20% - Accent4 3" xfId="156" xr:uid="{00000000-0005-0000-0000-000029010000}"/>
    <cellStyle name="20% - Accent4 3 2" xfId="157" xr:uid="{00000000-0005-0000-0000-00002A010000}"/>
    <cellStyle name="20% - Accent4 3 2 2" xfId="3448" xr:uid="{00000000-0005-0000-0000-00002B010000}"/>
    <cellStyle name="20% - Accent4 3 3" xfId="3449" xr:uid="{00000000-0005-0000-0000-00002C010000}"/>
    <cellStyle name="20% - Accent4 3 4" xfId="3447" xr:uid="{00000000-0005-0000-0000-00002D010000}"/>
    <cellStyle name="20% - Accent4 30" xfId="158" xr:uid="{00000000-0005-0000-0000-00002E010000}"/>
    <cellStyle name="20% - Accent4 31" xfId="159" xr:uid="{00000000-0005-0000-0000-00002F010000}"/>
    <cellStyle name="20% - Accent4 32" xfId="160" xr:uid="{00000000-0005-0000-0000-000030010000}"/>
    <cellStyle name="20% - Accent4 33" xfId="161" xr:uid="{00000000-0005-0000-0000-000031010000}"/>
    <cellStyle name="20% - Accent4 34" xfId="162" xr:uid="{00000000-0005-0000-0000-000032010000}"/>
    <cellStyle name="20% - Accent4 35" xfId="163" xr:uid="{00000000-0005-0000-0000-000033010000}"/>
    <cellStyle name="20% - Accent4 36" xfId="164" xr:uid="{00000000-0005-0000-0000-000034010000}"/>
    <cellStyle name="20% - Accent4 37" xfId="165" xr:uid="{00000000-0005-0000-0000-000035010000}"/>
    <cellStyle name="20% - Accent4 38" xfId="166" xr:uid="{00000000-0005-0000-0000-000036010000}"/>
    <cellStyle name="20% - Accent4 39" xfId="167" xr:uid="{00000000-0005-0000-0000-000037010000}"/>
    <cellStyle name="20% - Accent4 4" xfId="168" xr:uid="{00000000-0005-0000-0000-000038010000}"/>
    <cellStyle name="20% - Accent4 4 2" xfId="3451" xr:uid="{00000000-0005-0000-0000-000039010000}"/>
    <cellStyle name="20% - Accent4 4 2 2" xfId="3452" xr:uid="{00000000-0005-0000-0000-00003A010000}"/>
    <cellStyle name="20% - Accent4 4 3" xfId="3450" xr:uid="{00000000-0005-0000-0000-00003B010000}"/>
    <cellStyle name="20% - Accent4 40" xfId="169" xr:uid="{00000000-0005-0000-0000-00003C010000}"/>
    <cellStyle name="20% - Accent4 41" xfId="170" xr:uid="{00000000-0005-0000-0000-00003D010000}"/>
    <cellStyle name="20% - Accent4 42" xfId="171" xr:uid="{00000000-0005-0000-0000-00003E010000}"/>
    <cellStyle name="20% - Accent4 43" xfId="172" xr:uid="{00000000-0005-0000-0000-00003F010000}"/>
    <cellStyle name="20% - Accent4 44" xfId="3453" xr:uid="{00000000-0005-0000-0000-000040010000}"/>
    <cellStyle name="20% - Accent4 5" xfId="173" xr:uid="{00000000-0005-0000-0000-000041010000}"/>
    <cellStyle name="20% - Accent4 5 2" xfId="3455" xr:uid="{00000000-0005-0000-0000-000042010000}"/>
    <cellStyle name="20% - Accent4 5 2 2" xfId="3456" xr:uid="{00000000-0005-0000-0000-000043010000}"/>
    <cellStyle name="20% - Accent4 5 3" xfId="3454" xr:uid="{00000000-0005-0000-0000-000044010000}"/>
    <cellStyle name="20% - Accent4 6" xfId="174" xr:uid="{00000000-0005-0000-0000-000045010000}"/>
    <cellStyle name="20% - Accent4 6 2" xfId="3458" xr:uid="{00000000-0005-0000-0000-000046010000}"/>
    <cellStyle name="20% - Accent4 6 2 2" xfId="3459" xr:uid="{00000000-0005-0000-0000-000047010000}"/>
    <cellStyle name="20% - Accent4 6 3" xfId="3457" xr:uid="{00000000-0005-0000-0000-000048010000}"/>
    <cellStyle name="20% - Accent4 7" xfId="175" xr:uid="{00000000-0005-0000-0000-000049010000}"/>
    <cellStyle name="20% - Accent4 7 2" xfId="3461" xr:uid="{00000000-0005-0000-0000-00004A010000}"/>
    <cellStyle name="20% - Accent4 7 2 2" xfId="3462" xr:uid="{00000000-0005-0000-0000-00004B010000}"/>
    <cellStyle name="20% - Accent4 7 3" xfId="3460" xr:uid="{00000000-0005-0000-0000-00004C010000}"/>
    <cellStyle name="20% - Accent4 8" xfId="176" xr:uid="{00000000-0005-0000-0000-00004D010000}"/>
    <cellStyle name="20% - Accent4 8 2" xfId="3464" xr:uid="{00000000-0005-0000-0000-00004E010000}"/>
    <cellStyle name="20% - Accent4 8 2 2" xfId="3465" xr:uid="{00000000-0005-0000-0000-00004F010000}"/>
    <cellStyle name="20% - Accent4 8 3" xfId="3463" xr:uid="{00000000-0005-0000-0000-000050010000}"/>
    <cellStyle name="20% - Accent4 9" xfId="177" xr:uid="{00000000-0005-0000-0000-000051010000}"/>
    <cellStyle name="20% - Accent4 9 2" xfId="3466" xr:uid="{00000000-0005-0000-0000-000052010000}"/>
    <cellStyle name="20% - Accent5" xfId="3297" builtinId="46" customBuiltin="1"/>
    <cellStyle name="20% - Accent5 10" xfId="178" xr:uid="{00000000-0005-0000-0000-000054010000}"/>
    <cellStyle name="20% - Accent5 10 2" xfId="3467" xr:uid="{00000000-0005-0000-0000-000055010000}"/>
    <cellStyle name="20% - Accent5 11" xfId="179" xr:uid="{00000000-0005-0000-0000-000056010000}"/>
    <cellStyle name="20% - Accent5 11 2" xfId="3468" xr:uid="{00000000-0005-0000-0000-000057010000}"/>
    <cellStyle name="20% - Accent5 12" xfId="180" xr:uid="{00000000-0005-0000-0000-000058010000}"/>
    <cellStyle name="20% - Accent5 13" xfId="181" xr:uid="{00000000-0005-0000-0000-000059010000}"/>
    <cellStyle name="20% - Accent5 14" xfId="182" xr:uid="{00000000-0005-0000-0000-00005A010000}"/>
    <cellStyle name="20% - Accent5 15" xfId="183" xr:uid="{00000000-0005-0000-0000-00005B010000}"/>
    <cellStyle name="20% - Accent5 16" xfId="184" xr:uid="{00000000-0005-0000-0000-00005C010000}"/>
    <cellStyle name="20% - Accent5 17" xfId="185" xr:uid="{00000000-0005-0000-0000-00005D010000}"/>
    <cellStyle name="20% - Accent5 18" xfId="186" xr:uid="{00000000-0005-0000-0000-00005E010000}"/>
    <cellStyle name="20% - Accent5 19" xfId="187" xr:uid="{00000000-0005-0000-0000-00005F010000}"/>
    <cellStyle name="20% - Accent5 2" xfId="188" xr:uid="{00000000-0005-0000-0000-000060010000}"/>
    <cellStyle name="20% - Accent5 2 10" xfId="3469" xr:uid="{00000000-0005-0000-0000-000061010000}"/>
    <cellStyle name="20% - Accent5 2 11" xfId="3470" xr:uid="{00000000-0005-0000-0000-000062010000}"/>
    <cellStyle name="20% - Accent5 2 12" xfId="3471" xr:uid="{00000000-0005-0000-0000-000063010000}"/>
    <cellStyle name="20% - Accent5 2 13" xfId="3472" xr:uid="{00000000-0005-0000-0000-000064010000}"/>
    <cellStyle name="20% - Accent5 2 14" xfId="3473" xr:uid="{00000000-0005-0000-0000-000065010000}"/>
    <cellStyle name="20% - Accent5 2 15" xfId="3474" xr:uid="{00000000-0005-0000-0000-000066010000}"/>
    <cellStyle name="20% - Accent5 2 2" xfId="3475" xr:uid="{00000000-0005-0000-0000-000067010000}"/>
    <cellStyle name="20% - Accent5 2 3" xfId="3476" xr:uid="{00000000-0005-0000-0000-000068010000}"/>
    <cellStyle name="20% - Accent5 2 4" xfId="3477" xr:uid="{00000000-0005-0000-0000-000069010000}"/>
    <cellStyle name="20% - Accent5 2 5" xfId="3478" xr:uid="{00000000-0005-0000-0000-00006A010000}"/>
    <cellStyle name="20% - Accent5 2 6" xfId="3479" xr:uid="{00000000-0005-0000-0000-00006B010000}"/>
    <cellStyle name="20% - Accent5 2 7" xfId="3480" xr:uid="{00000000-0005-0000-0000-00006C010000}"/>
    <cellStyle name="20% - Accent5 2 8" xfId="3481" xr:uid="{00000000-0005-0000-0000-00006D010000}"/>
    <cellStyle name="20% - Accent5 2 9" xfId="3482" xr:uid="{00000000-0005-0000-0000-00006E010000}"/>
    <cellStyle name="20% - Accent5 20" xfId="189" xr:uid="{00000000-0005-0000-0000-00006F010000}"/>
    <cellStyle name="20% - Accent5 21" xfId="190" xr:uid="{00000000-0005-0000-0000-000070010000}"/>
    <cellStyle name="20% - Accent5 22" xfId="191" xr:uid="{00000000-0005-0000-0000-000071010000}"/>
    <cellStyle name="20% - Accent5 23" xfId="192" xr:uid="{00000000-0005-0000-0000-000072010000}"/>
    <cellStyle name="20% - Accent5 24" xfId="193" xr:uid="{00000000-0005-0000-0000-000073010000}"/>
    <cellStyle name="20% - Accent5 25" xfId="194" xr:uid="{00000000-0005-0000-0000-000074010000}"/>
    <cellStyle name="20% - Accent5 26" xfId="195" xr:uid="{00000000-0005-0000-0000-000075010000}"/>
    <cellStyle name="20% - Accent5 27" xfId="196" xr:uid="{00000000-0005-0000-0000-000076010000}"/>
    <cellStyle name="20% - Accent5 28" xfId="197" xr:uid="{00000000-0005-0000-0000-000077010000}"/>
    <cellStyle name="20% - Accent5 29" xfId="198" xr:uid="{00000000-0005-0000-0000-000078010000}"/>
    <cellStyle name="20% - Accent5 3" xfId="199" xr:uid="{00000000-0005-0000-0000-000079010000}"/>
    <cellStyle name="20% - Accent5 3 2" xfId="200" xr:uid="{00000000-0005-0000-0000-00007A010000}"/>
    <cellStyle name="20% - Accent5 30" xfId="201" xr:uid="{00000000-0005-0000-0000-00007B010000}"/>
    <cellStyle name="20% - Accent5 31" xfId="202" xr:uid="{00000000-0005-0000-0000-00007C010000}"/>
    <cellStyle name="20% - Accent5 32" xfId="203" xr:uid="{00000000-0005-0000-0000-00007D010000}"/>
    <cellStyle name="20% - Accent5 33" xfId="204" xr:uid="{00000000-0005-0000-0000-00007E010000}"/>
    <cellStyle name="20% - Accent5 34" xfId="205" xr:uid="{00000000-0005-0000-0000-00007F010000}"/>
    <cellStyle name="20% - Accent5 35" xfId="206" xr:uid="{00000000-0005-0000-0000-000080010000}"/>
    <cellStyle name="20% - Accent5 36" xfId="207" xr:uid="{00000000-0005-0000-0000-000081010000}"/>
    <cellStyle name="20% - Accent5 37" xfId="208" xr:uid="{00000000-0005-0000-0000-000082010000}"/>
    <cellStyle name="20% - Accent5 38" xfId="209" xr:uid="{00000000-0005-0000-0000-000083010000}"/>
    <cellStyle name="20% - Accent5 39" xfId="210" xr:uid="{00000000-0005-0000-0000-000084010000}"/>
    <cellStyle name="20% - Accent5 4" xfId="211" xr:uid="{00000000-0005-0000-0000-000085010000}"/>
    <cellStyle name="20% - Accent5 40" xfId="212" xr:uid="{00000000-0005-0000-0000-000086010000}"/>
    <cellStyle name="20% - Accent5 41" xfId="213" xr:uid="{00000000-0005-0000-0000-000087010000}"/>
    <cellStyle name="20% - Accent5 42" xfId="214" xr:uid="{00000000-0005-0000-0000-000088010000}"/>
    <cellStyle name="20% - Accent5 43" xfId="215" xr:uid="{00000000-0005-0000-0000-000089010000}"/>
    <cellStyle name="20% - Accent5 44" xfId="3483" xr:uid="{00000000-0005-0000-0000-00008A010000}"/>
    <cellStyle name="20% - Accent5 5" xfId="216" xr:uid="{00000000-0005-0000-0000-00008B010000}"/>
    <cellStyle name="20% - Accent5 6" xfId="217" xr:uid="{00000000-0005-0000-0000-00008C010000}"/>
    <cellStyle name="20% - Accent5 7" xfId="218" xr:uid="{00000000-0005-0000-0000-00008D010000}"/>
    <cellStyle name="20% - Accent5 8" xfId="219" xr:uid="{00000000-0005-0000-0000-00008E010000}"/>
    <cellStyle name="20% - Accent5 9" xfId="220" xr:uid="{00000000-0005-0000-0000-00008F010000}"/>
    <cellStyle name="20% - Accent5 9 2" xfId="3484" xr:uid="{00000000-0005-0000-0000-000090010000}"/>
    <cellStyle name="20% - Accent6" xfId="3301" builtinId="50" customBuiltin="1"/>
    <cellStyle name="20% - Accent6 10" xfId="221" xr:uid="{00000000-0005-0000-0000-000092010000}"/>
    <cellStyle name="20% - Accent6 10 2" xfId="3485" xr:uid="{00000000-0005-0000-0000-000093010000}"/>
    <cellStyle name="20% - Accent6 11" xfId="222" xr:uid="{00000000-0005-0000-0000-000094010000}"/>
    <cellStyle name="20% - Accent6 11 2" xfId="3486" xr:uid="{00000000-0005-0000-0000-000095010000}"/>
    <cellStyle name="20% - Accent6 12" xfId="223" xr:uid="{00000000-0005-0000-0000-000096010000}"/>
    <cellStyle name="20% - Accent6 13" xfId="224" xr:uid="{00000000-0005-0000-0000-000097010000}"/>
    <cellStyle name="20% - Accent6 14" xfId="225" xr:uid="{00000000-0005-0000-0000-000098010000}"/>
    <cellStyle name="20% - Accent6 15" xfId="226" xr:uid="{00000000-0005-0000-0000-000099010000}"/>
    <cellStyle name="20% - Accent6 16" xfId="227" xr:uid="{00000000-0005-0000-0000-00009A010000}"/>
    <cellStyle name="20% - Accent6 17" xfId="228" xr:uid="{00000000-0005-0000-0000-00009B010000}"/>
    <cellStyle name="20% - Accent6 18" xfId="229" xr:uid="{00000000-0005-0000-0000-00009C010000}"/>
    <cellStyle name="20% - Accent6 19" xfId="230" xr:uid="{00000000-0005-0000-0000-00009D010000}"/>
    <cellStyle name="20% - Accent6 2" xfId="231" xr:uid="{00000000-0005-0000-0000-00009E010000}"/>
    <cellStyle name="20% - Accent6 2 10" xfId="3487" xr:uid="{00000000-0005-0000-0000-00009F010000}"/>
    <cellStyle name="20% - Accent6 2 11" xfId="3488" xr:uid="{00000000-0005-0000-0000-0000A0010000}"/>
    <cellStyle name="20% - Accent6 2 12" xfId="3489" xr:uid="{00000000-0005-0000-0000-0000A1010000}"/>
    <cellStyle name="20% - Accent6 2 13" xfId="3490" xr:uid="{00000000-0005-0000-0000-0000A2010000}"/>
    <cellStyle name="20% - Accent6 2 14" xfId="3491" xr:uid="{00000000-0005-0000-0000-0000A3010000}"/>
    <cellStyle name="20% - Accent6 2 15" xfId="3492" xr:uid="{00000000-0005-0000-0000-0000A4010000}"/>
    <cellStyle name="20% - Accent6 2 16" xfId="3493" xr:uid="{00000000-0005-0000-0000-0000A5010000}"/>
    <cellStyle name="20% - Accent6 2 2" xfId="3494" xr:uid="{00000000-0005-0000-0000-0000A6010000}"/>
    <cellStyle name="20% - Accent6 2 2 2" xfId="3495" xr:uid="{00000000-0005-0000-0000-0000A7010000}"/>
    <cellStyle name="20% - Accent6 2 3" xfId="3496" xr:uid="{00000000-0005-0000-0000-0000A8010000}"/>
    <cellStyle name="20% - Accent6 2 4" xfId="3497" xr:uid="{00000000-0005-0000-0000-0000A9010000}"/>
    <cellStyle name="20% - Accent6 2 5" xfId="3498" xr:uid="{00000000-0005-0000-0000-0000AA010000}"/>
    <cellStyle name="20% - Accent6 2 6" xfId="3499" xr:uid="{00000000-0005-0000-0000-0000AB010000}"/>
    <cellStyle name="20% - Accent6 2 7" xfId="3500" xr:uid="{00000000-0005-0000-0000-0000AC010000}"/>
    <cellStyle name="20% - Accent6 2 8" xfId="3501" xr:uid="{00000000-0005-0000-0000-0000AD010000}"/>
    <cellStyle name="20% - Accent6 2 9" xfId="3502" xr:uid="{00000000-0005-0000-0000-0000AE010000}"/>
    <cellStyle name="20% - Accent6 20" xfId="232" xr:uid="{00000000-0005-0000-0000-0000AF010000}"/>
    <cellStyle name="20% - Accent6 21" xfId="233" xr:uid="{00000000-0005-0000-0000-0000B0010000}"/>
    <cellStyle name="20% - Accent6 22" xfId="234" xr:uid="{00000000-0005-0000-0000-0000B1010000}"/>
    <cellStyle name="20% - Accent6 23" xfId="235" xr:uid="{00000000-0005-0000-0000-0000B2010000}"/>
    <cellStyle name="20% - Accent6 24" xfId="236" xr:uid="{00000000-0005-0000-0000-0000B3010000}"/>
    <cellStyle name="20% - Accent6 25" xfId="237" xr:uid="{00000000-0005-0000-0000-0000B4010000}"/>
    <cellStyle name="20% - Accent6 26" xfId="238" xr:uid="{00000000-0005-0000-0000-0000B5010000}"/>
    <cellStyle name="20% - Accent6 27" xfId="239" xr:uid="{00000000-0005-0000-0000-0000B6010000}"/>
    <cellStyle name="20% - Accent6 28" xfId="240" xr:uid="{00000000-0005-0000-0000-0000B7010000}"/>
    <cellStyle name="20% - Accent6 29" xfId="241" xr:uid="{00000000-0005-0000-0000-0000B8010000}"/>
    <cellStyle name="20% - Accent6 3" xfId="242" xr:uid="{00000000-0005-0000-0000-0000B9010000}"/>
    <cellStyle name="20% - Accent6 3 2" xfId="243" xr:uid="{00000000-0005-0000-0000-0000BA010000}"/>
    <cellStyle name="20% - Accent6 3 2 2" xfId="3504" xr:uid="{00000000-0005-0000-0000-0000BB010000}"/>
    <cellStyle name="20% - Accent6 3 3" xfId="3505" xr:uid="{00000000-0005-0000-0000-0000BC010000}"/>
    <cellStyle name="20% - Accent6 3 4" xfId="3503" xr:uid="{00000000-0005-0000-0000-0000BD010000}"/>
    <cellStyle name="20% - Accent6 30" xfId="244" xr:uid="{00000000-0005-0000-0000-0000BE010000}"/>
    <cellStyle name="20% - Accent6 31" xfId="245" xr:uid="{00000000-0005-0000-0000-0000BF010000}"/>
    <cellStyle name="20% - Accent6 32" xfId="246" xr:uid="{00000000-0005-0000-0000-0000C0010000}"/>
    <cellStyle name="20% - Accent6 33" xfId="247" xr:uid="{00000000-0005-0000-0000-0000C1010000}"/>
    <cellStyle name="20% - Accent6 34" xfId="248" xr:uid="{00000000-0005-0000-0000-0000C2010000}"/>
    <cellStyle name="20% - Accent6 35" xfId="249" xr:uid="{00000000-0005-0000-0000-0000C3010000}"/>
    <cellStyle name="20% - Accent6 36" xfId="250" xr:uid="{00000000-0005-0000-0000-0000C4010000}"/>
    <cellStyle name="20% - Accent6 37" xfId="251" xr:uid="{00000000-0005-0000-0000-0000C5010000}"/>
    <cellStyle name="20% - Accent6 38" xfId="252" xr:uid="{00000000-0005-0000-0000-0000C6010000}"/>
    <cellStyle name="20% - Accent6 39" xfId="253" xr:uid="{00000000-0005-0000-0000-0000C7010000}"/>
    <cellStyle name="20% - Accent6 4" xfId="254" xr:uid="{00000000-0005-0000-0000-0000C8010000}"/>
    <cellStyle name="20% - Accent6 4 2" xfId="3507" xr:uid="{00000000-0005-0000-0000-0000C9010000}"/>
    <cellStyle name="20% - Accent6 4 2 2" xfId="3508" xr:uid="{00000000-0005-0000-0000-0000CA010000}"/>
    <cellStyle name="20% - Accent6 4 3" xfId="3506" xr:uid="{00000000-0005-0000-0000-0000CB010000}"/>
    <cellStyle name="20% - Accent6 40" xfId="255" xr:uid="{00000000-0005-0000-0000-0000CC010000}"/>
    <cellStyle name="20% - Accent6 41" xfId="256" xr:uid="{00000000-0005-0000-0000-0000CD010000}"/>
    <cellStyle name="20% - Accent6 42" xfId="257" xr:uid="{00000000-0005-0000-0000-0000CE010000}"/>
    <cellStyle name="20% - Accent6 43" xfId="258" xr:uid="{00000000-0005-0000-0000-0000CF010000}"/>
    <cellStyle name="20% - Accent6 44" xfId="259" xr:uid="{00000000-0005-0000-0000-0000D0010000}"/>
    <cellStyle name="20% - Accent6 45" xfId="3509" xr:uid="{00000000-0005-0000-0000-0000D1010000}"/>
    <cellStyle name="20% - Accent6 5" xfId="260" xr:uid="{00000000-0005-0000-0000-0000D2010000}"/>
    <cellStyle name="20% - Accent6 5 2" xfId="3511" xr:uid="{00000000-0005-0000-0000-0000D3010000}"/>
    <cellStyle name="20% - Accent6 5 2 2" xfId="3512" xr:uid="{00000000-0005-0000-0000-0000D4010000}"/>
    <cellStyle name="20% - Accent6 5 3" xfId="3510" xr:uid="{00000000-0005-0000-0000-0000D5010000}"/>
    <cellStyle name="20% - Accent6 6" xfId="261" xr:uid="{00000000-0005-0000-0000-0000D6010000}"/>
    <cellStyle name="20% - Accent6 6 2" xfId="3514" xr:uid="{00000000-0005-0000-0000-0000D7010000}"/>
    <cellStyle name="20% - Accent6 6 2 2" xfId="3515" xr:uid="{00000000-0005-0000-0000-0000D8010000}"/>
    <cellStyle name="20% - Accent6 6 3" xfId="3513" xr:uid="{00000000-0005-0000-0000-0000D9010000}"/>
    <cellStyle name="20% - Accent6 7" xfId="262" xr:uid="{00000000-0005-0000-0000-0000DA010000}"/>
    <cellStyle name="20% - Accent6 7 2" xfId="3517" xr:uid="{00000000-0005-0000-0000-0000DB010000}"/>
    <cellStyle name="20% - Accent6 7 2 2" xfId="3518" xr:uid="{00000000-0005-0000-0000-0000DC010000}"/>
    <cellStyle name="20% - Accent6 7 3" xfId="3516" xr:uid="{00000000-0005-0000-0000-0000DD010000}"/>
    <cellStyle name="20% - Accent6 8" xfId="263" xr:uid="{00000000-0005-0000-0000-0000DE010000}"/>
    <cellStyle name="20% - Accent6 8 2" xfId="3520" xr:uid="{00000000-0005-0000-0000-0000DF010000}"/>
    <cellStyle name="20% - Accent6 8 2 2" xfId="3521" xr:uid="{00000000-0005-0000-0000-0000E0010000}"/>
    <cellStyle name="20% - Accent6 8 3" xfId="3519" xr:uid="{00000000-0005-0000-0000-0000E1010000}"/>
    <cellStyle name="20% - Accent6 9" xfId="264" xr:uid="{00000000-0005-0000-0000-0000E2010000}"/>
    <cellStyle name="20% - Accent6 9 2" xfId="3522" xr:uid="{00000000-0005-0000-0000-0000E3010000}"/>
    <cellStyle name="20% - Akzent1" xfId="265" xr:uid="{00000000-0005-0000-0000-0000E4010000}"/>
    <cellStyle name="20% - Akzent2" xfId="266" xr:uid="{00000000-0005-0000-0000-0000E5010000}"/>
    <cellStyle name="20% - Akzent3" xfId="267" xr:uid="{00000000-0005-0000-0000-0000E6010000}"/>
    <cellStyle name="20% - Akzent4" xfId="268" xr:uid="{00000000-0005-0000-0000-0000E7010000}"/>
    <cellStyle name="20% - Akzent5" xfId="269" xr:uid="{00000000-0005-0000-0000-0000E8010000}"/>
    <cellStyle name="20% - Akzent6" xfId="270" xr:uid="{00000000-0005-0000-0000-0000E9010000}"/>
    <cellStyle name="2x indented GHG Textfiels" xfId="271" xr:uid="{00000000-0005-0000-0000-0000EA010000}"/>
    <cellStyle name="2x indented GHG Textfiels 2" xfId="3524" xr:uid="{00000000-0005-0000-0000-0000EB010000}"/>
    <cellStyle name="2x indented GHG Textfiels 3" xfId="3523" xr:uid="{00000000-0005-0000-0000-0000EC010000}"/>
    <cellStyle name="40% - 1. jelölőszín" xfId="3525" xr:uid="{00000000-0005-0000-0000-0000ED010000}"/>
    <cellStyle name="40% - 2. jelölőszín" xfId="3526" xr:uid="{00000000-0005-0000-0000-0000EE010000}"/>
    <cellStyle name="40% - 3. jelölőszín" xfId="3527" xr:uid="{00000000-0005-0000-0000-0000EF010000}"/>
    <cellStyle name="40% - 4. jelölőszín" xfId="3528" xr:uid="{00000000-0005-0000-0000-0000F0010000}"/>
    <cellStyle name="40% - 5. jelölőszín" xfId="3529" xr:uid="{00000000-0005-0000-0000-0000F1010000}"/>
    <cellStyle name="40% - 6. jelölőszín" xfId="3530" xr:uid="{00000000-0005-0000-0000-0000F2010000}"/>
    <cellStyle name="40% - Accent1" xfId="3282" builtinId="31" customBuiltin="1"/>
    <cellStyle name="40% - Accent1 10" xfId="272" xr:uid="{00000000-0005-0000-0000-0000F4010000}"/>
    <cellStyle name="40% - Accent1 10 2" xfId="3531" xr:uid="{00000000-0005-0000-0000-0000F5010000}"/>
    <cellStyle name="40% - Accent1 11" xfId="273" xr:uid="{00000000-0005-0000-0000-0000F6010000}"/>
    <cellStyle name="40% - Accent1 11 2" xfId="3532" xr:uid="{00000000-0005-0000-0000-0000F7010000}"/>
    <cellStyle name="40% - Accent1 12" xfId="274" xr:uid="{00000000-0005-0000-0000-0000F8010000}"/>
    <cellStyle name="40% - Accent1 13" xfId="275" xr:uid="{00000000-0005-0000-0000-0000F9010000}"/>
    <cellStyle name="40% - Accent1 14" xfId="276" xr:uid="{00000000-0005-0000-0000-0000FA010000}"/>
    <cellStyle name="40% - Accent1 15" xfId="277" xr:uid="{00000000-0005-0000-0000-0000FB010000}"/>
    <cellStyle name="40% - Accent1 16" xfId="278" xr:uid="{00000000-0005-0000-0000-0000FC010000}"/>
    <cellStyle name="40% - Accent1 17" xfId="279" xr:uid="{00000000-0005-0000-0000-0000FD010000}"/>
    <cellStyle name="40% - Accent1 18" xfId="280" xr:uid="{00000000-0005-0000-0000-0000FE010000}"/>
    <cellStyle name="40% - Accent1 19" xfId="281" xr:uid="{00000000-0005-0000-0000-0000FF010000}"/>
    <cellStyle name="40% - Accent1 2" xfId="282" xr:uid="{00000000-0005-0000-0000-000000020000}"/>
    <cellStyle name="40% - Accent1 2 10" xfId="3533" xr:uid="{00000000-0005-0000-0000-000001020000}"/>
    <cellStyle name="40% - Accent1 2 11" xfId="3534" xr:uid="{00000000-0005-0000-0000-000002020000}"/>
    <cellStyle name="40% - Accent1 2 12" xfId="3535" xr:uid="{00000000-0005-0000-0000-000003020000}"/>
    <cellStyle name="40% - Accent1 2 13" xfId="3536" xr:uid="{00000000-0005-0000-0000-000004020000}"/>
    <cellStyle name="40% - Accent1 2 14" xfId="3537" xr:uid="{00000000-0005-0000-0000-000005020000}"/>
    <cellStyle name="40% - Accent1 2 15" xfId="3538" xr:uid="{00000000-0005-0000-0000-000006020000}"/>
    <cellStyle name="40% - Accent1 2 16" xfId="3539" xr:uid="{00000000-0005-0000-0000-000007020000}"/>
    <cellStyle name="40% - Accent1 2 2" xfId="3540" xr:uid="{00000000-0005-0000-0000-000008020000}"/>
    <cellStyle name="40% - Accent1 2 2 2" xfId="3541" xr:uid="{00000000-0005-0000-0000-000009020000}"/>
    <cellStyle name="40% - Accent1 2 3" xfId="3542" xr:uid="{00000000-0005-0000-0000-00000A020000}"/>
    <cellStyle name="40% - Accent1 2 4" xfId="3543" xr:uid="{00000000-0005-0000-0000-00000B020000}"/>
    <cellStyle name="40% - Accent1 2 5" xfId="3544" xr:uid="{00000000-0005-0000-0000-00000C020000}"/>
    <cellStyle name="40% - Accent1 2 6" xfId="3545" xr:uid="{00000000-0005-0000-0000-00000D020000}"/>
    <cellStyle name="40% - Accent1 2 7" xfId="3546" xr:uid="{00000000-0005-0000-0000-00000E020000}"/>
    <cellStyle name="40% - Accent1 2 8" xfId="3547" xr:uid="{00000000-0005-0000-0000-00000F020000}"/>
    <cellStyle name="40% - Accent1 2 9" xfId="3548" xr:uid="{00000000-0005-0000-0000-000010020000}"/>
    <cellStyle name="40% - Accent1 20" xfId="283" xr:uid="{00000000-0005-0000-0000-000011020000}"/>
    <cellStyle name="40% - Accent1 21" xfId="284" xr:uid="{00000000-0005-0000-0000-000012020000}"/>
    <cellStyle name="40% - Accent1 22" xfId="285" xr:uid="{00000000-0005-0000-0000-000013020000}"/>
    <cellStyle name="40% - Accent1 23" xfId="286" xr:uid="{00000000-0005-0000-0000-000014020000}"/>
    <cellStyle name="40% - Accent1 24" xfId="287" xr:uid="{00000000-0005-0000-0000-000015020000}"/>
    <cellStyle name="40% - Accent1 25" xfId="288" xr:uid="{00000000-0005-0000-0000-000016020000}"/>
    <cellStyle name="40% - Accent1 26" xfId="289" xr:uid="{00000000-0005-0000-0000-000017020000}"/>
    <cellStyle name="40% - Accent1 27" xfId="290" xr:uid="{00000000-0005-0000-0000-000018020000}"/>
    <cellStyle name="40% - Accent1 28" xfId="291" xr:uid="{00000000-0005-0000-0000-000019020000}"/>
    <cellStyle name="40% - Accent1 29" xfId="292" xr:uid="{00000000-0005-0000-0000-00001A020000}"/>
    <cellStyle name="40% - Accent1 3" xfId="293" xr:uid="{00000000-0005-0000-0000-00001B020000}"/>
    <cellStyle name="40% - Accent1 3 2" xfId="294" xr:uid="{00000000-0005-0000-0000-00001C020000}"/>
    <cellStyle name="40% - Accent1 3 2 2" xfId="3550" xr:uid="{00000000-0005-0000-0000-00001D020000}"/>
    <cellStyle name="40% - Accent1 3 3" xfId="3551" xr:uid="{00000000-0005-0000-0000-00001E020000}"/>
    <cellStyle name="40% - Accent1 3 4" xfId="3549" xr:uid="{00000000-0005-0000-0000-00001F020000}"/>
    <cellStyle name="40% - Accent1 30" xfId="295" xr:uid="{00000000-0005-0000-0000-000020020000}"/>
    <cellStyle name="40% - Accent1 31" xfId="296" xr:uid="{00000000-0005-0000-0000-000021020000}"/>
    <cellStyle name="40% - Accent1 32" xfId="297" xr:uid="{00000000-0005-0000-0000-000022020000}"/>
    <cellStyle name="40% - Accent1 33" xfId="298" xr:uid="{00000000-0005-0000-0000-000023020000}"/>
    <cellStyle name="40% - Accent1 34" xfId="299" xr:uid="{00000000-0005-0000-0000-000024020000}"/>
    <cellStyle name="40% - Accent1 35" xfId="300" xr:uid="{00000000-0005-0000-0000-000025020000}"/>
    <cellStyle name="40% - Accent1 36" xfId="301" xr:uid="{00000000-0005-0000-0000-000026020000}"/>
    <cellStyle name="40% - Accent1 37" xfId="302" xr:uid="{00000000-0005-0000-0000-000027020000}"/>
    <cellStyle name="40% - Accent1 38" xfId="303" xr:uid="{00000000-0005-0000-0000-000028020000}"/>
    <cellStyle name="40% - Accent1 39" xfId="304" xr:uid="{00000000-0005-0000-0000-000029020000}"/>
    <cellStyle name="40% - Accent1 4" xfId="305" xr:uid="{00000000-0005-0000-0000-00002A020000}"/>
    <cellStyle name="40% - Accent1 4 2" xfId="3553" xr:uid="{00000000-0005-0000-0000-00002B020000}"/>
    <cellStyle name="40% - Accent1 4 2 2" xfId="3554" xr:uid="{00000000-0005-0000-0000-00002C020000}"/>
    <cellStyle name="40% - Accent1 4 3" xfId="3552" xr:uid="{00000000-0005-0000-0000-00002D020000}"/>
    <cellStyle name="40% - Accent1 40" xfId="306" xr:uid="{00000000-0005-0000-0000-00002E020000}"/>
    <cellStyle name="40% - Accent1 41" xfId="307" xr:uid="{00000000-0005-0000-0000-00002F020000}"/>
    <cellStyle name="40% - Accent1 42" xfId="308" xr:uid="{00000000-0005-0000-0000-000030020000}"/>
    <cellStyle name="40% - Accent1 43" xfId="309" xr:uid="{00000000-0005-0000-0000-000031020000}"/>
    <cellStyle name="40% - Accent1 44" xfId="3555" xr:uid="{00000000-0005-0000-0000-000032020000}"/>
    <cellStyle name="40% - Accent1 5" xfId="310" xr:uid="{00000000-0005-0000-0000-000033020000}"/>
    <cellStyle name="40% - Accent1 5 2" xfId="3557" xr:uid="{00000000-0005-0000-0000-000034020000}"/>
    <cellStyle name="40% - Accent1 5 2 2" xfId="3558" xr:uid="{00000000-0005-0000-0000-000035020000}"/>
    <cellStyle name="40% - Accent1 5 3" xfId="3556" xr:uid="{00000000-0005-0000-0000-000036020000}"/>
    <cellStyle name="40% - Accent1 6" xfId="311" xr:uid="{00000000-0005-0000-0000-000037020000}"/>
    <cellStyle name="40% - Accent1 6 2" xfId="3560" xr:uid="{00000000-0005-0000-0000-000038020000}"/>
    <cellStyle name="40% - Accent1 6 2 2" xfId="3561" xr:uid="{00000000-0005-0000-0000-000039020000}"/>
    <cellStyle name="40% - Accent1 6 3" xfId="3559" xr:uid="{00000000-0005-0000-0000-00003A020000}"/>
    <cellStyle name="40% - Accent1 7" xfId="312" xr:uid="{00000000-0005-0000-0000-00003B020000}"/>
    <cellStyle name="40% - Accent1 7 2" xfId="3563" xr:uid="{00000000-0005-0000-0000-00003C020000}"/>
    <cellStyle name="40% - Accent1 7 2 2" xfId="3564" xr:uid="{00000000-0005-0000-0000-00003D020000}"/>
    <cellStyle name="40% - Accent1 7 3" xfId="3562" xr:uid="{00000000-0005-0000-0000-00003E020000}"/>
    <cellStyle name="40% - Accent1 8" xfId="313" xr:uid="{00000000-0005-0000-0000-00003F020000}"/>
    <cellStyle name="40% - Accent1 8 2" xfId="3566" xr:uid="{00000000-0005-0000-0000-000040020000}"/>
    <cellStyle name="40% - Accent1 8 2 2" xfId="3567" xr:uid="{00000000-0005-0000-0000-000041020000}"/>
    <cellStyle name="40% - Accent1 8 3" xfId="3565" xr:uid="{00000000-0005-0000-0000-000042020000}"/>
    <cellStyle name="40% - Accent1 9" xfId="314" xr:uid="{00000000-0005-0000-0000-000043020000}"/>
    <cellStyle name="40% - Accent1 9 2" xfId="3568" xr:uid="{00000000-0005-0000-0000-000044020000}"/>
    <cellStyle name="40% - Accent2" xfId="3286" builtinId="35" customBuiltin="1"/>
    <cellStyle name="40% - Accent2 10" xfId="315" xr:uid="{00000000-0005-0000-0000-000046020000}"/>
    <cellStyle name="40% - Accent2 10 2" xfId="3569" xr:uid="{00000000-0005-0000-0000-000047020000}"/>
    <cellStyle name="40% - Accent2 11" xfId="316" xr:uid="{00000000-0005-0000-0000-000048020000}"/>
    <cellStyle name="40% - Accent2 11 2" xfId="3570" xr:uid="{00000000-0005-0000-0000-000049020000}"/>
    <cellStyle name="40% - Accent2 12" xfId="317" xr:uid="{00000000-0005-0000-0000-00004A020000}"/>
    <cellStyle name="40% - Accent2 13" xfId="318" xr:uid="{00000000-0005-0000-0000-00004B020000}"/>
    <cellStyle name="40% - Accent2 14" xfId="319" xr:uid="{00000000-0005-0000-0000-00004C020000}"/>
    <cellStyle name="40% - Accent2 15" xfId="320" xr:uid="{00000000-0005-0000-0000-00004D020000}"/>
    <cellStyle name="40% - Accent2 16" xfId="321" xr:uid="{00000000-0005-0000-0000-00004E020000}"/>
    <cellStyle name="40% - Accent2 17" xfId="322" xr:uid="{00000000-0005-0000-0000-00004F020000}"/>
    <cellStyle name="40% - Accent2 18" xfId="323" xr:uid="{00000000-0005-0000-0000-000050020000}"/>
    <cellStyle name="40% - Accent2 19" xfId="324" xr:uid="{00000000-0005-0000-0000-000051020000}"/>
    <cellStyle name="40% - Accent2 2" xfId="325" xr:uid="{00000000-0005-0000-0000-000052020000}"/>
    <cellStyle name="40% - Accent2 2 10" xfId="3571" xr:uid="{00000000-0005-0000-0000-000053020000}"/>
    <cellStyle name="40% - Accent2 2 11" xfId="3572" xr:uid="{00000000-0005-0000-0000-000054020000}"/>
    <cellStyle name="40% - Accent2 2 12" xfId="3573" xr:uid="{00000000-0005-0000-0000-000055020000}"/>
    <cellStyle name="40% - Accent2 2 13" xfId="3574" xr:uid="{00000000-0005-0000-0000-000056020000}"/>
    <cellStyle name="40% - Accent2 2 14" xfId="3575" xr:uid="{00000000-0005-0000-0000-000057020000}"/>
    <cellStyle name="40% - Accent2 2 15" xfId="3576" xr:uid="{00000000-0005-0000-0000-000058020000}"/>
    <cellStyle name="40% - Accent2 2 2" xfId="3577" xr:uid="{00000000-0005-0000-0000-000059020000}"/>
    <cellStyle name="40% - Accent2 2 3" xfId="3578" xr:uid="{00000000-0005-0000-0000-00005A020000}"/>
    <cellStyle name="40% - Accent2 2 4" xfId="3579" xr:uid="{00000000-0005-0000-0000-00005B020000}"/>
    <cellStyle name="40% - Accent2 2 5" xfId="3580" xr:uid="{00000000-0005-0000-0000-00005C020000}"/>
    <cellStyle name="40% - Accent2 2 6" xfId="3581" xr:uid="{00000000-0005-0000-0000-00005D020000}"/>
    <cellStyle name="40% - Accent2 2 7" xfId="3582" xr:uid="{00000000-0005-0000-0000-00005E020000}"/>
    <cellStyle name="40% - Accent2 2 8" xfId="3583" xr:uid="{00000000-0005-0000-0000-00005F020000}"/>
    <cellStyle name="40% - Accent2 2 9" xfId="3584" xr:uid="{00000000-0005-0000-0000-000060020000}"/>
    <cellStyle name="40% - Accent2 20" xfId="326" xr:uid="{00000000-0005-0000-0000-000061020000}"/>
    <cellStyle name="40% - Accent2 21" xfId="327" xr:uid="{00000000-0005-0000-0000-000062020000}"/>
    <cellStyle name="40% - Accent2 22" xfId="328" xr:uid="{00000000-0005-0000-0000-000063020000}"/>
    <cellStyle name="40% - Accent2 23" xfId="329" xr:uid="{00000000-0005-0000-0000-000064020000}"/>
    <cellStyle name="40% - Accent2 24" xfId="330" xr:uid="{00000000-0005-0000-0000-000065020000}"/>
    <cellStyle name="40% - Accent2 25" xfId="331" xr:uid="{00000000-0005-0000-0000-000066020000}"/>
    <cellStyle name="40% - Accent2 26" xfId="332" xr:uid="{00000000-0005-0000-0000-000067020000}"/>
    <cellStyle name="40% - Accent2 27" xfId="333" xr:uid="{00000000-0005-0000-0000-000068020000}"/>
    <cellStyle name="40% - Accent2 28" xfId="334" xr:uid="{00000000-0005-0000-0000-000069020000}"/>
    <cellStyle name="40% - Accent2 29" xfId="335" xr:uid="{00000000-0005-0000-0000-00006A020000}"/>
    <cellStyle name="40% - Accent2 3" xfId="336" xr:uid="{00000000-0005-0000-0000-00006B020000}"/>
    <cellStyle name="40% - Accent2 3 2" xfId="337" xr:uid="{00000000-0005-0000-0000-00006C020000}"/>
    <cellStyle name="40% - Accent2 30" xfId="338" xr:uid="{00000000-0005-0000-0000-00006D020000}"/>
    <cellStyle name="40% - Accent2 31" xfId="339" xr:uid="{00000000-0005-0000-0000-00006E020000}"/>
    <cellStyle name="40% - Accent2 32" xfId="340" xr:uid="{00000000-0005-0000-0000-00006F020000}"/>
    <cellStyle name="40% - Accent2 33" xfId="341" xr:uid="{00000000-0005-0000-0000-000070020000}"/>
    <cellStyle name="40% - Accent2 34" xfId="342" xr:uid="{00000000-0005-0000-0000-000071020000}"/>
    <cellStyle name="40% - Accent2 35" xfId="343" xr:uid="{00000000-0005-0000-0000-000072020000}"/>
    <cellStyle name="40% - Accent2 36" xfId="344" xr:uid="{00000000-0005-0000-0000-000073020000}"/>
    <cellStyle name="40% - Accent2 37" xfId="345" xr:uid="{00000000-0005-0000-0000-000074020000}"/>
    <cellStyle name="40% - Accent2 38" xfId="346" xr:uid="{00000000-0005-0000-0000-000075020000}"/>
    <cellStyle name="40% - Accent2 39" xfId="347" xr:uid="{00000000-0005-0000-0000-000076020000}"/>
    <cellStyle name="40% - Accent2 4" xfId="348" xr:uid="{00000000-0005-0000-0000-000077020000}"/>
    <cellStyle name="40% - Accent2 40" xfId="349" xr:uid="{00000000-0005-0000-0000-000078020000}"/>
    <cellStyle name="40% - Accent2 41" xfId="350" xr:uid="{00000000-0005-0000-0000-000079020000}"/>
    <cellStyle name="40% - Accent2 42" xfId="351" xr:uid="{00000000-0005-0000-0000-00007A020000}"/>
    <cellStyle name="40% - Accent2 43" xfId="352" xr:uid="{00000000-0005-0000-0000-00007B020000}"/>
    <cellStyle name="40% - Accent2 44" xfId="3585" xr:uid="{00000000-0005-0000-0000-00007C020000}"/>
    <cellStyle name="40% - Accent2 5" xfId="353" xr:uid="{00000000-0005-0000-0000-00007D020000}"/>
    <cellStyle name="40% - Accent2 6" xfId="354" xr:uid="{00000000-0005-0000-0000-00007E020000}"/>
    <cellStyle name="40% - Accent2 7" xfId="355" xr:uid="{00000000-0005-0000-0000-00007F020000}"/>
    <cellStyle name="40% - Accent2 8" xfId="356" xr:uid="{00000000-0005-0000-0000-000080020000}"/>
    <cellStyle name="40% - Accent2 9" xfId="357" xr:uid="{00000000-0005-0000-0000-000081020000}"/>
    <cellStyle name="40% - Accent2 9 2" xfId="3586" xr:uid="{00000000-0005-0000-0000-000082020000}"/>
    <cellStyle name="40% - Accent3" xfId="3290" builtinId="39" customBuiltin="1"/>
    <cellStyle name="40% - Accent3 10" xfId="358" xr:uid="{00000000-0005-0000-0000-000084020000}"/>
    <cellStyle name="40% - Accent3 10 2" xfId="3587" xr:uid="{00000000-0005-0000-0000-000085020000}"/>
    <cellStyle name="40% - Accent3 11" xfId="359" xr:uid="{00000000-0005-0000-0000-000086020000}"/>
    <cellStyle name="40% - Accent3 11 2" xfId="3588" xr:uid="{00000000-0005-0000-0000-000087020000}"/>
    <cellStyle name="40% - Accent3 12" xfId="360" xr:uid="{00000000-0005-0000-0000-000088020000}"/>
    <cellStyle name="40% - Accent3 13" xfId="361" xr:uid="{00000000-0005-0000-0000-000089020000}"/>
    <cellStyle name="40% - Accent3 14" xfId="362" xr:uid="{00000000-0005-0000-0000-00008A020000}"/>
    <cellStyle name="40% - Accent3 15" xfId="363" xr:uid="{00000000-0005-0000-0000-00008B020000}"/>
    <cellStyle name="40% - Accent3 16" xfId="364" xr:uid="{00000000-0005-0000-0000-00008C020000}"/>
    <cellStyle name="40% - Accent3 17" xfId="365" xr:uid="{00000000-0005-0000-0000-00008D020000}"/>
    <cellStyle name="40% - Accent3 18" xfId="366" xr:uid="{00000000-0005-0000-0000-00008E020000}"/>
    <cellStyle name="40% - Accent3 19" xfId="367" xr:uid="{00000000-0005-0000-0000-00008F020000}"/>
    <cellStyle name="40% - Accent3 2" xfId="368" xr:uid="{00000000-0005-0000-0000-000090020000}"/>
    <cellStyle name="40% - Accent3 2 10" xfId="3589" xr:uid="{00000000-0005-0000-0000-000091020000}"/>
    <cellStyle name="40% - Accent3 2 11" xfId="3590" xr:uid="{00000000-0005-0000-0000-000092020000}"/>
    <cellStyle name="40% - Accent3 2 12" xfId="3591" xr:uid="{00000000-0005-0000-0000-000093020000}"/>
    <cellStyle name="40% - Accent3 2 13" xfId="3592" xr:uid="{00000000-0005-0000-0000-000094020000}"/>
    <cellStyle name="40% - Accent3 2 14" xfId="3593" xr:uid="{00000000-0005-0000-0000-000095020000}"/>
    <cellStyle name="40% - Accent3 2 15" xfId="3594" xr:uid="{00000000-0005-0000-0000-000096020000}"/>
    <cellStyle name="40% - Accent3 2 16" xfId="3595" xr:uid="{00000000-0005-0000-0000-000097020000}"/>
    <cellStyle name="40% - Accent3 2 2" xfId="3596" xr:uid="{00000000-0005-0000-0000-000098020000}"/>
    <cellStyle name="40% - Accent3 2 2 2" xfId="3597" xr:uid="{00000000-0005-0000-0000-000099020000}"/>
    <cellStyle name="40% - Accent3 2 2 2 2" xfId="3598" xr:uid="{00000000-0005-0000-0000-00009A020000}"/>
    <cellStyle name="40% - Accent3 2 3" xfId="3599" xr:uid="{00000000-0005-0000-0000-00009B020000}"/>
    <cellStyle name="40% - Accent3 2 4" xfId="3600" xr:uid="{00000000-0005-0000-0000-00009C020000}"/>
    <cellStyle name="40% - Accent3 2 5" xfId="3601" xr:uid="{00000000-0005-0000-0000-00009D020000}"/>
    <cellStyle name="40% - Accent3 2 6" xfId="3602" xr:uid="{00000000-0005-0000-0000-00009E020000}"/>
    <cellStyle name="40% - Accent3 2 7" xfId="3603" xr:uid="{00000000-0005-0000-0000-00009F020000}"/>
    <cellStyle name="40% - Accent3 2 8" xfId="3604" xr:uid="{00000000-0005-0000-0000-0000A0020000}"/>
    <cellStyle name="40% - Accent3 2 9" xfId="3605" xr:uid="{00000000-0005-0000-0000-0000A1020000}"/>
    <cellStyle name="40% - Accent3 20" xfId="369" xr:uid="{00000000-0005-0000-0000-0000A2020000}"/>
    <cellStyle name="40% - Accent3 21" xfId="370" xr:uid="{00000000-0005-0000-0000-0000A3020000}"/>
    <cellStyle name="40% - Accent3 22" xfId="371" xr:uid="{00000000-0005-0000-0000-0000A4020000}"/>
    <cellStyle name="40% - Accent3 23" xfId="372" xr:uid="{00000000-0005-0000-0000-0000A5020000}"/>
    <cellStyle name="40% - Accent3 24" xfId="373" xr:uid="{00000000-0005-0000-0000-0000A6020000}"/>
    <cellStyle name="40% - Accent3 25" xfId="374" xr:uid="{00000000-0005-0000-0000-0000A7020000}"/>
    <cellStyle name="40% - Accent3 26" xfId="375" xr:uid="{00000000-0005-0000-0000-0000A8020000}"/>
    <cellStyle name="40% - Accent3 27" xfId="376" xr:uid="{00000000-0005-0000-0000-0000A9020000}"/>
    <cellStyle name="40% - Accent3 28" xfId="377" xr:uid="{00000000-0005-0000-0000-0000AA020000}"/>
    <cellStyle name="40% - Accent3 29" xfId="378" xr:uid="{00000000-0005-0000-0000-0000AB020000}"/>
    <cellStyle name="40% - Accent3 3" xfId="379" xr:uid="{00000000-0005-0000-0000-0000AC020000}"/>
    <cellStyle name="40% - Accent3 3 2" xfId="380" xr:uid="{00000000-0005-0000-0000-0000AD020000}"/>
    <cellStyle name="40% - Accent3 3 2 2" xfId="3607" xr:uid="{00000000-0005-0000-0000-0000AE020000}"/>
    <cellStyle name="40% - Accent3 3 3" xfId="3608" xr:uid="{00000000-0005-0000-0000-0000AF020000}"/>
    <cellStyle name="40% - Accent3 3 4" xfId="3606" xr:uid="{00000000-0005-0000-0000-0000B0020000}"/>
    <cellStyle name="40% - Accent3 30" xfId="381" xr:uid="{00000000-0005-0000-0000-0000B1020000}"/>
    <cellStyle name="40% - Accent3 31" xfId="382" xr:uid="{00000000-0005-0000-0000-0000B2020000}"/>
    <cellStyle name="40% - Accent3 32" xfId="383" xr:uid="{00000000-0005-0000-0000-0000B3020000}"/>
    <cellStyle name="40% - Accent3 33" xfId="384" xr:uid="{00000000-0005-0000-0000-0000B4020000}"/>
    <cellStyle name="40% - Accent3 34" xfId="385" xr:uid="{00000000-0005-0000-0000-0000B5020000}"/>
    <cellStyle name="40% - Accent3 35" xfId="386" xr:uid="{00000000-0005-0000-0000-0000B6020000}"/>
    <cellStyle name="40% - Accent3 36" xfId="387" xr:uid="{00000000-0005-0000-0000-0000B7020000}"/>
    <cellStyle name="40% - Accent3 37" xfId="388" xr:uid="{00000000-0005-0000-0000-0000B8020000}"/>
    <cellStyle name="40% - Accent3 38" xfId="389" xr:uid="{00000000-0005-0000-0000-0000B9020000}"/>
    <cellStyle name="40% - Accent3 39" xfId="390" xr:uid="{00000000-0005-0000-0000-0000BA020000}"/>
    <cellStyle name="40% - Accent3 4" xfId="391" xr:uid="{00000000-0005-0000-0000-0000BB020000}"/>
    <cellStyle name="40% - Accent3 4 2" xfId="3610" xr:uid="{00000000-0005-0000-0000-0000BC020000}"/>
    <cellStyle name="40% - Accent3 4 2 2" xfId="3611" xr:uid="{00000000-0005-0000-0000-0000BD020000}"/>
    <cellStyle name="40% - Accent3 4 3" xfId="3609" xr:uid="{00000000-0005-0000-0000-0000BE020000}"/>
    <cellStyle name="40% - Accent3 40" xfId="392" xr:uid="{00000000-0005-0000-0000-0000BF020000}"/>
    <cellStyle name="40% - Accent3 41" xfId="393" xr:uid="{00000000-0005-0000-0000-0000C0020000}"/>
    <cellStyle name="40% - Accent3 42" xfId="394" xr:uid="{00000000-0005-0000-0000-0000C1020000}"/>
    <cellStyle name="40% - Accent3 43" xfId="395" xr:uid="{00000000-0005-0000-0000-0000C2020000}"/>
    <cellStyle name="40% - Accent3 44" xfId="3612" xr:uid="{00000000-0005-0000-0000-0000C3020000}"/>
    <cellStyle name="40% - Accent3 5" xfId="396" xr:uid="{00000000-0005-0000-0000-0000C4020000}"/>
    <cellStyle name="40% - Accent3 5 2" xfId="3614" xr:uid="{00000000-0005-0000-0000-0000C5020000}"/>
    <cellStyle name="40% - Accent3 5 2 2" xfId="3615" xr:uid="{00000000-0005-0000-0000-0000C6020000}"/>
    <cellStyle name="40% - Accent3 5 3" xfId="3613" xr:uid="{00000000-0005-0000-0000-0000C7020000}"/>
    <cellStyle name="40% - Accent3 6" xfId="397" xr:uid="{00000000-0005-0000-0000-0000C8020000}"/>
    <cellStyle name="40% - Accent3 6 2" xfId="3617" xr:uid="{00000000-0005-0000-0000-0000C9020000}"/>
    <cellStyle name="40% - Accent3 6 2 2" xfId="3618" xr:uid="{00000000-0005-0000-0000-0000CA020000}"/>
    <cellStyle name="40% - Accent3 6 3" xfId="3616" xr:uid="{00000000-0005-0000-0000-0000CB020000}"/>
    <cellStyle name="40% - Accent3 7" xfId="398" xr:uid="{00000000-0005-0000-0000-0000CC020000}"/>
    <cellStyle name="40% - Accent3 7 2" xfId="3620" xr:uid="{00000000-0005-0000-0000-0000CD020000}"/>
    <cellStyle name="40% - Accent3 7 2 2" xfId="3621" xr:uid="{00000000-0005-0000-0000-0000CE020000}"/>
    <cellStyle name="40% - Accent3 7 3" xfId="3619" xr:uid="{00000000-0005-0000-0000-0000CF020000}"/>
    <cellStyle name="40% - Accent3 8" xfId="399" xr:uid="{00000000-0005-0000-0000-0000D0020000}"/>
    <cellStyle name="40% - Accent3 8 2" xfId="3623" xr:uid="{00000000-0005-0000-0000-0000D1020000}"/>
    <cellStyle name="40% - Accent3 8 2 2" xfId="3624" xr:uid="{00000000-0005-0000-0000-0000D2020000}"/>
    <cellStyle name="40% - Accent3 8 3" xfId="3622" xr:uid="{00000000-0005-0000-0000-0000D3020000}"/>
    <cellStyle name="40% - Accent3 9" xfId="400" xr:uid="{00000000-0005-0000-0000-0000D4020000}"/>
    <cellStyle name="40% - Accent3 9 2" xfId="3625" xr:uid="{00000000-0005-0000-0000-0000D5020000}"/>
    <cellStyle name="40% - Accent4" xfId="3294" builtinId="43" customBuiltin="1"/>
    <cellStyle name="40% - Accent4 10" xfId="401" xr:uid="{00000000-0005-0000-0000-0000D7020000}"/>
    <cellStyle name="40% - Accent4 10 2" xfId="3626" xr:uid="{00000000-0005-0000-0000-0000D8020000}"/>
    <cellStyle name="40% - Accent4 11" xfId="402" xr:uid="{00000000-0005-0000-0000-0000D9020000}"/>
    <cellStyle name="40% - Accent4 11 2" xfId="3627" xr:uid="{00000000-0005-0000-0000-0000DA020000}"/>
    <cellStyle name="40% - Accent4 12" xfId="403" xr:uid="{00000000-0005-0000-0000-0000DB020000}"/>
    <cellStyle name="40% - Accent4 13" xfId="404" xr:uid="{00000000-0005-0000-0000-0000DC020000}"/>
    <cellStyle name="40% - Accent4 14" xfId="405" xr:uid="{00000000-0005-0000-0000-0000DD020000}"/>
    <cellStyle name="40% - Accent4 15" xfId="406" xr:uid="{00000000-0005-0000-0000-0000DE020000}"/>
    <cellStyle name="40% - Accent4 16" xfId="407" xr:uid="{00000000-0005-0000-0000-0000DF020000}"/>
    <cellStyle name="40% - Accent4 17" xfId="408" xr:uid="{00000000-0005-0000-0000-0000E0020000}"/>
    <cellStyle name="40% - Accent4 18" xfId="409" xr:uid="{00000000-0005-0000-0000-0000E1020000}"/>
    <cellStyle name="40% - Accent4 19" xfId="410" xr:uid="{00000000-0005-0000-0000-0000E2020000}"/>
    <cellStyle name="40% - Accent4 2" xfId="411" xr:uid="{00000000-0005-0000-0000-0000E3020000}"/>
    <cellStyle name="40% - Accent4 2 10" xfId="3628" xr:uid="{00000000-0005-0000-0000-0000E4020000}"/>
    <cellStyle name="40% - Accent4 2 11" xfId="3629" xr:uid="{00000000-0005-0000-0000-0000E5020000}"/>
    <cellStyle name="40% - Accent4 2 12" xfId="3630" xr:uid="{00000000-0005-0000-0000-0000E6020000}"/>
    <cellStyle name="40% - Accent4 2 13" xfId="3631" xr:uid="{00000000-0005-0000-0000-0000E7020000}"/>
    <cellStyle name="40% - Accent4 2 14" xfId="3632" xr:uid="{00000000-0005-0000-0000-0000E8020000}"/>
    <cellStyle name="40% - Accent4 2 15" xfId="3633" xr:uid="{00000000-0005-0000-0000-0000E9020000}"/>
    <cellStyle name="40% - Accent4 2 16" xfId="3634" xr:uid="{00000000-0005-0000-0000-0000EA020000}"/>
    <cellStyle name="40% - Accent4 2 2" xfId="3635" xr:uid="{00000000-0005-0000-0000-0000EB020000}"/>
    <cellStyle name="40% - Accent4 2 2 2" xfId="3636" xr:uid="{00000000-0005-0000-0000-0000EC020000}"/>
    <cellStyle name="40% - Accent4 2 3" xfId="3637" xr:uid="{00000000-0005-0000-0000-0000ED020000}"/>
    <cellStyle name="40% - Accent4 2 4" xfId="3638" xr:uid="{00000000-0005-0000-0000-0000EE020000}"/>
    <cellStyle name="40% - Accent4 2 5" xfId="3639" xr:uid="{00000000-0005-0000-0000-0000EF020000}"/>
    <cellStyle name="40% - Accent4 2 6" xfId="3640" xr:uid="{00000000-0005-0000-0000-0000F0020000}"/>
    <cellStyle name="40% - Accent4 2 7" xfId="3641" xr:uid="{00000000-0005-0000-0000-0000F1020000}"/>
    <cellStyle name="40% - Accent4 2 8" xfId="3642" xr:uid="{00000000-0005-0000-0000-0000F2020000}"/>
    <cellStyle name="40% - Accent4 2 9" xfId="3643" xr:uid="{00000000-0005-0000-0000-0000F3020000}"/>
    <cellStyle name="40% - Accent4 20" xfId="412" xr:uid="{00000000-0005-0000-0000-0000F4020000}"/>
    <cellStyle name="40% - Accent4 21" xfId="413" xr:uid="{00000000-0005-0000-0000-0000F5020000}"/>
    <cellStyle name="40% - Accent4 22" xfId="414" xr:uid="{00000000-0005-0000-0000-0000F6020000}"/>
    <cellStyle name="40% - Accent4 23" xfId="415" xr:uid="{00000000-0005-0000-0000-0000F7020000}"/>
    <cellStyle name="40% - Accent4 24" xfId="416" xr:uid="{00000000-0005-0000-0000-0000F8020000}"/>
    <cellStyle name="40% - Accent4 25" xfId="417" xr:uid="{00000000-0005-0000-0000-0000F9020000}"/>
    <cellStyle name="40% - Accent4 26" xfId="418" xr:uid="{00000000-0005-0000-0000-0000FA020000}"/>
    <cellStyle name="40% - Accent4 27" xfId="419" xr:uid="{00000000-0005-0000-0000-0000FB020000}"/>
    <cellStyle name="40% - Accent4 28" xfId="420" xr:uid="{00000000-0005-0000-0000-0000FC020000}"/>
    <cellStyle name="40% - Accent4 29" xfId="421" xr:uid="{00000000-0005-0000-0000-0000FD020000}"/>
    <cellStyle name="40% - Accent4 3" xfId="422" xr:uid="{00000000-0005-0000-0000-0000FE020000}"/>
    <cellStyle name="40% - Accent4 3 2" xfId="423" xr:uid="{00000000-0005-0000-0000-0000FF020000}"/>
    <cellStyle name="40% - Accent4 3 2 2" xfId="3645" xr:uid="{00000000-0005-0000-0000-000000030000}"/>
    <cellStyle name="40% - Accent4 3 3" xfId="3646" xr:uid="{00000000-0005-0000-0000-000001030000}"/>
    <cellStyle name="40% - Accent4 3 4" xfId="3644" xr:uid="{00000000-0005-0000-0000-000002030000}"/>
    <cellStyle name="40% - Accent4 30" xfId="424" xr:uid="{00000000-0005-0000-0000-000003030000}"/>
    <cellStyle name="40% - Accent4 31" xfId="425" xr:uid="{00000000-0005-0000-0000-000004030000}"/>
    <cellStyle name="40% - Accent4 32" xfId="426" xr:uid="{00000000-0005-0000-0000-000005030000}"/>
    <cellStyle name="40% - Accent4 33" xfId="427" xr:uid="{00000000-0005-0000-0000-000006030000}"/>
    <cellStyle name="40% - Accent4 34" xfId="428" xr:uid="{00000000-0005-0000-0000-000007030000}"/>
    <cellStyle name="40% - Accent4 35" xfId="429" xr:uid="{00000000-0005-0000-0000-000008030000}"/>
    <cellStyle name="40% - Accent4 36" xfId="430" xr:uid="{00000000-0005-0000-0000-000009030000}"/>
    <cellStyle name="40% - Accent4 37" xfId="431" xr:uid="{00000000-0005-0000-0000-00000A030000}"/>
    <cellStyle name="40% - Accent4 38" xfId="432" xr:uid="{00000000-0005-0000-0000-00000B030000}"/>
    <cellStyle name="40% - Accent4 39" xfId="433" xr:uid="{00000000-0005-0000-0000-00000C030000}"/>
    <cellStyle name="40% - Accent4 4" xfId="434" xr:uid="{00000000-0005-0000-0000-00000D030000}"/>
    <cellStyle name="40% - Accent4 4 2" xfId="3648" xr:uid="{00000000-0005-0000-0000-00000E030000}"/>
    <cellStyle name="40% - Accent4 4 2 2" xfId="3649" xr:uid="{00000000-0005-0000-0000-00000F030000}"/>
    <cellStyle name="40% - Accent4 4 3" xfId="3647" xr:uid="{00000000-0005-0000-0000-000010030000}"/>
    <cellStyle name="40% - Accent4 40" xfId="435" xr:uid="{00000000-0005-0000-0000-000011030000}"/>
    <cellStyle name="40% - Accent4 41" xfId="436" xr:uid="{00000000-0005-0000-0000-000012030000}"/>
    <cellStyle name="40% - Accent4 42" xfId="437" xr:uid="{00000000-0005-0000-0000-000013030000}"/>
    <cellStyle name="40% - Accent4 43" xfId="438" xr:uid="{00000000-0005-0000-0000-000014030000}"/>
    <cellStyle name="40% - Accent4 44" xfId="3650" xr:uid="{00000000-0005-0000-0000-000015030000}"/>
    <cellStyle name="40% - Accent4 5" xfId="439" xr:uid="{00000000-0005-0000-0000-000016030000}"/>
    <cellStyle name="40% - Accent4 5 2" xfId="3652" xr:uid="{00000000-0005-0000-0000-000017030000}"/>
    <cellStyle name="40% - Accent4 5 2 2" xfId="3653" xr:uid="{00000000-0005-0000-0000-000018030000}"/>
    <cellStyle name="40% - Accent4 5 3" xfId="3651" xr:uid="{00000000-0005-0000-0000-000019030000}"/>
    <cellStyle name="40% - Accent4 6" xfId="440" xr:uid="{00000000-0005-0000-0000-00001A030000}"/>
    <cellStyle name="40% - Accent4 6 2" xfId="3655" xr:uid="{00000000-0005-0000-0000-00001B030000}"/>
    <cellStyle name="40% - Accent4 6 2 2" xfId="3656" xr:uid="{00000000-0005-0000-0000-00001C030000}"/>
    <cellStyle name="40% - Accent4 6 3" xfId="3654" xr:uid="{00000000-0005-0000-0000-00001D030000}"/>
    <cellStyle name="40% - Accent4 7" xfId="441" xr:uid="{00000000-0005-0000-0000-00001E030000}"/>
    <cellStyle name="40% - Accent4 7 2" xfId="3658" xr:uid="{00000000-0005-0000-0000-00001F030000}"/>
    <cellStyle name="40% - Accent4 7 2 2" xfId="3659" xr:uid="{00000000-0005-0000-0000-000020030000}"/>
    <cellStyle name="40% - Accent4 7 3" xfId="3657" xr:uid="{00000000-0005-0000-0000-000021030000}"/>
    <cellStyle name="40% - Accent4 8" xfId="442" xr:uid="{00000000-0005-0000-0000-000022030000}"/>
    <cellStyle name="40% - Accent4 8 2" xfId="3661" xr:uid="{00000000-0005-0000-0000-000023030000}"/>
    <cellStyle name="40% - Accent4 8 2 2" xfId="3662" xr:uid="{00000000-0005-0000-0000-000024030000}"/>
    <cellStyle name="40% - Accent4 8 3" xfId="3660" xr:uid="{00000000-0005-0000-0000-000025030000}"/>
    <cellStyle name="40% - Accent4 9" xfId="443" xr:uid="{00000000-0005-0000-0000-000026030000}"/>
    <cellStyle name="40% - Accent4 9 2" xfId="3663" xr:uid="{00000000-0005-0000-0000-000027030000}"/>
    <cellStyle name="40% - Accent5" xfId="3298" builtinId="47" customBuiltin="1"/>
    <cellStyle name="40% - Accent5 10" xfId="444" xr:uid="{00000000-0005-0000-0000-000029030000}"/>
    <cellStyle name="40% - Accent5 10 2" xfId="3664" xr:uid="{00000000-0005-0000-0000-00002A030000}"/>
    <cellStyle name="40% - Accent5 11" xfId="445" xr:uid="{00000000-0005-0000-0000-00002B030000}"/>
    <cellStyle name="40% - Accent5 11 2" xfId="3665" xr:uid="{00000000-0005-0000-0000-00002C030000}"/>
    <cellStyle name="40% - Accent5 12" xfId="446" xr:uid="{00000000-0005-0000-0000-00002D030000}"/>
    <cellStyle name="40% - Accent5 13" xfId="447" xr:uid="{00000000-0005-0000-0000-00002E030000}"/>
    <cellStyle name="40% - Accent5 14" xfId="448" xr:uid="{00000000-0005-0000-0000-00002F030000}"/>
    <cellStyle name="40% - Accent5 15" xfId="449" xr:uid="{00000000-0005-0000-0000-000030030000}"/>
    <cellStyle name="40% - Accent5 16" xfId="450" xr:uid="{00000000-0005-0000-0000-000031030000}"/>
    <cellStyle name="40% - Accent5 17" xfId="451" xr:uid="{00000000-0005-0000-0000-000032030000}"/>
    <cellStyle name="40% - Accent5 18" xfId="452" xr:uid="{00000000-0005-0000-0000-000033030000}"/>
    <cellStyle name="40% - Accent5 19" xfId="453" xr:uid="{00000000-0005-0000-0000-000034030000}"/>
    <cellStyle name="40% - Accent5 2" xfId="454" xr:uid="{00000000-0005-0000-0000-000035030000}"/>
    <cellStyle name="40% - Accent5 2 10" xfId="3666" xr:uid="{00000000-0005-0000-0000-000036030000}"/>
    <cellStyle name="40% - Accent5 2 11" xfId="3667" xr:uid="{00000000-0005-0000-0000-000037030000}"/>
    <cellStyle name="40% - Accent5 2 12" xfId="3668" xr:uid="{00000000-0005-0000-0000-000038030000}"/>
    <cellStyle name="40% - Accent5 2 13" xfId="3669" xr:uid="{00000000-0005-0000-0000-000039030000}"/>
    <cellStyle name="40% - Accent5 2 14" xfId="3670" xr:uid="{00000000-0005-0000-0000-00003A030000}"/>
    <cellStyle name="40% - Accent5 2 15" xfId="3671" xr:uid="{00000000-0005-0000-0000-00003B030000}"/>
    <cellStyle name="40% - Accent5 2 16" xfId="3672" xr:uid="{00000000-0005-0000-0000-00003C030000}"/>
    <cellStyle name="40% - Accent5 2 2" xfId="3673" xr:uid="{00000000-0005-0000-0000-00003D030000}"/>
    <cellStyle name="40% - Accent5 2 2 2" xfId="3674" xr:uid="{00000000-0005-0000-0000-00003E030000}"/>
    <cellStyle name="40% - Accent5 2 3" xfId="3675" xr:uid="{00000000-0005-0000-0000-00003F030000}"/>
    <cellStyle name="40% - Accent5 2 4" xfId="3676" xr:uid="{00000000-0005-0000-0000-000040030000}"/>
    <cellStyle name="40% - Accent5 2 5" xfId="3677" xr:uid="{00000000-0005-0000-0000-000041030000}"/>
    <cellStyle name="40% - Accent5 2 6" xfId="3678" xr:uid="{00000000-0005-0000-0000-000042030000}"/>
    <cellStyle name="40% - Accent5 2 7" xfId="3679" xr:uid="{00000000-0005-0000-0000-000043030000}"/>
    <cellStyle name="40% - Accent5 2 8" xfId="3680" xr:uid="{00000000-0005-0000-0000-000044030000}"/>
    <cellStyle name="40% - Accent5 2 9" xfId="3681" xr:uid="{00000000-0005-0000-0000-000045030000}"/>
    <cellStyle name="40% - Accent5 20" xfId="455" xr:uid="{00000000-0005-0000-0000-000046030000}"/>
    <cellStyle name="40% - Accent5 21" xfId="456" xr:uid="{00000000-0005-0000-0000-000047030000}"/>
    <cellStyle name="40% - Accent5 22" xfId="457" xr:uid="{00000000-0005-0000-0000-000048030000}"/>
    <cellStyle name="40% - Accent5 23" xfId="458" xr:uid="{00000000-0005-0000-0000-000049030000}"/>
    <cellStyle name="40% - Accent5 24" xfId="459" xr:uid="{00000000-0005-0000-0000-00004A030000}"/>
    <cellStyle name="40% - Accent5 25" xfId="460" xr:uid="{00000000-0005-0000-0000-00004B030000}"/>
    <cellStyle name="40% - Accent5 26" xfId="461" xr:uid="{00000000-0005-0000-0000-00004C030000}"/>
    <cellStyle name="40% - Accent5 27" xfId="462" xr:uid="{00000000-0005-0000-0000-00004D030000}"/>
    <cellStyle name="40% - Accent5 28" xfId="463" xr:uid="{00000000-0005-0000-0000-00004E030000}"/>
    <cellStyle name="40% - Accent5 29" xfId="464" xr:uid="{00000000-0005-0000-0000-00004F030000}"/>
    <cellStyle name="40% - Accent5 3" xfId="465" xr:uid="{00000000-0005-0000-0000-000050030000}"/>
    <cellStyle name="40% - Accent5 3 2" xfId="466" xr:uid="{00000000-0005-0000-0000-000051030000}"/>
    <cellStyle name="40% - Accent5 3 2 2" xfId="3683" xr:uid="{00000000-0005-0000-0000-000052030000}"/>
    <cellStyle name="40% - Accent5 3 3" xfId="3684" xr:uid="{00000000-0005-0000-0000-000053030000}"/>
    <cellStyle name="40% - Accent5 3 4" xfId="3682" xr:uid="{00000000-0005-0000-0000-000054030000}"/>
    <cellStyle name="40% - Accent5 30" xfId="467" xr:uid="{00000000-0005-0000-0000-000055030000}"/>
    <cellStyle name="40% - Accent5 31" xfId="468" xr:uid="{00000000-0005-0000-0000-000056030000}"/>
    <cellStyle name="40% - Accent5 32" xfId="469" xr:uid="{00000000-0005-0000-0000-000057030000}"/>
    <cellStyle name="40% - Accent5 33" xfId="470" xr:uid="{00000000-0005-0000-0000-000058030000}"/>
    <cellStyle name="40% - Accent5 34" xfId="471" xr:uid="{00000000-0005-0000-0000-000059030000}"/>
    <cellStyle name="40% - Accent5 35" xfId="472" xr:uid="{00000000-0005-0000-0000-00005A030000}"/>
    <cellStyle name="40% - Accent5 36" xfId="473" xr:uid="{00000000-0005-0000-0000-00005B030000}"/>
    <cellStyle name="40% - Accent5 37" xfId="474" xr:uid="{00000000-0005-0000-0000-00005C030000}"/>
    <cellStyle name="40% - Accent5 38" xfId="475" xr:uid="{00000000-0005-0000-0000-00005D030000}"/>
    <cellStyle name="40% - Accent5 39" xfId="476" xr:uid="{00000000-0005-0000-0000-00005E030000}"/>
    <cellStyle name="40% - Accent5 4" xfId="477" xr:uid="{00000000-0005-0000-0000-00005F030000}"/>
    <cellStyle name="40% - Accent5 4 2" xfId="3686" xr:uid="{00000000-0005-0000-0000-000060030000}"/>
    <cellStyle name="40% - Accent5 4 2 2" xfId="3687" xr:uid="{00000000-0005-0000-0000-000061030000}"/>
    <cellStyle name="40% - Accent5 4 3" xfId="3685" xr:uid="{00000000-0005-0000-0000-000062030000}"/>
    <cellStyle name="40% - Accent5 40" xfId="478" xr:uid="{00000000-0005-0000-0000-000063030000}"/>
    <cellStyle name="40% - Accent5 41" xfId="479" xr:uid="{00000000-0005-0000-0000-000064030000}"/>
    <cellStyle name="40% - Accent5 42" xfId="480" xr:uid="{00000000-0005-0000-0000-000065030000}"/>
    <cellStyle name="40% - Accent5 43" xfId="481" xr:uid="{00000000-0005-0000-0000-000066030000}"/>
    <cellStyle name="40% - Accent5 44" xfId="3688" xr:uid="{00000000-0005-0000-0000-000067030000}"/>
    <cellStyle name="40% - Accent5 5" xfId="482" xr:uid="{00000000-0005-0000-0000-000068030000}"/>
    <cellStyle name="40% - Accent5 5 2" xfId="3690" xr:uid="{00000000-0005-0000-0000-000069030000}"/>
    <cellStyle name="40% - Accent5 5 2 2" xfId="3691" xr:uid="{00000000-0005-0000-0000-00006A030000}"/>
    <cellStyle name="40% - Accent5 5 3" xfId="3689" xr:uid="{00000000-0005-0000-0000-00006B030000}"/>
    <cellStyle name="40% - Accent5 6" xfId="483" xr:uid="{00000000-0005-0000-0000-00006C030000}"/>
    <cellStyle name="40% - Accent5 6 2" xfId="3693" xr:uid="{00000000-0005-0000-0000-00006D030000}"/>
    <cellStyle name="40% - Accent5 6 2 2" xfId="3694" xr:uid="{00000000-0005-0000-0000-00006E030000}"/>
    <cellStyle name="40% - Accent5 6 3" xfId="3692" xr:uid="{00000000-0005-0000-0000-00006F030000}"/>
    <cellStyle name="40% - Accent5 7" xfId="484" xr:uid="{00000000-0005-0000-0000-000070030000}"/>
    <cellStyle name="40% - Accent5 7 2" xfId="3696" xr:uid="{00000000-0005-0000-0000-000071030000}"/>
    <cellStyle name="40% - Accent5 7 2 2" xfId="3697" xr:uid="{00000000-0005-0000-0000-000072030000}"/>
    <cellStyle name="40% - Accent5 7 3" xfId="3695" xr:uid="{00000000-0005-0000-0000-000073030000}"/>
    <cellStyle name="40% - Accent5 8" xfId="485" xr:uid="{00000000-0005-0000-0000-000074030000}"/>
    <cellStyle name="40% - Accent5 8 2" xfId="3699" xr:uid="{00000000-0005-0000-0000-000075030000}"/>
    <cellStyle name="40% - Accent5 8 2 2" xfId="3700" xr:uid="{00000000-0005-0000-0000-000076030000}"/>
    <cellStyle name="40% - Accent5 8 3" xfId="3698" xr:uid="{00000000-0005-0000-0000-000077030000}"/>
    <cellStyle name="40% - Accent5 9" xfId="486" xr:uid="{00000000-0005-0000-0000-000078030000}"/>
    <cellStyle name="40% - Accent5 9 2" xfId="3701" xr:uid="{00000000-0005-0000-0000-000079030000}"/>
    <cellStyle name="40% - Accent6" xfId="3302" builtinId="51" customBuiltin="1"/>
    <cellStyle name="40% - Accent6 10" xfId="487" xr:uid="{00000000-0005-0000-0000-00007B030000}"/>
    <cellStyle name="40% - Accent6 10 2" xfId="3702" xr:uid="{00000000-0005-0000-0000-00007C030000}"/>
    <cellStyle name="40% - Accent6 11" xfId="488" xr:uid="{00000000-0005-0000-0000-00007D030000}"/>
    <cellStyle name="40% - Accent6 11 2" xfId="3703" xr:uid="{00000000-0005-0000-0000-00007E030000}"/>
    <cellStyle name="40% - Accent6 12" xfId="489" xr:uid="{00000000-0005-0000-0000-00007F030000}"/>
    <cellStyle name="40% - Accent6 13" xfId="490" xr:uid="{00000000-0005-0000-0000-000080030000}"/>
    <cellStyle name="40% - Accent6 14" xfId="491" xr:uid="{00000000-0005-0000-0000-000081030000}"/>
    <cellStyle name="40% - Accent6 15" xfId="492" xr:uid="{00000000-0005-0000-0000-000082030000}"/>
    <cellStyle name="40% - Accent6 16" xfId="493" xr:uid="{00000000-0005-0000-0000-000083030000}"/>
    <cellStyle name="40% - Accent6 17" xfId="494" xr:uid="{00000000-0005-0000-0000-000084030000}"/>
    <cellStyle name="40% - Accent6 18" xfId="495" xr:uid="{00000000-0005-0000-0000-000085030000}"/>
    <cellStyle name="40% - Accent6 19" xfId="496" xr:uid="{00000000-0005-0000-0000-000086030000}"/>
    <cellStyle name="40% - Accent6 2" xfId="497" xr:uid="{00000000-0005-0000-0000-000087030000}"/>
    <cellStyle name="40% - Accent6 2 10" xfId="3704" xr:uid="{00000000-0005-0000-0000-000088030000}"/>
    <cellStyle name="40% - Accent6 2 11" xfId="3705" xr:uid="{00000000-0005-0000-0000-000089030000}"/>
    <cellStyle name="40% - Accent6 2 12" xfId="3706" xr:uid="{00000000-0005-0000-0000-00008A030000}"/>
    <cellStyle name="40% - Accent6 2 13" xfId="3707" xr:uid="{00000000-0005-0000-0000-00008B030000}"/>
    <cellStyle name="40% - Accent6 2 14" xfId="3708" xr:uid="{00000000-0005-0000-0000-00008C030000}"/>
    <cellStyle name="40% - Accent6 2 15" xfId="3709" xr:uid="{00000000-0005-0000-0000-00008D030000}"/>
    <cellStyle name="40% - Accent6 2 16" xfId="3710" xr:uid="{00000000-0005-0000-0000-00008E030000}"/>
    <cellStyle name="40% - Accent6 2 2" xfId="3711" xr:uid="{00000000-0005-0000-0000-00008F030000}"/>
    <cellStyle name="40% - Accent6 2 2 2" xfId="3712" xr:uid="{00000000-0005-0000-0000-000090030000}"/>
    <cellStyle name="40% - Accent6 2 3" xfId="3713" xr:uid="{00000000-0005-0000-0000-000091030000}"/>
    <cellStyle name="40% - Accent6 2 4" xfId="3714" xr:uid="{00000000-0005-0000-0000-000092030000}"/>
    <cellStyle name="40% - Accent6 2 5" xfId="3715" xr:uid="{00000000-0005-0000-0000-000093030000}"/>
    <cellStyle name="40% - Accent6 2 6" xfId="3716" xr:uid="{00000000-0005-0000-0000-000094030000}"/>
    <cellStyle name="40% - Accent6 2 7" xfId="3717" xr:uid="{00000000-0005-0000-0000-000095030000}"/>
    <cellStyle name="40% - Accent6 2 8" xfId="3718" xr:uid="{00000000-0005-0000-0000-000096030000}"/>
    <cellStyle name="40% - Accent6 2 9" xfId="3719" xr:uid="{00000000-0005-0000-0000-000097030000}"/>
    <cellStyle name="40% - Accent6 20" xfId="498" xr:uid="{00000000-0005-0000-0000-000098030000}"/>
    <cellStyle name="40% - Accent6 21" xfId="499" xr:uid="{00000000-0005-0000-0000-000099030000}"/>
    <cellStyle name="40% - Accent6 22" xfId="500" xr:uid="{00000000-0005-0000-0000-00009A030000}"/>
    <cellStyle name="40% - Accent6 23" xfId="501" xr:uid="{00000000-0005-0000-0000-00009B030000}"/>
    <cellStyle name="40% - Accent6 24" xfId="502" xr:uid="{00000000-0005-0000-0000-00009C030000}"/>
    <cellStyle name="40% - Accent6 25" xfId="503" xr:uid="{00000000-0005-0000-0000-00009D030000}"/>
    <cellStyle name="40% - Accent6 26" xfId="504" xr:uid="{00000000-0005-0000-0000-00009E030000}"/>
    <cellStyle name="40% - Accent6 27" xfId="505" xr:uid="{00000000-0005-0000-0000-00009F030000}"/>
    <cellStyle name="40% - Accent6 28" xfId="506" xr:uid="{00000000-0005-0000-0000-0000A0030000}"/>
    <cellStyle name="40% - Accent6 29" xfId="507" xr:uid="{00000000-0005-0000-0000-0000A1030000}"/>
    <cellStyle name="40% - Accent6 3" xfId="508" xr:uid="{00000000-0005-0000-0000-0000A2030000}"/>
    <cellStyle name="40% - Accent6 3 2" xfId="509" xr:uid="{00000000-0005-0000-0000-0000A3030000}"/>
    <cellStyle name="40% - Accent6 3 2 2" xfId="3721" xr:uid="{00000000-0005-0000-0000-0000A4030000}"/>
    <cellStyle name="40% - Accent6 3 3" xfId="3722" xr:uid="{00000000-0005-0000-0000-0000A5030000}"/>
    <cellStyle name="40% - Accent6 3 4" xfId="3720" xr:uid="{00000000-0005-0000-0000-0000A6030000}"/>
    <cellStyle name="40% - Accent6 30" xfId="510" xr:uid="{00000000-0005-0000-0000-0000A7030000}"/>
    <cellStyle name="40% - Accent6 31" xfId="511" xr:uid="{00000000-0005-0000-0000-0000A8030000}"/>
    <cellStyle name="40% - Accent6 32" xfId="512" xr:uid="{00000000-0005-0000-0000-0000A9030000}"/>
    <cellStyle name="40% - Accent6 33" xfId="513" xr:uid="{00000000-0005-0000-0000-0000AA030000}"/>
    <cellStyle name="40% - Accent6 34" xfId="514" xr:uid="{00000000-0005-0000-0000-0000AB030000}"/>
    <cellStyle name="40% - Accent6 35" xfId="515" xr:uid="{00000000-0005-0000-0000-0000AC030000}"/>
    <cellStyle name="40% - Accent6 36" xfId="516" xr:uid="{00000000-0005-0000-0000-0000AD030000}"/>
    <cellStyle name="40% - Accent6 37" xfId="517" xr:uid="{00000000-0005-0000-0000-0000AE030000}"/>
    <cellStyle name="40% - Accent6 38" xfId="518" xr:uid="{00000000-0005-0000-0000-0000AF030000}"/>
    <cellStyle name="40% - Accent6 39" xfId="519" xr:uid="{00000000-0005-0000-0000-0000B0030000}"/>
    <cellStyle name="40% - Accent6 4" xfId="520" xr:uid="{00000000-0005-0000-0000-0000B1030000}"/>
    <cellStyle name="40% - Accent6 4 2" xfId="3724" xr:uid="{00000000-0005-0000-0000-0000B2030000}"/>
    <cellStyle name="40% - Accent6 4 2 2" xfId="3725" xr:uid="{00000000-0005-0000-0000-0000B3030000}"/>
    <cellStyle name="40% - Accent6 4 3" xfId="3723" xr:uid="{00000000-0005-0000-0000-0000B4030000}"/>
    <cellStyle name="40% - Accent6 40" xfId="521" xr:uid="{00000000-0005-0000-0000-0000B5030000}"/>
    <cellStyle name="40% - Accent6 41" xfId="522" xr:uid="{00000000-0005-0000-0000-0000B6030000}"/>
    <cellStyle name="40% - Accent6 42" xfId="523" xr:uid="{00000000-0005-0000-0000-0000B7030000}"/>
    <cellStyle name="40% - Accent6 43" xfId="524" xr:uid="{00000000-0005-0000-0000-0000B8030000}"/>
    <cellStyle name="40% - Accent6 44" xfId="3726" xr:uid="{00000000-0005-0000-0000-0000B9030000}"/>
    <cellStyle name="40% - Accent6 5" xfId="525" xr:uid="{00000000-0005-0000-0000-0000BA030000}"/>
    <cellStyle name="40% - Accent6 5 2" xfId="3728" xr:uid="{00000000-0005-0000-0000-0000BB030000}"/>
    <cellStyle name="40% - Accent6 5 2 2" xfId="3729" xr:uid="{00000000-0005-0000-0000-0000BC030000}"/>
    <cellStyle name="40% - Accent6 5 3" xfId="3727" xr:uid="{00000000-0005-0000-0000-0000BD030000}"/>
    <cellStyle name="40% - Accent6 6" xfId="526" xr:uid="{00000000-0005-0000-0000-0000BE030000}"/>
    <cellStyle name="40% - Accent6 6 2" xfId="3731" xr:uid="{00000000-0005-0000-0000-0000BF030000}"/>
    <cellStyle name="40% - Accent6 6 2 2" xfId="3732" xr:uid="{00000000-0005-0000-0000-0000C0030000}"/>
    <cellStyle name="40% - Accent6 6 3" xfId="3730" xr:uid="{00000000-0005-0000-0000-0000C1030000}"/>
    <cellStyle name="40% - Accent6 7" xfId="527" xr:uid="{00000000-0005-0000-0000-0000C2030000}"/>
    <cellStyle name="40% - Accent6 7 2" xfId="3734" xr:uid="{00000000-0005-0000-0000-0000C3030000}"/>
    <cellStyle name="40% - Accent6 7 2 2" xfId="3735" xr:uid="{00000000-0005-0000-0000-0000C4030000}"/>
    <cellStyle name="40% - Accent6 7 3" xfId="3733" xr:uid="{00000000-0005-0000-0000-0000C5030000}"/>
    <cellStyle name="40% - Accent6 8" xfId="528" xr:uid="{00000000-0005-0000-0000-0000C6030000}"/>
    <cellStyle name="40% - Accent6 8 2" xfId="3737" xr:uid="{00000000-0005-0000-0000-0000C7030000}"/>
    <cellStyle name="40% - Accent6 8 2 2" xfId="3738" xr:uid="{00000000-0005-0000-0000-0000C8030000}"/>
    <cellStyle name="40% - Accent6 8 3" xfId="3736" xr:uid="{00000000-0005-0000-0000-0000C9030000}"/>
    <cellStyle name="40% - Accent6 9" xfId="529" xr:uid="{00000000-0005-0000-0000-0000CA030000}"/>
    <cellStyle name="40% - Accent6 9 2" xfId="3739" xr:uid="{00000000-0005-0000-0000-0000CB030000}"/>
    <cellStyle name="40% - Akzent1" xfId="530" xr:uid="{00000000-0005-0000-0000-0000CC030000}"/>
    <cellStyle name="40% - Akzent2" xfId="531" xr:uid="{00000000-0005-0000-0000-0000CD030000}"/>
    <cellStyle name="40% - Akzent3" xfId="532" xr:uid="{00000000-0005-0000-0000-0000CE030000}"/>
    <cellStyle name="40% - Akzent4" xfId="533" xr:uid="{00000000-0005-0000-0000-0000CF030000}"/>
    <cellStyle name="40% - Akzent5" xfId="534" xr:uid="{00000000-0005-0000-0000-0000D0030000}"/>
    <cellStyle name="40% - Akzent6" xfId="535" xr:uid="{00000000-0005-0000-0000-0000D1030000}"/>
    <cellStyle name="5x indented GHG Textfiels" xfId="536" xr:uid="{00000000-0005-0000-0000-0000D2030000}"/>
    <cellStyle name="5x indented GHG Textfiels 2" xfId="3740" xr:uid="{00000000-0005-0000-0000-0000D3030000}"/>
    <cellStyle name="5x indented GHG Textfiels 3" xfId="3741" xr:uid="{00000000-0005-0000-0000-0000D4030000}"/>
    <cellStyle name="60% - 1. jelölőszín" xfId="3742" xr:uid="{00000000-0005-0000-0000-0000D5030000}"/>
    <cellStyle name="60% - 2. jelölőszín" xfId="3743" xr:uid="{00000000-0005-0000-0000-0000D6030000}"/>
    <cellStyle name="60% - 3. jelölőszín" xfId="3744" xr:uid="{00000000-0005-0000-0000-0000D7030000}"/>
    <cellStyle name="60% - 4. jelölőszín" xfId="3745" xr:uid="{00000000-0005-0000-0000-0000D8030000}"/>
    <cellStyle name="60% - 5. jelölőszín" xfId="3746" xr:uid="{00000000-0005-0000-0000-0000D9030000}"/>
    <cellStyle name="60% - 6. jelölőszín" xfId="3747" xr:uid="{00000000-0005-0000-0000-0000DA030000}"/>
    <cellStyle name="60% - Accent1" xfId="3283" builtinId="32" customBuiltin="1"/>
    <cellStyle name="60% - Accent1 10" xfId="537" xr:uid="{00000000-0005-0000-0000-0000DC030000}"/>
    <cellStyle name="60% - Accent1 11" xfId="538" xr:uid="{00000000-0005-0000-0000-0000DD030000}"/>
    <cellStyle name="60% - Accent1 12" xfId="539" xr:uid="{00000000-0005-0000-0000-0000DE030000}"/>
    <cellStyle name="60% - Accent1 13" xfId="540" xr:uid="{00000000-0005-0000-0000-0000DF030000}"/>
    <cellStyle name="60% - Accent1 14" xfId="541" xr:uid="{00000000-0005-0000-0000-0000E0030000}"/>
    <cellStyle name="60% - Accent1 15" xfId="542" xr:uid="{00000000-0005-0000-0000-0000E1030000}"/>
    <cellStyle name="60% - Accent1 16" xfId="543" xr:uid="{00000000-0005-0000-0000-0000E2030000}"/>
    <cellStyle name="60% - Accent1 17" xfId="544" xr:uid="{00000000-0005-0000-0000-0000E3030000}"/>
    <cellStyle name="60% - Accent1 18" xfId="545" xr:uid="{00000000-0005-0000-0000-0000E4030000}"/>
    <cellStyle name="60% - Accent1 19" xfId="546" xr:uid="{00000000-0005-0000-0000-0000E5030000}"/>
    <cellStyle name="60% - Accent1 2" xfId="547" xr:uid="{00000000-0005-0000-0000-0000E6030000}"/>
    <cellStyle name="60% - Accent1 2 10" xfId="3748" xr:uid="{00000000-0005-0000-0000-0000E7030000}"/>
    <cellStyle name="60% - Accent1 2 11" xfId="3749" xr:uid="{00000000-0005-0000-0000-0000E8030000}"/>
    <cellStyle name="60% - Accent1 2 2" xfId="3750" xr:uid="{00000000-0005-0000-0000-0000E9030000}"/>
    <cellStyle name="60% - Accent1 2 2 2" xfId="3751" xr:uid="{00000000-0005-0000-0000-0000EA030000}"/>
    <cellStyle name="60% - Accent1 2 3" xfId="3752" xr:uid="{00000000-0005-0000-0000-0000EB030000}"/>
    <cellStyle name="60% - Accent1 2 4" xfId="3753" xr:uid="{00000000-0005-0000-0000-0000EC030000}"/>
    <cellStyle name="60% - Accent1 2 5" xfId="3754" xr:uid="{00000000-0005-0000-0000-0000ED030000}"/>
    <cellStyle name="60% - Accent1 2 6" xfId="3755" xr:uid="{00000000-0005-0000-0000-0000EE030000}"/>
    <cellStyle name="60% - Accent1 2 7" xfId="3756" xr:uid="{00000000-0005-0000-0000-0000EF030000}"/>
    <cellStyle name="60% - Accent1 2 8" xfId="3757" xr:uid="{00000000-0005-0000-0000-0000F0030000}"/>
    <cellStyle name="60% - Accent1 2 9" xfId="3758" xr:uid="{00000000-0005-0000-0000-0000F1030000}"/>
    <cellStyle name="60% - Accent1 20" xfId="548" xr:uid="{00000000-0005-0000-0000-0000F2030000}"/>
    <cellStyle name="60% - Accent1 21" xfId="549" xr:uid="{00000000-0005-0000-0000-0000F3030000}"/>
    <cellStyle name="60% - Accent1 22" xfId="550" xr:uid="{00000000-0005-0000-0000-0000F4030000}"/>
    <cellStyle name="60% - Accent1 23" xfId="551" xr:uid="{00000000-0005-0000-0000-0000F5030000}"/>
    <cellStyle name="60% - Accent1 24" xfId="552" xr:uid="{00000000-0005-0000-0000-0000F6030000}"/>
    <cellStyle name="60% - Accent1 25" xfId="553" xr:uid="{00000000-0005-0000-0000-0000F7030000}"/>
    <cellStyle name="60% - Accent1 26" xfId="554" xr:uid="{00000000-0005-0000-0000-0000F8030000}"/>
    <cellStyle name="60% - Accent1 27" xfId="555" xr:uid="{00000000-0005-0000-0000-0000F9030000}"/>
    <cellStyle name="60% - Accent1 28" xfId="556" xr:uid="{00000000-0005-0000-0000-0000FA030000}"/>
    <cellStyle name="60% - Accent1 29" xfId="557" xr:uid="{00000000-0005-0000-0000-0000FB030000}"/>
    <cellStyle name="60% - Accent1 3" xfId="558" xr:uid="{00000000-0005-0000-0000-0000FC030000}"/>
    <cellStyle name="60% - Accent1 3 2" xfId="559" xr:uid="{00000000-0005-0000-0000-0000FD030000}"/>
    <cellStyle name="60% - Accent1 3 2 2" xfId="3760" xr:uid="{00000000-0005-0000-0000-0000FE030000}"/>
    <cellStyle name="60% - Accent1 3 3" xfId="3761" xr:uid="{00000000-0005-0000-0000-0000FF030000}"/>
    <cellStyle name="60% - Accent1 3 4" xfId="3759" xr:uid="{00000000-0005-0000-0000-000000040000}"/>
    <cellStyle name="60% - Accent1 30" xfId="560" xr:uid="{00000000-0005-0000-0000-000001040000}"/>
    <cellStyle name="60% - Accent1 31" xfId="561" xr:uid="{00000000-0005-0000-0000-000002040000}"/>
    <cellStyle name="60% - Accent1 32" xfId="562" xr:uid="{00000000-0005-0000-0000-000003040000}"/>
    <cellStyle name="60% - Accent1 33" xfId="563" xr:uid="{00000000-0005-0000-0000-000004040000}"/>
    <cellStyle name="60% - Accent1 34" xfId="564" xr:uid="{00000000-0005-0000-0000-000005040000}"/>
    <cellStyle name="60% - Accent1 35" xfId="565" xr:uid="{00000000-0005-0000-0000-000006040000}"/>
    <cellStyle name="60% - Accent1 36" xfId="566" xr:uid="{00000000-0005-0000-0000-000007040000}"/>
    <cellStyle name="60% - Accent1 37" xfId="567" xr:uid="{00000000-0005-0000-0000-000008040000}"/>
    <cellStyle name="60% - Accent1 38" xfId="568" xr:uid="{00000000-0005-0000-0000-000009040000}"/>
    <cellStyle name="60% - Accent1 39" xfId="569" xr:uid="{00000000-0005-0000-0000-00000A040000}"/>
    <cellStyle name="60% - Accent1 4" xfId="570" xr:uid="{00000000-0005-0000-0000-00000B040000}"/>
    <cellStyle name="60% - Accent1 4 2" xfId="3762" xr:uid="{00000000-0005-0000-0000-00000C040000}"/>
    <cellStyle name="60% - Accent1 40" xfId="571" xr:uid="{00000000-0005-0000-0000-00000D040000}"/>
    <cellStyle name="60% - Accent1 41" xfId="572" xr:uid="{00000000-0005-0000-0000-00000E040000}"/>
    <cellStyle name="60% - Accent1 42" xfId="573" xr:uid="{00000000-0005-0000-0000-00000F040000}"/>
    <cellStyle name="60% - Accent1 43" xfId="574" xr:uid="{00000000-0005-0000-0000-000010040000}"/>
    <cellStyle name="60% - Accent1 44" xfId="3763" xr:uid="{00000000-0005-0000-0000-000011040000}"/>
    <cellStyle name="60% - Accent1 5" xfId="575" xr:uid="{00000000-0005-0000-0000-000012040000}"/>
    <cellStyle name="60% - Accent1 5 2" xfId="3764" xr:uid="{00000000-0005-0000-0000-000013040000}"/>
    <cellStyle name="60% - Accent1 6" xfId="576" xr:uid="{00000000-0005-0000-0000-000014040000}"/>
    <cellStyle name="60% - Accent1 6 2" xfId="3765" xr:uid="{00000000-0005-0000-0000-000015040000}"/>
    <cellStyle name="60% - Accent1 7" xfId="577" xr:uid="{00000000-0005-0000-0000-000016040000}"/>
    <cellStyle name="60% - Accent1 8" xfId="578" xr:uid="{00000000-0005-0000-0000-000017040000}"/>
    <cellStyle name="60% - Accent1 9" xfId="579" xr:uid="{00000000-0005-0000-0000-000018040000}"/>
    <cellStyle name="60% - Accent2" xfId="3287" builtinId="36" customBuiltin="1"/>
    <cellStyle name="60% - Accent2 10" xfId="580" xr:uid="{00000000-0005-0000-0000-00001A040000}"/>
    <cellStyle name="60% - Accent2 11" xfId="581" xr:uid="{00000000-0005-0000-0000-00001B040000}"/>
    <cellStyle name="60% - Accent2 12" xfId="582" xr:uid="{00000000-0005-0000-0000-00001C040000}"/>
    <cellStyle name="60% - Accent2 13" xfId="583" xr:uid="{00000000-0005-0000-0000-00001D040000}"/>
    <cellStyle name="60% - Accent2 14" xfId="584" xr:uid="{00000000-0005-0000-0000-00001E040000}"/>
    <cellStyle name="60% - Accent2 15" xfId="585" xr:uid="{00000000-0005-0000-0000-00001F040000}"/>
    <cellStyle name="60% - Accent2 16" xfId="586" xr:uid="{00000000-0005-0000-0000-000020040000}"/>
    <cellStyle name="60% - Accent2 17" xfId="587" xr:uid="{00000000-0005-0000-0000-000021040000}"/>
    <cellStyle name="60% - Accent2 18" xfId="588" xr:uid="{00000000-0005-0000-0000-000022040000}"/>
    <cellStyle name="60% - Accent2 19" xfId="589" xr:uid="{00000000-0005-0000-0000-000023040000}"/>
    <cellStyle name="60% - Accent2 2" xfId="590" xr:uid="{00000000-0005-0000-0000-000024040000}"/>
    <cellStyle name="60% - Accent2 2 10" xfId="3766" xr:uid="{00000000-0005-0000-0000-000025040000}"/>
    <cellStyle name="60% - Accent2 2 11" xfId="3767" xr:uid="{00000000-0005-0000-0000-000026040000}"/>
    <cellStyle name="60% - Accent2 2 2" xfId="3768" xr:uid="{00000000-0005-0000-0000-000027040000}"/>
    <cellStyle name="60% - Accent2 2 2 2" xfId="3769" xr:uid="{00000000-0005-0000-0000-000028040000}"/>
    <cellStyle name="60% - Accent2 2 3" xfId="3770" xr:uid="{00000000-0005-0000-0000-000029040000}"/>
    <cellStyle name="60% - Accent2 2 4" xfId="3771" xr:uid="{00000000-0005-0000-0000-00002A040000}"/>
    <cellStyle name="60% - Accent2 2 5" xfId="3772" xr:uid="{00000000-0005-0000-0000-00002B040000}"/>
    <cellStyle name="60% - Accent2 2 6" xfId="3773" xr:uid="{00000000-0005-0000-0000-00002C040000}"/>
    <cellStyle name="60% - Accent2 2 7" xfId="3774" xr:uid="{00000000-0005-0000-0000-00002D040000}"/>
    <cellStyle name="60% - Accent2 2 8" xfId="3775" xr:uid="{00000000-0005-0000-0000-00002E040000}"/>
    <cellStyle name="60% - Accent2 2 9" xfId="3776" xr:uid="{00000000-0005-0000-0000-00002F040000}"/>
    <cellStyle name="60% - Accent2 20" xfId="591" xr:uid="{00000000-0005-0000-0000-000030040000}"/>
    <cellStyle name="60% - Accent2 21" xfId="592" xr:uid="{00000000-0005-0000-0000-000031040000}"/>
    <cellStyle name="60% - Accent2 22" xfId="593" xr:uid="{00000000-0005-0000-0000-000032040000}"/>
    <cellStyle name="60% - Accent2 23" xfId="594" xr:uid="{00000000-0005-0000-0000-000033040000}"/>
    <cellStyle name="60% - Accent2 24" xfId="595" xr:uid="{00000000-0005-0000-0000-000034040000}"/>
    <cellStyle name="60% - Accent2 25" xfId="596" xr:uid="{00000000-0005-0000-0000-000035040000}"/>
    <cellStyle name="60% - Accent2 26" xfId="597" xr:uid="{00000000-0005-0000-0000-000036040000}"/>
    <cellStyle name="60% - Accent2 27" xfId="598" xr:uid="{00000000-0005-0000-0000-000037040000}"/>
    <cellStyle name="60% - Accent2 28" xfId="599" xr:uid="{00000000-0005-0000-0000-000038040000}"/>
    <cellStyle name="60% - Accent2 29" xfId="600" xr:uid="{00000000-0005-0000-0000-000039040000}"/>
    <cellStyle name="60% - Accent2 3" xfId="601" xr:uid="{00000000-0005-0000-0000-00003A040000}"/>
    <cellStyle name="60% - Accent2 3 2" xfId="602" xr:uid="{00000000-0005-0000-0000-00003B040000}"/>
    <cellStyle name="60% - Accent2 3 2 2" xfId="3778" xr:uid="{00000000-0005-0000-0000-00003C040000}"/>
    <cellStyle name="60% - Accent2 3 3" xfId="3779" xr:uid="{00000000-0005-0000-0000-00003D040000}"/>
    <cellStyle name="60% - Accent2 3 4" xfId="3777" xr:uid="{00000000-0005-0000-0000-00003E040000}"/>
    <cellStyle name="60% - Accent2 30" xfId="603" xr:uid="{00000000-0005-0000-0000-00003F040000}"/>
    <cellStyle name="60% - Accent2 31" xfId="604" xr:uid="{00000000-0005-0000-0000-000040040000}"/>
    <cellStyle name="60% - Accent2 32" xfId="605" xr:uid="{00000000-0005-0000-0000-000041040000}"/>
    <cellStyle name="60% - Accent2 33" xfId="606" xr:uid="{00000000-0005-0000-0000-000042040000}"/>
    <cellStyle name="60% - Accent2 34" xfId="607" xr:uid="{00000000-0005-0000-0000-000043040000}"/>
    <cellStyle name="60% - Accent2 35" xfId="608" xr:uid="{00000000-0005-0000-0000-000044040000}"/>
    <cellStyle name="60% - Accent2 36" xfId="609" xr:uid="{00000000-0005-0000-0000-000045040000}"/>
    <cellStyle name="60% - Accent2 37" xfId="610" xr:uid="{00000000-0005-0000-0000-000046040000}"/>
    <cellStyle name="60% - Accent2 38" xfId="611" xr:uid="{00000000-0005-0000-0000-000047040000}"/>
    <cellStyle name="60% - Accent2 39" xfId="612" xr:uid="{00000000-0005-0000-0000-000048040000}"/>
    <cellStyle name="60% - Accent2 4" xfId="613" xr:uid="{00000000-0005-0000-0000-000049040000}"/>
    <cellStyle name="60% - Accent2 4 2" xfId="3780" xr:uid="{00000000-0005-0000-0000-00004A040000}"/>
    <cellStyle name="60% - Accent2 40" xfId="614" xr:uid="{00000000-0005-0000-0000-00004B040000}"/>
    <cellStyle name="60% - Accent2 41" xfId="615" xr:uid="{00000000-0005-0000-0000-00004C040000}"/>
    <cellStyle name="60% - Accent2 42" xfId="616" xr:uid="{00000000-0005-0000-0000-00004D040000}"/>
    <cellStyle name="60% - Accent2 43" xfId="617" xr:uid="{00000000-0005-0000-0000-00004E040000}"/>
    <cellStyle name="60% - Accent2 44" xfId="3781" xr:uid="{00000000-0005-0000-0000-00004F040000}"/>
    <cellStyle name="60% - Accent2 5" xfId="618" xr:uid="{00000000-0005-0000-0000-000050040000}"/>
    <cellStyle name="60% - Accent2 5 2" xfId="3782" xr:uid="{00000000-0005-0000-0000-000051040000}"/>
    <cellStyle name="60% - Accent2 6" xfId="619" xr:uid="{00000000-0005-0000-0000-000052040000}"/>
    <cellStyle name="60% - Accent2 6 2" xfId="3783" xr:uid="{00000000-0005-0000-0000-000053040000}"/>
    <cellStyle name="60% - Accent2 7" xfId="620" xr:uid="{00000000-0005-0000-0000-000054040000}"/>
    <cellStyle name="60% - Accent2 8" xfId="621" xr:uid="{00000000-0005-0000-0000-000055040000}"/>
    <cellStyle name="60% - Accent2 9" xfId="622" xr:uid="{00000000-0005-0000-0000-000056040000}"/>
    <cellStyle name="60% - Accent3" xfId="3291" builtinId="40" customBuiltin="1"/>
    <cellStyle name="60% - Accent3 10" xfId="623" xr:uid="{00000000-0005-0000-0000-000058040000}"/>
    <cellStyle name="60% - Accent3 11" xfId="624" xr:uid="{00000000-0005-0000-0000-000059040000}"/>
    <cellStyle name="60% - Accent3 12" xfId="625" xr:uid="{00000000-0005-0000-0000-00005A040000}"/>
    <cellStyle name="60% - Accent3 13" xfId="626" xr:uid="{00000000-0005-0000-0000-00005B040000}"/>
    <cellStyle name="60% - Accent3 14" xfId="627" xr:uid="{00000000-0005-0000-0000-00005C040000}"/>
    <cellStyle name="60% - Accent3 15" xfId="628" xr:uid="{00000000-0005-0000-0000-00005D040000}"/>
    <cellStyle name="60% - Accent3 16" xfId="629" xr:uid="{00000000-0005-0000-0000-00005E040000}"/>
    <cellStyle name="60% - Accent3 17" xfId="630" xr:uid="{00000000-0005-0000-0000-00005F040000}"/>
    <cellStyle name="60% - Accent3 18" xfId="631" xr:uid="{00000000-0005-0000-0000-000060040000}"/>
    <cellStyle name="60% - Accent3 19" xfId="632" xr:uid="{00000000-0005-0000-0000-000061040000}"/>
    <cellStyle name="60% - Accent3 2" xfId="633" xr:uid="{00000000-0005-0000-0000-000062040000}"/>
    <cellStyle name="60% - Accent3 2 10" xfId="3784" xr:uid="{00000000-0005-0000-0000-000063040000}"/>
    <cellStyle name="60% - Accent3 2 11" xfId="3785" xr:uid="{00000000-0005-0000-0000-000064040000}"/>
    <cellStyle name="60% - Accent3 2 2" xfId="3786" xr:uid="{00000000-0005-0000-0000-000065040000}"/>
    <cellStyle name="60% - Accent3 2 2 2" xfId="3787" xr:uid="{00000000-0005-0000-0000-000066040000}"/>
    <cellStyle name="60% - Accent3 2 2 2 2" xfId="3788" xr:uid="{00000000-0005-0000-0000-000067040000}"/>
    <cellStyle name="60% - Accent3 2 3" xfId="3789" xr:uid="{00000000-0005-0000-0000-000068040000}"/>
    <cellStyle name="60% - Accent3 2 4" xfId="3790" xr:uid="{00000000-0005-0000-0000-000069040000}"/>
    <cellStyle name="60% - Accent3 2 5" xfId="3791" xr:uid="{00000000-0005-0000-0000-00006A040000}"/>
    <cellStyle name="60% - Accent3 2 6" xfId="3792" xr:uid="{00000000-0005-0000-0000-00006B040000}"/>
    <cellStyle name="60% - Accent3 2 7" xfId="3793" xr:uid="{00000000-0005-0000-0000-00006C040000}"/>
    <cellStyle name="60% - Accent3 2 8" xfId="3794" xr:uid="{00000000-0005-0000-0000-00006D040000}"/>
    <cellStyle name="60% - Accent3 2 9" xfId="3795" xr:uid="{00000000-0005-0000-0000-00006E040000}"/>
    <cellStyle name="60% - Accent3 20" xfId="634" xr:uid="{00000000-0005-0000-0000-00006F040000}"/>
    <cellStyle name="60% - Accent3 21" xfId="635" xr:uid="{00000000-0005-0000-0000-000070040000}"/>
    <cellStyle name="60% - Accent3 22" xfId="636" xr:uid="{00000000-0005-0000-0000-000071040000}"/>
    <cellStyle name="60% - Accent3 23" xfId="637" xr:uid="{00000000-0005-0000-0000-000072040000}"/>
    <cellStyle name="60% - Accent3 24" xfId="638" xr:uid="{00000000-0005-0000-0000-000073040000}"/>
    <cellStyle name="60% - Accent3 25" xfId="639" xr:uid="{00000000-0005-0000-0000-000074040000}"/>
    <cellStyle name="60% - Accent3 26" xfId="640" xr:uid="{00000000-0005-0000-0000-000075040000}"/>
    <cellStyle name="60% - Accent3 27" xfId="641" xr:uid="{00000000-0005-0000-0000-000076040000}"/>
    <cellStyle name="60% - Accent3 28" xfId="642" xr:uid="{00000000-0005-0000-0000-000077040000}"/>
    <cellStyle name="60% - Accent3 29" xfId="643" xr:uid="{00000000-0005-0000-0000-000078040000}"/>
    <cellStyle name="60% - Accent3 3" xfId="644" xr:uid="{00000000-0005-0000-0000-000079040000}"/>
    <cellStyle name="60% - Accent3 3 2" xfId="645" xr:uid="{00000000-0005-0000-0000-00007A040000}"/>
    <cellStyle name="60% - Accent3 3 2 2" xfId="3797" xr:uid="{00000000-0005-0000-0000-00007B040000}"/>
    <cellStyle name="60% - Accent3 3 3" xfId="3798" xr:uid="{00000000-0005-0000-0000-00007C040000}"/>
    <cellStyle name="60% - Accent3 3 4" xfId="3796" xr:uid="{00000000-0005-0000-0000-00007D040000}"/>
    <cellStyle name="60% - Accent3 30" xfId="646" xr:uid="{00000000-0005-0000-0000-00007E040000}"/>
    <cellStyle name="60% - Accent3 31" xfId="647" xr:uid="{00000000-0005-0000-0000-00007F040000}"/>
    <cellStyle name="60% - Accent3 32" xfId="648" xr:uid="{00000000-0005-0000-0000-000080040000}"/>
    <cellStyle name="60% - Accent3 33" xfId="649" xr:uid="{00000000-0005-0000-0000-000081040000}"/>
    <cellStyle name="60% - Accent3 34" xfId="650" xr:uid="{00000000-0005-0000-0000-000082040000}"/>
    <cellStyle name="60% - Accent3 35" xfId="651" xr:uid="{00000000-0005-0000-0000-000083040000}"/>
    <cellStyle name="60% - Accent3 36" xfId="652" xr:uid="{00000000-0005-0000-0000-000084040000}"/>
    <cellStyle name="60% - Accent3 37" xfId="653" xr:uid="{00000000-0005-0000-0000-000085040000}"/>
    <cellStyle name="60% - Accent3 38" xfId="654" xr:uid="{00000000-0005-0000-0000-000086040000}"/>
    <cellStyle name="60% - Accent3 39" xfId="655" xr:uid="{00000000-0005-0000-0000-000087040000}"/>
    <cellStyle name="60% - Accent3 4" xfId="656" xr:uid="{00000000-0005-0000-0000-000088040000}"/>
    <cellStyle name="60% - Accent3 4 2" xfId="3799" xr:uid="{00000000-0005-0000-0000-000089040000}"/>
    <cellStyle name="60% - Accent3 40" xfId="657" xr:uid="{00000000-0005-0000-0000-00008A040000}"/>
    <cellStyle name="60% - Accent3 41" xfId="658" xr:uid="{00000000-0005-0000-0000-00008B040000}"/>
    <cellStyle name="60% - Accent3 42" xfId="659" xr:uid="{00000000-0005-0000-0000-00008C040000}"/>
    <cellStyle name="60% - Accent3 43" xfId="660" xr:uid="{00000000-0005-0000-0000-00008D040000}"/>
    <cellStyle name="60% - Accent3 44" xfId="3800" xr:uid="{00000000-0005-0000-0000-00008E040000}"/>
    <cellStyle name="60% - Accent3 5" xfId="661" xr:uid="{00000000-0005-0000-0000-00008F040000}"/>
    <cellStyle name="60% - Accent3 5 2" xfId="3801" xr:uid="{00000000-0005-0000-0000-000090040000}"/>
    <cellStyle name="60% - Accent3 6" xfId="662" xr:uid="{00000000-0005-0000-0000-000091040000}"/>
    <cellStyle name="60% - Accent3 6 2" xfId="3802" xr:uid="{00000000-0005-0000-0000-000092040000}"/>
    <cellStyle name="60% - Accent3 7" xfId="663" xr:uid="{00000000-0005-0000-0000-000093040000}"/>
    <cellStyle name="60% - Accent3 8" xfId="664" xr:uid="{00000000-0005-0000-0000-000094040000}"/>
    <cellStyle name="60% - Accent3 9" xfId="665" xr:uid="{00000000-0005-0000-0000-000095040000}"/>
    <cellStyle name="60% - Accent4" xfId="3295" builtinId="44" customBuiltin="1"/>
    <cellStyle name="60% - Accent4 10" xfId="666" xr:uid="{00000000-0005-0000-0000-000097040000}"/>
    <cellStyle name="60% - Accent4 11" xfId="667" xr:uid="{00000000-0005-0000-0000-000098040000}"/>
    <cellStyle name="60% - Accent4 12" xfId="668" xr:uid="{00000000-0005-0000-0000-000099040000}"/>
    <cellStyle name="60% - Accent4 13" xfId="669" xr:uid="{00000000-0005-0000-0000-00009A040000}"/>
    <cellStyle name="60% - Accent4 14" xfId="670" xr:uid="{00000000-0005-0000-0000-00009B040000}"/>
    <cellStyle name="60% - Accent4 15" xfId="671" xr:uid="{00000000-0005-0000-0000-00009C040000}"/>
    <cellStyle name="60% - Accent4 16" xfId="672" xr:uid="{00000000-0005-0000-0000-00009D040000}"/>
    <cellStyle name="60% - Accent4 17" xfId="673" xr:uid="{00000000-0005-0000-0000-00009E040000}"/>
    <cellStyle name="60% - Accent4 18" xfId="674" xr:uid="{00000000-0005-0000-0000-00009F040000}"/>
    <cellStyle name="60% - Accent4 19" xfId="675" xr:uid="{00000000-0005-0000-0000-0000A0040000}"/>
    <cellStyle name="60% - Accent4 2" xfId="676" xr:uid="{00000000-0005-0000-0000-0000A1040000}"/>
    <cellStyle name="60% - Accent4 2 10" xfId="3803" xr:uid="{00000000-0005-0000-0000-0000A2040000}"/>
    <cellStyle name="60% - Accent4 2 11" xfId="3804" xr:uid="{00000000-0005-0000-0000-0000A3040000}"/>
    <cellStyle name="60% - Accent4 2 2" xfId="3805" xr:uid="{00000000-0005-0000-0000-0000A4040000}"/>
    <cellStyle name="60% - Accent4 2 2 2" xfId="3806" xr:uid="{00000000-0005-0000-0000-0000A5040000}"/>
    <cellStyle name="60% - Accent4 2 2 2 2" xfId="3807" xr:uid="{00000000-0005-0000-0000-0000A6040000}"/>
    <cellStyle name="60% - Accent4 2 3" xfId="3808" xr:uid="{00000000-0005-0000-0000-0000A7040000}"/>
    <cellStyle name="60% - Accent4 2 4" xfId="3809" xr:uid="{00000000-0005-0000-0000-0000A8040000}"/>
    <cellStyle name="60% - Accent4 2 5" xfId="3810" xr:uid="{00000000-0005-0000-0000-0000A9040000}"/>
    <cellStyle name="60% - Accent4 2 6" xfId="3811" xr:uid="{00000000-0005-0000-0000-0000AA040000}"/>
    <cellStyle name="60% - Accent4 2 7" xfId="3812" xr:uid="{00000000-0005-0000-0000-0000AB040000}"/>
    <cellStyle name="60% - Accent4 2 8" xfId="3813" xr:uid="{00000000-0005-0000-0000-0000AC040000}"/>
    <cellStyle name="60% - Accent4 2 9" xfId="3814" xr:uid="{00000000-0005-0000-0000-0000AD040000}"/>
    <cellStyle name="60% - Accent4 20" xfId="677" xr:uid="{00000000-0005-0000-0000-0000AE040000}"/>
    <cellStyle name="60% - Accent4 21" xfId="678" xr:uid="{00000000-0005-0000-0000-0000AF040000}"/>
    <cellStyle name="60% - Accent4 22" xfId="679" xr:uid="{00000000-0005-0000-0000-0000B0040000}"/>
    <cellStyle name="60% - Accent4 23" xfId="680" xr:uid="{00000000-0005-0000-0000-0000B1040000}"/>
    <cellStyle name="60% - Accent4 24" xfId="681" xr:uid="{00000000-0005-0000-0000-0000B2040000}"/>
    <cellStyle name="60% - Accent4 25" xfId="682" xr:uid="{00000000-0005-0000-0000-0000B3040000}"/>
    <cellStyle name="60% - Accent4 26" xfId="683" xr:uid="{00000000-0005-0000-0000-0000B4040000}"/>
    <cellStyle name="60% - Accent4 27" xfId="684" xr:uid="{00000000-0005-0000-0000-0000B5040000}"/>
    <cellStyle name="60% - Accent4 28" xfId="685" xr:uid="{00000000-0005-0000-0000-0000B6040000}"/>
    <cellStyle name="60% - Accent4 29" xfId="686" xr:uid="{00000000-0005-0000-0000-0000B7040000}"/>
    <cellStyle name="60% - Accent4 3" xfId="687" xr:uid="{00000000-0005-0000-0000-0000B8040000}"/>
    <cellStyle name="60% - Accent4 3 2" xfId="688" xr:uid="{00000000-0005-0000-0000-0000B9040000}"/>
    <cellStyle name="60% - Accent4 3 2 2" xfId="3816" xr:uid="{00000000-0005-0000-0000-0000BA040000}"/>
    <cellStyle name="60% - Accent4 3 3" xfId="3817" xr:uid="{00000000-0005-0000-0000-0000BB040000}"/>
    <cellStyle name="60% - Accent4 3 4" xfId="3815" xr:uid="{00000000-0005-0000-0000-0000BC040000}"/>
    <cellStyle name="60% - Accent4 30" xfId="689" xr:uid="{00000000-0005-0000-0000-0000BD040000}"/>
    <cellStyle name="60% - Accent4 31" xfId="690" xr:uid="{00000000-0005-0000-0000-0000BE040000}"/>
    <cellStyle name="60% - Accent4 32" xfId="691" xr:uid="{00000000-0005-0000-0000-0000BF040000}"/>
    <cellStyle name="60% - Accent4 33" xfId="692" xr:uid="{00000000-0005-0000-0000-0000C0040000}"/>
    <cellStyle name="60% - Accent4 34" xfId="693" xr:uid="{00000000-0005-0000-0000-0000C1040000}"/>
    <cellStyle name="60% - Accent4 35" xfId="694" xr:uid="{00000000-0005-0000-0000-0000C2040000}"/>
    <cellStyle name="60% - Accent4 36" xfId="695" xr:uid="{00000000-0005-0000-0000-0000C3040000}"/>
    <cellStyle name="60% - Accent4 37" xfId="696" xr:uid="{00000000-0005-0000-0000-0000C4040000}"/>
    <cellStyle name="60% - Accent4 38" xfId="697" xr:uid="{00000000-0005-0000-0000-0000C5040000}"/>
    <cellStyle name="60% - Accent4 39" xfId="698" xr:uid="{00000000-0005-0000-0000-0000C6040000}"/>
    <cellStyle name="60% - Accent4 4" xfId="699" xr:uid="{00000000-0005-0000-0000-0000C7040000}"/>
    <cellStyle name="60% - Accent4 4 2" xfId="3818" xr:uid="{00000000-0005-0000-0000-0000C8040000}"/>
    <cellStyle name="60% - Accent4 40" xfId="700" xr:uid="{00000000-0005-0000-0000-0000C9040000}"/>
    <cellStyle name="60% - Accent4 41" xfId="701" xr:uid="{00000000-0005-0000-0000-0000CA040000}"/>
    <cellStyle name="60% - Accent4 42" xfId="702" xr:uid="{00000000-0005-0000-0000-0000CB040000}"/>
    <cellStyle name="60% - Accent4 43" xfId="703" xr:uid="{00000000-0005-0000-0000-0000CC040000}"/>
    <cellStyle name="60% - Accent4 44" xfId="3819" xr:uid="{00000000-0005-0000-0000-0000CD040000}"/>
    <cellStyle name="60% - Accent4 5" xfId="704" xr:uid="{00000000-0005-0000-0000-0000CE040000}"/>
    <cellStyle name="60% - Accent4 5 2" xfId="3820" xr:uid="{00000000-0005-0000-0000-0000CF040000}"/>
    <cellStyle name="60% - Accent4 6" xfId="705" xr:uid="{00000000-0005-0000-0000-0000D0040000}"/>
    <cellStyle name="60% - Accent4 6 2" xfId="3821" xr:uid="{00000000-0005-0000-0000-0000D1040000}"/>
    <cellStyle name="60% - Accent4 7" xfId="706" xr:uid="{00000000-0005-0000-0000-0000D2040000}"/>
    <cellStyle name="60% - Accent4 8" xfId="707" xr:uid="{00000000-0005-0000-0000-0000D3040000}"/>
    <cellStyle name="60% - Accent4 9" xfId="708" xr:uid="{00000000-0005-0000-0000-0000D4040000}"/>
    <cellStyle name="60% - Accent5" xfId="3299" builtinId="48" customBuiltin="1"/>
    <cellStyle name="60% - Accent5 10" xfId="709" xr:uid="{00000000-0005-0000-0000-0000D6040000}"/>
    <cellStyle name="60% - Accent5 11" xfId="710" xr:uid="{00000000-0005-0000-0000-0000D7040000}"/>
    <cellStyle name="60% - Accent5 12" xfId="711" xr:uid="{00000000-0005-0000-0000-0000D8040000}"/>
    <cellStyle name="60% - Accent5 13" xfId="712" xr:uid="{00000000-0005-0000-0000-0000D9040000}"/>
    <cellStyle name="60% - Accent5 14" xfId="713" xr:uid="{00000000-0005-0000-0000-0000DA040000}"/>
    <cellStyle name="60% - Accent5 15" xfId="714" xr:uid="{00000000-0005-0000-0000-0000DB040000}"/>
    <cellStyle name="60% - Accent5 16" xfId="715" xr:uid="{00000000-0005-0000-0000-0000DC040000}"/>
    <cellStyle name="60% - Accent5 17" xfId="716" xr:uid="{00000000-0005-0000-0000-0000DD040000}"/>
    <cellStyle name="60% - Accent5 18" xfId="717" xr:uid="{00000000-0005-0000-0000-0000DE040000}"/>
    <cellStyle name="60% - Accent5 19" xfId="718" xr:uid="{00000000-0005-0000-0000-0000DF040000}"/>
    <cellStyle name="60% - Accent5 2" xfId="719" xr:uid="{00000000-0005-0000-0000-0000E0040000}"/>
    <cellStyle name="60% - Accent5 2 10" xfId="3822" xr:uid="{00000000-0005-0000-0000-0000E1040000}"/>
    <cellStyle name="60% - Accent5 2 11" xfId="3823" xr:uid="{00000000-0005-0000-0000-0000E2040000}"/>
    <cellStyle name="60% - Accent5 2 2" xfId="3824" xr:uid="{00000000-0005-0000-0000-0000E3040000}"/>
    <cellStyle name="60% - Accent5 2 2 2" xfId="3825" xr:uid="{00000000-0005-0000-0000-0000E4040000}"/>
    <cellStyle name="60% - Accent5 2 3" xfId="3826" xr:uid="{00000000-0005-0000-0000-0000E5040000}"/>
    <cellStyle name="60% - Accent5 2 4" xfId="3827" xr:uid="{00000000-0005-0000-0000-0000E6040000}"/>
    <cellStyle name="60% - Accent5 2 5" xfId="3828" xr:uid="{00000000-0005-0000-0000-0000E7040000}"/>
    <cellStyle name="60% - Accent5 2 6" xfId="3829" xr:uid="{00000000-0005-0000-0000-0000E8040000}"/>
    <cellStyle name="60% - Accent5 2 7" xfId="3830" xr:uid="{00000000-0005-0000-0000-0000E9040000}"/>
    <cellStyle name="60% - Accent5 2 8" xfId="3831" xr:uid="{00000000-0005-0000-0000-0000EA040000}"/>
    <cellStyle name="60% - Accent5 2 9" xfId="3832" xr:uid="{00000000-0005-0000-0000-0000EB040000}"/>
    <cellStyle name="60% - Accent5 20" xfId="720" xr:uid="{00000000-0005-0000-0000-0000EC040000}"/>
    <cellStyle name="60% - Accent5 21" xfId="721" xr:uid="{00000000-0005-0000-0000-0000ED040000}"/>
    <cellStyle name="60% - Accent5 22" xfId="722" xr:uid="{00000000-0005-0000-0000-0000EE040000}"/>
    <cellStyle name="60% - Accent5 23" xfId="723" xr:uid="{00000000-0005-0000-0000-0000EF040000}"/>
    <cellStyle name="60% - Accent5 24" xfId="724" xr:uid="{00000000-0005-0000-0000-0000F0040000}"/>
    <cellStyle name="60% - Accent5 25" xfId="725" xr:uid="{00000000-0005-0000-0000-0000F1040000}"/>
    <cellStyle name="60% - Accent5 26" xfId="726" xr:uid="{00000000-0005-0000-0000-0000F2040000}"/>
    <cellStyle name="60% - Accent5 27" xfId="727" xr:uid="{00000000-0005-0000-0000-0000F3040000}"/>
    <cellStyle name="60% - Accent5 28" xfId="728" xr:uid="{00000000-0005-0000-0000-0000F4040000}"/>
    <cellStyle name="60% - Accent5 29" xfId="729" xr:uid="{00000000-0005-0000-0000-0000F5040000}"/>
    <cellStyle name="60% - Accent5 3" xfId="730" xr:uid="{00000000-0005-0000-0000-0000F6040000}"/>
    <cellStyle name="60% - Accent5 3 2" xfId="731" xr:uid="{00000000-0005-0000-0000-0000F7040000}"/>
    <cellStyle name="60% - Accent5 3 2 2" xfId="3834" xr:uid="{00000000-0005-0000-0000-0000F8040000}"/>
    <cellStyle name="60% - Accent5 3 3" xfId="3835" xr:uid="{00000000-0005-0000-0000-0000F9040000}"/>
    <cellStyle name="60% - Accent5 3 4" xfId="3833" xr:uid="{00000000-0005-0000-0000-0000FA040000}"/>
    <cellStyle name="60% - Accent5 30" xfId="732" xr:uid="{00000000-0005-0000-0000-0000FB040000}"/>
    <cellStyle name="60% - Accent5 31" xfId="733" xr:uid="{00000000-0005-0000-0000-0000FC040000}"/>
    <cellStyle name="60% - Accent5 32" xfId="734" xr:uid="{00000000-0005-0000-0000-0000FD040000}"/>
    <cellStyle name="60% - Accent5 33" xfId="735" xr:uid="{00000000-0005-0000-0000-0000FE040000}"/>
    <cellStyle name="60% - Accent5 34" xfId="736" xr:uid="{00000000-0005-0000-0000-0000FF040000}"/>
    <cellStyle name="60% - Accent5 35" xfId="737" xr:uid="{00000000-0005-0000-0000-000000050000}"/>
    <cellStyle name="60% - Accent5 36" xfId="738" xr:uid="{00000000-0005-0000-0000-000001050000}"/>
    <cellStyle name="60% - Accent5 37" xfId="739" xr:uid="{00000000-0005-0000-0000-000002050000}"/>
    <cellStyle name="60% - Accent5 38" xfId="740" xr:uid="{00000000-0005-0000-0000-000003050000}"/>
    <cellStyle name="60% - Accent5 39" xfId="741" xr:uid="{00000000-0005-0000-0000-000004050000}"/>
    <cellStyle name="60% - Accent5 4" xfId="742" xr:uid="{00000000-0005-0000-0000-000005050000}"/>
    <cellStyle name="60% - Accent5 4 2" xfId="3836" xr:uid="{00000000-0005-0000-0000-000006050000}"/>
    <cellStyle name="60% - Accent5 40" xfId="743" xr:uid="{00000000-0005-0000-0000-000007050000}"/>
    <cellStyle name="60% - Accent5 41" xfId="744" xr:uid="{00000000-0005-0000-0000-000008050000}"/>
    <cellStyle name="60% - Accent5 42" xfId="745" xr:uid="{00000000-0005-0000-0000-000009050000}"/>
    <cellStyle name="60% - Accent5 43" xfId="746" xr:uid="{00000000-0005-0000-0000-00000A050000}"/>
    <cellStyle name="60% - Accent5 44" xfId="3837" xr:uid="{00000000-0005-0000-0000-00000B050000}"/>
    <cellStyle name="60% - Accent5 5" xfId="747" xr:uid="{00000000-0005-0000-0000-00000C050000}"/>
    <cellStyle name="60% - Accent5 5 2" xfId="3838" xr:uid="{00000000-0005-0000-0000-00000D050000}"/>
    <cellStyle name="60% - Accent5 6" xfId="748" xr:uid="{00000000-0005-0000-0000-00000E050000}"/>
    <cellStyle name="60% - Accent5 6 2" xfId="3839" xr:uid="{00000000-0005-0000-0000-00000F050000}"/>
    <cellStyle name="60% - Accent5 7" xfId="749" xr:uid="{00000000-0005-0000-0000-000010050000}"/>
    <cellStyle name="60% - Accent5 8" xfId="750" xr:uid="{00000000-0005-0000-0000-000011050000}"/>
    <cellStyle name="60% - Accent5 9" xfId="751" xr:uid="{00000000-0005-0000-0000-000012050000}"/>
    <cellStyle name="60% - Accent6" xfId="3303" builtinId="52" customBuiltin="1"/>
    <cellStyle name="60% - Accent6 10" xfId="752" xr:uid="{00000000-0005-0000-0000-000014050000}"/>
    <cellStyle name="60% - Accent6 11" xfId="753" xr:uid="{00000000-0005-0000-0000-000015050000}"/>
    <cellStyle name="60% - Accent6 12" xfId="754" xr:uid="{00000000-0005-0000-0000-000016050000}"/>
    <cellStyle name="60% - Accent6 13" xfId="755" xr:uid="{00000000-0005-0000-0000-000017050000}"/>
    <cellStyle name="60% - Accent6 14" xfId="756" xr:uid="{00000000-0005-0000-0000-000018050000}"/>
    <cellStyle name="60% - Accent6 15" xfId="757" xr:uid="{00000000-0005-0000-0000-000019050000}"/>
    <cellStyle name="60% - Accent6 16" xfId="758" xr:uid="{00000000-0005-0000-0000-00001A050000}"/>
    <cellStyle name="60% - Accent6 17" xfId="759" xr:uid="{00000000-0005-0000-0000-00001B050000}"/>
    <cellStyle name="60% - Accent6 18" xfId="760" xr:uid="{00000000-0005-0000-0000-00001C050000}"/>
    <cellStyle name="60% - Accent6 19" xfId="761" xr:uid="{00000000-0005-0000-0000-00001D050000}"/>
    <cellStyle name="60% - Accent6 2" xfId="762" xr:uid="{00000000-0005-0000-0000-00001E050000}"/>
    <cellStyle name="60% - Accent6 2 10" xfId="3840" xr:uid="{00000000-0005-0000-0000-00001F050000}"/>
    <cellStyle name="60% - Accent6 2 11" xfId="3841" xr:uid="{00000000-0005-0000-0000-000020050000}"/>
    <cellStyle name="60% - Accent6 2 2" xfId="3842" xr:uid="{00000000-0005-0000-0000-000021050000}"/>
    <cellStyle name="60% - Accent6 2 2 2" xfId="3843" xr:uid="{00000000-0005-0000-0000-000022050000}"/>
    <cellStyle name="60% - Accent6 2 2 2 2" xfId="3844" xr:uid="{00000000-0005-0000-0000-000023050000}"/>
    <cellStyle name="60% - Accent6 2 3" xfId="3845" xr:uid="{00000000-0005-0000-0000-000024050000}"/>
    <cellStyle name="60% - Accent6 2 4" xfId="3846" xr:uid="{00000000-0005-0000-0000-000025050000}"/>
    <cellStyle name="60% - Accent6 2 5" xfId="3847" xr:uid="{00000000-0005-0000-0000-000026050000}"/>
    <cellStyle name="60% - Accent6 2 6" xfId="3848" xr:uid="{00000000-0005-0000-0000-000027050000}"/>
    <cellStyle name="60% - Accent6 2 7" xfId="3849" xr:uid="{00000000-0005-0000-0000-000028050000}"/>
    <cellStyle name="60% - Accent6 2 8" xfId="3850" xr:uid="{00000000-0005-0000-0000-000029050000}"/>
    <cellStyle name="60% - Accent6 2 9" xfId="3851" xr:uid="{00000000-0005-0000-0000-00002A050000}"/>
    <cellStyle name="60% - Accent6 20" xfId="763" xr:uid="{00000000-0005-0000-0000-00002B050000}"/>
    <cellStyle name="60% - Accent6 21" xfId="764" xr:uid="{00000000-0005-0000-0000-00002C050000}"/>
    <cellStyle name="60% - Accent6 22" xfId="765" xr:uid="{00000000-0005-0000-0000-00002D050000}"/>
    <cellStyle name="60% - Accent6 23" xfId="766" xr:uid="{00000000-0005-0000-0000-00002E050000}"/>
    <cellStyle name="60% - Accent6 24" xfId="767" xr:uid="{00000000-0005-0000-0000-00002F050000}"/>
    <cellStyle name="60% - Accent6 25" xfId="768" xr:uid="{00000000-0005-0000-0000-000030050000}"/>
    <cellStyle name="60% - Accent6 26" xfId="769" xr:uid="{00000000-0005-0000-0000-000031050000}"/>
    <cellStyle name="60% - Accent6 27" xfId="770" xr:uid="{00000000-0005-0000-0000-000032050000}"/>
    <cellStyle name="60% - Accent6 28" xfId="771" xr:uid="{00000000-0005-0000-0000-000033050000}"/>
    <cellStyle name="60% - Accent6 29" xfId="772" xr:uid="{00000000-0005-0000-0000-000034050000}"/>
    <cellStyle name="60% - Accent6 3" xfId="773" xr:uid="{00000000-0005-0000-0000-000035050000}"/>
    <cellStyle name="60% - Accent6 3 2" xfId="774" xr:uid="{00000000-0005-0000-0000-000036050000}"/>
    <cellStyle name="60% - Accent6 3 2 2" xfId="3853" xr:uid="{00000000-0005-0000-0000-000037050000}"/>
    <cellStyle name="60% - Accent6 3 3" xfId="3854" xr:uid="{00000000-0005-0000-0000-000038050000}"/>
    <cellStyle name="60% - Accent6 3 4" xfId="3852" xr:uid="{00000000-0005-0000-0000-000039050000}"/>
    <cellStyle name="60% - Accent6 30" xfId="775" xr:uid="{00000000-0005-0000-0000-00003A050000}"/>
    <cellStyle name="60% - Accent6 31" xfId="776" xr:uid="{00000000-0005-0000-0000-00003B050000}"/>
    <cellStyle name="60% - Accent6 32" xfId="777" xr:uid="{00000000-0005-0000-0000-00003C050000}"/>
    <cellStyle name="60% - Accent6 33" xfId="778" xr:uid="{00000000-0005-0000-0000-00003D050000}"/>
    <cellStyle name="60% - Accent6 34" xfId="779" xr:uid="{00000000-0005-0000-0000-00003E050000}"/>
    <cellStyle name="60% - Accent6 35" xfId="780" xr:uid="{00000000-0005-0000-0000-00003F050000}"/>
    <cellStyle name="60% - Accent6 36" xfId="781" xr:uid="{00000000-0005-0000-0000-000040050000}"/>
    <cellStyle name="60% - Accent6 37" xfId="782" xr:uid="{00000000-0005-0000-0000-000041050000}"/>
    <cellStyle name="60% - Accent6 38" xfId="783" xr:uid="{00000000-0005-0000-0000-000042050000}"/>
    <cellStyle name="60% - Accent6 39" xfId="784" xr:uid="{00000000-0005-0000-0000-000043050000}"/>
    <cellStyle name="60% - Accent6 4" xfId="785" xr:uid="{00000000-0005-0000-0000-000044050000}"/>
    <cellStyle name="60% - Accent6 4 2" xfId="3855" xr:uid="{00000000-0005-0000-0000-000045050000}"/>
    <cellStyle name="60% - Accent6 40" xfId="786" xr:uid="{00000000-0005-0000-0000-000046050000}"/>
    <cellStyle name="60% - Accent6 41" xfId="787" xr:uid="{00000000-0005-0000-0000-000047050000}"/>
    <cellStyle name="60% - Accent6 42" xfId="788" xr:uid="{00000000-0005-0000-0000-000048050000}"/>
    <cellStyle name="60% - Accent6 43" xfId="789" xr:uid="{00000000-0005-0000-0000-000049050000}"/>
    <cellStyle name="60% - Accent6 44" xfId="3856" xr:uid="{00000000-0005-0000-0000-00004A050000}"/>
    <cellStyle name="60% - Accent6 5" xfId="790" xr:uid="{00000000-0005-0000-0000-00004B050000}"/>
    <cellStyle name="60% - Accent6 5 2" xfId="3857" xr:uid="{00000000-0005-0000-0000-00004C050000}"/>
    <cellStyle name="60% - Accent6 6" xfId="791" xr:uid="{00000000-0005-0000-0000-00004D050000}"/>
    <cellStyle name="60% - Accent6 6 2" xfId="3858" xr:uid="{00000000-0005-0000-0000-00004E050000}"/>
    <cellStyle name="60% - Accent6 7" xfId="792" xr:uid="{00000000-0005-0000-0000-00004F050000}"/>
    <cellStyle name="60% - Accent6 8" xfId="793" xr:uid="{00000000-0005-0000-0000-000050050000}"/>
    <cellStyle name="60% - Accent6 9" xfId="794" xr:uid="{00000000-0005-0000-0000-000051050000}"/>
    <cellStyle name="60% - Akzent1" xfId="795" xr:uid="{00000000-0005-0000-0000-000052050000}"/>
    <cellStyle name="60% - Akzent2" xfId="796" xr:uid="{00000000-0005-0000-0000-000053050000}"/>
    <cellStyle name="60% - Akzent3" xfId="797" xr:uid="{00000000-0005-0000-0000-000054050000}"/>
    <cellStyle name="60% - Akzent4" xfId="798" xr:uid="{00000000-0005-0000-0000-000055050000}"/>
    <cellStyle name="60% - Akzent5" xfId="799" xr:uid="{00000000-0005-0000-0000-000056050000}"/>
    <cellStyle name="60% - Akzent6" xfId="800" xr:uid="{00000000-0005-0000-0000-000057050000}"/>
    <cellStyle name="60% - Cor4 2" xfId="801" xr:uid="{00000000-0005-0000-0000-000058050000}"/>
    <cellStyle name="Accent1" xfId="3280" builtinId="29" customBuiltin="1"/>
    <cellStyle name="Accent1 10" xfId="802" xr:uid="{00000000-0005-0000-0000-00005A050000}"/>
    <cellStyle name="Accent1 11" xfId="803" xr:uid="{00000000-0005-0000-0000-00005B050000}"/>
    <cellStyle name="Accent1 12" xfId="804" xr:uid="{00000000-0005-0000-0000-00005C050000}"/>
    <cellStyle name="Accent1 13" xfId="805" xr:uid="{00000000-0005-0000-0000-00005D050000}"/>
    <cellStyle name="Accent1 14" xfId="806" xr:uid="{00000000-0005-0000-0000-00005E050000}"/>
    <cellStyle name="Accent1 15" xfId="807" xr:uid="{00000000-0005-0000-0000-00005F050000}"/>
    <cellStyle name="Accent1 16" xfId="808" xr:uid="{00000000-0005-0000-0000-000060050000}"/>
    <cellStyle name="Accent1 17" xfId="809" xr:uid="{00000000-0005-0000-0000-000061050000}"/>
    <cellStyle name="Accent1 18" xfId="810" xr:uid="{00000000-0005-0000-0000-000062050000}"/>
    <cellStyle name="Accent1 19" xfId="811" xr:uid="{00000000-0005-0000-0000-000063050000}"/>
    <cellStyle name="Accent1 2" xfId="812" xr:uid="{00000000-0005-0000-0000-000064050000}"/>
    <cellStyle name="Accent1 2 10" xfId="3859" xr:uid="{00000000-0005-0000-0000-000065050000}"/>
    <cellStyle name="Accent1 2 11" xfId="3860" xr:uid="{00000000-0005-0000-0000-000066050000}"/>
    <cellStyle name="Accent1 2 2" xfId="3861" xr:uid="{00000000-0005-0000-0000-000067050000}"/>
    <cellStyle name="Accent1 2 2 2" xfId="3862" xr:uid="{00000000-0005-0000-0000-000068050000}"/>
    <cellStyle name="Accent1 2 3" xfId="3863" xr:uid="{00000000-0005-0000-0000-000069050000}"/>
    <cellStyle name="Accent1 2 4" xfId="3864" xr:uid="{00000000-0005-0000-0000-00006A050000}"/>
    <cellStyle name="Accent1 2 5" xfId="3865" xr:uid="{00000000-0005-0000-0000-00006B050000}"/>
    <cellStyle name="Accent1 2 6" xfId="3866" xr:uid="{00000000-0005-0000-0000-00006C050000}"/>
    <cellStyle name="Accent1 2 7" xfId="3867" xr:uid="{00000000-0005-0000-0000-00006D050000}"/>
    <cellStyle name="Accent1 2 8" xfId="3868" xr:uid="{00000000-0005-0000-0000-00006E050000}"/>
    <cellStyle name="Accent1 2 9" xfId="3869" xr:uid="{00000000-0005-0000-0000-00006F050000}"/>
    <cellStyle name="Accent1 20" xfId="813" xr:uid="{00000000-0005-0000-0000-000070050000}"/>
    <cellStyle name="Accent1 21" xfId="814" xr:uid="{00000000-0005-0000-0000-000071050000}"/>
    <cellStyle name="Accent1 22" xfId="815" xr:uid="{00000000-0005-0000-0000-000072050000}"/>
    <cellStyle name="Accent1 23" xfId="816" xr:uid="{00000000-0005-0000-0000-000073050000}"/>
    <cellStyle name="Accent1 24" xfId="817" xr:uid="{00000000-0005-0000-0000-000074050000}"/>
    <cellStyle name="Accent1 25" xfId="818" xr:uid="{00000000-0005-0000-0000-000075050000}"/>
    <cellStyle name="Accent1 26" xfId="819" xr:uid="{00000000-0005-0000-0000-000076050000}"/>
    <cellStyle name="Accent1 27" xfId="820" xr:uid="{00000000-0005-0000-0000-000077050000}"/>
    <cellStyle name="Accent1 28" xfId="821" xr:uid="{00000000-0005-0000-0000-000078050000}"/>
    <cellStyle name="Accent1 29" xfId="822" xr:uid="{00000000-0005-0000-0000-000079050000}"/>
    <cellStyle name="Accent1 3" xfId="823" xr:uid="{00000000-0005-0000-0000-00007A050000}"/>
    <cellStyle name="Accent1 3 2" xfId="824" xr:uid="{00000000-0005-0000-0000-00007B050000}"/>
    <cellStyle name="Accent1 3 2 2" xfId="3871" xr:uid="{00000000-0005-0000-0000-00007C050000}"/>
    <cellStyle name="Accent1 3 3" xfId="3872" xr:uid="{00000000-0005-0000-0000-00007D050000}"/>
    <cellStyle name="Accent1 3 4" xfId="3870" xr:uid="{00000000-0005-0000-0000-00007E050000}"/>
    <cellStyle name="Accent1 30" xfId="825" xr:uid="{00000000-0005-0000-0000-00007F050000}"/>
    <cellStyle name="Accent1 31" xfId="826" xr:uid="{00000000-0005-0000-0000-000080050000}"/>
    <cellStyle name="Accent1 32" xfId="827" xr:uid="{00000000-0005-0000-0000-000081050000}"/>
    <cellStyle name="Accent1 33" xfId="828" xr:uid="{00000000-0005-0000-0000-000082050000}"/>
    <cellStyle name="Accent1 34" xfId="829" xr:uid="{00000000-0005-0000-0000-000083050000}"/>
    <cellStyle name="Accent1 35" xfId="830" xr:uid="{00000000-0005-0000-0000-000084050000}"/>
    <cellStyle name="Accent1 36" xfId="831" xr:uid="{00000000-0005-0000-0000-000085050000}"/>
    <cellStyle name="Accent1 37" xfId="832" xr:uid="{00000000-0005-0000-0000-000086050000}"/>
    <cellStyle name="Accent1 38" xfId="833" xr:uid="{00000000-0005-0000-0000-000087050000}"/>
    <cellStyle name="Accent1 39" xfId="834" xr:uid="{00000000-0005-0000-0000-000088050000}"/>
    <cellStyle name="Accent1 4" xfId="835" xr:uid="{00000000-0005-0000-0000-000089050000}"/>
    <cellStyle name="Accent1 4 2" xfId="3873" xr:uid="{00000000-0005-0000-0000-00008A050000}"/>
    <cellStyle name="Accent1 40" xfId="836" xr:uid="{00000000-0005-0000-0000-00008B050000}"/>
    <cellStyle name="Accent1 41" xfId="837" xr:uid="{00000000-0005-0000-0000-00008C050000}"/>
    <cellStyle name="Accent1 42" xfId="838" xr:uid="{00000000-0005-0000-0000-00008D050000}"/>
    <cellStyle name="Accent1 43" xfId="839" xr:uid="{00000000-0005-0000-0000-00008E050000}"/>
    <cellStyle name="Accent1 44" xfId="3874" xr:uid="{00000000-0005-0000-0000-00008F050000}"/>
    <cellStyle name="Accent1 5" xfId="840" xr:uid="{00000000-0005-0000-0000-000090050000}"/>
    <cellStyle name="Accent1 5 2" xfId="3875" xr:uid="{00000000-0005-0000-0000-000091050000}"/>
    <cellStyle name="Accent1 6" xfId="841" xr:uid="{00000000-0005-0000-0000-000092050000}"/>
    <cellStyle name="Accent1 6 2" xfId="3876" xr:uid="{00000000-0005-0000-0000-000093050000}"/>
    <cellStyle name="Accent1 7" xfId="842" xr:uid="{00000000-0005-0000-0000-000094050000}"/>
    <cellStyle name="Accent1 8" xfId="843" xr:uid="{00000000-0005-0000-0000-000095050000}"/>
    <cellStyle name="Accent1 9" xfId="844" xr:uid="{00000000-0005-0000-0000-000096050000}"/>
    <cellStyle name="Accent2" xfId="3284" builtinId="33" customBuiltin="1"/>
    <cellStyle name="Accent2 10" xfId="845" xr:uid="{00000000-0005-0000-0000-000098050000}"/>
    <cellStyle name="Accent2 11" xfId="846" xr:uid="{00000000-0005-0000-0000-000099050000}"/>
    <cellStyle name="Accent2 12" xfId="847" xr:uid="{00000000-0005-0000-0000-00009A050000}"/>
    <cellStyle name="Accent2 13" xfId="848" xr:uid="{00000000-0005-0000-0000-00009B050000}"/>
    <cellStyle name="Accent2 14" xfId="849" xr:uid="{00000000-0005-0000-0000-00009C050000}"/>
    <cellStyle name="Accent2 15" xfId="850" xr:uid="{00000000-0005-0000-0000-00009D050000}"/>
    <cellStyle name="Accent2 16" xfId="851" xr:uid="{00000000-0005-0000-0000-00009E050000}"/>
    <cellStyle name="Accent2 17" xfId="852" xr:uid="{00000000-0005-0000-0000-00009F050000}"/>
    <cellStyle name="Accent2 18" xfId="853" xr:uid="{00000000-0005-0000-0000-0000A0050000}"/>
    <cellStyle name="Accent2 19" xfId="854" xr:uid="{00000000-0005-0000-0000-0000A1050000}"/>
    <cellStyle name="Accent2 2" xfId="855" xr:uid="{00000000-0005-0000-0000-0000A2050000}"/>
    <cellStyle name="Accent2 2 10" xfId="3877" xr:uid="{00000000-0005-0000-0000-0000A3050000}"/>
    <cellStyle name="Accent2 2 11" xfId="3878" xr:uid="{00000000-0005-0000-0000-0000A4050000}"/>
    <cellStyle name="Accent2 2 2" xfId="3879" xr:uid="{00000000-0005-0000-0000-0000A5050000}"/>
    <cellStyle name="Accent2 2 2 2" xfId="3880" xr:uid="{00000000-0005-0000-0000-0000A6050000}"/>
    <cellStyle name="Accent2 2 3" xfId="3881" xr:uid="{00000000-0005-0000-0000-0000A7050000}"/>
    <cellStyle name="Accent2 2 4" xfId="3882" xr:uid="{00000000-0005-0000-0000-0000A8050000}"/>
    <cellStyle name="Accent2 2 5" xfId="3883" xr:uid="{00000000-0005-0000-0000-0000A9050000}"/>
    <cellStyle name="Accent2 2 6" xfId="3884" xr:uid="{00000000-0005-0000-0000-0000AA050000}"/>
    <cellStyle name="Accent2 2 7" xfId="3885" xr:uid="{00000000-0005-0000-0000-0000AB050000}"/>
    <cellStyle name="Accent2 2 8" xfId="3886" xr:uid="{00000000-0005-0000-0000-0000AC050000}"/>
    <cellStyle name="Accent2 2 9" xfId="3887" xr:uid="{00000000-0005-0000-0000-0000AD050000}"/>
    <cellStyle name="Accent2 20" xfId="856" xr:uid="{00000000-0005-0000-0000-0000AE050000}"/>
    <cellStyle name="Accent2 21" xfId="857" xr:uid="{00000000-0005-0000-0000-0000AF050000}"/>
    <cellStyle name="Accent2 22" xfId="858" xr:uid="{00000000-0005-0000-0000-0000B0050000}"/>
    <cellStyle name="Accent2 23" xfId="859" xr:uid="{00000000-0005-0000-0000-0000B1050000}"/>
    <cellStyle name="Accent2 24" xfId="860" xr:uid="{00000000-0005-0000-0000-0000B2050000}"/>
    <cellStyle name="Accent2 25" xfId="861" xr:uid="{00000000-0005-0000-0000-0000B3050000}"/>
    <cellStyle name="Accent2 26" xfId="862" xr:uid="{00000000-0005-0000-0000-0000B4050000}"/>
    <cellStyle name="Accent2 27" xfId="863" xr:uid="{00000000-0005-0000-0000-0000B5050000}"/>
    <cellStyle name="Accent2 28" xfId="864" xr:uid="{00000000-0005-0000-0000-0000B6050000}"/>
    <cellStyle name="Accent2 29" xfId="865" xr:uid="{00000000-0005-0000-0000-0000B7050000}"/>
    <cellStyle name="Accent2 3" xfId="866" xr:uid="{00000000-0005-0000-0000-0000B8050000}"/>
    <cellStyle name="Accent2 3 2" xfId="867" xr:uid="{00000000-0005-0000-0000-0000B9050000}"/>
    <cellStyle name="Accent2 3 2 2" xfId="3889" xr:uid="{00000000-0005-0000-0000-0000BA050000}"/>
    <cellStyle name="Accent2 3 3" xfId="3890" xr:uid="{00000000-0005-0000-0000-0000BB050000}"/>
    <cellStyle name="Accent2 3 4" xfId="3888" xr:uid="{00000000-0005-0000-0000-0000BC050000}"/>
    <cellStyle name="Accent2 30" xfId="868" xr:uid="{00000000-0005-0000-0000-0000BD050000}"/>
    <cellStyle name="Accent2 31" xfId="869" xr:uid="{00000000-0005-0000-0000-0000BE050000}"/>
    <cellStyle name="Accent2 32" xfId="870" xr:uid="{00000000-0005-0000-0000-0000BF050000}"/>
    <cellStyle name="Accent2 33" xfId="871" xr:uid="{00000000-0005-0000-0000-0000C0050000}"/>
    <cellStyle name="Accent2 34" xfId="872" xr:uid="{00000000-0005-0000-0000-0000C1050000}"/>
    <cellStyle name="Accent2 35" xfId="873" xr:uid="{00000000-0005-0000-0000-0000C2050000}"/>
    <cellStyle name="Accent2 36" xfId="874" xr:uid="{00000000-0005-0000-0000-0000C3050000}"/>
    <cellStyle name="Accent2 37" xfId="875" xr:uid="{00000000-0005-0000-0000-0000C4050000}"/>
    <cellStyle name="Accent2 38" xfId="876" xr:uid="{00000000-0005-0000-0000-0000C5050000}"/>
    <cellStyle name="Accent2 39" xfId="877" xr:uid="{00000000-0005-0000-0000-0000C6050000}"/>
    <cellStyle name="Accent2 4" xfId="878" xr:uid="{00000000-0005-0000-0000-0000C7050000}"/>
    <cellStyle name="Accent2 4 2" xfId="3891" xr:uid="{00000000-0005-0000-0000-0000C8050000}"/>
    <cellStyle name="Accent2 40" xfId="879" xr:uid="{00000000-0005-0000-0000-0000C9050000}"/>
    <cellStyle name="Accent2 41" xfId="880" xr:uid="{00000000-0005-0000-0000-0000CA050000}"/>
    <cellStyle name="Accent2 42" xfId="881" xr:uid="{00000000-0005-0000-0000-0000CB050000}"/>
    <cellStyle name="Accent2 43" xfId="882" xr:uid="{00000000-0005-0000-0000-0000CC050000}"/>
    <cellStyle name="Accent2 44" xfId="3892" xr:uid="{00000000-0005-0000-0000-0000CD050000}"/>
    <cellStyle name="Accent2 5" xfId="883" xr:uid="{00000000-0005-0000-0000-0000CE050000}"/>
    <cellStyle name="Accent2 5 2" xfId="3893" xr:uid="{00000000-0005-0000-0000-0000CF050000}"/>
    <cellStyle name="Accent2 6" xfId="884" xr:uid="{00000000-0005-0000-0000-0000D0050000}"/>
    <cellStyle name="Accent2 6 2" xfId="3894" xr:uid="{00000000-0005-0000-0000-0000D1050000}"/>
    <cellStyle name="Accent2 7" xfId="885" xr:uid="{00000000-0005-0000-0000-0000D2050000}"/>
    <cellStyle name="Accent2 8" xfId="886" xr:uid="{00000000-0005-0000-0000-0000D3050000}"/>
    <cellStyle name="Accent2 9" xfId="887" xr:uid="{00000000-0005-0000-0000-0000D4050000}"/>
    <cellStyle name="Accent3" xfId="3288" builtinId="37" customBuiltin="1"/>
    <cellStyle name="Accent3 10" xfId="888" xr:uid="{00000000-0005-0000-0000-0000D6050000}"/>
    <cellStyle name="Accent3 11" xfId="889" xr:uid="{00000000-0005-0000-0000-0000D7050000}"/>
    <cellStyle name="Accent3 12" xfId="890" xr:uid="{00000000-0005-0000-0000-0000D8050000}"/>
    <cellStyle name="Accent3 13" xfId="891" xr:uid="{00000000-0005-0000-0000-0000D9050000}"/>
    <cellStyle name="Accent3 14" xfId="892" xr:uid="{00000000-0005-0000-0000-0000DA050000}"/>
    <cellStyle name="Accent3 15" xfId="893" xr:uid="{00000000-0005-0000-0000-0000DB050000}"/>
    <cellStyle name="Accent3 16" xfId="894" xr:uid="{00000000-0005-0000-0000-0000DC050000}"/>
    <cellStyle name="Accent3 17" xfId="895" xr:uid="{00000000-0005-0000-0000-0000DD050000}"/>
    <cellStyle name="Accent3 18" xfId="896" xr:uid="{00000000-0005-0000-0000-0000DE050000}"/>
    <cellStyle name="Accent3 19" xfId="897" xr:uid="{00000000-0005-0000-0000-0000DF050000}"/>
    <cellStyle name="Accent3 2" xfId="898" xr:uid="{00000000-0005-0000-0000-0000E0050000}"/>
    <cellStyle name="Accent3 2 10" xfId="3895" xr:uid="{00000000-0005-0000-0000-0000E1050000}"/>
    <cellStyle name="Accent3 2 11" xfId="3896" xr:uid="{00000000-0005-0000-0000-0000E2050000}"/>
    <cellStyle name="Accent3 2 2" xfId="3897" xr:uid="{00000000-0005-0000-0000-0000E3050000}"/>
    <cellStyle name="Accent3 2 2 2" xfId="3898" xr:uid="{00000000-0005-0000-0000-0000E4050000}"/>
    <cellStyle name="Accent3 2 3" xfId="3899" xr:uid="{00000000-0005-0000-0000-0000E5050000}"/>
    <cellStyle name="Accent3 2 4" xfId="3900" xr:uid="{00000000-0005-0000-0000-0000E6050000}"/>
    <cellStyle name="Accent3 2 5" xfId="3901" xr:uid="{00000000-0005-0000-0000-0000E7050000}"/>
    <cellStyle name="Accent3 2 6" xfId="3902" xr:uid="{00000000-0005-0000-0000-0000E8050000}"/>
    <cellStyle name="Accent3 2 7" xfId="3903" xr:uid="{00000000-0005-0000-0000-0000E9050000}"/>
    <cellStyle name="Accent3 2 8" xfId="3904" xr:uid="{00000000-0005-0000-0000-0000EA050000}"/>
    <cellStyle name="Accent3 2 9" xfId="3905" xr:uid="{00000000-0005-0000-0000-0000EB050000}"/>
    <cellStyle name="Accent3 20" xfId="899" xr:uid="{00000000-0005-0000-0000-0000EC050000}"/>
    <cellStyle name="Accent3 21" xfId="900" xr:uid="{00000000-0005-0000-0000-0000ED050000}"/>
    <cellStyle name="Accent3 22" xfId="901" xr:uid="{00000000-0005-0000-0000-0000EE050000}"/>
    <cellStyle name="Accent3 23" xfId="902" xr:uid="{00000000-0005-0000-0000-0000EF050000}"/>
    <cellStyle name="Accent3 24" xfId="903" xr:uid="{00000000-0005-0000-0000-0000F0050000}"/>
    <cellStyle name="Accent3 25" xfId="904" xr:uid="{00000000-0005-0000-0000-0000F1050000}"/>
    <cellStyle name="Accent3 26" xfId="905" xr:uid="{00000000-0005-0000-0000-0000F2050000}"/>
    <cellStyle name="Accent3 27" xfId="906" xr:uid="{00000000-0005-0000-0000-0000F3050000}"/>
    <cellStyle name="Accent3 28" xfId="907" xr:uid="{00000000-0005-0000-0000-0000F4050000}"/>
    <cellStyle name="Accent3 29" xfId="908" xr:uid="{00000000-0005-0000-0000-0000F5050000}"/>
    <cellStyle name="Accent3 3" xfId="909" xr:uid="{00000000-0005-0000-0000-0000F6050000}"/>
    <cellStyle name="Accent3 3 2" xfId="910" xr:uid="{00000000-0005-0000-0000-0000F7050000}"/>
    <cellStyle name="Accent3 3 2 2" xfId="3907" xr:uid="{00000000-0005-0000-0000-0000F8050000}"/>
    <cellStyle name="Accent3 3 3" xfId="3908" xr:uid="{00000000-0005-0000-0000-0000F9050000}"/>
    <cellStyle name="Accent3 3 4" xfId="3906" xr:uid="{00000000-0005-0000-0000-0000FA050000}"/>
    <cellStyle name="Accent3 30" xfId="911" xr:uid="{00000000-0005-0000-0000-0000FB050000}"/>
    <cellStyle name="Accent3 31" xfId="912" xr:uid="{00000000-0005-0000-0000-0000FC050000}"/>
    <cellStyle name="Accent3 32" xfId="913" xr:uid="{00000000-0005-0000-0000-0000FD050000}"/>
    <cellStyle name="Accent3 33" xfId="914" xr:uid="{00000000-0005-0000-0000-0000FE050000}"/>
    <cellStyle name="Accent3 34" xfId="915" xr:uid="{00000000-0005-0000-0000-0000FF050000}"/>
    <cellStyle name="Accent3 35" xfId="916" xr:uid="{00000000-0005-0000-0000-000000060000}"/>
    <cellStyle name="Accent3 36" xfId="917" xr:uid="{00000000-0005-0000-0000-000001060000}"/>
    <cellStyle name="Accent3 37" xfId="918" xr:uid="{00000000-0005-0000-0000-000002060000}"/>
    <cellStyle name="Accent3 38" xfId="919" xr:uid="{00000000-0005-0000-0000-000003060000}"/>
    <cellStyle name="Accent3 39" xfId="920" xr:uid="{00000000-0005-0000-0000-000004060000}"/>
    <cellStyle name="Accent3 4" xfId="921" xr:uid="{00000000-0005-0000-0000-000005060000}"/>
    <cellStyle name="Accent3 4 2" xfId="3909" xr:uid="{00000000-0005-0000-0000-000006060000}"/>
    <cellStyle name="Accent3 40" xfId="922" xr:uid="{00000000-0005-0000-0000-000007060000}"/>
    <cellStyle name="Accent3 41" xfId="923" xr:uid="{00000000-0005-0000-0000-000008060000}"/>
    <cellStyle name="Accent3 42" xfId="924" xr:uid="{00000000-0005-0000-0000-000009060000}"/>
    <cellStyle name="Accent3 43" xfId="925" xr:uid="{00000000-0005-0000-0000-00000A060000}"/>
    <cellStyle name="Accent3 44" xfId="3910" xr:uid="{00000000-0005-0000-0000-00000B060000}"/>
    <cellStyle name="Accent3 5" xfId="926" xr:uid="{00000000-0005-0000-0000-00000C060000}"/>
    <cellStyle name="Accent3 5 2" xfId="3911" xr:uid="{00000000-0005-0000-0000-00000D060000}"/>
    <cellStyle name="Accent3 6" xfId="927" xr:uid="{00000000-0005-0000-0000-00000E060000}"/>
    <cellStyle name="Accent3 6 2" xfId="3912" xr:uid="{00000000-0005-0000-0000-00000F060000}"/>
    <cellStyle name="Accent3 7" xfId="928" xr:uid="{00000000-0005-0000-0000-000010060000}"/>
    <cellStyle name="Accent3 8" xfId="929" xr:uid="{00000000-0005-0000-0000-000011060000}"/>
    <cellStyle name="Accent3 9" xfId="930" xr:uid="{00000000-0005-0000-0000-000012060000}"/>
    <cellStyle name="Accent4" xfId="3292" builtinId="41" customBuiltin="1"/>
    <cellStyle name="Accent4 10" xfId="931" xr:uid="{00000000-0005-0000-0000-000014060000}"/>
    <cellStyle name="Accent4 11" xfId="932" xr:uid="{00000000-0005-0000-0000-000015060000}"/>
    <cellStyle name="Accent4 12" xfId="933" xr:uid="{00000000-0005-0000-0000-000016060000}"/>
    <cellStyle name="Accent4 13" xfId="934" xr:uid="{00000000-0005-0000-0000-000017060000}"/>
    <cellStyle name="Accent4 14" xfId="935" xr:uid="{00000000-0005-0000-0000-000018060000}"/>
    <cellStyle name="Accent4 15" xfId="936" xr:uid="{00000000-0005-0000-0000-000019060000}"/>
    <cellStyle name="Accent4 16" xfId="937" xr:uid="{00000000-0005-0000-0000-00001A060000}"/>
    <cellStyle name="Accent4 17" xfId="938" xr:uid="{00000000-0005-0000-0000-00001B060000}"/>
    <cellStyle name="Accent4 18" xfId="939" xr:uid="{00000000-0005-0000-0000-00001C060000}"/>
    <cellStyle name="Accent4 19" xfId="940" xr:uid="{00000000-0005-0000-0000-00001D060000}"/>
    <cellStyle name="Accent4 2" xfId="941" xr:uid="{00000000-0005-0000-0000-00001E060000}"/>
    <cellStyle name="Accent4 2 10" xfId="3913" xr:uid="{00000000-0005-0000-0000-00001F060000}"/>
    <cellStyle name="Accent4 2 11" xfId="3914" xr:uid="{00000000-0005-0000-0000-000020060000}"/>
    <cellStyle name="Accent4 2 2" xfId="3915" xr:uid="{00000000-0005-0000-0000-000021060000}"/>
    <cellStyle name="Accent4 2 2 2" xfId="3916" xr:uid="{00000000-0005-0000-0000-000022060000}"/>
    <cellStyle name="Accent4 2 3" xfId="3917" xr:uid="{00000000-0005-0000-0000-000023060000}"/>
    <cellStyle name="Accent4 2 4" xfId="3918" xr:uid="{00000000-0005-0000-0000-000024060000}"/>
    <cellStyle name="Accent4 2 5" xfId="3919" xr:uid="{00000000-0005-0000-0000-000025060000}"/>
    <cellStyle name="Accent4 2 6" xfId="3920" xr:uid="{00000000-0005-0000-0000-000026060000}"/>
    <cellStyle name="Accent4 2 7" xfId="3921" xr:uid="{00000000-0005-0000-0000-000027060000}"/>
    <cellStyle name="Accent4 2 8" xfId="3922" xr:uid="{00000000-0005-0000-0000-000028060000}"/>
    <cellStyle name="Accent4 2 9" xfId="3923" xr:uid="{00000000-0005-0000-0000-000029060000}"/>
    <cellStyle name="Accent4 20" xfId="942" xr:uid="{00000000-0005-0000-0000-00002A060000}"/>
    <cellStyle name="Accent4 21" xfId="943" xr:uid="{00000000-0005-0000-0000-00002B060000}"/>
    <cellStyle name="Accent4 22" xfId="944" xr:uid="{00000000-0005-0000-0000-00002C060000}"/>
    <cellStyle name="Accent4 23" xfId="945" xr:uid="{00000000-0005-0000-0000-00002D060000}"/>
    <cellStyle name="Accent4 24" xfId="946" xr:uid="{00000000-0005-0000-0000-00002E060000}"/>
    <cellStyle name="Accent4 25" xfId="947" xr:uid="{00000000-0005-0000-0000-00002F060000}"/>
    <cellStyle name="Accent4 26" xfId="948" xr:uid="{00000000-0005-0000-0000-000030060000}"/>
    <cellStyle name="Accent4 27" xfId="949" xr:uid="{00000000-0005-0000-0000-000031060000}"/>
    <cellStyle name="Accent4 28" xfId="950" xr:uid="{00000000-0005-0000-0000-000032060000}"/>
    <cellStyle name="Accent4 29" xfId="951" xr:uid="{00000000-0005-0000-0000-000033060000}"/>
    <cellStyle name="Accent4 3" xfId="952" xr:uid="{00000000-0005-0000-0000-000034060000}"/>
    <cellStyle name="Accent4 3 2" xfId="953" xr:uid="{00000000-0005-0000-0000-000035060000}"/>
    <cellStyle name="Accent4 3 2 2" xfId="3925" xr:uid="{00000000-0005-0000-0000-000036060000}"/>
    <cellStyle name="Accent4 3 3" xfId="3926" xr:uid="{00000000-0005-0000-0000-000037060000}"/>
    <cellStyle name="Accent4 3 4" xfId="3924" xr:uid="{00000000-0005-0000-0000-000038060000}"/>
    <cellStyle name="Accent4 30" xfId="954" xr:uid="{00000000-0005-0000-0000-000039060000}"/>
    <cellStyle name="Accent4 31" xfId="955" xr:uid="{00000000-0005-0000-0000-00003A060000}"/>
    <cellStyle name="Accent4 32" xfId="956" xr:uid="{00000000-0005-0000-0000-00003B060000}"/>
    <cellStyle name="Accent4 33" xfId="957" xr:uid="{00000000-0005-0000-0000-00003C060000}"/>
    <cellStyle name="Accent4 34" xfId="958" xr:uid="{00000000-0005-0000-0000-00003D060000}"/>
    <cellStyle name="Accent4 35" xfId="959" xr:uid="{00000000-0005-0000-0000-00003E060000}"/>
    <cellStyle name="Accent4 36" xfId="960" xr:uid="{00000000-0005-0000-0000-00003F060000}"/>
    <cellStyle name="Accent4 37" xfId="961" xr:uid="{00000000-0005-0000-0000-000040060000}"/>
    <cellStyle name="Accent4 38" xfId="962" xr:uid="{00000000-0005-0000-0000-000041060000}"/>
    <cellStyle name="Accent4 39" xfId="963" xr:uid="{00000000-0005-0000-0000-000042060000}"/>
    <cellStyle name="Accent4 4" xfId="964" xr:uid="{00000000-0005-0000-0000-000043060000}"/>
    <cellStyle name="Accent4 4 2" xfId="3927" xr:uid="{00000000-0005-0000-0000-000044060000}"/>
    <cellStyle name="Accent4 40" xfId="965" xr:uid="{00000000-0005-0000-0000-000045060000}"/>
    <cellStyle name="Accent4 41" xfId="966" xr:uid="{00000000-0005-0000-0000-000046060000}"/>
    <cellStyle name="Accent4 42" xfId="967" xr:uid="{00000000-0005-0000-0000-000047060000}"/>
    <cellStyle name="Accent4 43" xfId="968" xr:uid="{00000000-0005-0000-0000-000048060000}"/>
    <cellStyle name="Accent4 44" xfId="3928" xr:uid="{00000000-0005-0000-0000-000049060000}"/>
    <cellStyle name="Accent4 5" xfId="969" xr:uid="{00000000-0005-0000-0000-00004A060000}"/>
    <cellStyle name="Accent4 5 2" xfId="3929" xr:uid="{00000000-0005-0000-0000-00004B060000}"/>
    <cellStyle name="Accent4 6" xfId="970" xr:uid="{00000000-0005-0000-0000-00004C060000}"/>
    <cellStyle name="Accent4 6 2" xfId="3930" xr:uid="{00000000-0005-0000-0000-00004D060000}"/>
    <cellStyle name="Accent4 7" xfId="971" xr:uid="{00000000-0005-0000-0000-00004E060000}"/>
    <cellStyle name="Accent4 8" xfId="972" xr:uid="{00000000-0005-0000-0000-00004F060000}"/>
    <cellStyle name="Accent4 9" xfId="973" xr:uid="{00000000-0005-0000-0000-000050060000}"/>
    <cellStyle name="Accent5" xfId="3296" builtinId="45" customBuiltin="1"/>
    <cellStyle name="Accent5 10" xfId="974" xr:uid="{00000000-0005-0000-0000-000052060000}"/>
    <cellStyle name="Accent5 11" xfId="975" xr:uid="{00000000-0005-0000-0000-000053060000}"/>
    <cellStyle name="Accent5 12" xfId="976" xr:uid="{00000000-0005-0000-0000-000054060000}"/>
    <cellStyle name="Accent5 13" xfId="977" xr:uid="{00000000-0005-0000-0000-000055060000}"/>
    <cellStyle name="Accent5 14" xfId="978" xr:uid="{00000000-0005-0000-0000-000056060000}"/>
    <cellStyle name="Accent5 15" xfId="979" xr:uid="{00000000-0005-0000-0000-000057060000}"/>
    <cellStyle name="Accent5 16" xfId="980" xr:uid="{00000000-0005-0000-0000-000058060000}"/>
    <cellStyle name="Accent5 17" xfId="981" xr:uid="{00000000-0005-0000-0000-000059060000}"/>
    <cellStyle name="Accent5 18" xfId="982" xr:uid="{00000000-0005-0000-0000-00005A060000}"/>
    <cellStyle name="Accent5 19" xfId="983" xr:uid="{00000000-0005-0000-0000-00005B060000}"/>
    <cellStyle name="Accent5 2" xfId="984" xr:uid="{00000000-0005-0000-0000-00005C060000}"/>
    <cellStyle name="Accent5 2 10" xfId="3931" xr:uid="{00000000-0005-0000-0000-00005D060000}"/>
    <cellStyle name="Accent5 2 2" xfId="3932" xr:uid="{00000000-0005-0000-0000-00005E060000}"/>
    <cellStyle name="Accent5 2 3" xfId="3933" xr:uid="{00000000-0005-0000-0000-00005F060000}"/>
    <cellStyle name="Accent5 2 4" xfId="3934" xr:uid="{00000000-0005-0000-0000-000060060000}"/>
    <cellStyle name="Accent5 2 5" xfId="3935" xr:uid="{00000000-0005-0000-0000-000061060000}"/>
    <cellStyle name="Accent5 2 6" xfId="3936" xr:uid="{00000000-0005-0000-0000-000062060000}"/>
    <cellStyle name="Accent5 2 7" xfId="3937" xr:uid="{00000000-0005-0000-0000-000063060000}"/>
    <cellStyle name="Accent5 2 8" xfId="3938" xr:uid="{00000000-0005-0000-0000-000064060000}"/>
    <cellStyle name="Accent5 2 9" xfId="3939" xr:uid="{00000000-0005-0000-0000-000065060000}"/>
    <cellStyle name="Accent5 20" xfId="985" xr:uid="{00000000-0005-0000-0000-000066060000}"/>
    <cellStyle name="Accent5 21" xfId="986" xr:uid="{00000000-0005-0000-0000-000067060000}"/>
    <cellStyle name="Accent5 22" xfId="987" xr:uid="{00000000-0005-0000-0000-000068060000}"/>
    <cellStyle name="Accent5 23" xfId="988" xr:uid="{00000000-0005-0000-0000-000069060000}"/>
    <cellStyle name="Accent5 24" xfId="989" xr:uid="{00000000-0005-0000-0000-00006A060000}"/>
    <cellStyle name="Accent5 25" xfId="990" xr:uid="{00000000-0005-0000-0000-00006B060000}"/>
    <cellStyle name="Accent5 26" xfId="991" xr:uid="{00000000-0005-0000-0000-00006C060000}"/>
    <cellStyle name="Accent5 27" xfId="992" xr:uid="{00000000-0005-0000-0000-00006D060000}"/>
    <cellStyle name="Accent5 28" xfId="993" xr:uid="{00000000-0005-0000-0000-00006E060000}"/>
    <cellStyle name="Accent5 29" xfId="994" xr:uid="{00000000-0005-0000-0000-00006F060000}"/>
    <cellStyle name="Accent5 3" xfId="995" xr:uid="{00000000-0005-0000-0000-000070060000}"/>
    <cellStyle name="Accent5 3 2" xfId="996" xr:uid="{00000000-0005-0000-0000-000071060000}"/>
    <cellStyle name="Accent5 30" xfId="997" xr:uid="{00000000-0005-0000-0000-000072060000}"/>
    <cellStyle name="Accent5 31" xfId="998" xr:uid="{00000000-0005-0000-0000-000073060000}"/>
    <cellStyle name="Accent5 32" xfId="999" xr:uid="{00000000-0005-0000-0000-000074060000}"/>
    <cellStyle name="Accent5 33" xfId="1000" xr:uid="{00000000-0005-0000-0000-000075060000}"/>
    <cellStyle name="Accent5 34" xfId="1001" xr:uid="{00000000-0005-0000-0000-000076060000}"/>
    <cellStyle name="Accent5 35" xfId="1002" xr:uid="{00000000-0005-0000-0000-000077060000}"/>
    <cellStyle name="Accent5 36" xfId="1003" xr:uid="{00000000-0005-0000-0000-000078060000}"/>
    <cellStyle name="Accent5 37" xfId="1004" xr:uid="{00000000-0005-0000-0000-000079060000}"/>
    <cellStyle name="Accent5 38" xfId="1005" xr:uid="{00000000-0005-0000-0000-00007A060000}"/>
    <cellStyle name="Accent5 39" xfId="1006" xr:uid="{00000000-0005-0000-0000-00007B060000}"/>
    <cellStyle name="Accent5 4" xfId="1007" xr:uid="{00000000-0005-0000-0000-00007C060000}"/>
    <cellStyle name="Accent5 4 2" xfId="3940" xr:uid="{00000000-0005-0000-0000-00007D060000}"/>
    <cellStyle name="Accent5 40" xfId="1008" xr:uid="{00000000-0005-0000-0000-00007E060000}"/>
    <cellStyle name="Accent5 41" xfId="1009" xr:uid="{00000000-0005-0000-0000-00007F060000}"/>
    <cellStyle name="Accent5 42" xfId="1010" xr:uid="{00000000-0005-0000-0000-000080060000}"/>
    <cellStyle name="Accent5 43" xfId="1011" xr:uid="{00000000-0005-0000-0000-000081060000}"/>
    <cellStyle name="Accent5 44" xfId="3941" xr:uid="{00000000-0005-0000-0000-000082060000}"/>
    <cellStyle name="Accent5 5" xfId="1012" xr:uid="{00000000-0005-0000-0000-000083060000}"/>
    <cellStyle name="Accent5 5 2" xfId="3942" xr:uid="{00000000-0005-0000-0000-000084060000}"/>
    <cellStyle name="Accent5 6" xfId="1013" xr:uid="{00000000-0005-0000-0000-000085060000}"/>
    <cellStyle name="Accent5 6 2" xfId="3943" xr:uid="{00000000-0005-0000-0000-000086060000}"/>
    <cellStyle name="Accent5 7" xfId="1014" xr:uid="{00000000-0005-0000-0000-000087060000}"/>
    <cellStyle name="Accent5 8" xfId="1015" xr:uid="{00000000-0005-0000-0000-000088060000}"/>
    <cellStyle name="Accent5 9" xfId="1016" xr:uid="{00000000-0005-0000-0000-000089060000}"/>
    <cellStyle name="Accent6" xfId="3300" builtinId="49" customBuiltin="1"/>
    <cellStyle name="Accent6 10" xfId="1017" xr:uid="{00000000-0005-0000-0000-00008B060000}"/>
    <cellStyle name="Accent6 11" xfId="1018" xr:uid="{00000000-0005-0000-0000-00008C060000}"/>
    <cellStyle name="Accent6 12" xfId="1019" xr:uid="{00000000-0005-0000-0000-00008D060000}"/>
    <cellStyle name="Accent6 13" xfId="1020" xr:uid="{00000000-0005-0000-0000-00008E060000}"/>
    <cellStyle name="Accent6 14" xfId="1021" xr:uid="{00000000-0005-0000-0000-00008F060000}"/>
    <cellStyle name="Accent6 15" xfId="1022" xr:uid="{00000000-0005-0000-0000-000090060000}"/>
    <cellStyle name="Accent6 16" xfId="1023" xr:uid="{00000000-0005-0000-0000-000091060000}"/>
    <cellStyle name="Accent6 17" xfId="1024" xr:uid="{00000000-0005-0000-0000-000092060000}"/>
    <cellStyle name="Accent6 18" xfId="1025" xr:uid="{00000000-0005-0000-0000-000093060000}"/>
    <cellStyle name="Accent6 19" xfId="1026" xr:uid="{00000000-0005-0000-0000-000094060000}"/>
    <cellStyle name="Accent6 2" xfId="1027" xr:uid="{00000000-0005-0000-0000-000095060000}"/>
    <cellStyle name="Accent6 2 10" xfId="3944" xr:uid="{00000000-0005-0000-0000-000096060000}"/>
    <cellStyle name="Accent6 2 11" xfId="3945" xr:uid="{00000000-0005-0000-0000-000097060000}"/>
    <cellStyle name="Accent6 2 2" xfId="3946" xr:uid="{00000000-0005-0000-0000-000098060000}"/>
    <cellStyle name="Accent6 2 2 2" xfId="3947" xr:uid="{00000000-0005-0000-0000-000099060000}"/>
    <cellStyle name="Accent6 2 3" xfId="3948" xr:uid="{00000000-0005-0000-0000-00009A060000}"/>
    <cellStyle name="Accent6 2 4" xfId="3949" xr:uid="{00000000-0005-0000-0000-00009B060000}"/>
    <cellStyle name="Accent6 2 5" xfId="3950" xr:uid="{00000000-0005-0000-0000-00009C060000}"/>
    <cellStyle name="Accent6 2 6" xfId="3951" xr:uid="{00000000-0005-0000-0000-00009D060000}"/>
    <cellStyle name="Accent6 2 7" xfId="3952" xr:uid="{00000000-0005-0000-0000-00009E060000}"/>
    <cellStyle name="Accent6 2 8" xfId="3953" xr:uid="{00000000-0005-0000-0000-00009F060000}"/>
    <cellStyle name="Accent6 2 9" xfId="3954" xr:uid="{00000000-0005-0000-0000-0000A0060000}"/>
    <cellStyle name="Accent6 20" xfId="1028" xr:uid="{00000000-0005-0000-0000-0000A1060000}"/>
    <cellStyle name="Accent6 21" xfId="1029" xr:uid="{00000000-0005-0000-0000-0000A2060000}"/>
    <cellStyle name="Accent6 22" xfId="1030" xr:uid="{00000000-0005-0000-0000-0000A3060000}"/>
    <cellStyle name="Accent6 23" xfId="1031" xr:uid="{00000000-0005-0000-0000-0000A4060000}"/>
    <cellStyle name="Accent6 24" xfId="1032" xr:uid="{00000000-0005-0000-0000-0000A5060000}"/>
    <cellStyle name="Accent6 25" xfId="1033" xr:uid="{00000000-0005-0000-0000-0000A6060000}"/>
    <cellStyle name="Accent6 26" xfId="1034" xr:uid="{00000000-0005-0000-0000-0000A7060000}"/>
    <cellStyle name="Accent6 27" xfId="1035" xr:uid="{00000000-0005-0000-0000-0000A8060000}"/>
    <cellStyle name="Accent6 28" xfId="1036" xr:uid="{00000000-0005-0000-0000-0000A9060000}"/>
    <cellStyle name="Accent6 29" xfId="1037" xr:uid="{00000000-0005-0000-0000-0000AA060000}"/>
    <cellStyle name="Accent6 3" xfId="1038" xr:uid="{00000000-0005-0000-0000-0000AB060000}"/>
    <cellStyle name="Accent6 3 2" xfId="1039" xr:uid="{00000000-0005-0000-0000-0000AC060000}"/>
    <cellStyle name="Accent6 3 2 2" xfId="3956" xr:uid="{00000000-0005-0000-0000-0000AD060000}"/>
    <cellStyle name="Accent6 3 3" xfId="3957" xr:uid="{00000000-0005-0000-0000-0000AE060000}"/>
    <cellStyle name="Accent6 3 4" xfId="3955" xr:uid="{00000000-0005-0000-0000-0000AF060000}"/>
    <cellStyle name="Accent6 30" xfId="1040" xr:uid="{00000000-0005-0000-0000-0000B0060000}"/>
    <cellStyle name="Accent6 31" xfId="1041" xr:uid="{00000000-0005-0000-0000-0000B1060000}"/>
    <cellStyle name="Accent6 32" xfId="1042" xr:uid="{00000000-0005-0000-0000-0000B2060000}"/>
    <cellStyle name="Accent6 33" xfId="1043" xr:uid="{00000000-0005-0000-0000-0000B3060000}"/>
    <cellStyle name="Accent6 34" xfId="1044" xr:uid="{00000000-0005-0000-0000-0000B4060000}"/>
    <cellStyle name="Accent6 35" xfId="1045" xr:uid="{00000000-0005-0000-0000-0000B5060000}"/>
    <cellStyle name="Accent6 36" xfId="1046" xr:uid="{00000000-0005-0000-0000-0000B6060000}"/>
    <cellStyle name="Accent6 37" xfId="1047" xr:uid="{00000000-0005-0000-0000-0000B7060000}"/>
    <cellStyle name="Accent6 38" xfId="1048" xr:uid="{00000000-0005-0000-0000-0000B8060000}"/>
    <cellStyle name="Accent6 39" xfId="1049" xr:uid="{00000000-0005-0000-0000-0000B9060000}"/>
    <cellStyle name="Accent6 4" xfId="1050" xr:uid="{00000000-0005-0000-0000-0000BA060000}"/>
    <cellStyle name="Accent6 4 2" xfId="3958" xr:uid="{00000000-0005-0000-0000-0000BB060000}"/>
    <cellStyle name="Accent6 40" xfId="1051" xr:uid="{00000000-0005-0000-0000-0000BC060000}"/>
    <cellStyle name="Accent6 41" xfId="1052" xr:uid="{00000000-0005-0000-0000-0000BD060000}"/>
    <cellStyle name="Accent6 42" xfId="1053" xr:uid="{00000000-0005-0000-0000-0000BE060000}"/>
    <cellStyle name="Accent6 43" xfId="1054" xr:uid="{00000000-0005-0000-0000-0000BF060000}"/>
    <cellStyle name="Accent6 44" xfId="3959" xr:uid="{00000000-0005-0000-0000-0000C0060000}"/>
    <cellStyle name="Accent6 5" xfId="1055" xr:uid="{00000000-0005-0000-0000-0000C1060000}"/>
    <cellStyle name="Accent6 5 2" xfId="3960" xr:uid="{00000000-0005-0000-0000-0000C2060000}"/>
    <cellStyle name="Accent6 6" xfId="1056" xr:uid="{00000000-0005-0000-0000-0000C3060000}"/>
    <cellStyle name="Accent6 6 2" xfId="3961" xr:uid="{00000000-0005-0000-0000-0000C4060000}"/>
    <cellStyle name="Accent6 7" xfId="1057" xr:uid="{00000000-0005-0000-0000-0000C5060000}"/>
    <cellStyle name="Accent6 8" xfId="1058" xr:uid="{00000000-0005-0000-0000-0000C6060000}"/>
    <cellStyle name="Accent6 9" xfId="1059" xr:uid="{00000000-0005-0000-0000-0000C7060000}"/>
    <cellStyle name="AggblueBoldCels" xfId="1060" xr:uid="{00000000-0005-0000-0000-0000C8060000}"/>
    <cellStyle name="AggblueBoldCels 2" xfId="3962" xr:uid="{00000000-0005-0000-0000-0000C9060000}"/>
    <cellStyle name="AggblueCels" xfId="1061" xr:uid="{00000000-0005-0000-0000-0000CA060000}"/>
    <cellStyle name="AggblueCels 2" xfId="3963" xr:uid="{00000000-0005-0000-0000-0000CB060000}"/>
    <cellStyle name="AggblueCels_1x" xfId="3964" xr:uid="{00000000-0005-0000-0000-0000CC060000}"/>
    <cellStyle name="AggBoldCells" xfId="1062" xr:uid="{00000000-0005-0000-0000-0000CD060000}"/>
    <cellStyle name="AggBoldCells 2" xfId="3966" xr:uid="{00000000-0005-0000-0000-0000CE060000}"/>
    <cellStyle name="AggBoldCells 3" xfId="3965" xr:uid="{00000000-0005-0000-0000-0000CF060000}"/>
    <cellStyle name="AggCels" xfId="1063" xr:uid="{00000000-0005-0000-0000-0000D0060000}"/>
    <cellStyle name="AggCels 2" xfId="3968" xr:uid="{00000000-0005-0000-0000-0000D1060000}"/>
    <cellStyle name="AggCels 3" xfId="3967" xr:uid="{00000000-0005-0000-0000-0000D2060000}"/>
    <cellStyle name="AggGreen" xfId="1064" xr:uid="{00000000-0005-0000-0000-0000D3060000}"/>
    <cellStyle name="AggGreen 2" xfId="3969" xr:uid="{00000000-0005-0000-0000-0000D4060000}"/>
    <cellStyle name="AggGreen_Bbdr" xfId="3970" xr:uid="{00000000-0005-0000-0000-0000D5060000}"/>
    <cellStyle name="AggGreen12" xfId="1065" xr:uid="{00000000-0005-0000-0000-0000D6060000}"/>
    <cellStyle name="AggGreen12 2" xfId="3971" xr:uid="{00000000-0005-0000-0000-0000D7060000}"/>
    <cellStyle name="AggOrange" xfId="1066" xr:uid="{00000000-0005-0000-0000-0000D8060000}"/>
    <cellStyle name="AggOrange 2" xfId="3972" xr:uid="{00000000-0005-0000-0000-0000D9060000}"/>
    <cellStyle name="AggOrange_B_border" xfId="3973" xr:uid="{00000000-0005-0000-0000-0000DA060000}"/>
    <cellStyle name="AggOrange9" xfId="1067" xr:uid="{00000000-0005-0000-0000-0000DB060000}"/>
    <cellStyle name="AggOrange9 2" xfId="3974" xr:uid="{00000000-0005-0000-0000-0000DC060000}"/>
    <cellStyle name="AggOrangeLB_2x" xfId="1068" xr:uid="{00000000-0005-0000-0000-0000DD060000}"/>
    <cellStyle name="AggOrangeLBorder" xfId="1069" xr:uid="{00000000-0005-0000-0000-0000DE060000}"/>
    <cellStyle name="AggOrangeLBorder 2" xfId="3975" xr:uid="{00000000-0005-0000-0000-0000DF060000}"/>
    <cellStyle name="AggOrangeRBorder" xfId="1070" xr:uid="{00000000-0005-0000-0000-0000E0060000}"/>
    <cellStyle name="AggOrangeRBorder 2" xfId="3976" xr:uid="{00000000-0005-0000-0000-0000E1060000}"/>
    <cellStyle name="Akzent1" xfId="1071" xr:uid="{00000000-0005-0000-0000-0000E2060000}"/>
    <cellStyle name="Akzent2" xfId="1072" xr:uid="{00000000-0005-0000-0000-0000E3060000}"/>
    <cellStyle name="Akzent3" xfId="1073" xr:uid="{00000000-0005-0000-0000-0000E4060000}"/>
    <cellStyle name="Akzent4" xfId="1074" xr:uid="{00000000-0005-0000-0000-0000E5060000}"/>
    <cellStyle name="Akzent5" xfId="1075" xr:uid="{00000000-0005-0000-0000-0000E6060000}"/>
    <cellStyle name="Akzent6" xfId="1076" xr:uid="{00000000-0005-0000-0000-0000E7060000}"/>
    <cellStyle name="Ausgabe" xfId="1077" xr:uid="{00000000-0005-0000-0000-0000E8060000}"/>
    <cellStyle name="Bad" xfId="3273" builtinId="27" customBuiltin="1"/>
    <cellStyle name="Bad 10" xfId="1078" xr:uid="{00000000-0005-0000-0000-0000EA060000}"/>
    <cellStyle name="Bad 11" xfId="1079" xr:uid="{00000000-0005-0000-0000-0000EB060000}"/>
    <cellStyle name="Bad 12" xfId="1080" xr:uid="{00000000-0005-0000-0000-0000EC060000}"/>
    <cellStyle name="Bad 13" xfId="1081" xr:uid="{00000000-0005-0000-0000-0000ED060000}"/>
    <cellStyle name="Bad 14" xfId="1082" xr:uid="{00000000-0005-0000-0000-0000EE060000}"/>
    <cellStyle name="Bad 15" xfId="1083" xr:uid="{00000000-0005-0000-0000-0000EF060000}"/>
    <cellStyle name="Bad 16" xfId="1084" xr:uid="{00000000-0005-0000-0000-0000F0060000}"/>
    <cellStyle name="Bad 17" xfId="1085" xr:uid="{00000000-0005-0000-0000-0000F1060000}"/>
    <cellStyle name="Bad 18" xfId="1086" xr:uid="{00000000-0005-0000-0000-0000F2060000}"/>
    <cellStyle name="Bad 19" xfId="1087" xr:uid="{00000000-0005-0000-0000-0000F3060000}"/>
    <cellStyle name="Bad 2" xfId="1088" xr:uid="{00000000-0005-0000-0000-0000F4060000}"/>
    <cellStyle name="Bad 2 10" xfId="3977" xr:uid="{00000000-0005-0000-0000-0000F5060000}"/>
    <cellStyle name="Bad 2 11" xfId="3978" xr:uid="{00000000-0005-0000-0000-0000F6060000}"/>
    <cellStyle name="Bad 2 2" xfId="3979" xr:uid="{00000000-0005-0000-0000-0000F7060000}"/>
    <cellStyle name="Bad 2 2 2" xfId="3980" xr:uid="{00000000-0005-0000-0000-0000F8060000}"/>
    <cellStyle name="Bad 2 3" xfId="3981" xr:uid="{00000000-0005-0000-0000-0000F9060000}"/>
    <cellStyle name="Bad 2 4" xfId="3982" xr:uid="{00000000-0005-0000-0000-0000FA060000}"/>
    <cellStyle name="Bad 2 5" xfId="3983" xr:uid="{00000000-0005-0000-0000-0000FB060000}"/>
    <cellStyle name="Bad 2 6" xfId="3984" xr:uid="{00000000-0005-0000-0000-0000FC060000}"/>
    <cellStyle name="Bad 2 7" xfId="3985" xr:uid="{00000000-0005-0000-0000-0000FD060000}"/>
    <cellStyle name="Bad 2 8" xfId="3986" xr:uid="{00000000-0005-0000-0000-0000FE060000}"/>
    <cellStyle name="Bad 2 9" xfId="3987" xr:uid="{00000000-0005-0000-0000-0000FF060000}"/>
    <cellStyle name="Bad 20" xfId="1089" xr:uid="{00000000-0005-0000-0000-000000070000}"/>
    <cellStyle name="Bad 21" xfId="1090" xr:uid="{00000000-0005-0000-0000-000001070000}"/>
    <cellStyle name="Bad 22" xfId="1091" xr:uid="{00000000-0005-0000-0000-000002070000}"/>
    <cellStyle name="Bad 23" xfId="1092" xr:uid="{00000000-0005-0000-0000-000003070000}"/>
    <cellStyle name="Bad 24" xfId="1093" xr:uid="{00000000-0005-0000-0000-000004070000}"/>
    <cellStyle name="Bad 25" xfId="1094" xr:uid="{00000000-0005-0000-0000-000005070000}"/>
    <cellStyle name="Bad 26" xfId="1095" xr:uid="{00000000-0005-0000-0000-000006070000}"/>
    <cellStyle name="Bad 27" xfId="1096" xr:uid="{00000000-0005-0000-0000-000007070000}"/>
    <cellStyle name="Bad 28" xfId="1097" xr:uid="{00000000-0005-0000-0000-000008070000}"/>
    <cellStyle name="Bad 29" xfId="1098" xr:uid="{00000000-0005-0000-0000-000009070000}"/>
    <cellStyle name="Bad 3" xfId="1099" xr:uid="{00000000-0005-0000-0000-00000A070000}"/>
    <cellStyle name="Bad 3 2" xfId="1100" xr:uid="{00000000-0005-0000-0000-00000B070000}"/>
    <cellStyle name="Bad 3 2 2" xfId="3989" xr:uid="{00000000-0005-0000-0000-00000C070000}"/>
    <cellStyle name="Bad 3 3" xfId="3990" xr:uid="{00000000-0005-0000-0000-00000D070000}"/>
    <cellStyle name="Bad 3 4" xfId="3988" xr:uid="{00000000-0005-0000-0000-00000E070000}"/>
    <cellStyle name="Bad 30" xfId="1101" xr:uid="{00000000-0005-0000-0000-00000F070000}"/>
    <cellStyle name="Bad 31" xfId="1102" xr:uid="{00000000-0005-0000-0000-000010070000}"/>
    <cellStyle name="Bad 32" xfId="1103" xr:uid="{00000000-0005-0000-0000-000011070000}"/>
    <cellStyle name="Bad 33" xfId="1104" xr:uid="{00000000-0005-0000-0000-000012070000}"/>
    <cellStyle name="Bad 34" xfId="1105" xr:uid="{00000000-0005-0000-0000-000013070000}"/>
    <cellStyle name="Bad 35" xfId="1106" xr:uid="{00000000-0005-0000-0000-000014070000}"/>
    <cellStyle name="Bad 36" xfId="1107" xr:uid="{00000000-0005-0000-0000-000015070000}"/>
    <cellStyle name="Bad 37" xfId="1108" xr:uid="{00000000-0005-0000-0000-000016070000}"/>
    <cellStyle name="Bad 38" xfId="1109" xr:uid="{00000000-0005-0000-0000-000017070000}"/>
    <cellStyle name="Bad 39" xfId="1110" xr:uid="{00000000-0005-0000-0000-000018070000}"/>
    <cellStyle name="Bad 4" xfId="1111" xr:uid="{00000000-0005-0000-0000-000019070000}"/>
    <cellStyle name="Bad 4 2" xfId="3991" xr:uid="{00000000-0005-0000-0000-00001A070000}"/>
    <cellStyle name="Bad 40" xfId="1112" xr:uid="{00000000-0005-0000-0000-00001B070000}"/>
    <cellStyle name="Bad 41" xfId="1113" xr:uid="{00000000-0005-0000-0000-00001C070000}"/>
    <cellStyle name="Bad 42" xfId="1114" xr:uid="{00000000-0005-0000-0000-00001D070000}"/>
    <cellStyle name="Bad 43" xfId="1115" xr:uid="{00000000-0005-0000-0000-00001E070000}"/>
    <cellStyle name="Bad 44" xfId="1116" xr:uid="{00000000-0005-0000-0000-00001F070000}"/>
    <cellStyle name="Bad 45" xfId="3992" xr:uid="{00000000-0005-0000-0000-000020070000}"/>
    <cellStyle name="Bad 5" xfId="1117" xr:uid="{00000000-0005-0000-0000-000021070000}"/>
    <cellStyle name="Bad 5 2" xfId="3993" xr:uid="{00000000-0005-0000-0000-000022070000}"/>
    <cellStyle name="Bad 6" xfId="1118" xr:uid="{00000000-0005-0000-0000-000023070000}"/>
    <cellStyle name="Bad 6 2" xfId="3994" xr:uid="{00000000-0005-0000-0000-000024070000}"/>
    <cellStyle name="Bad 7" xfId="1119" xr:uid="{00000000-0005-0000-0000-000025070000}"/>
    <cellStyle name="Bad 8" xfId="1120" xr:uid="{00000000-0005-0000-0000-000026070000}"/>
    <cellStyle name="Bad 9" xfId="1121" xr:uid="{00000000-0005-0000-0000-000027070000}"/>
    <cellStyle name="Berechnung" xfId="1122" xr:uid="{00000000-0005-0000-0000-000028070000}"/>
    <cellStyle name="Bevitel" xfId="3995" xr:uid="{00000000-0005-0000-0000-000029070000}"/>
    <cellStyle name="Bold GHG Numbers (0.00)" xfId="1123" xr:uid="{00000000-0005-0000-0000-00002A070000}"/>
    <cellStyle name="Calculation" xfId="3276" builtinId="22" customBuiltin="1"/>
    <cellStyle name="Calculation 10" xfId="1124" xr:uid="{00000000-0005-0000-0000-00002C070000}"/>
    <cellStyle name="Calculation 11" xfId="1125" xr:uid="{00000000-0005-0000-0000-00002D070000}"/>
    <cellStyle name="Calculation 12" xfId="1126" xr:uid="{00000000-0005-0000-0000-00002E070000}"/>
    <cellStyle name="Calculation 13" xfId="1127" xr:uid="{00000000-0005-0000-0000-00002F070000}"/>
    <cellStyle name="Calculation 14" xfId="1128" xr:uid="{00000000-0005-0000-0000-000030070000}"/>
    <cellStyle name="Calculation 15" xfId="1129" xr:uid="{00000000-0005-0000-0000-000031070000}"/>
    <cellStyle name="Calculation 16" xfId="1130" xr:uid="{00000000-0005-0000-0000-000032070000}"/>
    <cellStyle name="Calculation 17" xfId="1131" xr:uid="{00000000-0005-0000-0000-000033070000}"/>
    <cellStyle name="Calculation 18" xfId="1132" xr:uid="{00000000-0005-0000-0000-000034070000}"/>
    <cellStyle name="Calculation 19" xfId="1133" xr:uid="{00000000-0005-0000-0000-000035070000}"/>
    <cellStyle name="Calculation 2" xfId="1134" xr:uid="{00000000-0005-0000-0000-000036070000}"/>
    <cellStyle name="Calculation 2 10" xfId="3996" xr:uid="{00000000-0005-0000-0000-000037070000}"/>
    <cellStyle name="Calculation 2 11" xfId="3997" xr:uid="{00000000-0005-0000-0000-000038070000}"/>
    <cellStyle name="Calculation 2 2" xfId="3998" xr:uid="{00000000-0005-0000-0000-000039070000}"/>
    <cellStyle name="Calculation 2 2 2" xfId="3999" xr:uid="{00000000-0005-0000-0000-00003A070000}"/>
    <cellStyle name="Calculation 2 3" xfId="4000" xr:uid="{00000000-0005-0000-0000-00003B070000}"/>
    <cellStyle name="Calculation 2 4" xfId="4001" xr:uid="{00000000-0005-0000-0000-00003C070000}"/>
    <cellStyle name="Calculation 2 5" xfId="4002" xr:uid="{00000000-0005-0000-0000-00003D070000}"/>
    <cellStyle name="Calculation 2 6" xfId="4003" xr:uid="{00000000-0005-0000-0000-00003E070000}"/>
    <cellStyle name="Calculation 2 7" xfId="4004" xr:uid="{00000000-0005-0000-0000-00003F070000}"/>
    <cellStyle name="Calculation 2 8" xfId="4005" xr:uid="{00000000-0005-0000-0000-000040070000}"/>
    <cellStyle name="Calculation 2 9" xfId="4006" xr:uid="{00000000-0005-0000-0000-000041070000}"/>
    <cellStyle name="Calculation 20" xfId="1135" xr:uid="{00000000-0005-0000-0000-000042070000}"/>
    <cellStyle name="Calculation 21" xfId="1136" xr:uid="{00000000-0005-0000-0000-000043070000}"/>
    <cellStyle name="Calculation 22" xfId="1137" xr:uid="{00000000-0005-0000-0000-000044070000}"/>
    <cellStyle name="Calculation 23" xfId="1138" xr:uid="{00000000-0005-0000-0000-000045070000}"/>
    <cellStyle name="Calculation 24" xfId="1139" xr:uid="{00000000-0005-0000-0000-000046070000}"/>
    <cellStyle name="Calculation 25" xfId="1140" xr:uid="{00000000-0005-0000-0000-000047070000}"/>
    <cellStyle name="Calculation 26" xfId="1141" xr:uid="{00000000-0005-0000-0000-000048070000}"/>
    <cellStyle name="Calculation 27" xfId="1142" xr:uid="{00000000-0005-0000-0000-000049070000}"/>
    <cellStyle name="Calculation 28" xfId="1143" xr:uid="{00000000-0005-0000-0000-00004A070000}"/>
    <cellStyle name="Calculation 29" xfId="1144" xr:uid="{00000000-0005-0000-0000-00004B070000}"/>
    <cellStyle name="Calculation 3" xfId="1145" xr:uid="{00000000-0005-0000-0000-00004C070000}"/>
    <cellStyle name="Calculation 3 2" xfId="1146" xr:uid="{00000000-0005-0000-0000-00004D070000}"/>
    <cellStyle name="Calculation 3 2 2" xfId="4008" xr:uid="{00000000-0005-0000-0000-00004E070000}"/>
    <cellStyle name="Calculation 3 3" xfId="4009" xr:uid="{00000000-0005-0000-0000-00004F070000}"/>
    <cellStyle name="Calculation 3 4" xfId="4007" xr:uid="{00000000-0005-0000-0000-000050070000}"/>
    <cellStyle name="Calculation 30" xfId="1147" xr:uid="{00000000-0005-0000-0000-000051070000}"/>
    <cellStyle name="Calculation 31" xfId="1148" xr:uid="{00000000-0005-0000-0000-000052070000}"/>
    <cellStyle name="Calculation 32" xfId="1149" xr:uid="{00000000-0005-0000-0000-000053070000}"/>
    <cellStyle name="Calculation 33" xfId="1150" xr:uid="{00000000-0005-0000-0000-000054070000}"/>
    <cellStyle name="Calculation 34" xfId="1151" xr:uid="{00000000-0005-0000-0000-000055070000}"/>
    <cellStyle name="Calculation 35" xfId="1152" xr:uid="{00000000-0005-0000-0000-000056070000}"/>
    <cellStyle name="Calculation 36" xfId="1153" xr:uid="{00000000-0005-0000-0000-000057070000}"/>
    <cellStyle name="Calculation 37" xfId="1154" xr:uid="{00000000-0005-0000-0000-000058070000}"/>
    <cellStyle name="Calculation 38" xfId="1155" xr:uid="{00000000-0005-0000-0000-000059070000}"/>
    <cellStyle name="Calculation 39" xfId="1156" xr:uid="{00000000-0005-0000-0000-00005A070000}"/>
    <cellStyle name="Calculation 4" xfId="1157" xr:uid="{00000000-0005-0000-0000-00005B070000}"/>
    <cellStyle name="Calculation 4 2" xfId="4010" xr:uid="{00000000-0005-0000-0000-00005C070000}"/>
    <cellStyle name="Calculation 40" xfId="1158" xr:uid="{00000000-0005-0000-0000-00005D070000}"/>
    <cellStyle name="Calculation 41" xfId="1159" xr:uid="{00000000-0005-0000-0000-00005E070000}"/>
    <cellStyle name="Calculation 42" xfId="1160" xr:uid="{00000000-0005-0000-0000-00005F070000}"/>
    <cellStyle name="Calculation 43" xfId="1161" xr:uid="{00000000-0005-0000-0000-000060070000}"/>
    <cellStyle name="Calculation 44" xfId="4011" xr:uid="{00000000-0005-0000-0000-000061070000}"/>
    <cellStyle name="Calculation 5" xfId="1162" xr:uid="{00000000-0005-0000-0000-000062070000}"/>
    <cellStyle name="Calculation 5 2" xfId="4012" xr:uid="{00000000-0005-0000-0000-000063070000}"/>
    <cellStyle name="Calculation 6" xfId="1163" xr:uid="{00000000-0005-0000-0000-000064070000}"/>
    <cellStyle name="Calculation 6 2" xfId="4013" xr:uid="{00000000-0005-0000-0000-000065070000}"/>
    <cellStyle name="Calculation 7" xfId="1164" xr:uid="{00000000-0005-0000-0000-000066070000}"/>
    <cellStyle name="Calculation 8" xfId="1165" xr:uid="{00000000-0005-0000-0000-000067070000}"/>
    <cellStyle name="Calculation 9" xfId="1166" xr:uid="{00000000-0005-0000-0000-000068070000}"/>
    <cellStyle name="Check Cell" xfId="3278" builtinId="23" customBuiltin="1"/>
    <cellStyle name="Check Cell 10" xfId="1167" xr:uid="{00000000-0005-0000-0000-00006A070000}"/>
    <cellStyle name="Check Cell 11" xfId="1168" xr:uid="{00000000-0005-0000-0000-00006B070000}"/>
    <cellStyle name="Check Cell 12" xfId="1169" xr:uid="{00000000-0005-0000-0000-00006C070000}"/>
    <cellStyle name="Check Cell 13" xfId="1170" xr:uid="{00000000-0005-0000-0000-00006D070000}"/>
    <cellStyle name="Check Cell 14" xfId="1171" xr:uid="{00000000-0005-0000-0000-00006E070000}"/>
    <cellStyle name="Check Cell 15" xfId="1172" xr:uid="{00000000-0005-0000-0000-00006F070000}"/>
    <cellStyle name="Check Cell 16" xfId="1173" xr:uid="{00000000-0005-0000-0000-000070070000}"/>
    <cellStyle name="Check Cell 17" xfId="1174" xr:uid="{00000000-0005-0000-0000-000071070000}"/>
    <cellStyle name="Check Cell 18" xfId="1175" xr:uid="{00000000-0005-0000-0000-000072070000}"/>
    <cellStyle name="Check Cell 19" xfId="1176" xr:uid="{00000000-0005-0000-0000-000073070000}"/>
    <cellStyle name="Check Cell 2" xfId="1177" xr:uid="{00000000-0005-0000-0000-000074070000}"/>
    <cellStyle name="Check Cell 2 10" xfId="4014" xr:uid="{00000000-0005-0000-0000-000075070000}"/>
    <cellStyle name="Check Cell 2 2" xfId="4015" xr:uid="{00000000-0005-0000-0000-000076070000}"/>
    <cellStyle name="Check Cell 2 3" xfId="4016" xr:uid="{00000000-0005-0000-0000-000077070000}"/>
    <cellStyle name="Check Cell 2 4" xfId="4017" xr:uid="{00000000-0005-0000-0000-000078070000}"/>
    <cellStyle name="Check Cell 2 5" xfId="4018" xr:uid="{00000000-0005-0000-0000-000079070000}"/>
    <cellStyle name="Check Cell 2 6" xfId="4019" xr:uid="{00000000-0005-0000-0000-00007A070000}"/>
    <cellStyle name="Check Cell 2 7" xfId="4020" xr:uid="{00000000-0005-0000-0000-00007B070000}"/>
    <cellStyle name="Check Cell 2 8" xfId="4021" xr:uid="{00000000-0005-0000-0000-00007C070000}"/>
    <cellStyle name="Check Cell 2 9" xfId="4022" xr:uid="{00000000-0005-0000-0000-00007D070000}"/>
    <cellStyle name="Check Cell 20" xfId="1178" xr:uid="{00000000-0005-0000-0000-00007E070000}"/>
    <cellStyle name="Check Cell 21" xfId="1179" xr:uid="{00000000-0005-0000-0000-00007F070000}"/>
    <cellStyle name="Check Cell 22" xfId="1180" xr:uid="{00000000-0005-0000-0000-000080070000}"/>
    <cellStyle name="Check Cell 23" xfId="1181" xr:uid="{00000000-0005-0000-0000-000081070000}"/>
    <cellStyle name="Check Cell 24" xfId="1182" xr:uid="{00000000-0005-0000-0000-000082070000}"/>
    <cellStyle name="Check Cell 25" xfId="1183" xr:uid="{00000000-0005-0000-0000-000083070000}"/>
    <cellStyle name="Check Cell 26" xfId="1184" xr:uid="{00000000-0005-0000-0000-000084070000}"/>
    <cellStyle name="Check Cell 27" xfId="1185" xr:uid="{00000000-0005-0000-0000-000085070000}"/>
    <cellStyle name="Check Cell 28" xfId="1186" xr:uid="{00000000-0005-0000-0000-000086070000}"/>
    <cellStyle name="Check Cell 29" xfId="1187" xr:uid="{00000000-0005-0000-0000-000087070000}"/>
    <cellStyle name="Check Cell 3" xfId="1188" xr:uid="{00000000-0005-0000-0000-000088070000}"/>
    <cellStyle name="Check Cell 3 2" xfId="1189" xr:uid="{00000000-0005-0000-0000-000089070000}"/>
    <cellStyle name="Check Cell 30" xfId="1190" xr:uid="{00000000-0005-0000-0000-00008A070000}"/>
    <cellStyle name="Check Cell 31" xfId="1191" xr:uid="{00000000-0005-0000-0000-00008B070000}"/>
    <cellStyle name="Check Cell 32" xfId="1192" xr:uid="{00000000-0005-0000-0000-00008C070000}"/>
    <cellStyle name="Check Cell 33" xfId="1193" xr:uid="{00000000-0005-0000-0000-00008D070000}"/>
    <cellStyle name="Check Cell 34" xfId="1194" xr:uid="{00000000-0005-0000-0000-00008E070000}"/>
    <cellStyle name="Check Cell 35" xfId="1195" xr:uid="{00000000-0005-0000-0000-00008F070000}"/>
    <cellStyle name="Check Cell 36" xfId="1196" xr:uid="{00000000-0005-0000-0000-000090070000}"/>
    <cellStyle name="Check Cell 37" xfId="1197" xr:uid="{00000000-0005-0000-0000-000091070000}"/>
    <cellStyle name="Check Cell 38" xfId="1198" xr:uid="{00000000-0005-0000-0000-000092070000}"/>
    <cellStyle name="Check Cell 39" xfId="1199" xr:uid="{00000000-0005-0000-0000-000093070000}"/>
    <cellStyle name="Check Cell 4" xfId="1200" xr:uid="{00000000-0005-0000-0000-000094070000}"/>
    <cellStyle name="Check Cell 4 2" xfId="4023" xr:uid="{00000000-0005-0000-0000-000095070000}"/>
    <cellStyle name="Check Cell 40" xfId="1201" xr:uid="{00000000-0005-0000-0000-000096070000}"/>
    <cellStyle name="Check Cell 41" xfId="1202" xr:uid="{00000000-0005-0000-0000-000097070000}"/>
    <cellStyle name="Check Cell 42" xfId="1203" xr:uid="{00000000-0005-0000-0000-000098070000}"/>
    <cellStyle name="Check Cell 43" xfId="1204" xr:uid="{00000000-0005-0000-0000-000099070000}"/>
    <cellStyle name="Check Cell 44" xfId="4024" xr:uid="{00000000-0005-0000-0000-00009A070000}"/>
    <cellStyle name="Check Cell 5" xfId="1205" xr:uid="{00000000-0005-0000-0000-00009B070000}"/>
    <cellStyle name="Check Cell 5 2" xfId="4025" xr:uid="{00000000-0005-0000-0000-00009C070000}"/>
    <cellStyle name="Check Cell 6" xfId="1206" xr:uid="{00000000-0005-0000-0000-00009D070000}"/>
    <cellStyle name="Check Cell 6 2" xfId="4026" xr:uid="{00000000-0005-0000-0000-00009E070000}"/>
    <cellStyle name="Check Cell 7" xfId="1207" xr:uid="{00000000-0005-0000-0000-00009F070000}"/>
    <cellStyle name="Check Cell 8" xfId="1208" xr:uid="{00000000-0005-0000-0000-0000A0070000}"/>
    <cellStyle name="Check Cell 9" xfId="1209" xr:uid="{00000000-0005-0000-0000-0000A1070000}"/>
    <cellStyle name="Cím" xfId="4027" xr:uid="{00000000-0005-0000-0000-0000A2070000}"/>
    <cellStyle name="Címsor 1" xfId="4028" xr:uid="{00000000-0005-0000-0000-0000A3070000}"/>
    <cellStyle name="Címsor 2" xfId="4029" xr:uid="{00000000-0005-0000-0000-0000A4070000}"/>
    <cellStyle name="Címsor 3" xfId="4030" xr:uid="{00000000-0005-0000-0000-0000A5070000}"/>
    <cellStyle name="Címsor 4" xfId="4031" xr:uid="{00000000-0005-0000-0000-0000A6070000}"/>
    <cellStyle name="coin" xfId="1210" xr:uid="{00000000-0005-0000-0000-0000A7070000}"/>
    <cellStyle name="Comma [0] 2 10" xfId="4032" xr:uid="{00000000-0005-0000-0000-0000A8070000}"/>
    <cellStyle name="Comma [0] 2 2" xfId="4033" xr:uid="{00000000-0005-0000-0000-0000A9070000}"/>
    <cellStyle name="Comma [0] 2 3" xfId="4034" xr:uid="{00000000-0005-0000-0000-0000AA070000}"/>
    <cellStyle name="Comma [0] 2 4" xfId="4035" xr:uid="{00000000-0005-0000-0000-0000AB070000}"/>
    <cellStyle name="Comma [0] 2 5" xfId="4036" xr:uid="{00000000-0005-0000-0000-0000AC070000}"/>
    <cellStyle name="Comma [0] 2 6" xfId="4037" xr:uid="{00000000-0005-0000-0000-0000AD070000}"/>
    <cellStyle name="Comma [0] 2 7" xfId="4038" xr:uid="{00000000-0005-0000-0000-0000AE070000}"/>
    <cellStyle name="Comma [0] 2 8" xfId="4039" xr:uid="{00000000-0005-0000-0000-0000AF070000}"/>
    <cellStyle name="Comma [0] 2 9" xfId="4040" xr:uid="{00000000-0005-0000-0000-0000B0070000}"/>
    <cellStyle name="Comma 10" xfId="4041" xr:uid="{00000000-0005-0000-0000-0000B1070000}"/>
    <cellStyle name="Comma 10 10" xfId="4042" xr:uid="{00000000-0005-0000-0000-0000B2070000}"/>
    <cellStyle name="Comma 10 10 2" xfId="4043" xr:uid="{00000000-0005-0000-0000-0000B3070000}"/>
    <cellStyle name="Comma 10 10 3" xfId="4044" xr:uid="{00000000-0005-0000-0000-0000B4070000}"/>
    <cellStyle name="Comma 10 11" xfId="4045" xr:uid="{00000000-0005-0000-0000-0000B5070000}"/>
    <cellStyle name="Comma 10 2" xfId="4046" xr:uid="{00000000-0005-0000-0000-0000B6070000}"/>
    <cellStyle name="Comma 10 2 10" xfId="4047" xr:uid="{00000000-0005-0000-0000-0000B7070000}"/>
    <cellStyle name="Comma 10 2 11" xfId="4048" xr:uid="{00000000-0005-0000-0000-0000B8070000}"/>
    <cellStyle name="Comma 10 2 12" xfId="4049" xr:uid="{00000000-0005-0000-0000-0000B9070000}"/>
    <cellStyle name="Comma 10 2 13" xfId="4050" xr:uid="{00000000-0005-0000-0000-0000BA070000}"/>
    <cellStyle name="Comma 10 2 14" xfId="4051" xr:uid="{00000000-0005-0000-0000-0000BB070000}"/>
    <cellStyle name="Comma 10 2 15" xfId="4052" xr:uid="{00000000-0005-0000-0000-0000BC070000}"/>
    <cellStyle name="Comma 10 2 16" xfId="4053" xr:uid="{00000000-0005-0000-0000-0000BD070000}"/>
    <cellStyle name="Comma 10 2 17" xfId="4054" xr:uid="{00000000-0005-0000-0000-0000BE070000}"/>
    <cellStyle name="Comma 10 2 2" xfId="4055" xr:uid="{00000000-0005-0000-0000-0000BF070000}"/>
    <cellStyle name="Comma 10 2 3" xfId="4056" xr:uid="{00000000-0005-0000-0000-0000C0070000}"/>
    <cellStyle name="Comma 10 2 4" xfId="4057" xr:uid="{00000000-0005-0000-0000-0000C1070000}"/>
    <cellStyle name="Comma 10 2 5" xfId="4058" xr:uid="{00000000-0005-0000-0000-0000C2070000}"/>
    <cellStyle name="Comma 10 2 6" xfId="4059" xr:uid="{00000000-0005-0000-0000-0000C3070000}"/>
    <cellStyle name="Comma 10 2 7" xfId="4060" xr:uid="{00000000-0005-0000-0000-0000C4070000}"/>
    <cellStyle name="Comma 10 2 8" xfId="4061" xr:uid="{00000000-0005-0000-0000-0000C5070000}"/>
    <cellStyle name="Comma 10 2 9" xfId="4062" xr:uid="{00000000-0005-0000-0000-0000C6070000}"/>
    <cellStyle name="Comma 10 3" xfId="4063" xr:uid="{00000000-0005-0000-0000-0000C7070000}"/>
    <cellStyle name="Comma 10 3 10" xfId="4064" xr:uid="{00000000-0005-0000-0000-0000C8070000}"/>
    <cellStyle name="Comma 10 3 11" xfId="4065" xr:uid="{00000000-0005-0000-0000-0000C9070000}"/>
    <cellStyle name="Comma 10 3 12" xfId="4066" xr:uid="{00000000-0005-0000-0000-0000CA070000}"/>
    <cellStyle name="Comma 10 3 13" xfId="4067" xr:uid="{00000000-0005-0000-0000-0000CB070000}"/>
    <cellStyle name="Comma 10 3 14" xfId="4068" xr:uid="{00000000-0005-0000-0000-0000CC070000}"/>
    <cellStyle name="Comma 10 3 15" xfId="4069" xr:uid="{00000000-0005-0000-0000-0000CD070000}"/>
    <cellStyle name="Comma 10 3 16" xfId="4070" xr:uid="{00000000-0005-0000-0000-0000CE070000}"/>
    <cellStyle name="Comma 10 3 17" xfId="4071" xr:uid="{00000000-0005-0000-0000-0000CF070000}"/>
    <cellStyle name="Comma 10 3 2" xfId="4072" xr:uid="{00000000-0005-0000-0000-0000D0070000}"/>
    <cellStyle name="Comma 10 3 3" xfId="4073" xr:uid="{00000000-0005-0000-0000-0000D1070000}"/>
    <cellStyle name="Comma 10 3 4" xfId="4074" xr:uid="{00000000-0005-0000-0000-0000D2070000}"/>
    <cellStyle name="Comma 10 3 5" xfId="4075" xr:uid="{00000000-0005-0000-0000-0000D3070000}"/>
    <cellStyle name="Comma 10 3 6" xfId="4076" xr:uid="{00000000-0005-0000-0000-0000D4070000}"/>
    <cellStyle name="Comma 10 3 7" xfId="4077" xr:uid="{00000000-0005-0000-0000-0000D5070000}"/>
    <cellStyle name="Comma 10 3 8" xfId="4078" xr:uid="{00000000-0005-0000-0000-0000D6070000}"/>
    <cellStyle name="Comma 10 3 9" xfId="4079" xr:uid="{00000000-0005-0000-0000-0000D7070000}"/>
    <cellStyle name="Comma 10 4" xfId="4080" xr:uid="{00000000-0005-0000-0000-0000D8070000}"/>
    <cellStyle name="Comma 10 4 10" xfId="4081" xr:uid="{00000000-0005-0000-0000-0000D9070000}"/>
    <cellStyle name="Comma 10 4 11" xfId="4082" xr:uid="{00000000-0005-0000-0000-0000DA070000}"/>
    <cellStyle name="Comma 10 4 12" xfId="4083" xr:uid="{00000000-0005-0000-0000-0000DB070000}"/>
    <cellStyle name="Comma 10 4 13" xfId="4084" xr:uid="{00000000-0005-0000-0000-0000DC070000}"/>
    <cellStyle name="Comma 10 4 14" xfId="4085" xr:uid="{00000000-0005-0000-0000-0000DD070000}"/>
    <cellStyle name="Comma 10 4 15" xfId="4086" xr:uid="{00000000-0005-0000-0000-0000DE070000}"/>
    <cellStyle name="Comma 10 4 16" xfId="4087" xr:uid="{00000000-0005-0000-0000-0000DF070000}"/>
    <cellStyle name="Comma 10 4 17" xfId="4088" xr:uid="{00000000-0005-0000-0000-0000E0070000}"/>
    <cellStyle name="Comma 10 4 2" xfId="4089" xr:uid="{00000000-0005-0000-0000-0000E1070000}"/>
    <cellStyle name="Comma 10 4 3" xfId="4090" xr:uid="{00000000-0005-0000-0000-0000E2070000}"/>
    <cellStyle name="Comma 10 4 4" xfId="4091" xr:uid="{00000000-0005-0000-0000-0000E3070000}"/>
    <cellStyle name="Comma 10 4 5" xfId="4092" xr:uid="{00000000-0005-0000-0000-0000E4070000}"/>
    <cellStyle name="Comma 10 4 6" xfId="4093" xr:uid="{00000000-0005-0000-0000-0000E5070000}"/>
    <cellStyle name="Comma 10 4 7" xfId="4094" xr:uid="{00000000-0005-0000-0000-0000E6070000}"/>
    <cellStyle name="Comma 10 4 8" xfId="4095" xr:uid="{00000000-0005-0000-0000-0000E7070000}"/>
    <cellStyle name="Comma 10 4 9" xfId="4096" xr:uid="{00000000-0005-0000-0000-0000E8070000}"/>
    <cellStyle name="Comma 10 5" xfId="4097" xr:uid="{00000000-0005-0000-0000-0000E9070000}"/>
    <cellStyle name="Comma 10 5 10" xfId="4098" xr:uid="{00000000-0005-0000-0000-0000EA070000}"/>
    <cellStyle name="Comma 10 5 11" xfId="4099" xr:uid="{00000000-0005-0000-0000-0000EB070000}"/>
    <cellStyle name="Comma 10 5 12" xfId="4100" xr:uid="{00000000-0005-0000-0000-0000EC070000}"/>
    <cellStyle name="Comma 10 5 13" xfId="4101" xr:uid="{00000000-0005-0000-0000-0000ED070000}"/>
    <cellStyle name="Comma 10 5 14" xfId="4102" xr:uid="{00000000-0005-0000-0000-0000EE070000}"/>
    <cellStyle name="Comma 10 5 15" xfId="4103" xr:uid="{00000000-0005-0000-0000-0000EF070000}"/>
    <cellStyle name="Comma 10 5 16" xfId="4104" xr:uid="{00000000-0005-0000-0000-0000F0070000}"/>
    <cellStyle name="Comma 10 5 17" xfId="4105" xr:uid="{00000000-0005-0000-0000-0000F1070000}"/>
    <cellStyle name="Comma 10 5 2" xfId="4106" xr:uid="{00000000-0005-0000-0000-0000F2070000}"/>
    <cellStyle name="Comma 10 5 3" xfId="4107" xr:uid="{00000000-0005-0000-0000-0000F3070000}"/>
    <cellStyle name="Comma 10 5 4" xfId="4108" xr:uid="{00000000-0005-0000-0000-0000F4070000}"/>
    <cellStyle name="Comma 10 5 5" xfId="4109" xr:uid="{00000000-0005-0000-0000-0000F5070000}"/>
    <cellStyle name="Comma 10 5 6" xfId="4110" xr:uid="{00000000-0005-0000-0000-0000F6070000}"/>
    <cellStyle name="Comma 10 5 7" xfId="4111" xr:uid="{00000000-0005-0000-0000-0000F7070000}"/>
    <cellStyle name="Comma 10 5 8" xfId="4112" xr:uid="{00000000-0005-0000-0000-0000F8070000}"/>
    <cellStyle name="Comma 10 5 9" xfId="4113" xr:uid="{00000000-0005-0000-0000-0000F9070000}"/>
    <cellStyle name="Comma 10 6" xfId="4114" xr:uid="{00000000-0005-0000-0000-0000FA070000}"/>
    <cellStyle name="Comma 10 6 10" xfId="4115" xr:uid="{00000000-0005-0000-0000-0000FB070000}"/>
    <cellStyle name="Comma 10 6 11" xfId="4116" xr:uid="{00000000-0005-0000-0000-0000FC070000}"/>
    <cellStyle name="Comma 10 6 12" xfId="4117" xr:uid="{00000000-0005-0000-0000-0000FD070000}"/>
    <cellStyle name="Comma 10 6 13" xfId="4118" xr:uid="{00000000-0005-0000-0000-0000FE070000}"/>
    <cellStyle name="Comma 10 6 14" xfId="4119" xr:uid="{00000000-0005-0000-0000-0000FF070000}"/>
    <cellStyle name="Comma 10 6 15" xfId="4120" xr:uid="{00000000-0005-0000-0000-000000080000}"/>
    <cellStyle name="Comma 10 6 16" xfId="4121" xr:uid="{00000000-0005-0000-0000-000001080000}"/>
    <cellStyle name="Comma 10 6 17" xfId="4122" xr:uid="{00000000-0005-0000-0000-000002080000}"/>
    <cellStyle name="Comma 10 6 2" xfId="4123" xr:uid="{00000000-0005-0000-0000-000003080000}"/>
    <cellStyle name="Comma 10 6 3" xfId="4124" xr:uid="{00000000-0005-0000-0000-000004080000}"/>
    <cellStyle name="Comma 10 6 4" xfId="4125" xr:uid="{00000000-0005-0000-0000-000005080000}"/>
    <cellStyle name="Comma 10 6 5" xfId="4126" xr:uid="{00000000-0005-0000-0000-000006080000}"/>
    <cellStyle name="Comma 10 6 6" xfId="4127" xr:uid="{00000000-0005-0000-0000-000007080000}"/>
    <cellStyle name="Comma 10 6 7" xfId="4128" xr:uid="{00000000-0005-0000-0000-000008080000}"/>
    <cellStyle name="Comma 10 6 8" xfId="4129" xr:uid="{00000000-0005-0000-0000-000009080000}"/>
    <cellStyle name="Comma 10 6 9" xfId="4130" xr:uid="{00000000-0005-0000-0000-00000A080000}"/>
    <cellStyle name="Comma 10 7" xfId="4131" xr:uid="{00000000-0005-0000-0000-00000B080000}"/>
    <cellStyle name="Comma 10 7 10" xfId="4132" xr:uid="{00000000-0005-0000-0000-00000C080000}"/>
    <cellStyle name="Comma 10 7 11" xfId="4133" xr:uid="{00000000-0005-0000-0000-00000D080000}"/>
    <cellStyle name="Comma 10 7 12" xfId="4134" xr:uid="{00000000-0005-0000-0000-00000E080000}"/>
    <cellStyle name="Comma 10 7 13" xfId="4135" xr:uid="{00000000-0005-0000-0000-00000F080000}"/>
    <cellStyle name="Comma 10 7 14" xfId="4136" xr:uid="{00000000-0005-0000-0000-000010080000}"/>
    <cellStyle name="Comma 10 7 15" xfId="4137" xr:uid="{00000000-0005-0000-0000-000011080000}"/>
    <cellStyle name="Comma 10 7 16" xfId="4138" xr:uid="{00000000-0005-0000-0000-000012080000}"/>
    <cellStyle name="Comma 10 7 17" xfId="4139" xr:uid="{00000000-0005-0000-0000-000013080000}"/>
    <cellStyle name="Comma 10 7 2" xfId="4140" xr:uid="{00000000-0005-0000-0000-000014080000}"/>
    <cellStyle name="Comma 10 7 3" xfId="4141" xr:uid="{00000000-0005-0000-0000-000015080000}"/>
    <cellStyle name="Comma 10 7 4" xfId="4142" xr:uid="{00000000-0005-0000-0000-000016080000}"/>
    <cellStyle name="Comma 10 7 5" xfId="4143" xr:uid="{00000000-0005-0000-0000-000017080000}"/>
    <cellStyle name="Comma 10 7 6" xfId="4144" xr:uid="{00000000-0005-0000-0000-000018080000}"/>
    <cellStyle name="Comma 10 7 7" xfId="4145" xr:uid="{00000000-0005-0000-0000-000019080000}"/>
    <cellStyle name="Comma 10 7 8" xfId="4146" xr:uid="{00000000-0005-0000-0000-00001A080000}"/>
    <cellStyle name="Comma 10 7 9" xfId="4147" xr:uid="{00000000-0005-0000-0000-00001B080000}"/>
    <cellStyle name="Comma 10 8" xfId="4148" xr:uid="{00000000-0005-0000-0000-00001C080000}"/>
    <cellStyle name="Comma 10 8 10" xfId="4149" xr:uid="{00000000-0005-0000-0000-00001D080000}"/>
    <cellStyle name="Comma 10 8 11" xfId="4150" xr:uid="{00000000-0005-0000-0000-00001E080000}"/>
    <cellStyle name="Comma 10 8 12" xfId="4151" xr:uid="{00000000-0005-0000-0000-00001F080000}"/>
    <cellStyle name="Comma 10 8 13" xfId="4152" xr:uid="{00000000-0005-0000-0000-000020080000}"/>
    <cellStyle name="Comma 10 8 14" xfId="4153" xr:uid="{00000000-0005-0000-0000-000021080000}"/>
    <cellStyle name="Comma 10 8 15" xfId="4154" xr:uid="{00000000-0005-0000-0000-000022080000}"/>
    <cellStyle name="Comma 10 8 16" xfId="4155" xr:uid="{00000000-0005-0000-0000-000023080000}"/>
    <cellStyle name="Comma 10 8 17" xfId="4156" xr:uid="{00000000-0005-0000-0000-000024080000}"/>
    <cellStyle name="Comma 10 8 2" xfId="4157" xr:uid="{00000000-0005-0000-0000-000025080000}"/>
    <cellStyle name="Comma 10 8 3" xfId="4158" xr:uid="{00000000-0005-0000-0000-000026080000}"/>
    <cellStyle name="Comma 10 8 4" xfId="4159" xr:uid="{00000000-0005-0000-0000-000027080000}"/>
    <cellStyle name="Comma 10 8 5" xfId="4160" xr:uid="{00000000-0005-0000-0000-000028080000}"/>
    <cellStyle name="Comma 10 8 6" xfId="4161" xr:uid="{00000000-0005-0000-0000-000029080000}"/>
    <cellStyle name="Comma 10 8 7" xfId="4162" xr:uid="{00000000-0005-0000-0000-00002A080000}"/>
    <cellStyle name="Comma 10 8 8" xfId="4163" xr:uid="{00000000-0005-0000-0000-00002B080000}"/>
    <cellStyle name="Comma 10 8 9" xfId="4164" xr:uid="{00000000-0005-0000-0000-00002C080000}"/>
    <cellStyle name="Comma 10 9" xfId="4165" xr:uid="{00000000-0005-0000-0000-00002D080000}"/>
    <cellStyle name="Comma 14" xfId="1211" xr:uid="{00000000-0005-0000-0000-00002E080000}"/>
    <cellStyle name="Comma 2" xfId="1212" xr:uid="{00000000-0005-0000-0000-00002F080000}"/>
    <cellStyle name="Comma 2 10" xfId="1213" xr:uid="{00000000-0005-0000-0000-000030080000}"/>
    <cellStyle name="Comma 2 10 2" xfId="4167" xr:uid="{00000000-0005-0000-0000-000031080000}"/>
    <cellStyle name="Comma 2 10 3" xfId="4168" xr:uid="{00000000-0005-0000-0000-000032080000}"/>
    <cellStyle name="Comma 2 10 4" xfId="4166" xr:uid="{00000000-0005-0000-0000-000033080000}"/>
    <cellStyle name="Comma 2 11" xfId="1214" xr:uid="{00000000-0005-0000-0000-000034080000}"/>
    <cellStyle name="Comma 2 11 2" xfId="4170" xr:uid="{00000000-0005-0000-0000-000035080000}"/>
    <cellStyle name="Comma 2 11 2 2" xfId="4171" xr:uid="{00000000-0005-0000-0000-000036080000}"/>
    <cellStyle name="Comma 2 11 3" xfId="4172" xr:uid="{00000000-0005-0000-0000-000037080000}"/>
    <cellStyle name="Comma 2 11 4" xfId="4169" xr:uid="{00000000-0005-0000-0000-000038080000}"/>
    <cellStyle name="Comma 2 12" xfId="1215" xr:uid="{00000000-0005-0000-0000-000039080000}"/>
    <cellStyle name="Comma 2 12 2" xfId="4174" xr:uid="{00000000-0005-0000-0000-00003A080000}"/>
    <cellStyle name="Comma 2 12 2 2" xfId="4175" xr:uid="{00000000-0005-0000-0000-00003B080000}"/>
    <cellStyle name="Comma 2 12 3" xfId="4176" xr:uid="{00000000-0005-0000-0000-00003C080000}"/>
    <cellStyle name="Comma 2 12 4" xfId="4177" xr:uid="{00000000-0005-0000-0000-00003D080000}"/>
    <cellStyle name="Comma 2 12 5" xfId="4173" xr:uid="{00000000-0005-0000-0000-00003E080000}"/>
    <cellStyle name="Comma 2 13" xfId="1216" xr:uid="{00000000-0005-0000-0000-00003F080000}"/>
    <cellStyle name="Comma 2 13 2" xfId="4179" xr:uid="{00000000-0005-0000-0000-000040080000}"/>
    <cellStyle name="Comma 2 13 3" xfId="4180" xr:uid="{00000000-0005-0000-0000-000041080000}"/>
    <cellStyle name="Comma 2 13 4" xfId="4178" xr:uid="{00000000-0005-0000-0000-000042080000}"/>
    <cellStyle name="Comma 2 14" xfId="4181" xr:uid="{00000000-0005-0000-0000-000043080000}"/>
    <cellStyle name="Comma 2 14 2" xfId="4182" xr:uid="{00000000-0005-0000-0000-000044080000}"/>
    <cellStyle name="Comma 2 14 3" xfId="4183" xr:uid="{00000000-0005-0000-0000-000045080000}"/>
    <cellStyle name="Comma 2 15" xfId="4184" xr:uid="{00000000-0005-0000-0000-000046080000}"/>
    <cellStyle name="Comma 2 15 2" xfId="4185" xr:uid="{00000000-0005-0000-0000-000047080000}"/>
    <cellStyle name="Comma 2 15 2 2" xfId="4186" xr:uid="{00000000-0005-0000-0000-000048080000}"/>
    <cellStyle name="Comma 2 16" xfId="4187" xr:uid="{00000000-0005-0000-0000-000049080000}"/>
    <cellStyle name="Comma 2 16 2" xfId="4188" xr:uid="{00000000-0005-0000-0000-00004A080000}"/>
    <cellStyle name="Comma 2 17" xfId="4189" xr:uid="{00000000-0005-0000-0000-00004B080000}"/>
    <cellStyle name="Comma 2 18" xfId="4190" xr:uid="{00000000-0005-0000-0000-00004C080000}"/>
    <cellStyle name="Comma 2 19" xfId="4191" xr:uid="{00000000-0005-0000-0000-00004D080000}"/>
    <cellStyle name="Comma 2 19 2" xfId="4192" xr:uid="{00000000-0005-0000-0000-00004E080000}"/>
    <cellStyle name="Comma 2 19 3" xfId="4193" xr:uid="{00000000-0005-0000-0000-00004F080000}"/>
    <cellStyle name="Comma 2 19 3 2" xfId="4194" xr:uid="{00000000-0005-0000-0000-000050080000}"/>
    <cellStyle name="Comma 2 19 3 3" xfId="4195" xr:uid="{00000000-0005-0000-0000-000051080000}"/>
    <cellStyle name="Comma 2 19 4" xfId="4196" xr:uid="{00000000-0005-0000-0000-000052080000}"/>
    <cellStyle name="Comma 2 2" xfId="1217" xr:uid="{00000000-0005-0000-0000-000053080000}"/>
    <cellStyle name="Comma 2 2 10" xfId="4197" xr:uid="{00000000-0005-0000-0000-000054080000}"/>
    <cellStyle name="Comma 2 2 2" xfId="1218" xr:uid="{00000000-0005-0000-0000-000055080000}"/>
    <cellStyle name="Comma 2 2 2 2" xfId="1219" xr:uid="{00000000-0005-0000-0000-000056080000}"/>
    <cellStyle name="Comma 2 2 2 2 2" xfId="4198" xr:uid="{00000000-0005-0000-0000-000057080000}"/>
    <cellStyle name="Comma 2 2 2 3" xfId="1220" xr:uid="{00000000-0005-0000-0000-000058080000}"/>
    <cellStyle name="Comma 2 2 2 3 2" xfId="4199" xr:uid="{00000000-0005-0000-0000-000059080000}"/>
    <cellStyle name="Comma 2 2 2 4" xfId="1221" xr:uid="{00000000-0005-0000-0000-00005A080000}"/>
    <cellStyle name="Comma 2 2 2 4 2" xfId="1222" xr:uid="{00000000-0005-0000-0000-00005B080000}"/>
    <cellStyle name="Comma 2 2 2 4 2 2" xfId="4200" xr:uid="{00000000-0005-0000-0000-00005C080000}"/>
    <cellStyle name="Comma 2 2 2 4 3" xfId="1223" xr:uid="{00000000-0005-0000-0000-00005D080000}"/>
    <cellStyle name="Comma 2 2 2 4 3 2" xfId="4201" xr:uid="{00000000-0005-0000-0000-00005E080000}"/>
    <cellStyle name="Comma 2 2 2 5" xfId="1224" xr:uid="{00000000-0005-0000-0000-00005F080000}"/>
    <cellStyle name="Comma 2 2 2 5 2" xfId="4202" xr:uid="{00000000-0005-0000-0000-000060080000}"/>
    <cellStyle name="Comma 2 2 2 6" xfId="4203" xr:uid="{00000000-0005-0000-0000-000061080000}"/>
    <cellStyle name="Comma 2 2 2 7" xfId="4204" xr:uid="{00000000-0005-0000-0000-000062080000}"/>
    <cellStyle name="Comma 2 2 2 8" xfId="4205" xr:uid="{00000000-0005-0000-0000-000063080000}"/>
    <cellStyle name="Comma 2 2 3" xfId="1225" xr:uid="{00000000-0005-0000-0000-000064080000}"/>
    <cellStyle name="Comma 2 2 3 2" xfId="1226" xr:uid="{00000000-0005-0000-0000-000065080000}"/>
    <cellStyle name="Comma 2 2 3 2 2" xfId="4207" xr:uid="{00000000-0005-0000-0000-000066080000}"/>
    <cellStyle name="Comma 2 2 3 3" xfId="1227" xr:uid="{00000000-0005-0000-0000-000067080000}"/>
    <cellStyle name="Comma 2 2 3 3 2" xfId="4208" xr:uid="{00000000-0005-0000-0000-000068080000}"/>
    <cellStyle name="Comma 2 2 3 4" xfId="1228" xr:uid="{00000000-0005-0000-0000-000069080000}"/>
    <cellStyle name="Comma 2 2 3 4 2" xfId="4209" xr:uid="{00000000-0005-0000-0000-00006A080000}"/>
    <cellStyle name="Comma 2 2 3 5" xfId="4210" xr:uid="{00000000-0005-0000-0000-00006B080000}"/>
    <cellStyle name="Comma 2 2 3 6" xfId="4206" xr:uid="{00000000-0005-0000-0000-00006C080000}"/>
    <cellStyle name="Comma 2 2 4" xfId="1229" xr:uid="{00000000-0005-0000-0000-00006D080000}"/>
    <cellStyle name="Comma 2 2 4 2" xfId="1230" xr:uid="{00000000-0005-0000-0000-00006E080000}"/>
    <cellStyle name="Comma 2 2 4 2 2" xfId="4212" xr:uid="{00000000-0005-0000-0000-00006F080000}"/>
    <cellStyle name="Comma 2 2 4 3" xfId="4213" xr:uid="{00000000-0005-0000-0000-000070080000}"/>
    <cellStyle name="Comma 2 2 4 4" xfId="4211" xr:uid="{00000000-0005-0000-0000-000071080000}"/>
    <cellStyle name="Comma 2 2 5" xfId="1231" xr:uid="{00000000-0005-0000-0000-000072080000}"/>
    <cellStyle name="Comma 2 2 5 2" xfId="4214" xr:uid="{00000000-0005-0000-0000-000073080000}"/>
    <cellStyle name="Comma 2 2 6" xfId="1232" xr:uid="{00000000-0005-0000-0000-000074080000}"/>
    <cellStyle name="Comma 2 2 6 2" xfId="1233" xr:uid="{00000000-0005-0000-0000-000075080000}"/>
    <cellStyle name="Comma 2 2 6 2 2" xfId="4215" xr:uid="{00000000-0005-0000-0000-000076080000}"/>
    <cellStyle name="Comma 2 2 6 3" xfId="1234" xr:uid="{00000000-0005-0000-0000-000077080000}"/>
    <cellStyle name="Comma 2 2 6 3 2" xfId="4216" xr:uid="{00000000-0005-0000-0000-000078080000}"/>
    <cellStyle name="Comma 2 2 7" xfId="1235" xr:uid="{00000000-0005-0000-0000-000079080000}"/>
    <cellStyle name="Comma 2 2 7 2" xfId="4217" xr:uid="{00000000-0005-0000-0000-00007A080000}"/>
    <cellStyle name="Comma 2 2 8" xfId="4218" xr:uid="{00000000-0005-0000-0000-00007B080000}"/>
    <cellStyle name="Comma 2 2 9" xfId="4219" xr:uid="{00000000-0005-0000-0000-00007C080000}"/>
    <cellStyle name="Comma 2 2 9 2" xfId="4220" xr:uid="{00000000-0005-0000-0000-00007D080000}"/>
    <cellStyle name="Comma 2 20" xfId="4221" xr:uid="{00000000-0005-0000-0000-00007E080000}"/>
    <cellStyle name="Comma 2 3" xfId="1236" xr:uid="{00000000-0005-0000-0000-00007F080000}"/>
    <cellStyle name="Comma 2 3 10" xfId="4222" xr:uid="{00000000-0005-0000-0000-000080080000}"/>
    <cellStyle name="Comma 2 3 2" xfId="1237" xr:uid="{00000000-0005-0000-0000-000081080000}"/>
    <cellStyle name="Comma 2 3 2 2" xfId="1238" xr:uid="{00000000-0005-0000-0000-000082080000}"/>
    <cellStyle name="Comma 2 3 2 2 2" xfId="4223" xr:uid="{00000000-0005-0000-0000-000083080000}"/>
    <cellStyle name="Comma 2 3 2 3" xfId="1239" xr:uid="{00000000-0005-0000-0000-000084080000}"/>
    <cellStyle name="Comma 2 3 2 3 2" xfId="4224" xr:uid="{00000000-0005-0000-0000-000085080000}"/>
    <cellStyle name="Comma 2 3 2 4" xfId="1240" xr:uid="{00000000-0005-0000-0000-000086080000}"/>
    <cellStyle name="Comma 2 3 2 4 2" xfId="1241" xr:uid="{00000000-0005-0000-0000-000087080000}"/>
    <cellStyle name="Comma 2 3 2 4 2 2" xfId="4225" xr:uid="{00000000-0005-0000-0000-000088080000}"/>
    <cellStyle name="Comma 2 3 2 4 3" xfId="1242" xr:uid="{00000000-0005-0000-0000-000089080000}"/>
    <cellStyle name="Comma 2 3 2 4 3 2" xfId="4226" xr:uid="{00000000-0005-0000-0000-00008A080000}"/>
    <cellStyle name="Comma 2 3 2 5" xfId="1243" xr:uid="{00000000-0005-0000-0000-00008B080000}"/>
    <cellStyle name="Comma 2 3 2 5 2" xfId="4227" xr:uid="{00000000-0005-0000-0000-00008C080000}"/>
    <cellStyle name="Comma 2 3 2 6" xfId="4228" xr:uid="{00000000-0005-0000-0000-00008D080000}"/>
    <cellStyle name="Comma 2 3 2 7" xfId="4229" xr:uid="{00000000-0005-0000-0000-00008E080000}"/>
    <cellStyle name="Comma 2 3 2 8" xfId="4230" xr:uid="{00000000-0005-0000-0000-00008F080000}"/>
    <cellStyle name="Comma 2 3 3" xfId="1244" xr:uid="{00000000-0005-0000-0000-000090080000}"/>
    <cellStyle name="Comma 2 3 3 2" xfId="1245" xr:uid="{00000000-0005-0000-0000-000091080000}"/>
    <cellStyle name="Comma 2 3 3 2 2" xfId="4231" xr:uid="{00000000-0005-0000-0000-000092080000}"/>
    <cellStyle name="Comma 2 3 3 3" xfId="1246" xr:uid="{00000000-0005-0000-0000-000093080000}"/>
    <cellStyle name="Comma 2 3 3 3 2" xfId="4232" xr:uid="{00000000-0005-0000-0000-000094080000}"/>
    <cellStyle name="Comma 2 3 3 4" xfId="1247" xr:uid="{00000000-0005-0000-0000-000095080000}"/>
    <cellStyle name="Comma 2 3 3 4 2" xfId="4233" xr:uid="{00000000-0005-0000-0000-000096080000}"/>
    <cellStyle name="Comma 2 3 3 5" xfId="4234" xr:uid="{00000000-0005-0000-0000-000097080000}"/>
    <cellStyle name="Comma 2 3 4" xfId="1248" xr:uid="{00000000-0005-0000-0000-000098080000}"/>
    <cellStyle name="Comma 2 3 4 2" xfId="1249" xr:uid="{00000000-0005-0000-0000-000099080000}"/>
    <cellStyle name="Comma 2 3 4 2 2" xfId="4235" xr:uid="{00000000-0005-0000-0000-00009A080000}"/>
    <cellStyle name="Comma 2 3 4 3" xfId="4236" xr:uid="{00000000-0005-0000-0000-00009B080000}"/>
    <cellStyle name="Comma 2 3 5" xfId="1250" xr:uid="{00000000-0005-0000-0000-00009C080000}"/>
    <cellStyle name="Comma 2 3 5 2" xfId="4237" xr:uid="{00000000-0005-0000-0000-00009D080000}"/>
    <cellStyle name="Comma 2 3 6" xfId="1251" xr:uid="{00000000-0005-0000-0000-00009E080000}"/>
    <cellStyle name="Comma 2 3 6 2" xfId="4238" xr:uid="{00000000-0005-0000-0000-00009F080000}"/>
    <cellStyle name="Comma 2 3 7" xfId="4239" xr:uid="{00000000-0005-0000-0000-0000A0080000}"/>
    <cellStyle name="Comma 2 3 8" xfId="4240" xr:uid="{00000000-0005-0000-0000-0000A1080000}"/>
    <cellStyle name="Comma 2 3 8 2" xfId="4241" xr:uid="{00000000-0005-0000-0000-0000A2080000}"/>
    <cellStyle name="Comma 2 3 9" xfId="4242" xr:uid="{00000000-0005-0000-0000-0000A3080000}"/>
    <cellStyle name="Comma 2 4" xfId="1252" xr:uid="{00000000-0005-0000-0000-0000A4080000}"/>
    <cellStyle name="Comma 2 4 2" xfId="1253" xr:uid="{00000000-0005-0000-0000-0000A5080000}"/>
    <cellStyle name="Comma 2 4 2 2" xfId="4244" xr:uid="{00000000-0005-0000-0000-0000A6080000}"/>
    <cellStyle name="Comma 2 4 2 3" xfId="4245" xr:uid="{00000000-0005-0000-0000-0000A7080000}"/>
    <cellStyle name="Comma 2 4 2 4" xfId="4246" xr:uid="{00000000-0005-0000-0000-0000A8080000}"/>
    <cellStyle name="Comma 2 4 3" xfId="1254" xr:uid="{00000000-0005-0000-0000-0000A9080000}"/>
    <cellStyle name="Comma 2 4 3 2" xfId="4247" xr:uid="{00000000-0005-0000-0000-0000AA080000}"/>
    <cellStyle name="Comma 2 4 3 3" xfId="4248" xr:uid="{00000000-0005-0000-0000-0000AB080000}"/>
    <cellStyle name="Comma 2 4 3 4" xfId="4249" xr:uid="{00000000-0005-0000-0000-0000AC080000}"/>
    <cellStyle name="Comma 2 4 4" xfId="1255" xr:uid="{00000000-0005-0000-0000-0000AD080000}"/>
    <cellStyle name="Comma 2 4 4 2" xfId="1256" xr:uid="{00000000-0005-0000-0000-0000AE080000}"/>
    <cellStyle name="Comma 2 4 4 2 2" xfId="4250" xr:uid="{00000000-0005-0000-0000-0000AF080000}"/>
    <cellStyle name="Comma 2 4 4 3" xfId="1257" xr:uid="{00000000-0005-0000-0000-0000B0080000}"/>
    <cellStyle name="Comma 2 4 4 3 2" xfId="4251" xr:uid="{00000000-0005-0000-0000-0000B1080000}"/>
    <cellStyle name="Comma 2 4 5" xfId="1258" xr:uid="{00000000-0005-0000-0000-0000B2080000}"/>
    <cellStyle name="Comma 2 4 5 2" xfId="4252" xr:uid="{00000000-0005-0000-0000-0000B3080000}"/>
    <cellStyle name="Comma 2 4 6" xfId="4253" xr:uid="{00000000-0005-0000-0000-0000B4080000}"/>
    <cellStyle name="Comma 2 4 7" xfId="4254" xr:uid="{00000000-0005-0000-0000-0000B5080000}"/>
    <cellStyle name="Comma 2 4 7 2" xfId="4255" xr:uid="{00000000-0005-0000-0000-0000B6080000}"/>
    <cellStyle name="Comma 2 4 8" xfId="4243" xr:uid="{00000000-0005-0000-0000-0000B7080000}"/>
    <cellStyle name="Comma 2 5" xfId="1259" xr:uid="{00000000-0005-0000-0000-0000B8080000}"/>
    <cellStyle name="Comma 2 5 2" xfId="1260" xr:uid="{00000000-0005-0000-0000-0000B9080000}"/>
    <cellStyle name="Comma 2 5 2 2" xfId="4257" xr:uid="{00000000-0005-0000-0000-0000BA080000}"/>
    <cellStyle name="Comma 2 5 3" xfId="1261" xr:uid="{00000000-0005-0000-0000-0000BB080000}"/>
    <cellStyle name="Comma 2 5 3 2" xfId="4258" xr:uid="{00000000-0005-0000-0000-0000BC080000}"/>
    <cellStyle name="Comma 2 5 4" xfId="1262" xr:uid="{00000000-0005-0000-0000-0000BD080000}"/>
    <cellStyle name="Comma 2 5 4 2" xfId="4259" xr:uid="{00000000-0005-0000-0000-0000BE080000}"/>
    <cellStyle name="Comma 2 5 5" xfId="4260" xr:uid="{00000000-0005-0000-0000-0000BF080000}"/>
    <cellStyle name="Comma 2 5 6" xfId="4261" xr:uid="{00000000-0005-0000-0000-0000C0080000}"/>
    <cellStyle name="Comma 2 5 7" xfId="4256" xr:uid="{00000000-0005-0000-0000-0000C1080000}"/>
    <cellStyle name="Comma 2 6" xfId="1263" xr:uid="{00000000-0005-0000-0000-0000C2080000}"/>
    <cellStyle name="Comma 2 6 2" xfId="1264" xr:uid="{00000000-0005-0000-0000-0000C3080000}"/>
    <cellStyle name="Comma 2 6 2 2" xfId="4263" xr:uid="{00000000-0005-0000-0000-0000C4080000}"/>
    <cellStyle name="Comma 2 6 3" xfId="4264" xr:uid="{00000000-0005-0000-0000-0000C5080000}"/>
    <cellStyle name="Comma 2 6 4" xfId="4265" xr:uid="{00000000-0005-0000-0000-0000C6080000}"/>
    <cellStyle name="Comma 2 6 5" xfId="4262" xr:uid="{00000000-0005-0000-0000-0000C7080000}"/>
    <cellStyle name="Comma 2 7" xfId="1265" xr:uid="{00000000-0005-0000-0000-0000C8080000}"/>
    <cellStyle name="Comma 2 7 2" xfId="1266" xr:uid="{00000000-0005-0000-0000-0000C9080000}"/>
    <cellStyle name="Comma 2 7 2 2" xfId="4267" xr:uid="{00000000-0005-0000-0000-0000CA080000}"/>
    <cellStyle name="Comma 2 7 3" xfId="4268" xr:uid="{00000000-0005-0000-0000-0000CB080000}"/>
    <cellStyle name="Comma 2 7 4" xfId="4269" xr:uid="{00000000-0005-0000-0000-0000CC080000}"/>
    <cellStyle name="Comma 2 7 5" xfId="4266" xr:uid="{00000000-0005-0000-0000-0000CD080000}"/>
    <cellStyle name="Comma 2 8" xfId="1267" xr:uid="{00000000-0005-0000-0000-0000CE080000}"/>
    <cellStyle name="Comma 2 8 2" xfId="1268" xr:uid="{00000000-0005-0000-0000-0000CF080000}"/>
    <cellStyle name="Comma 2 8 2 2" xfId="4271" xr:uid="{00000000-0005-0000-0000-0000D0080000}"/>
    <cellStyle name="Comma 2 8 3" xfId="1269" xr:uid="{00000000-0005-0000-0000-0000D1080000}"/>
    <cellStyle name="Comma 2 8 3 2" xfId="4272" xr:uid="{00000000-0005-0000-0000-0000D2080000}"/>
    <cellStyle name="Comma 2 8 4" xfId="4273" xr:uid="{00000000-0005-0000-0000-0000D3080000}"/>
    <cellStyle name="Comma 2 8 5" xfId="4270" xr:uid="{00000000-0005-0000-0000-0000D4080000}"/>
    <cellStyle name="Comma 2 9" xfId="1270" xr:uid="{00000000-0005-0000-0000-0000D5080000}"/>
    <cellStyle name="Comma 2 9 2" xfId="4275" xr:uid="{00000000-0005-0000-0000-0000D6080000}"/>
    <cellStyle name="Comma 2 9 3" xfId="4276" xr:uid="{00000000-0005-0000-0000-0000D7080000}"/>
    <cellStyle name="Comma 2 9 4" xfId="4274" xr:uid="{00000000-0005-0000-0000-0000D8080000}"/>
    <cellStyle name="Comma 2_PrimaryEnergyPrices_TIMES" xfId="1271" xr:uid="{00000000-0005-0000-0000-0000D9080000}"/>
    <cellStyle name="Comma 3" xfId="1272" xr:uid="{00000000-0005-0000-0000-0000DA080000}"/>
    <cellStyle name="Comma 3 10" xfId="4278" xr:uid="{00000000-0005-0000-0000-0000DB080000}"/>
    <cellStyle name="Comma 3 11" xfId="4277" xr:uid="{00000000-0005-0000-0000-0000DC080000}"/>
    <cellStyle name="Comma 3 2" xfId="1273" xr:uid="{00000000-0005-0000-0000-0000DD080000}"/>
    <cellStyle name="Comma 3 2 2" xfId="1274" xr:uid="{00000000-0005-0000-0000-0000DE080000}"/>
    <cellStyle name="Comma 3 2 2 2" xfId="4280" xr:uid="{00000000-0005-0000-0000-0000DF080000}"/>
    <cellStyle name="Comma 3 2 3" xfId="4281" xr:uid="{00000000-0005-0000-0000-0000E0080000}"/>
    <cellStyle name="Comma 3 2 4" xfId="4279" xr:uid="{00000000-0005-0000-0000-0000E1080000}"/>
    <cellStyle name="Comma 3 3" xfId="1275" xr:uid="{00000000-0005-0000-0000-0000E2080000}"/>
    <cellStyle name="Comma 3 3 2" xfId="1276" xr:uid="{00000000-0005-0000-0000-0000E3080000}"/>
    <cellStyle name="Comma 3 3 2 2" xfId="4283" xr:uid="{00000000-0005-0000-0000-0000E4080000}"/>
    <cellStyle name="Comma 3 3 3" xfId="4284" xr:uid="{00000000-0005-0000-0000-0000E5080000}"/>
    <cellStyle name="Comma 3 3 3 2" xfId="4285" xr:uid="{00000000-0005-0000-0000-0000E6080000}"/>
    <cellStyle name="Comma 3 3 4" xfId="4286" xr:uid="{00000000-0005-0000-0000-0000E7080000}"/>
    <cellStyle name="Comma 3 3 5" xfId="4282" xr:uid="{00000000-0005-0000-0000-0000E8080000}"/>
    <cellStyle name="Comma 3 4" xfId="1277" xr:uid="{00000000-0005-0000-0000-0000E9080000}"/>
    <cellStyle name="Comma 3 4 2" xfId="4288" xr:uid="{00000000-0005-0000-0000-0000EA080000}"/>
    <cellStyle name="Comma 3 4 2 2" xfId="4289" xr:uid="{00000000-0005-0000-0000-0000EB080000}"/>
    <cellStyle name="Comma 3 4 3" xfId="4290" xr:uid="{00000000-0005-0000-0000-0000EC080000}"/>
    <cellStyle name="Comma 3 4 4" xfId="4287" xr:uid="{00000000-0005-0000-0000-0000ED080000}"/>
    <cellStyle name="Comma 3 5" xfId="4291" xr:uid="{00000000-0005-0000-0000-0000EE080000}"/>
    <cellStyle name="Comma 3 5 2" xfId="4292" xr:uid="{00000000-0005-0000-0000-0000EF080000}"/>
    <cellStyle name="Comma 3 5 2 2" xfId="4293" xr:uid="{00000000-0005-0000-0000-0000F0080000}"/>
    <cellStyle name="Comma 3 5 3" xfId="4294" xr:uid="{00000000-0005-0000-0000-0000F1080000}"/>
    <cellStyle name="Comma 3 6" xfId="4295" xr:uid="{00000000-0005-0000-0000-0000F2080000}"/>
    <cellStyle name="Comma 3 7" xfId="4296" xr:uid="{00000000-0005-0000-0000-0000F3080000}"/>
    <cellStyle name="Comma 3 8" xfId="4297" xr:uid="{00000000-0005-0000-0000-0000F4080000}"/>
    <cellStyle name="Comma 3 9" xfId="4298" xr:uid="{00000000-0005-0000-0000-0000F5080000}"/>
    <cellStyle name="Comma 3 9 2" xfId="4299" xr:uid="{00000000-0005-0000-0000-0000F6080000}"/>
    <cellStyle name="Comma 4" xfId="1278" xr:uid="{00000000-0005-0000-0000-0000F7080000}"/>
    <cellStyle name="Comma 4 10" xfId="4301" xr:uid="{00000000-0005-0000-0000-0000F8080000}"/>
    <cellStyle name="Comma 4 11" xfId="4300" xr:uid="{00000000-0005-0000-0000-0000F9080000}"/>
    <cellStyle name="Comma 4 2" xfId="1279" xr:uid="{00000000-0005-0000-0000-0000FA080000}"/>
    <cellStyle name="Comma 4 2 2" xfId="4303" xr:uid="{00000000-0005-0000-0000-0000FB080000}"/>
    <cellStyle name="Comma 4 2 3" xfId="4302" xr:uid="{00000000-0005-0000-0000-0000FC080000}"/>
    <cellStyle name="Comma 4 3" xfId="4304" xr:uid="{00000000-0005-0000-0000-0000FD080000}"/>
    <cellStyle name="Comma 4 3 2" xfId="4305" xr:uid="{00000000-0005-0000-0000-0000FE080000}"/>
    <cellStyle name="Comma 4 4" xfId="4306" xr:uid="{00000000-0005-0000-0000-0000FF080000}"/>
    <cellStyle name="Comma 4 5" xfId="4307" xr:uid="{00000000-0005-0000-0000-000000090000}"/>
    <cellStyle name="Comma 4 6" xfId="4308" xr:uid="{00000000-0005-0000-0000-000001090000}"/>
    <cellStyle name="Comma 4 7" xfId="4309" xr:uid="{00000000-0005-0000-0000-000002090000}"/>
    <cellStyle name="Comma 4 8" xfId="4310" xr:uid="{00000000-0005-0000-0000-000003090000}"/>
    <cellStyle name="Comma 4 9" xfId="4311" xr:uid="{00000000-0005-0000-0000-000004090000}"/>
    <cellStyle name="Comma 4 9 2" xfId="4312" xr:uid="{00000000-0005-0000-0000-000005090000}"/>
    <cellStyle name="Comma 5" xfId="4313" xr:uid="{00000000-0005-0000-0000-000006090000}"/>
    <cellStyle name="Comma 5 2" xfId="1280" xr:uid="{00000000-0005-0000-0000-000007090000}"/>
    <cellStyle name="Comma 5 2 2" xfId="4314" xr:uid="{00000000-0005-0000-0000-000008090000}"/>
    <cellStyle name="Comma 5 3" xfId="1281" xr:uid="{00000000-0005-0000-0000-000009090000}"/>
    <cellStyle name="Comma 5 3 2" xfId="1282" xr:uid="{00000000-0005-0000-0000-00000A090000}"/>
    <cellStyle name="Comma 5 3 2 2" xfId="4315" xr:uid="{00000000-0005-0000-0000-00000B090000}"/>
    <cellStyle name="Comma 5 3 3" xfId="4316" xr:uid="{00000000-0005-0000-0000-00000C090000}"/>
    <cellStyle name="Comma 5 4" xfId="4317" xr:uid="{00000000-0005-0000-0000-00000D090000}"/>
    <cellStyle name="Comma 5 5" xfId="4318" xr:uid="{00000000-0005-0000-0000-00000E090000}"/>
    <cellStyle name="Comma 5 6" xfId="4319" xr:uid="{00000000-0005-0000-0000-00000F090000}"/>
    <cellStyle name="Comma 5 7" xfId="4320" xr:uid="{00000000-0005-0000-0000-000010090000}"/>
    <cellStyle name="Comma 5 8" xfId="4321" xr:uid="{00000000-0005-0000-0000-000011090000}"/>
    <cellStyle name="Comma 5 9" xfId="4322" xr:uid="{00000000-0005-0000-0000-000012090000}"/>
    <cellStyle name="Comma 6" xfId="4323" xr:uid="{00000000-0005-0000-0000-000013090000}"/>
    <cellStyle name="Comma 6 2" xfId="4324" xr:uid="{00000000-0005-0000-0000-000014090000}"/>
    <cellStyle name="Comma 6 3" xfId="4325" xr:uid="{00000000-0005-0000-0000-000015090000}"/>
    <cellStyle name="Comma 6 4" xfId="4326" xr:uid="{00000000-0005-0000-0000-000016090000}"/>
    <cellStyle name="Comma 6 5" xfId="4327" xr:uid="{00000000-0005-0000-0000-000017090000}"/>
    <cellStyle name="Comma 6 6" xfId="4328" xr:uid="{00000000-0005-0000-0000-000018090000}"/>
    <cellStyle name="Comma 6 7" xfId="4329" xr:uid="{00000000-0005-0000-0000-000019090000}"/>
    <cellStyle name="Comma 6 8" xfId="4330" xr:uid="{00000000-0005-0000-0000-00001A090000}"/>
    <cellStyle name="Comma 6 9" xfId="4331" xr:uid="{00000000-0005-0000-0000-00001B090000}"/>
    <cellStyle name="Comma 7" xfId="4332" xr:uid="{00000000-0005-0000-0000-00001C090000}"/>
    <cellStyle name="Comma 7 10" xfId="4333" xr:uid="{00000000-0005-0000-0000-00001D090000}"/>
    <cellStyle name="Comma 7 11" xfId="4334" xr:uid="{00000000-0005-0000-0000-00001E090000}"/>
    <cellStyle name="Comma 7 12" xfId="4335" xr:uid="{00000000-0005-0000-0000-00001F090000}"/>
    <cellStyle name="Comma 7 13" xfId="4336" xr:uid="{00000000-0005-0000-0000-000020090000}"/>
    <cellStyle name="Comma 7 14" xfId="4337" xr:uid="{00000000-0005-0000-0000-000021090000}"/>
    <cellStyle name="Comma 7 15" xfId="4338" xr:uid="{00000000-0005-0000-0000-000022090000}"/>
    <cellStyle name="Comma 7 16" xfId="4339" xr:uid="{00000000-0005-0000-0000-000023090000}"/>
    <cellStyle name="Comma 7 17" xfId="4340" xr:uid="{00000000-0005-0000-0000-000024090000}"/>
    <cellStyle name="Comma 7 18" xfId="4341" xr:uid="{00000000-0005-0000-0000-000025090000}"/>
    <cellStyle name="Comma 7 19" xfId="4342" xr:uid="{00000000-0005-0000-0000-000026090000}"/>
    <cellStyle name="Comma 7 2" xfId="4343" xr:uid="{00000000-0005-0000-0000-000027090000}"/>
    <cellStyle name="Comma 7 20" xfId="4344" xr:uid="{00000000-0005-0000-0000-000028090000}"/>
    <cellStyle name="Comma 7 21" xfId="4345" xr:uid="{00000000-0005-0000-0000-000029090000}"/>
    <cellStyle name="Comma 7 3" xfId="4346" xr:uid="{00000000-0005-0000-0000-00002A090000}"/>
    <cellStyle name="Comma 7 3 10" xfId="4347" xr:uid="{00000000-0005-0000-0000-00002B090000}"/>
    <cellStyle name="Comma 7 3 11" xfId="4348" xr:uid="{00000000-0005-0000-0000-00002C090000}"/>
    <cellStyle name="Comma 7 3 12" xfId="4349" xr:uid="{00000000-0005-0000-0000-00002D090000}"/>
    <cellStyle name="Comma 7 3 13" xfId="4350" xr:uid="{00000000-0005-0000-0000-00002E090000}"/>
    <cellStyle name="Comma 7 3 14" xfId="4351" xr:uid="{00000000-0005-0000-0000-00002F090000}"/>
    <cellStyle name="Comma 7 3 15" xfId="4352" xr:uid="{00000000-0005-0000-0000-000030090000}"/>
    <cellStyle name="Comma 7 3 2" xfId="4353" xr:uid="{00000000-0005-0000-0000-000031090000}"/>
    <cellStyle name="Comma 7 3 3" xfId="4354" xr:uid="{00000000-0005-0000-0000-000032090000}"/>
    <cellStyle name="Comma 7 3 4" xfId="4355" xr:uid="{00000000-0005-0000-0000-000033090000}"/>
    <cellStyle name="Comma 7 3 5" xfId="4356" xr:uid="{00000000-0005-0000-0000-000034090000}"/>
    <cellStyle name="Comma 7 3 6" xfId="4357" xr:uid="{00000000-0005-0000-0000-000035090000}"/>
    <cellStyle name="Comma 7 3 7" xfId="4358" xr:uid="{00000000-0005-0000-0000-000036090000}"/>
    <cellStyle name="Comma 7 3 8" xfId="4359" xr:uid="{00000000-0005-0000-0000-000037090000}"/>
    <cellStyle name="Comma 7 3 9" xfId="4360" xr:uid="{00000000-0005-0000-0000-000038090000}"/>
    <cellStyle name="Comma 7 4" xfId="4361" xr:uid="{00000000-0005-0000-0000-000039090000}"/>
    <cellStyle name="Comma 7 5" xfId="4362" xr:uid="{00000000-0005-0000-0000-00003A090000}"/>
    <cellStyle name="Comma 7 6" xfId="4363" xr:uid="{00000000-0005-0000-0000-00003B090000}"/>
    <cellStyle name="Comma 7 7" xfId="4364" xr:uid="{00000000-0005-0000-0000-00003C090000}"/>
    <cellStyle name="Comma 7 8" xfId="4365" xr:uid="{00000000-0005-0000-0000-00003D090000}"/>
    <cellStyle name="Comma 7 9" xfId="4366" xr:uid="{00000000-0005-0000-0000-00003E090000}"/>
    <cellStyle name="Comma 8" xfId="4367" xr:uid="{00000000-0005-0000-0000-00003F090000}"/>
    <cellStyle name="Comma 8 2" xfId="1283" xr:uid="{00000000-0005-0000-0000-000040090000}"/>
    <cellStyle name="Comma 8 2 2" xfId="1284" xr:uid="{00000000-0005-0000-0000-000041090000}"/>
    <cellStyle name="Comma 8 2 2 2" xfId="4368" xr:uid="{00000000-0005-0000-0000-000042090000}"/>
    <cellStyle name="Comma 8 2 3" xfId="4369" xr:uid="{00000000-0005-0000-0000-000043090000}"/>
    <cellStyle name="Comma 8 3" xfId="4370" xr:uid="{00000000-0005-0000-0000-000044090000}"/>
    <cellStyle name="Comma 8 4" xfId="4371" xr:uid="{00000000-0005-0000-0000-000045090000}"/>
    <cellStyle name="Comma 8 5" xfId="4372" xr:uid="{00000000-0005-0000-0000-000046090000}"/>
    <cellStyle name="Comma 8 6" xfId="4373" xr:uid="{00000000-0005-0000-0000-000047090000}"/>
    <cellStyle name="Comma 8 7" xfId="4374" xr:uid="{00000000-0005-0000-0000-000048090000}"/>
    <cellStyle name="Comma 8 8" xfId="4375" xr:uid="{00000000-0005-0000-0000-000049090000}"/>
    <cellStyle name="Comma 9" xfId="4376" xr:uid="{00000000-0005-0000-0000-00004A090000}"/>
    <cellStyle name="Comma 9 10" xfId="4377" xr:uid="{00000000-0005-0000-0000-00004B090000}"/>
    <cellStyle name="Comma 9 2" xfId="4378" xr:uid="{00000000-0005-0000-0000-00004C090000}"/>
    <cellStyle name="Comma 9 3" xfId="4379" xr:uid="{00000000-0005-0000-0000-00004D090000}"/>
    <cellStyle name="Comma 9 4" xfId="4380" xr:uid="{00000000-0005-0000-0000-00004E090000}"/>
    <cellStyle name="Comma 9 5" xfId="4381" xr:uid="{00000000-0005-0000-0000-00004F090000}"/>
    <cellStyle name="Comma 9 6" xfId="4382" xr:uid="{00000000-0005-0000-0000-000050090000}"/>
    <cellStyle name="Comma 9 7" xfId="4383" xr:uid="{00000000-0005-0000-0000-000051090000}"/>
    <cellStyle name="Comma 9 8" xfId="4384" xr:uid="{00000000-0005-0000-0000-000052090000}"/>
    <cellStyle name="Comma 9 9" xfId="4385" xr:uid="{00000000-0005-0000-0000-000053090000}"/>
    <cellStyle name="Constants" xfId="1285" xr:uid="{00000000-0005-0000-0000-000054090000}"/>
    <cellStyle name="Currency 2" xfId="1286" xr:uid="{00000000-0005-0000-0000-000055090000}"/>
    <cellStyle name="Currency 2 2" xfId="4386" xr:uid="{00000000-0005-0000-0000-000056090000}"/>
    <cellStyle name="Currency 2 3" xfId="4387" xr:uid="{00000000-0005-0000-0000-000057090000}"/>
    <cellStyle name="CustomCellsOrange" xfId="1287" xr:uid="{00000000-0005-0000-0000-000058090000}"/>
    <cellStyle name="CustomizationCells" xfId="1288" xr:uid="{00000000-0005-0000-0000-000059090000}"/>
    <cellStyle name="CustomizationGreenCells" xfId="1289" xr:uid="{00000000-0005-0000-0000-00005A090000}"/>
    <cellStyle name="DocBox_EmptyRow" xfId="1290" xr:uid="{00000000-0005-0000-0000-00005B090000}"/>
    <cellStyle name="donn_normal" xfId="1291" xr:uid="{00000000-0005-0000-0000-00005C090000}"/>
    <cellStyle name="Eingabe" xfId="1292" xr:uid="{00000000-0005-0000-0000-00005D090000}"/>
    <cellStyle name="Ellenőrzőcella" xfId="4388" xr:uid="{00000000-0005-0000-0000-00005E090000}"/>
    <cellStyle name="Empty_B_border" xfId="1293" xr:uid="{00000000-0005-0000-0000-00005F090000}"/>
    <cellStyle name="ent_col_ser" xfId="1294" xr:uid="{00000000-0005-0000-0000-000060090000}"/>
    <cellStyle name="entete_source" xfId="1295" xr:uid="{00000000-0005-0000-0000-000061090000}"/>
    <cellStyle name="Ergebnis" xfId="1296" xr:uid="{00000000-0005-0000-0000-000062090000}"/>
    <cellStyle name="Erklärender Text" xfId="1297" xr:uid="{00000000-0005-0000-0000-000063090000}"/>
    <cellStyle name="Estilo 1" xfId="1298" xr:uid="{00000000-0005-0000-0000-000064090000}"/>
    <cellStyle name="Euro" xfId="1299" xr:uid="{00000000-0005-0000-0000-000065090000}"/>
    <cellStyle name="Euro 10" xfId="1300" xr:uid="{00000000-0005-0000-0000-000066090000}"/>
    <cellStyle name="Euro 10 2" xfId="1301" xr:uid="{00000000-0005-0000-0000-000067090000}"/>
    <cellStyle name="Euro 11" xfId="1302" xr:uid="{00000000-0005-0000-0000-000068090000}"/>
    <cellStyle name="Euro 11 2" xfId="1303" xr:uid="{00000000-0005-0000-0000-000069090000}"/>
    <cellStyle name="Euro 12" xfId="1304" xr:uid="{00000000-0005-0000-0000-00006A090000}"/>
    <cellStyle name="Euro 13" xfId="1305" xr:uid="{00000000-0005-0000-0000-00006B090000}"/>
    <cellStyle name="Euro 14" xfId="1306" xr:uid="{00000000-0005-0000-0000-00006C090000}"/>
    <cellStyle name="Euro 15" xfId="1307" xr:uid="{00000000-0005-0000-0000-00006D090000}"/>
    <cellStyle name="Euro 16" xfId="1308" xr:uid="{00000000-0005-0000-0000-00006E090000}"/>
    <cellStyle name="Euro 17" xfId="1309" xr:uid="{00000000-0005-0000-0000-00006F090000}"/>
    <cellStyle name="Euro 18" xfId="1310" xr:uid="{00000000-0005-0000-0000-000070090000}"/>
    <cellStyle name="Euro 19" xfId="1311" xr:uid="{00000000-0005-0000-0000-000071090000}"/>
    <cellStyle name="Euro 2" xfId="1312" xr:uid="{00000000-0005-0000-0000-000072090000}"/>
    <cellStyle name="Euro 2 2" xfId="1313" xr:uid="{00000000-0005-0000-0000-000073090000}"/>
    <cellStyle name="Euro 2 2 2" xfId="1314" xr:uid="{00000000-0005-0000-0000-000074090000}"/>
    <cellStyle name="Euro 2 2 2 2" xfId="4390" xr:uid="{00000000-0005-0000-0000-000075090000}"/>
    <cellStyle name="Euro 2 2 3" xfId="1315" xr:uid="{00000000-0005-0000-0000-000076090000}"/>
    <cellStyle name="Euro 2 2 4" xfId="1316" xr:uid="{00000000-0005-0000-0000-000077090000}"/>
    <cellStyle name="Euro 2 2 5" xfId="1317" xr:uid="{00000000-0005-0000-0000-000078090000}"/>
    <cellStyle name="Euro 2 2 6" xfId="4391" xr:uid="{00000000-0005-0000-0000-000079090000}"/>
    <cellStyle name="Euro 2 3" xfId="1318" xr:uid="{00000000-0005-0000-0000-00007A090000}"/>
    <cellStyle name="Euro 2 3 2" xfId="4392" xr:uid="{00000000-0005-0000-0000-00007B090000}"/>
    <cellStyle name="Euro 2 4" xfId="1319" xr:uid="{00000000-0005-0000-0000-00007C090000}"/>
    <cellStyle name="Euro 2 4 2" xfId="4393" xr:uid="{00000000-0005-0000-0000-00007D090000}"/>
    <cellStyle name="Euro 2 4 3" xfId="4394" xr:uid="{00000000-0005-0000-0000-00007E090000}"/>
    <cellStyle name="Euro 2 4 3 2" xfId="4395" xr:uid="{00000000-0005-0000-0000-00007F090000}"/>
    <cellStyle name="Euro 2 4 3 3" xfId="4396" xr:uid="{00000000-0005-0000-0000-000080090000}"/>
    <cellStyle name="Euro 2 4 4" xfId="4397" xr:uid="{00000000-0005-0000-0000-000081090000}"/>
    <cellStyle name="Euro 2 5" xfId="1320" xr:uid="{00000000-0005-0000-0000-000082090000}"/>
    <cellStyle name="Euro 2 5 2" xfId="4398" xr:uid="{00000000-0005-0000-0000-000083090000}"/>
    <cellStyle name="Euro 2 6" xfId="1321" xr:uid="{00000000-0005-0000-0000-000084090000}"/>
    <cellStyle name="Euro 2 6 2" xfId="4399" xr:uid="{00000000-0005-0000-0000-000085090000}"/>
    <cellStyle name="Euro 2 7" xfId="4400" xr:uid="{00000000-0005-0000-0000-000086090000}"/>
    <cellStyle name="Euro 2 7 2" xfId="4401" xr:uid="{00000000-0005-0000-0000-000087090000}"/>
    <cellStyle name="Euro 20" xfId="1322" xr:uid="{00000000-0005-0000-0000-000088090000}"/>
    <cellStyle name="Euro 21" xfId="1323" xr:uid="{00000000-0005-0000-0000-000089090000}"/>
    <cellStyle name="Euro 22" xfId="1324" xr:uid="{00000000-0005-0000-0000-00008A090000}"/>
    <cellStyle name="Euro 23" xfId="1325" xr:uid="{00000000-0005-0000-0000-00008B090000}"/>
    <cellStyle name="Euro 24" xfId="1326" xr:uid="{00000000-0005-0000-0000-00008C090000}"/>
    <cellStyle name="Euro 25" xfId="1327" xr:uid="{00000000-0005-0000-0000-00008D090000}"/>
    <cellStyle name="Euro 26" xfId="1328" xr:uid="{00000000-0005-0000-0000-00008E090000}"/>
    <cellStyle name="Euro 27" xfId="1329" xr:uid="{00000000-0005-0000-0000-00008F090000}"/>
    <cellStyle name="Euro 28" xfId="1330" xr:uid="{00000000-0005-0000-0000-000090090000}"/>
    <cellStyle name="Euro 29" xfId="1331" xr:uid="{00000000-0005-0000-0000-000091090000}"/>
    <cellStyle name="Euro 3" xfId="1332" xr:uid="{00000000-0005-0000-0000-000092090000}"/>
    <cellStyle name="Euro 3 2" xfId="1333" xr:uid="{00000000-0005-0000-0000-000093090000}"/>
    <cellStyle name="Euro 3 2 2" xfId="1334" xr:uid="{00000000-0005-0000-0000-000094090000}"/>
    <cellStyle name="Euro 3 2 2 2" xfId="4402" xr:uid="{00000000-0005-0000-0000-000095090000}"/>
    <cellStyle name="Euro 3 2 2 3" xfId="4403" xr:uid="{00000000-0005-0000-0000-000096090000}"/>
    <cellStyle name="Euro 3 3" xfId="1335" xr:uid="{00000000-0005-0000-0000-000097090000}"/>
    <cellStyle name="Euro 3 3 2" xfId="1336" xr:uid="{00000000-0005-0000-0000-000098090000}"/>
    <cellStyle name="Euro 3 3 3" xfId="1337" xr:uid="{00000000-0005-0000-0000-000099090000}"/>
    <cellStyle name="Euro 3 3 4" xfId="1338" xr:uid="{00000000-0005-0000-0000-00009A090000}"/>
    <cellStyle name="Euro 3 3 5" xfId="4404" xr:uid="{00000000-0005-0000-0000-00009B090000}"/>
    <cellStyle name="Euro 3 3 6" xfId="4405" xr:uid="{00000000-0005-0000-0000-00009C090000}"/>
    <cellStyle name="Euro 3 4" xfId="1339" xr:uid="{00000000-0005-0000-0000-00009D090000}"/>
    <cellStyle name="Euro 3 4 2" xfId="4406" xr:uid="{00000000-0005-0000-0000-00009E090000}"/>
    <cellStyle name="Euro 3 4 3" xfId="4407" xr:uid="{00000000-0005-0000-0000-00009F090000}"/>
    <cellStyle name="Euro 3 5" xfId="1340" xr:uid="{00000000-0005-0000-0000-0000A0090000}"/>
    <cellStyle name="Euro 3 6" xfId="1341" xr:uid="{00000000-0005-0000-0000-0000A1090000}"/>
    <cellStyle name="Euro 3 7" xfId="1342" xr:uid="{00000000-0005-0000-0000-0000A2090000}"/>
    <cellStyle name="Euro 3_PrimaryEnergyPrices_TIMES" xfId="1343" xr:uid="{00000000-0005-0000-0000-0000A3090000}"/>
    <cellStyle name="Euro 30" xfId="1344" xr:uid="{00000000-0005-0000-0000-0000A4090000}"/>
    <cellStyle name="Euro 31" xfId="1345" xr:uid="{00000000-0005-0000-0000-0000A5090000}"/>
    <cellStyle name="Euro 32" xfId="1346" xr:uid="{00000000-0005-0000-0000-0000A6090000}"/>
    <cellStyle name="Euro 33" xfId="1347" xr:uid="{00000000-0005-0000-0000-0000A7090000}"/>
    <cellStyle name="Euro 34" xfId="1348" xr:uid="{00000000-0005-0000-0000-0000A8090000}"/>
    <cellStyle name="Euro 35" xfId="1349" xr:uid="{00000000-0005-0000-0000-0000A9090000}"/>
    <cellStyle name="Euro 36" xfId="1350" xr:uid="{00000000-0005-0000-0000-0000AA090000}"/>
    <cellStyle name="Euro 37" xfId="1351" xr:uid="{00000000-0005-0000-0000-0000AB090000}"/>
    <cellStyle name="Euro 38" xfId="1352" xr:uid="{00000000-0005-0000-0000-0000AC090000}"/>
    <cellStyle name="Euro 39" xfId="1353" xr:uid="{00000000-0005-0000-0000-0000AD090000}"/>
    <cellStyle name="Euro 4" xfId="1354" xr:uid="{00000000-0005-0000-0000-0000AE090000}"/>
    <cellStyle name="Euro 4 2" xfId="1355" xr:uid="{00000000-0005-0000-0000-0000AF090000}"/>
    <cellStyle name="Euro 4 2 2" xfId="1356" xr:uid="{00000000-0005-0000-0000-0000B0090000}"/>
    <cellStyle name="Euro 4 2 2 2" xfId="4408" xr:uid="{00000000-0005-0000-0000-0000B1090000}"/>
    <cellStyle name="Euro 4 2 2 3" xfId="4409" xr:uid="{00000000-0005-0000-0000-0000B2090000}"/>
    <cellStyle name="Euro 4 2 3" xfId="4410" xr:uid="{00000000-0005-0000-0000-0000B3090000}"/>
    <cellStyle name="Euro 4 3" xfId="1357" xr:uid="{00000000-0005-0000-0000-0000B4090000}"/>
    <cellStyle name="Euro 4 3 2" xfId="1358" xr:uid="{00000000-0005-0000-0000-0000B5090000}"/>
    <cellStyle name="Euro 4 3 3" xfId="1359" xr:uid="{00000000-0005-0000-0000-0000B6090000}"/>
    <cellStyle name="Euro 4 3 4" xfId="1360" xr:uid="{00000000-0005-0000-0000-0000B7090000}"/>
    <cellStyle name="Euro 4 3 5" xfId="4411" xr:uid="{00000000-0005-0000-0000-0000B8090000}"/>
    <cellStyle name="Euro 4 3 6" xfId="4412" xr:uid="{00000000-0005-0000-0000-0000B9090000}"/>
    <cellStyle name="Euro 4 4" xfId="1361" xr:uid="{00000000-0005-0000-0000-0000BA090000}"/>
    <cellStyle name="Euro 4 4 2" xfId="4413" xr:uid="{00000000-0005-0000-0000-0000BB090000}"/>
    <cellStyle name="Euro 4 4 3" xfId="4414" xr:uid="{00000000-0005-0000-0000-0000BC090000}"/>
    <cellStyle name="Euro 4 5" xfId="1362" xr:uid="{00000000-0005-0000-0000-0000BD090000}"/>
    <cellStyle name="Euro 40" xfId="1363" xr:uid="{00000000-0005-0000-0000-0000BE090000}"/>
    <cellStyle name="Euro 41" xfId="1364" xr:uid="{00000000-0005-0000-0000-0000BF090000}"/>
    <cellStyle name="Euro 42" xfId="1365" xr:uid="{00000000-0005-0000-0000-0000C0090000}"/>
    <cellStyle name="Euro 43" xfId="1366" xr:uid="{00000000-0005-0000-0000-0000C1090000}"/>
    <cellStyle name="Euro 44" xfId="1367" xr:uid="{00000000-0005-0000-0000-0000C2090000}"/>
    <cellStyle name="Euro 45" xfId="1368" xr:uid="{00000000-0005-0000-0000-0000C3090000}"/>
    <cellStyle name="Euro 46" xfId="1369" xr:uid="{00000000-0005-0000-0000-0000C4090000}"/>
    <cellStyle name="Euro 47" xfId="1370" xr:uid="{00000000-0005-0000-0000-0000C5090000}"/>
    <cellStyle name="Euro 48" xfId="1371" xr:uid="{00000000-0005-0000-0000-0000C6090000}"/>
    <cellStyle name="Euro 48 2" xfId="1372" xr:uid="{00000000-0005-0000-0000-0000C7090000}"/>
    <cellStyle name="Euro 49" xfId="1373" xr:uid="{00000000-0005-0000-0000-0000C8090000}"/>
    <cellStyle name="Euro 49 2" xfId="1374" xr:uid="{00000000-0005-0000-0000-0000C9090000}"/>
    <cellStyle name="Euro 5" xfId="1375" xr:uid="{00000000-0005-0000-0000-0000CA090000}"/>
    <cellStyle name="Euro 5 2" xfId="1376" xr:uid="{00000000-0005-0000-0000-0000CB090000}"/>
    <cellStyle name="Euro 5 2 2" xfId="4415" xr:uid="{00000000-0005-0000-0000-0000CC090000}"/>
    <cellStyle name="Euro 5 3" xfId="1377" xr:uid="{00000000-0005-0000-0000-0000CD090000}"/>
    <cellStyle name="Euro 5 3 2" xfId="4416" xr:uid="{00000000-0005-0000-0000-0000CE090000}"/>
    <cellStyle name="Euro 5 3 3" xfId="4417" xr:uid="{00000000-0005-0000-0000-0000CF090000}"/>
    <cellStyle name="Euro 5 4" xfId="1378" xr:uid="{00000000-0005-0000-0000-0000D0090000}"/>
    <cellStyle name="Euro 50" xfId="1379" xr:uid="{00000000-0005-0000-0000-0000D1090000}"/>
    <cellStyle name="Euro 50 2" xfId="1380" xr:uid="{00000000-0005-0000-0000-0000D2090000}"/>
    <cellStyle name="Euro 51" xfId="1381" xr:uid="{00000000-0005-0000-0000-0000D3090000}"/>
    <cellStyle name="Euro 51 2" xfId="1382" xr:uid="{00000000-0005-0000-0000-0000D4090000}"/>
    <cellStyle name="Euro 52" xfId="1383" xr:uid="{00000000-0005-0000-0000-0000D5090000}"/>
    <cellStyle name="Euro 52 2" xfId="1384" xr:uid="{00000000-0005-0000-0000-0000D6090000}"/>
    <cellStyle name="Euro 53" xfId="1385" xr:uid="{00000000-0005-0000-0000-0000D7090000}"/>
    <cellStyle name="Euro 53 2" xfId="1386" xr:uid="{00000000-0005-0000-0000-0000D8090000}"/>
    <cellStyle name="Euro 54" xfId="1387" xr:uid="{00000000-0005-0000-0000-0000D9090000}"/>
    <cellStyle name="Euro 54 2" xfId="1388" xr:uid="{00000000-0005-0000-0000-0000DA090000}"/>
    <cellStyle name="Euro 55" xfId="1389" xr:uid="{00000000-0005-0000-0000-0000DB090000}"/>
    <cellStyle name="Euro 55 2" xfId="1390" xr:uid="{00000000-0005-0000-0000-0000DC090000}"/>
    <cellStyle name="Euro 56" xfId="1391" xr:uid="{00000000-0005-0000-0000-0000DD090000}"/>
    <cellStyle name="Euro 56 2" xfId="1392" xr:uid="{00000000-0005-0000-0000-0000DE090000}"/>
    <cellStyle name="Euro 57" xfId="1393" xr:uid="{00000000-0005-0000-0000-0000DF090000}"/>
    <cellStyle name="Euro 58" xfId="1394" xr:uid="{00000000-0005-0000-0000-0000E0090000}"/>
    <cellStyle name="Euro 58 2" xfId="4418" xr:uid="{00000000-0005-0000-0000-0000E1090000}"/>
    <cellStyle name="Euro 58 2 2" xfId="4419" xr:uid="{00000000-0005-0000-0000-0000E2090000}"/>
    <cellStyle name="Euro 58 3" xfId="4420" xr:uid="{00000000-0005-0000-0000-0000E3090000}"/>
    <cellStyle name="Euro 58 3 2" xfId="4421" xr:uid="{00000000-0005-0000-0000-0000E4090000}"/>
    <cellStyle name="Euro 58 3 3" xfId="4422" xr:uid="{00000000-0005-0000-0000-0000E5090000}"/>
    <cellStyle name="Euro 58 4" xfId="4423" xr:uid="{00000000-0005-0000-0000-0000E6090000}"/>
    <cellStyle name="Euro 58 5" xfId="4424" xr:uid="{00000000-0005-0000-0000-0000E7090000}"/>
    <cellStyle name="Euro 58 6" xfId="4425" xr:uid="{00000000-0005-0000-0000-0000E8090000}"/>
    <cellStyle name="Euro 59" xfId="1395" xr:uid="{00000000-0005-0000-0000-0000E9090000}"/>
    <cellStyle name="Euro 59 2" xfId="4426" xr:uid="{00000000-0005-0000-0000-0000EA090000}"/>
    <cellStyle name="Euro 6" xfId="1396" xr:uid="{00000000-0005-0000-0000-0000EB090000}"/>
    <cellStyle name="Euro 6 2" xfId="1397" xr:uid="{00000000-0005-0000-0000-0000EC090000}"/>
    <cellStyle name="Euro 6 2 2" xfId="4427" xr:uid="{00000000-0005-0000-0000-0000ED090000}"/>
    <cellStyle name="Euro 6 3" xfId="1398" xr:uid="{00000000-0005-0000-0000-0000EE090000}"/>
    <cellStyle name="Euro 6 3 2" xfId="4428" xr:uid="{00000000-0005-0000-0000-0000EF090000}"/>
    <cellStyle name="Euro 6 3 3" xfId="4429" xr:uid="{00000000-0005-0000-0000-0000F0090000}"/>
    <cellStyle name="Euro 6 4" xfId="4430" xr:uid="{00000000-0005-0000-0000-0000F1090000}"/>
    <cellStyle name="Euro 60" xfId="4431" xr:uid="{00000000-0005-0000-0000-0000F2090000}"/>
    <cellStyle name="Euro 61" xfId="4432" xr:uid="{00000000-0005-0000-0000-0000F3090000}"/>
    <cellStyle name="Euro 62" xfId="4389" xr:uid="{00000000-0005-0000-0000-0000F4090000}"/>
    <cellStyle name="Euro 7" xfId="1399" xr:uid="{00000000-0005-0000-0000-0000F5090000}"/>
    <cellStyle name="Euro 7 2" xfId="1400" xr:uid="{00000000-0005-0000-0000-0000F6090000}"/>
    <cellStyle name="Euro 7 3" xfId="1401" xr:uid="{00000000-0005-0000-0000-0000F7090000}"/>
    <cellStyle name="Euro 7 3 2" xfId="4433" xr:uid="{00000000-0005-0000-0000-0000F8090000}"/>
    <cellStyle name="Euro 7 3 3" xfId="4434" xr:uid="{00000000-0005-0000-0000-0000F9090000}"/>
    <cellStyle name="Euro 8" xfId="1402" xr:uid="{00000000-0005-0000-0000-0000FA090000}"/>
    <cellStyle name="Euro 8 2" xfId="1403" xr:uid="{00000000-0005-0000-0000-0000FB090000}"/>
    <cellStyle name="Euro 9" xfId="1404" xr:uid="{00000000-0005-0000-0000-0000FC090000}"/>
    <cellStyle name="Euro 9 2" xfId="1405" xr:uid="{00000000-0005-0000-0000-0000FD090000}"/>
    <cellStyle name="Euro_Potentials in TIMES" xfId="1406" xr:uid="{00000000-0005-0000-0000-0000FE090000}"/>
    <cellStyle name="Explanatory Text" xfId="3279" builtinId="53" customBuiltin="1"/>
    <cellStyle name="Explanatory Text 10" xfId="1407" xr:uid="{00000000-0005-0000-0000-0000000A0000}"/>
    <cellStyle name="Explanatory Text 11" xfId="1408" xr:uid="{00000000-0005-0000-0000-0000010A0000}"/>
    <cellStyle name="Explanatory Text 12" xfId="1409" xr:uid="{00000000-0005-0000-0000-0000020A0000}"/>
    <cellStyle name="Explanatory Text 13" xfId="1410" xr:uid="{00000000-0005-0000-0000-0000030A0000}"/>
    <cellStyle name="Explanatory Text 14" xfId="1411" xr:uid="{00000000-0005-0000-0000-0000040A0000}"/>
    <cellStyle name="Explanatory Text 15" xfId="1412" xr:uid="{00000000-0005-0000-0000-0000050A0000}"/>
    <cellStyle name="Explanatory Text 16" xfId="1413" xr:uid="{00000000-0005-0000-0000-0000060A0000}"/>
    <cellStyle name="Explanatory Text 17" xfId="1414" xr:uid="{00000000-0005-0000-0000-0000070A0000}"/>
    <cellStyle name="Explanatory Text 18" xfId="1415" xr:uid="{00000000-0005-0000-0000-0000080A0000}"/>
    <cellStyle name="Explanatory Text 19" xfId="1416" xr:uid="{00000000-0005-0000-0000-0000090A0000}"/>
    <cellStyle name="Explanatory Text 2" xfId="1417" xr:uid="{00000000-0005-0000-0000-00000A0A0000}"/>
    <cellStyle name="Explanatory Text 2 10" xfId="4435" xr:uid="{00000000-0005-0000-0000-00000B0A0000}"/>
    <cellStyle name="Explanatory Text 2 2" xfId="4436" xr:uid="{00000000-0005-0000-0000-00000C0A0000}"/>
    <cellStyle name="Explanatory Text 2 3" xfId="4437" xr:uid="{00000000-0005-0000-0000-00000D0A0000}"/>
    <cellStyle name="Explanatory Text 2 4" xfId="4438" xr:uid="{00000000-0005-0000-0000-00000E0A0000}"/>
    <cellStyle name="Explanatory Text 2 5" xfId="4439" xr:uid="{00000000-0005-0000-0000-00000F0A0000}"/>
    <cellStyle name="Explanatory Text 2 6" xfId="4440" xr:uid="{00000000-0005-0000-0000-0000100A0000}"/>
    <cellStyle name="Explanatory Text 2 7" xfId="4441" xr:uid="{00000000-0005-0000-0000-0000110A0000}"/>
    <cellStyle name="Explanatory Text 2 8" xfId="4442" xr:uid="{00000000-0005-0000-0000-0000120A0000}"/>
    <cellStyle name="Explanatory Text 2 9" xfId="4443" xr:uid="{00000000-0005-0000-0000-0000130A0000}"/>
    <cellStyle name="Explanatory Text 20" xfId="1418" xr:uid="{00000000-0005-0000-0000-0000140A0000}"/>
    <cellStyle name="Explanatory Text 21" xfId="1419" xr:uid="{00000000-0005-0000-0000-0000150A0000}"/>
    <cellStyle name="Explanatory Text 22" xfId="1420" xr:uid="{00000000-0005-0000-0000-0000160A0000}"/>
    <cellStyle name="Explanatory Text 23" xfId="1421" xr:uid="{00000000-0005-0000-0000-0000170A0000}"/>
    <cellStyle name="Explanatory Text 24" xfId="1422" xr:uid="{00000000-0005-0000-0000-0000180A0000}"/>
    <cellStyle name="Explanatory Text 25" xfId="1423" xr:uid="{00000000-0005-0000-0000-0000190A0000}"/>
    <cellStyle name="Explanatory Text 26" xfId="1424" xr:uid="{00000000-0005-0000-0000-00001A0A0000}"/>
    <cellStyle name="Explanatory Text 27" xfId="1425" xr:uid="{00000000-0005-0000-0000-00001B0A0000}"/>
    <cellStyle name="Explanatory Text 28" xfId="1426" xr:uid="{00000000-0005-0000-0000-00001C0A0000}"/>
    <cellStyle name="Explanatory Text 29" xfId="1427" xr:uid="{00000000-0005-0000-0000-00001D0A0000}"/>
    <cellStyle name="Explanatory Text 3" xfId="1428" xr:uid="{00000000-0005-0000-0000-00001E0A0000}"/>
    <cellStyle name="Explanatory Text 3 2" xfId="1429" xr:uid="{00000000-0005-0000-0000-00001F0A0000}"/>
    <cellStyle name="Explanatory Text 30" xfId="1430" xr:uid="{00000000-0005-0000-0000-0000200A0000}"/>
    <cellStyle name="Explanatory Text 31" xfId="1431" xr:uid="{00000000-0005-0000-0000-0000210A0000}"/>
    <cellStyle name="Explanatory Text 32" xfId="1432" xr:uid="{00000000-0005-0000-0000-0000220A0000}"/>
    <cellStyle name="Explanatory Text 33" xfId="1433" xr:uid="{00000000-0005-0000-0000-0000230A0000}"/>
    <cellStyle name="Explanatory Text 34" xfId="1434" xr:uid="{00000000-0005-0000-0000-0000240A0000}"/>
    <cellStyle name="Explanatory Text 35" xfId="1435" xr:uid="{00000000-0005-0000-0000-0000250A0000}"/>
    <cellStyle name="Explanatory Text 36" xfId="1436" xr:uid="{00000000-0005-0000-0000-0000260A0000}"/>
    <cellStyle name="Explanatory Text 37" xfId="1437" xr:uid="{00000000-0005-0000-0000-0000270A0000}"/>
    <cellStyle name="Explanatory Text 38" xfId="1438" xr:uid="{00000000-0005-0000-0000-0000280A0000}"/>
    <cellStyle name="Explanatory Text 39" xfId="1439" xr:uid="{00000000-0005-0000-0000-0000290A0000}"/>
    <cellStyle name="Explanatory Text 4" xfId="1440" xr:uid="{00000000-0005-0000-0000-00002A0A0000}"/>
    <cellStyle name="Explanatory Text 4 2" xfId="4444" xr:uid="{00000000-0005-0000-0000-00002B0A0000}"/>
    <cellStyle name="Explanatory Text 40" xfId="1441" xr:uid="{00000000-0005-0000-0000-00002C0A0000}"/>
    <cellStyle name="Explanatory Text 41" xfId="1442" xr:uid="{00000000-0005-0000-0000-00002D0A0000}"/>
    <cellStyle name="Explanatory Text 42" xfId="1443" xr:uid="{00000000-0005-0000-0000-00002E0A0000}"/>
    <cellStyle name="Explanatory Text 43" xfId="1444" xr:uid="{00000000-0005-0000-0000-00002F0A0000}"/>
    <cellStyle name="Explanatory Text 44" xfId="4445" xr:uid="{00000000-0005-0000-0000-0000300A0000}"/>
    <cellStyle name="Explanatory Text 5" xfId="1445" xr:uid="{00000000-0005-0000-0000-0000310A0000}"/>
    <cellStyle name="Explanatory Text 5 2" xfId="4446" xr:uid="{00000000-0005-0000-0000-0000320A0000}"/>
    <cellStyle name="Explanatory Text 6" xfId="1446" xr:uid="{00000000-0005-0000-0000-0000330A0000}"/>
    <cellStyle name="Explanatory Text 6 2" xfId="4447" xr:uid="{00000000-0005-0000-0000-0000340A0000}"/>
    <cellStyle name="Explanatory Text 7" xfId="1447" xr:uid="{00000000-0005-0000-0000-0000350A0000}"/>
    <cellStyle name="Explanatory Text 8" xfId="1448" xr:uid="{00000000-0005-0000-0000-0000360A0000}"/>
    <cellStyle name="Explanatory Text 9" xfId="1449" xr:uid="{00000000-0005-0000-0000-0000370A0000}"/>
    <cellStyle name="Ezres_vegleges_en" xfId="4448" xr:uid="{00000000-0005-0000-0000-0000380A0000}"/>
    <cellStyle name="Figyelmeztetés" xfId="4449" xr:uid="{00000000-0005-0000-0000-0000390A0000}"/>
    <cellStyle name="Float" xfId="1450" xr:uid="{00000000-0005-0000-0000-00003A0A0000}"/>
    <cellStyle name="Float 2" xfId="1451" xr:uid="{00000000-0005-0000-0000-00003B0A0000}"/>
    <cellStyle name="Float 3" xfId="1452" xr:uid="{00000000-0005-0000-0000-00003C0A0000}"/>
    <cellStyle name="Float 4" xfId="4450" xr:uid="{00000000-0005-0000-0000-00003D0A0000}"/>
    <cellStyle name="Good" xfId="3272" builtinId="26" customBuiltin="1"/>
    <cellStyle name="Good 10" xfId="1453" xr:uid="{00000000-0005-0000-0000-00003F0A0000}"/>
    <cellStyle name="Good 11" xfId="1454" xr:uid="{00000000-0005-0000-0000-0000400A0000}"/>
    <cellStyle name="Good 12" xfId="1455" xr:uid="{00000000-0005-0000-0000-0000410A0000}"/>
    <cellStyle name="Good 13" xfId="1456" xr:uid="{00000000-0005-0000-0000-0000420A0000}"/>
    <cellStyle name="Good 14" xfId="1457" xr:uid="{00000000-0005-0000-0000-0000430A0000}"/>
    <cellStyle name="Good 15" xfId="1458" xr:uid="{00000000-0005-0000-0000-0000440A0000}"/>
    <cellStyle name="Good 16" xfId="1459" xr:uid="{00000000-0005-0000-0000-0000450A0000}"/>
    <cellStyle name="Good 17" xfId="1460" xr:uid="{00000000-0005-0000-0000-0000460A0000}"/>
    <cellStyle name="Good 18" xfId="1461" xr:uid="{00000000-0005-0000-0000-0000470A0000}"/>
    <cellStyle name="Good 19" xfId="1462" xr:uid="{00000000-0005-0000-0000-0000480A0000}"/>
    <cellStyle name="Good 2" xfId="1463" xr:uid="{00000000-0005-0000-0000-0000490A0000}"/>
    <cellStyle name="Good 2 10" xfId="4451" xr:uid="{00000000-0005-0000-0000-00004A0A0000}"/>
    <cellStyle name="Good 2 11" xfId="4452" xr:uid="{00000000-0005-0000-0000-00004B0A0000}"/>
    <cellStyle name="Good 2 12" xfId="4453" xr:uid="{00000000-0005-0000-0000-00004C0A0000}"/>
    <cellStyle name="Good 2 12 2" xfId="4454" xr:uid="{00000000-0005-0000-0000-00004D0A0000}"/>
    <cellStyle name="Good 2 2" xfId="1464" xr:uid="{00000000-0005-0000-0000-00004E0A0000}"/>
    <cellStyle name="Good 2 2 2" xfId="4456" xr:uid="{00000000-0005-0000-0000-00004F0A0000}"/>
    <cellStyle name="Good 2 2 3" xfId="4455" xr:uid="{00000000-0005-0000-0000-0000500A0000}"/>
    <cellStyle name="Good 2 3" xfId="1465" xr:uid="{00000000-0005-0000-0000-0000510A0000}"/>
    <cellStyle name="Good 2 3 2" xfId="4458" xr:uid="{00000000-0005-0000-0000-0000520A0000}"/>
    <cellStyle name="Good 2 3 3" xfId="4457" xr:uid="{00000000-0005-0000-0000-0000530A0000}"/>
    <cellStyle name="Good 2 4" xfId="4459" xr:uid="{00000000-0005-0000-0000-0000540A0000}"/>
    <cellStyle name="Good 2 5" xfId="4460" xr:uid="{00000000-0005-0000-0000-0000550A0000}"/>
    <cellStyle name="Good 2 6" xfId="4461" xr:uid="{00000000-0005-0000-0000-0000560A0000}"/>
    <cellStyle name="Good 2 7" xfId="4462" xr:uid="{00000000-0005-0000-0000-0000570A0000}"/>
    <cellStyle name="Good 2 8" xfId="4463" xr:uid="{00000000-0005-0000-0000-0000580A0000}"/>
    <cellStyle name="Good 2 9" xfId="4464" xr:uid="{00000000-0005-0000-0000-0000590A0000}"/>
    <cellStyle name="Good 20" xfId="1466" xr:uid="{00000000-0005-0000-0000-00005A0A0000}"/>
    <cellStyle name="Good 21" xfId="1467" xr:uid="{00000000-0005-0000-0000-00005B0A0000}"/>
    <cellStyle name="Good 22" xfId="1468" xr:uid="{00000000-0005-0000-0000-00005C0A0000}"/>
    <cellStyle name="Good 23" xfId="1469" xr:uid="{00000000-0005-0000-0000-00005D0A0000}"/>
    <cellStyle name="Good 24" xfId="1470" xr:uid="{00000000-0005-0000-0000-00005E0A0000}"/>
    <cellStyle name="Good 25" xfId="1471" xr:uid="{00000000-0005-0000-0000-00005F0A0000}"/>
    <cellStyle name="Good 26" xfId="1472" xr:uid="{00000000-0005-0000-0000-0000600A0000}"/>
    <cellStyle name="Good 27" xfId="1473" xr:uid="{00000000-0005-0000-0000-0000610A0000}"/>
    <cellStyle name="Good 28" xfId="1474" xr:uid="{00000000-0005-0000-0000-0000620A0000}"/>
    <cellStyle name="Good 29" xfId="1475" xr:uid="{00000000-0005-0000-0000-0000630A0000}"/>
    <cellStyle name="Good 3" xfId="1476" xr:uid="{00000000-0005-0000-0000-0000640A0000}"/>
    <cellStyle name="Good 3 2" xfId="1477" xr:uid="{00000000-0005-0000-0000-0000650A0000}"/>
    <cellStyle name="Good 3 2 2" xfId="4466" xr:uid="{00000000-0005-0000-0000-0000660A0000}"/>
    <cellStyle name="Good 3 3" xfId="4467" xr:uid="{00000000-0005-0000-0000-0000670A0000}"/>
    <cellStyle name="Good 3 4" xfId="4465" xr:uid="{00000000-0005-0000-0000-0000680A0000}"/>
    <cellStyle name="Good 30" xfId="1478" xr:uid="{00000000-0005-0000-0000-0000690A0000}"/>
    <cellStyle name="Good 31" xfId="1479" xr:uid="{00000000-0005-0000-0000-00006A0A0000}"/>
    <cellStyle name="Good 32" xfId="1480" xr:uid="{00000000-0005-0000-0000-00006B0A0000}"/>
    <cellStyle name="Good 33" xfId="1481" xr:uid="{00000000-0005-0000-0000-00006C0A0000}"/>
    <cellStyle name="Good 34" xfId="1482" xr:uid="{00000000-0005-0000-0000-00006D0A0000}"/>
    <cellStyle name="Good 35" xfId="1483" xr:uid="{00000000-0005-0000-0000-00006E0A0000}"/>
    <cellStyle name="Good 36" xfId="1484" xr:uid="{00000000-0005-0000-0000-00006F0A0000}"/>
    <cellStyle name="Good 37" xfId="1485" xr:uid="{00000000-0005-0000-0000-0000700A0000}"/>
    <cellStyle name="Good 38" xfId="1486" xr:uid="{00000000-0005-0000-0000-0000710A0000}"/>
    <cellStyle name="Good 39" xfId="1487" xr:uid="{00000000-0005-0000-0000-0000720A0000}"/>
    <cellStyle name="Good 4" xfId="1488" xr:uid="{00000000-0005-0000-0000-0000730A0000}"/>
    <cellStyle name="Good 4 2" xfId="4468" xr:uid="{00000000-0005-0000-0000-0000740A0000}"/>
    <cellStyle name="Good 40" xfId="1489" xr:uid="{00000000-0005-0000-0000-0000750A0000}"/>
    <cellStyle name="Good 41" xfId="1490" xr:uid="{00000000-0005-0000-0000-0000760A0000}"/>
    <cellStyle name="Good 42" xfId="1491" xr:uid="{00000000-0005-0000-0000-0000770A0000}"/>
    <cellStyle name="Good 43" xfId="4469" xr:uid="{00000000-0005-0000-0000-0000780A0000}"/>
    <cellStyle name="Good 5" xfId="1492" xr:uid="{00000000-0005-0000-0000-0000790A0000}"/>
    <cellStyle name="Good 5 2" xfId="4470" xr:uid="{00000000-0005-0000-0000-00007A0A0000}"/>
    <cellStyle name="Good 6" xfId="1493" xr:uid="{00000000-0005-0000-0000-00007B0A0000}"/>
    <cellStyle name="Good 6 2" xfId="4471" xr:uid="{00000000-0005-0000-0000-00007C0A0000}"/>
    <cellStyle name="Good 7" xfId="1494" xr:uid="{00000000-0005-0000-0000-00007D0A0000}"/>
    <cellStyle name="Good 8" xfId="1495" xr:uid="{00000000-0005-0000-0000-00007E0A0000}"/>
    <cellStyle name="Good 9" xfId="1496" xr:uid="{00000000-0005-0000-0000-00007F0A0000}"/>
    <cellStyle name="Gut" xfId="1497" xr:uid="{00000000-0005-0000-0000-0000800A0000}"/>
    <cellStyle name="Heading 1" xfId="3268" builtinId="16" customBuiltin="1"/>
    <cellStyle name="Heading 1 10" xfId="1498" xr:uid="{00000000-0005-0000-0000-0000820A0000}"/>
    <cellStyle name="Heading 1 11" xfId="1499" xr:uid="{00000000-0005-0000-0000-0000830A0000}"/>
    <cellStyle name="Heading 1 12" xfId="1500" xr:uid="{00000000-0005-0000-0000-0000840A0000}"/>
    <cellStyle name="Heading 1 13" xfId="1501" xr:uid="{00000000-0005-0000-0000-0000850A0000}"/>
    <cellStyle name="Heading 1 14" xfId="1502" xr:uid="{00000000-0005-0000-0000-0000860A0000}"/>
    <cellStyle name="Heading 1 15" xfId="1503" xr:uid="{00000000-0005-0000-0000-0000870A0000}"/>
    <cellStyle name="Heading 1 16" xfId="1504" xr:uid="{00000000-0005-0000-0000-0000880A0000}"/>
    <cellStyle name="Heading 1 17" xfId="1505" xr:uid="{00000000-0005-0000-0000-0000890A0000}"/>
    <cellStyle name="Heading 1 18" xfId="1506" xr:uid="{00000000-0005-0000-0000-00008A0A0000}"/>
    <cellStyle name="Heading 1 19" xfId="1507" xr:uid="{00000000-0005-0000-0000-00008B0A0000}"/>
    <cellStyle name="Heading 1 2" xfId="1508" xr:uid="{00000000-0005-0000-0000-00008C0A0000}"/>
    <cellStyle name="Heading 1 2 10" xfId="4472" xr:uid="{00000000-0005-0000-0000-00008D0A0000}"/>
    <cellStyle name="Heading 1 2 11" xfId="4473" xr:uid="{00000000-0005-0000-0000-00008E0A0000}"/>
    <cellStyle name="Heading 1 2 2" xfId="4474" xr:uid="{00000000-0005-0000-0000-00008F0A0000}"/>
    <cellStyle name="Heading 1 2 2 2" xfId="4475" xr:uid="{00000000-0005-0000-0000-0000900A0000}"/>
    <cellStyle name="Heading 1 2 3" xfId="4476" xr:uid="{00000000-0005-0000-0000-0000910A0000}"/>
    <cellStyle name="Heading 1 2 4" xfId="4477" xr:uid="{00000000-0005-0000-0000-0000920A0000}"/>
    <cellStyle name="Heading 1 2 5" xfId="4478" xr:uid="{00000000-0005-0000-0000-0000930A0000}"/>
    <cellStyle name="Heading 1 2 6" xfId="4479" xr:uid="{00000000-0005-0000-0000-0000940A0000}"/>
    <cellStyle name="Heading 1 2 7" xfId="4480" xr:uid="{00000000-0005-0000-0000-0000950A0000}"/>
    <cellStyle name="Heading 1 2 8" xfId="4481" xr:uid="{00000000-0005-0000-0000-0000960A0000}"/>
    <cellStyle name="Heading 1 2 9" xfId="4482" xr:uid="{00000000-0005-0000-0000-0000970A0000}"/>
    <cellStyle name="Heading 1 20" xfId="1509" xr:uid="{00000000-0005-0000-0000-0000980A0000}"/>
    <cellStyle name="Heading 1 21" xfId="1510" xr:uid="{00000000-0005-0000-0000-0000990A0000}"/>
    <cellStyle name="Heading 1 22" xfId="1511" xr:uid="{00000000-0005-0000-0000-00009A0A0000}"/>
    <cellStyle name="Heading 1 23" xfId="1512" xr:uid="{00000000-0005-0000-0000-00009B0A0000}"/>
    <cellStyle name="Heading 1 24" xfId="1513" xr:uid="{00000000-0005-0000-0000-00009C0A0000}"/>
    <cellStyle name="Heading 1 25" xfId="1514" xr:uid="{00000000-0005-0000-0000-00009D0A0000}"/>
    <cellStyle name="Heading 1 26" xfId="1515" xr:uid="{00000000-0005-0000-0000-00009E0A0000}"/>
    <cellStyle name="Heading 1 27" xfId="1516" xr:uid="{00000000-0005-0000-0000-00009F0A0000}"/>
    <cellStyle name="Heading 1 28" xfId="1517" xr:uid="{00000000-0005-0000-0000-0000A00A0000}"/>
    <cellStyle name="Heading 1 29" xfId="1518" xr:uid="{00000000-0005-0000-0000-0000A10A0000}"/>
    <cellStyle name="Heading 1 3" xfId="1519" xr:uid="{00000000-0005-0000-0000-0000A20A0000}"/>
    <cellStyle name="Heading 1 3 2" xfId="1520" xr:uid="{00000000-0005-0000-0000-0000A30A0000}"/>
    <cellStyle name="Heading 1 3 2 2" xfId="4484" xr:uid="{00000000-0005-0000-0000-0000A40A0000}"/>
    <cellStyle name="Heading 1 3 3" xfId="4485" xr:uid="{00000000-0005-0000-0000-0000A50A0000}"/>
    <cellStyle name="Heading 1 3 4" xfId="4483" xr:uid="{00000000-0005-0000-0000-0000A60A0000}"/>
    <cellStyle name="Heading 1 30" xfId="1521" xr:uid="{00000000-0005-0000-0000-0000A70A0000}"/>
    <cellStyle name="Heading 1 31" xfId="1522" xr:uid="{00000000-0005-0000-0000-0000A80A0000}"/>
    <cellStyle name="Heading 1 32" xfId="1523" xr:uid="{00000000-0005-0000-0000-0000A90A0000}"/>
    <cellStyle name="Heading 1 33" xfId="1524" xr:uid="{00000000-0005-0000-0000-0000AA0A0000}"/>
    <cellStyle name="Heading 1 34" xfId="1525" xr:uid="{00000000-0005-0000-0000-0000AB0A0000}"/>
    <cellStyle name="Heading 1 35" xfId="1526" xr:uid="{00000000-0005-0000-0000-0000AC0A0000}"/>
    <cellStyle name="Heading 1 36" xfId="1527" xr:uid="{00000000-0005-0000-0000-0000AD0A0000}"/>
    <cellStyle name="Heading 1 37" xfId="1528" xr:uid="{00000000-0005-0000-0000-0000AE0A0000}"/>
    <cellStyle name="Heading 1 38" xfId="1529" xr:uid="{00000000-0005-0000-0000-0000AF0A0000}"/>
    <cellStyle name="Heading 1 39" xfId="1530" xr:uid="{00000000-0005-0000-0000-0000B00A0000}"/>
    <cellStyle name="Heading 1 4" xfId="1531" xr:uid="{00000000-0005-0000-0000-0000B10A0000}"/>
    <cellStyle name="Heading 1 4 2" xfId="4486" xr:uid="{00000000-0005-0000-0000-0000B20A0000}"/>
    <cellStyle name="Heading 1 40" xfId="1532" xr:uid="{00000000-0005-0000-0000-0000B30A0000}"/>
    <cellStyle name="Heading 1 41" xfId="1533" xr:uid="{00000000-0005-0000-0000-0000B40A0000}"/>
    <cellStyle name="Heading 1 42" xfId="4487" xr:uid="{00000000-0005-0000-0000-0000B50A0000}"/>
    <cellStyle name="Heading 1 5" xfId="1534" xr:uid="{00000000-0005-0000-0000-0000B60A0000}"/>
    <cellStyle name="Heading 1 5 2" xfId="4488" xr:uid="{00000000-0005-0000-0000-0000B70A0000}"/>
    <cellStyle name="Heading 1 6" xfId="1535" xr:uid="{00000000-0005-0000-0000-0000B80A0000}"/>
    <cellStyle name="Heading 1 6 2" xfId="4489" xr:uid="{00000000-0005-0000-0000-0000B90A0000}"/>
    <cellStyle name="Heading 1 7" xfId="1536" xr:uid="{00000000-0005-0000-0000-0000BA0A0000}"/>
    <cellStyle name="Heading 1 8" xfId="1537" xr:uid="{00000000-0005-0000-0000-0000BB0A0000}"/>
    <cellStyle name="Heading 1 9" xfId="1538" xr:uid="{00000000-0005-0000-0000-0000BC0A0000}"/>
    <cellStyle name="Heading 2" xfId="3269" builtinId="17" customBuiltin="1"/>
    <cellStyle name="Heading 2 10" xfId="1539" xr:uid="{00000000-0005-0000-0000-0000BE0A0000}"/>
    <cellStyle name="Heading 2 11" xfId="1540" xr:uid="{00000000-0005-0000-0000-0000BF0A0000}"/>
    <cellStyle name="Heading 2 12" xfId="1541" xr:uid="{00000000-0005-0000-0000-0000C00A0000}"/>
    <cellStyle name="Heading 2 13" xfId="1542" xr:uid="{00000000-0005-0000-0000-0000C10A0000}"/>
    <cellStyle name="Heading 2 14" xfId="1543" xr:uid="{00000000-0005-0000-0000-0000C20A0000}"/>
    <cellStyle name="Heading 2 15" xfId="1544" xr:uid="{00000000-0005-0000-0000-0000C30A0000}"/>
    <cellStyle name="Heading 2 16" xfId="1545" xr:uid="{00000000-0005-0000-0000-0000C40A0000}"/>
    <cellStyle name="Heading 2 17" xfId="1546" xr:uid="{00000000-0005-0000-0000-0000C50A0000}"/>
    <cellStyle name="Heading 2 18" xfId="1547" xr:uid="{00000000-0005-0000-0000-0000C60A0000}"/>
    <cellStyle name="Heading 2 19" xfId="1548" xr:uid="{00000000-0005-0000-0000-0000C70A0000}"/>
    <cellStyle name="Heading 2 2" xfId="1549" xr:uid="{00000000-0005-0000-0000-0000C80A0000}"/>
    <cellStyle name="Heading 2 2 10" xfId="4490" xr:uid="{00000000-0005-0000-0000-0000C90A0000}"/>
    <cellStyle name="Heading 2 2 11" xfId="4491" xr:uid="{00000000-0005-0000-0000-0000CA0A0000}"/>
    <cellStyle name="Heading 2 2 2" xfId="4492" xr:uid="{00000000-0005-0000-0000-0000CB0A0000}"/>
    <cellStyle name="Heading 2 2 2 2" xfId="4493" xr:uid="{00000000-0005-0000-0000-0000CC0A0000}"/>
    <cellStyle name="Heading 2 2 3" xfId="4494" xr:uid="{00000000-0005-0000-0000-0000CD0A0000}"/>
    <cellStyle name="Heading 2 2 4" xfId="4495" xr:uid="{00000000-0005-0000-0000-0000CE0A0000}"/>
    <cellStyle name="Heading 2 2 5" xfId="4496" xr:uid="{00000000-0005-0000-0000-0000CF0A0000}"/>
    <cellStyle name="Heading 2 2 6" xfId="4497" xr:uid="{00000000-0005-0000-0000-0000D00A0000}"/>
    <cellStyle name="Heading 2 2 7" xfId="4498" xr:uid="{00000000-0005-0000-0000-0000D10A0000}"/>
    <cellStyle name="Heading 2 2 8" xfId="4499" xr:uid="{00000000-0005-0000-0000-0000D20A0000}"/>
    <cellStyle name="Heading 2 2 9" xfId="4500" xr:uid="{00000000-0005-0000-0000-0000D30A0000}"/>
    <cellStyle name="Heading 2 20" xfId="1550" xr:uid="{00000000-0005-0000-0000-0000D40A0000}"/>
    <cellStyle name="Heading 2 21" xfId="1551" xr:uid="{00000000-0005-0000-0000-0000D50A0000}"/>
    <cellStyle name="Heading 2 22" xfId="1552" xr:uid="{00000000-0005-0000-0000-0000D60A0000}"/>
    <cellStyle name="Heading 2 23" xfId="1553" xr:uid="{00000000-0005-0000-0000-0000D70A0000}"/>
    <cellStyle name="Heading 2 24" xfId="1554" xr:uid="{00000000-0005-0000-0000-0000D80A0000}"/>
    <cellStyle name="Heading 2 25" xfId="1555" xr:uid="{00000000-0005-0000-0000-0000D90A0000}"/>
    <cellStyle name="Heading 2 26" xfId="1556" xr:uid="{00000000-0005-0000-0000-0000DA0A0000}"/>
    <cellStyle name="Heading 2 27" xfId="1557" xr:uid="{00000000-0005-0000-0000-0000DB0A0000}"/>
    <cellStyle name="Heading 2 28" xfId="1558" xr:uid="{00000000-0005-0000-0000-0000DC0A0000}"/>
    <cellStyle name="Heading 2 29" xfId="1559" xr:uid="{00000000-0005-0000-0000-0000DD0A0000}"/>
    <cellStyle name="Heading 2 3" xfId="1560" xr:uid="{00000000-0005-0000-0000-0000DE0A0000}"/>
    <cellStyle name="Heading 2 3 2" xfId="1561" xr:uid="{00000000-0005-0000-0000-0000DF0A0000}"/>
    <cellStyle name="Heading 2 3 2 2" xfId="4502" xr:uid="{00000000-0005-0000-0000-0000E00A0000}"/>
    <cellStyle name="Heading 2 3 3" xfId="4503" xr:uid="{00000000-0005-0000-0000-0000E10A0000}"/>
    <cellStyle name="Heading 2 3 4" xfId="4501" xr:uid="{00000000-0005-0000-0000-0000E20A0000}"/>
    <cellStyle name="Heading 2 30" xfId="1562" xr:uid="{00000000-0005-0000-0000-0000E30A0000}"/>
    <cellStyle name="Heading 2 31" xfId="1563" xr:uid="{00000000-0005-0000-0000-0000E40A0000}"/>
    <cellStyle name="Heading 2 32" xfId="1564" xr:uid="{00000000-0005-0000-0000-0000E50A0000}"/>
    <cellStyle name="Heading 2 33" xfId="1565" xr:uid="{00000000-0005-0000-0000-0000E60A0000}"/>
    <cellStyle name="Heading 2 34" xfId="1566" xr:uid="{00000000-0005-0000-0000-0000E70A0000}"/>
    <cellStyle name="Heading 2 35" xfId="1567" xr:uid="{00000000-0005-0000-0000-0000E80A0000}"/>
    <cellStyle name="Heading 2 36" xfId="1568" xr:uid="{00000000-0005-0000-0000-0000E90A0000}"/>
    <cellStyle name="Heading 2 37" xfId="1569" xr:uid="{00000000-0005-0000-0000-0000EA0A0000}"/>
    <cellStyle name="Heading 2 38" xfId="1570" xr:uid="{00000000-0005-0000-0000-0000EB0A0000}"/>
    <cellStyle name="Heading 2 39" xfId="1571" xr:uid="{00000000-0005-0000-0000-0000EC0A0000}"/>
    <cellStyle name="Heading 2 4" xfId="1572" xr:uid="{00000000-0005-0000-0000-0000ED0A0000}"/>
    <cellStyle name="Heading 2 4 2" xfId="4504" xr:uid="{00000000-0005-0000-0000-0000EE0A0000}"/>
    <cellStyle name="Heading 2 40" xfId="1573" xr:uid="{00000000-0005-0000-0000-0000EF0A0000}"/>
    <cellStyle name="Heading 2 41" xfId="1574" xr:uid="{00000000-0005-0000-0000-0000F00A0000}"/>
    <cellStyle name="Heading 2 42" xfId="4505" xr:uid="{00000000-0005-0000-0000-0000F10A0000}"/>
    <cellStyle name="Heading 2 5" xfId="1575" xr:uid="{00000000-0005-0000-0000-0000F20A0000}"/>
    <cellStyle name="Heading 2 5 2" xfId="4506" xr:uid="{00000000-0005-0000-0000-0000F30A0000}"/>
    <cellStyle name="Heading 2 6" xfId="1576" xr:uid="{00000000-0005-0000-0000-0000F40A0000}"/>
    <cellStyle name="Heading 2 6 2" xfId="4507" xr:uid="{00000000-0005-0000-0000-0000F50A0000}"/>
    <cellStyle name="Heading 2 7" xfId="1577" xr:uid="{00000000-0005-0000-0000-0000F60A0000}"/>
    <cellStyle name="Heading 2 8" xfId="1578" xr:uid="{00000000-0005-0000-0000-0000F70A0000}"/>
    <cellStyle name="Heading 2 9" xfId="1579" xr:uid="{00000000-0005-0000-0000-0000F80A0000}"/>
    <cellStyle name="Heading 3" xfId="3270" builtinId="18" customBuiltin="1"/>
    <cellStyle name="Heading 3 10" xfId="1580" xr:uid="{00000000-0005-0000-0000-0000FA0A0000}"/>
    <cellStyle name="Heading 3 11" xfId="1581" xr:uid="{00000000-0005-0000-0000-0000FB0A0000}"/>
    <cellStyle name="Heading 3 12" xfId="1582" xr:uid="{00000000-0005-0000-0000-0000FC0A0000}"/>
    <cellStyle name="Heading 3 13" xfId="1583" xr:uid="{00000000-0005-0000-0000-0000FD0A0000}"/>
    <cellStyle name="Heading 3 14" xfId="1584" xr:uid="{00000000-0005-0000-0000-0000FE0A0000}"/>
    <cellStyle name="Heading 3 15" xfId="1585" xr:uid="{00000000-0005-0000-0000-0000FF0A0000}"/>
    <cellStyle name="Heading 3 16" xfId="1586" xr:uid="{00000000-0005-0000-0000-0000000B0000}"/>
    <cellStyle name="Heading 3 17" xfId="1587" xr:uid="{00000000-0005-0000-0000-0000010B0000}"/>
    <cellStyle name="Heading 3 18" xfId="1588" xr:uid="{00000000-0005-0000-0000-0000020B0000}"/>
    <cellStyle name="Heading 3 19" xfId="1589" xr:uid="{00000000-0005-0000-0000-0000030B0000}"/>
    <cellStyle name="Heading 3 2" xfId="1590" xr:uid="{00000000-0005-0000-0000-0000040B0000}"/>
    <cellStyle name="Heading 3 2 10" xfId="4508" xr:uid="{00000000-0005-0000-0000-0000050B0000}"/>
    <cellStyle name="Heading 3 2 11" xfId="4509" xr:uid="{00000000-0005-0000-0000-0000060B0000}"/>
    <cellStyle name="Heading 3 2 2" xfId="4510" xr:uid="{00000000-0005-0000-0000-0000070B0000}"/>
    <cellStyle name="Heading 3 2 2 2" xfId="4511" xr:uid="{00000000-0005-0000-0000-0000080B0000}"/>
    <cellStyle name="Heading 3 2 3" xfId="4512" xr:uid="{00000000-0005-0000-0000-0000090B0000}"/>
    <cellStyle name="Heading 3 2 4" xfId="4513" xr:uid="{00000000-0005-0000-0000-00000A0B0000}"/>
    <cellStyle name="Heading 3 2 5" xfId="4514" xr:uid="{00000000-0005-0000-0000-00000B0B0000}"/>
    <cellStyle name="Heading 3 2 6" xfId="4515" xr:uid="{00000000-0005-0000-0000-00000C0B0000}"/>
    <cellStyle name="Heading 3 2 7" xfId="4516" xr:uid="{00000000-0005-0000-0000-00000D0B0000}"/>
    <cellStyle name="Heading 3 2 8" xfId="4517" xr:uid="{00000000-0005-0000-0000-00000E0B0000}"/>
    <cellStyle name="Heading 3 2 9" xfId="4518" xr:uid="{00000000-0005-0000-0000-00000F0B0000}"/>
    <cellStyle name="Heading 3 20" xfId="1591" xr:uid="{00000000-0005-0000-0000-0000100B0000}"/>
    <cellStyle name="Heading 3 21" xfId="1592" xr:uid="{00000000-0005-0000-0000-0000110B0000}"/>
    <cellStyle name="Heading 3 22" xfId="1593" xr:uid="{00000000-0005-0000-0000-0000120B0000}"/>
    <cellStyle name="Heading 3 23" xfId="1594" xr:uid="{00000000-0005-0000-0000-0000130B0000}"/>
    <cellStyle name="Heading 3 24" xfId="1595" xr:uid="{00000000-0005-0000-0000-0000140B0000}"/>
    <cellStyle name="Heading 3 25" xfId="1596" xr:uid="{00000000-0005-0000-0000-0000150B0000}"/>
    <cellStyle name="Heading 3 26" xfId="1597" xr:uid="{00000000-0005-0000-0000-0000160B0000}"/>
    <cellStyle name="Heading 3 27" xfId="1598" xr:uid="{00000000-0005-0000-0000-0000170B0000}"/>
    <cellStyle name="Heading 3 28" xfId="1599" xr:uid="{00000000-0005-0000-0000-0000180B0000}"/>
    <cellStyle name="Heading 3 29" xfId="1600" xr:uid="{00000000-0005-0000-0000-0000190B0000}"/>
    <cellStyle name="Heading 3 3" xfId="1601" xr:uid="{00000000-0005-0000-0000-00001A0B0000}"/>
    <cellStyle name="Heading 3 3 2" xfId="1602" xr:uid="{00000000-0005-0000-0000-00001B0B0000}"/>
    <cellStyle name="Heading 3 3 2 2" xfId="4520" xr:uid="{00000000-0005-0000-0000-00001C0B0000}"/>
    <cellStyle name="Heading 3 3 3" xfId="4521" xr:uid="{00000000-0005-0000-0000-00001D0B0000}"/>
    <cellStyle name="Heading 3 3 4" xfId="4519" xr:uid="{00000000-0005-0000-0000-00001E0B0000}"/>
    <cellStyle name="Heading 3 30" xfId="1603" xr:uid="{00000000-0005-0000-0000-00001F0B0000}"/>
    <cellStyle name="Heading 3 31" xfId="1604" xr:uid="{00000000-0005-0000-0000-0000200B0000}"/>
    <cellStyle name="Heading 3 32" xfId="1605" xr:uid="{00000000-0005-0000-0000-0000210B0000}"/>
    <cellStyle name="Heading 3 33" xfId="1606" xr:uid="{00000000-0005-0000-0000-0000220B0000}"/>
    <cellStyle name="Heading 3 34" xfId="1607" xr:uid="{00000000-0005-0000-0000-0000230B0000}"/>
    <cellStyle name="Heading 3 35" xfId="1608" xr:uid="{00000000-0005-0000-0000-0000240B0000}"/>
    <cellStyle name="Heading 3 36" xfId="1609" xr:uid="{00000000-0005-0000-0000-0000250B0000}"/>
    <cellStyle name="Heading 3 37" xfId="1610" xr:uid="{00000000-0005-0000-0000-0000260B0000}"/>
    <cellStyle name="Heading 3 38" xfId="1611" xr:uid="{00000000-0005-0000-0000-0000270B0000}"/>
    <cellStyle name="Heading 3 39" xfId="1612" xr:uid="{00000000-0005-0000-0000-0000280B0000}"/>
    <cellStyle name="Heading 3 4" xfId="1613" xr:uid="{00000000-0005-0000-0000-0000290B0000}"/>
    <cellStyle name="Heading 3 4 2" xfId="4522" xr:uid="{00000000-0005-0000-0000-00002A0B0000}"/>
    <cellStyle name="Heading 3 40" xfId="1614" xr:uid="{00000000-0005-0000-0000-00002B0B0000}"/>
    <cellStyle name="Heading 3 41" xfId="1615" xr:uid="{00000000-0005-0000-0000-00002C0B0000}"/>
    <cellStyle name="Heading 3 42" xfId="4523" xr:uid="{00000000-0005-0000-0000-00002D0B0000}"/>
    <cellStyle name="Heading 3 5" xfId="1616" xr:uid="{00000000-0005-0000-0000-00002E0B0000}"/>
    <cellStyle name="Heading 3 5 2" xfId="4524" xr:uid="{00000000-0005-0000-0000-00002F0B0000}"/>
    <cellStyle name="Heading 3 6" xfId="1617" xr:uid="{00000000-0005-0000-0000-0000300B0000}"/>
    <cellStyle name="Heading 3 6 2" xfId="4525" xr:uid="{00000000-0005-0000-0000-0000310B0000}"/>
    <cellStyle name="Heading 3 7" xfId="1618" xr:uid="{00000000-0005-0000-0000-0000320B0000}"/>
    <cellStyle name="Heading 3 8" xfId="1619" xr:uid="{00000000-0005-0000-0000-0000330B0000}"/>
    <cellStyle name="Heading 3 9" xfId="1620" xr:uid="{00000000-0005-0000-0000-0000340B0000}"/>
    <cellStyle name="Heading 4" xfId="3271" builtinId="19" customBuiltin="1"/>
    <cellStyle name="Heading 4 10" xfId="1621" xr:uid="{00000000-0005-0000-0000-0000360B0000}"/>
    <cellStyle name="Heading 4 11" xfId="1622" xr:uid="{00000000-0005-0000-0000-0000370B0000}"/>
    <cellStyle name="Heading 4 12" xfId="1623" xr:uid="{00000000-0005-0000-0000-0000380B0000}"/>
    <cellStyle name="Heading 4 13" xfId="1624" xr:uid="{00000000-0005-0000-0000-0000390B0000}"/>
    <cellStyle name="Heading 4 14" xfId="1625" xr:uid="{00000000-0005-0000-0000-00003A0B0000}"/>
    <cellStyle name="Heading 4 15" xfId="1626" xr:uid="{00000000-0005-0000-0000-00003B0B0000}"/>
    <cellStyle name="Heading 4 16" xfId="1627" xr:uid="{00000000-0005-0000-0000-00003C0B0000}"/>
    <cellStyle name="Heading 4 17" xfId="1628" xr:uid="{00000000-0005-0000-0000-00003D0B0000}"/>
    <cellStyle name="Heading 4 18" xfId="1629" xr:uid="{00000000-0005-0000-0000-00003E0B0000}"/>
    <cellStyle name="Heading 4 19" xfId="1630" xr:uid="{00000000-0005-0000-0000-00003F0B0000}"/>
    <cellStyle name="Heading 4 2" xfId="1631" xr:uid="{00000000-0005-0000-0000-0000400B0000}"/>
    <cellStyle name="Heading 4 2 10" xfId="4526" xr:uid="{00000000-0005-0000-0000-0000410B0000}"/>
    <cellStyle name="Heading 4 2 11" xfId="4527" xr:uid="{00000000-0005-0000-0000-0000420B0000}"/>
    <cellStyle name="Heading 4 2 2" xfId="4528" xr:uid="{00000000-0005-0000-0000-0000430B0000}"/>
    <cellStyle name="Heading 4 2 2 2" xfId="4529" xr:uid="{00000000-0005-0000-0000-0000440B0000}"/>
    <cellStyle name="Heading 4 2 3" xfId="4530" xr:uid="{00000000-0005-0000-0000-0000450B0000}"/>
    <cellStyle name="Heading 4 2 4" xfId="4531" xr:uid="{00000000-0005-0000-0000-0000460B0000}"/>
    <cellStyle name="Heading 4 2 5" xfId="4532" xr:uid="{00000000-0005-0000-0000-0000470B0000}"/>
    <cellStyle name="Heading 4 2 6" xfId="4533" xr:uid="{00000000-0005-0000-0000-0000480B0000}"/>
    <cellStyle name="Heading 4 2 7" xfId="4534" xr:uid="{00000000-0005-0000-0000-0000490B0000}"/>
    <cellStyle name="Heading 4 2 8" xfId="4535" xr:uid="{00000000-0005-0000-0000-00004A0B0000}"/>
    <cellStyle name="Heading 4 2 9" xfId="4536" xr:uid="{00000000-0005-0000-0000-00004B0B0000}"/>
    <cellStyle name="Heading 4 20" xfId="1632" xr:uid="{00000000-0005-0000-0000-00004C0B0000}"/>
    <cellStyle name="Heading 4 21" xfId="1633" xr:uid="{00000000-0005-0000-0000-00004D0B0000}"/>
    <cellStyle name="Heading 4 22" xfId="1634" xr:uid="{00000000-0005-0000-0000-00004E0B0000}"/>
    <cellStyle name="Heading 4 23" xfId="1635" xr:uid="{00000000-0005-0000-0000-00004F0B0000}"/>
    <cellStyle name="Heading 4 24" xfId="1636" xr:uid="{00000000-0005-0000-0000-0000500B0000}"/>
    <cellStyle name="Heading 4 25" xfId="1637" xr:uid="{00000000-0005-0000-0000-0000510B0000}"/>
    <cellStyle name="Heading 4 26" xfId="1638" xr:uid="{00000000-0005-0000-0000-0000520B0000}"/>
    <cellStyle name="Heading 4 27" xfId="1639" xr:uid="{00000000-0005-0000-0000-0000530B0000}"/>
    <cellStyle name="Heading 4 28" xfId="1640" xr:uid="{00000000-0005-0000-0000-0000540B0000}"/>
    <cellStyle name="Heading 4 29" xfId="1641" xr:uid="{00000000-0005-0000-0000-0000550B0000}"/>
    <cellStyle name="Heading 4 3" xfId="1642" xr:uid="{00000000-0005-0000-0000-0000560B0000}"/>
    <cellStyle name="Heading 4 3 2" xfId="1643" xr:uid="{00000000-0005-0000-0000-0000570B0000}"/>
    <cellStyle name="Heading 4 3 2 2" xfId="4538" xr:uid="{00000000-0005-0000-0000-0000580B0000}"/>
    <cellStyle name="Heading 4 3 3" xfId="4539" xr:uid="{00000000-0005-0000-0000-0000590B0000}"/>
    <cellStyle name="Heading 4 3 4" xfId="4537" xr:uid="{00000000-0005-0000-0000-00005A0B0000}"/>
    <cellStyle name="Heading 4 30" xfId="1644" xr:uid="{00000000-0005-0000-0000-00005B0B0000}"/>
    <cellStyle name="Heading 4 31" xfId="1645" xr:uid="{00000000-0005-0000-0000-00005C0B0000}"/>
    <cellStyle name="Heading 4 32" xfId="1646" xr:uid="{00000000-0005-0000-0000-00005D0B0000}"/>
    <cellStyle name="Heading 4 33" xfId="1647" xr:uid="{00000000-0005-0000-0000-00005E0B0000}"/>
    <cellStyle name="Heading 4 34" xfId="1648" xr:uid="{00000000-0005-0000-0000-00005F0B0000}"/>
    <cellStyle name="Heading 4 35" xfId="1649" xr:uid="{00000000-0005-0000-0000-0000600B0000}"/>
    <cellStyle name="Heading 4 36" xfId="1650" xr:uid="{00000000-0005-0000-0000-0000610B0000}"/>
    <cellStyle name="Heading 4 37" xfId="1651" xr:uid="{00000000-0005-0000-0000-0000620B0000}"/>
    <cellStyle name="Heading 4 38" xfId="1652" xr:uid="{00000000-0005-0000-0000-0000630B0000}"/>
    <cellStyle name="Heading 4 39" xfId="1653" xr:uid="{00000000-0005-0000-0000-0000640B0000}"/>
    <cellStyle name="Heading 4 4" xfId="1654" xr:uid="{00000000-0005-0000-0000-0000650B0000}"/>
    <cellStyle name="Heading 4 4 2" xfId="4540" xr:uid="{00000000-0005-0000-0000-0000660B0000}"/>
    <cellStyle name="Heading 4 40" xfId="1655" xr:uid="{00000000-0005-0000-0000-0000670B0000}"/>
    <cellStyle name="Heading 4 41" xfId="1656" xr:uid="{00000000-0005-0000-0000-0000680B0000}"/>
    <cellStyle name="Heading 4 42" xfId="4541" xr:uid="{00000000-0005-0000-0000-0000690B0000}"/>
    <cellStyle name="Heading 4 5" xfId="1657" xr:uid="{00000000-0005-0000-0000-00006A0B0000}"/>
    <cellStyle name="Heading 4 5 2" xfId="4542" xr:uid="{00000000-0005-0000-0000-00006B0B0000}"/>
    <cellStyle name="Heading 4 6" xfId="1658" xr:uid="{00000000-0005-0000-0000-00006C0B0000}"/>
    <cellStyle name="Heading 4 6 2" xfId="4543" xr:uid="{00000000-0005-0000-0000-00006D0B0000}"/>
    <cellStyle name="Heading 4 7" xfId="1659" xr:uid="{00000000-0005-0000-0000-00006E0B0000}"/>
    <cellStyle name="Heading 4 8" xfId="1660" xr:uid="{00000000-0005-0000-0000-00006F0B0000}"/>
    <cellStyle name="Heading 4 9" xfId="1661" xr:uid="{00000000-0005-0000-0000-0000700B0000}"/>
    <cellStyle name="Headline" xfId="1662" xr:uid="{00000000-0005-0000-0000-0000710B0000}"/>
    <cellStyle name="Hivatkozott cella" xfId="4544" xr:uid="{00000000-0005-0000-0000-0000720B0000}"/>
    <cellStyle name="Hyperlink" xfId="3" builtinId="8"/>
    <cellStyle name="Hyperlink 2" xfId="1663" xr:uid="{00000000-0005-0000-0000-0000740B0000}"/>
    <cellStyle name="Hyperlink 3" xfId="4545" xr:uid="{00000000-0005-0000-0000-0000750B0000}"/>
    <cellStyle name="Hyperlink 3 2" xfId="4546" xr:uid="{00000000-0005-0000-0000-0000760B0000}"/>
    <cellStyle name="Hyperlink 4" xfId="4547" xr:uid="{00000000-0005-0000-0000-0000770B0000}"/>
    <cellStyle name="Hyperlink 5" xfId="4548" xr:uid="{00000000-0005-0000-0000-0000780B0000}"/>
    <cellStyle name="Input" xfId="3275" builtinId="20" customBuiltin="1"/>
    <cellStyle name="Input 10 2" xfId="1664" xr:uid="{00000000-0005-0000-0000-00007A0B0000}"/>
    <cellStyle name="Input 11 2" xfId="1665" xr:uid="{00000000-0005-0000-0000-00007B0B0000}"/>
    <cellStyle name="Input 12 2" xfId="1666" xr:uid="{00000000-0005-0000-0000-00007C0B0000}"/>
    <cellStyle name="Input 13 2" xfId="1667" xr:uid="{00000000-0005-0000-0000-00007D0B0000}"/>
    <cellStyle name="Input 14 2" xfId="1668" xr:uid="{00000000-0005-0000-0000-00007E0B0000}"/>
    <cellStyle name="Input 15 2" xfId="1669" xr:uid="{00000000-0005-0000-0000-00007F0B0000}"/>
    <cellStyle name="Input 16 2" xfId="1670" xr:uid="{00000000-0005-0000-0000-0000800B0000}"/>
    <cellStyle name="Input 17 2" xfId="1671" xr:uid="{00000000-0005-0000-0000-0000810B0000}"/>
    <cellStyle name="Input 18 2" xfId="1672" xr:uid="{00000000-0005-0000-0000-0000820B0000}"/>
    <cellStyle name="Input 19 2" xfId="1673" xr:uid="{00000000-0005-0000-0000-0000830B0000}"/>
    <cellStyle name="Input 2" xfId="1674" xr:uid="{00000000-0005-0000-0000-0000840B0000}"/>
    <cellStyle name="Input 2 10" xfId="4549" xr:uid="{00000000-0005-0000-0000-0000850B0000}"/>
    <cellStyle name="Input 2 11" xfId="4550" xr:uid="{00000000-0005-0000-0000-0000860B0000}"/>
    <cellStyle name="Input 2 12" xfId="4551" xr:uid="{00000000-0005-0000-0000-0000870B0000}"/>
    <cellStyle name="Input 2 12 2" xfId="4552" xr:uid="{00000000-0005-0000-0000-0000880B0000}"/>
    <cellStyle name="Input 2 2" xfId="1675" xr:uid="{00000000-0005-0000-0000-0000890B0000}"/>
    <cellStyle name="Input 2 2 2" xfId="4554" xr:uid="{00000000-0005-0000-0000-00008A0B0000}"/>
    <cellStyle name="Input 2 2 2 2" xfId="4555" xr:uid="{00000000-0005-0000-0000-00008B0B0000}"/>
    <cellStyle name="Input 2 2 3" xfId="4553" xr:uid="{00000000-0005-0000-0000-00008C0B0000}"/>
    <cellStyle name="Input 2 3" xfId="1676" xr:uid="{00000000-0005-0000-0000-00008D0B0000}"/>
    <cellStyle name="Input 2 3 2" xfId="4557" xr:uid="{00000000-0005-0000-0000-00008E0B0000}"/>
    <cellStyle name="Input 2 3 2 2" xfId="4558" xr:uid="{00000000-0005-0000-0000-00008F0B0000}"/>
    <cellStyle name="Input 2 3 3" xfId="4556" xr:uid="{00000000-0005-0000-0000-0000900B0000}"/>
    <cellStyle name="Input 2 4" xfId="4559" xr:uid="{00000000-0005-0000-0000-0000910B0000}"/>
    <cellStyle name="Input 2 5" xfId="4560" xr:uid="{00000000-0005-0000-0000-0000920B0000}"/>
    <cellStyle name="Input 2 6" xfId="4561" xr:uid="{00000000-0005-0000-0000-0000930B0000}"/>
    <cellStyle name="Input 2 7" xfId="4562" xr:uid="{00000000-0005-0000-0000-0000940B0000}"/>
    <cellStyle name="Input 2 8" xfId="4563" xr:uid="{00000000-0005-0000-0000-0000950B0000}"/>
    <cellStyle name="Input 2 9" xfId="4564" xr:uid="{00000000-0005-0000-0000-0000960B0000}"/>
    <cellStyle name="Input 2_PrimaryEnergyPrices_TIMES" xfId="1677" xr:uid="{00000000-0005-0000-0000-0000970B0000}"/>
    <cellStyle name="Input 20 2" xfId="1678" xr:uid="{00000000-0005-0000-0000-0000980B0000}"/>
    <cellStyle name="Input 21 2" xfId="1679" xr:uid="{00000000-0005-0000-0000-0000990B0000}"/>
    <cellStyle name="Input 22 2" xfId="1680" xr:uid="{00000000-0005-0000-0000-00009A0B0000}"/>
    <cellStyle name="Input 23 2" xfId="1681" xr:uid="{00000000-0005-0000-0000-00009B0B0000}"/>
    <cellStyle name="Input 24 2" xfId="1682" xr:uid="{00000000-0005-0000-0000-00009C0B0000}"/>
    <cellStyle name="Input 25 2" xfId="1683" xr:uid="{00000000-0005-0000-0000-00009D0B0000}"/>
    <cellStyle name="Input 26 2" xfId="1684" xr:uid="{00000000-0005-0000-0000-00009E0B0000}"/>
    <cellStyle name="Input 27 2" xfId="1685" xr:uid="{00000000-0005-0000-0000-00009F0B0000}"/>
    <cellStyle name="Input 28 2" xfId="1686" xr:uid="{00000000-0005-0000-0000-0000A00B0000}"/>
    <cellStyle name="Input 29 2" xfId="1687" xr:uid="{00000000-0005-0000-0000-0000A10B0000}"/>
    <cellStyle name="Input 3" xfId="1688" xr:uid="{00000000-0005-0000-0000-0000A20B0000}"/>
    <cellStyle name="Input 3 2" xfId="1689" xr:uid="{00000000-0005-0000-0000-0000A30B0000}"/>
    <cellStyle name="Input 3 3" xfId="1690" xr:uid="{00000000-0005-0000-0000-0000A40B0000}"/>
    <cellStyle name="Input 3 3 2" xfId="4566" xr:uid="{00000000-0005-0000-0000-0000A50B0000}"/>
    <cellStyle name="Input 3 4" xfId="4567" xr:uid="{00000000-0005-0000-0000-0000A60B0000}"/>
    <cellStyle name="Input 3 5" xfId="4565" xr:uid="{00000000-0005-0000-0000-0000A70B0000}"/>
    <cellStyle name="Input 30 2" xfId="1691" xr:uid="{00000000-0005-0000-0000-0000A80B0000}"/>
    <cellStyle name="Input 31 2" xfId="1692" xr:uid="{00000000-0005-0000-0000-0000A90B0000}"/>
    <cellStyle name="Input 32 2" xfId="1693" xr:uid="{00000000-0005-0000-0000-0000AA0B0000}"/>
    <cellStyle name="Input 33 2" xfId="1694" xr:uid="{00000000-0005-0000-0000-0000AB0B0000}"/>
    <cellStyle name="Input 34" xfId="1695" xr:uid="{00000000-0005-0000-0000-0000AC0B0000}"/>
    <cellStyle name="Input 34 2" xfId="1696" xr:uid="{00000000-0005-0000-0000-0000AD0B0000}"/>
    <cellStyle name="Input 34_ELC_final" xfId="1697" xr:uid="{00000000-0005-0000-0000-0000AE0B0000}"/>
    <cellStyle name="Input 35" xfId="1698" xr:uid="{00000000-0005-0000-0000-0000AF0B0000}"/>
    <cellStyle name="Input 36" xfId="1699" xr:uid="{00000000-0005-0000-0000-0000B00B0000}"/>
    <cellStyle name="Input 37" xfId="1700" xr:uid="{00000000-0005-0000-0000-0000B10B0000}"/>
    <cellStyle name="Input 38" xfId="1701" xr:uid="{00000000-0005-0000-0000-0000B20B0000}"/>
    <cellStyle name="Input 39" xfId="1702" xr:uid="{00000000-0005-0000-0000-0000B30B0000}"/>
    <cellStyle name="Input 4" xfId="4568" xr:uid="{00000000-0005-0000-0000-0000B40B0000}"/>
    <cellStyle name="Input 4 2" xfId="1703" xr:uid="{00000000-0005-0000-0000-0000B50B0000}"/>
    <cellStyle name="Input 40" xfId="1704" xr:uid="{00000000-0005-0000-0000-0000B60B0000}"/>
    <cellStyle name="Input 5" xfId="4569" xr:uid="{00000000-0005-0000-0000-0000B70B0000}"/>
    <cellStyle name="Input 5 2" xfId="1705" xr:uid="{00000000-0005-0000-0000-0000B80B0000}"/>
    <cellStyle name="Input 6" xfId="4570" xr:uid="{00000000-0005-0000-0000-0000B90B0000}"/>
    <cellStyle name="Input 6 2" xfId="1706" xr:uid="{00000000-0005-0000-0000-0000BA0B0000}"/>
    <cellStyle name="Input 7 2" xfId="1707" xr:uid="{00000000-0005-0000-0000-0000BB0B0000}"/>
    <cellStyle name="Input 8 2" xfId="1708" xr:uid="{00000000-0005-0000-0000-0000BC0B0000}"/>
    <cellStyle name="Input 9 2" xfId="1709" xr:uid="{00000000-0005-0000-0000-0000BD0B0000}"/>
    <cellStyle name="InputCells" xfId="1710" xr:uid="{00000000-0005-0000-0000-0000BE0B0000}"/>
    <cellStyle name="InputCells12" xfId="1711" xr:uid="{00000000-0005-0000-0000-0000BF0B0000}"/>
    <cellStyle name="InputCells12 2" xfId="4571" xr:uid="{00000000-0005-0000-0000-0000C00B0000}"/>
    <cellStyle name="InputCells12_BBorder" xfId="4572" xr:uid="{00000000-0005-0000-0000-0000C10B0000}"/>
    <cellStyle name="IntCells" xfId="1712" xr:uid="{00000000-0005-0000-0000-0000C20B0000}"/>
    <cellStyle name="Jegyzet" xfId="4573" xr:uid="{00000000-0005-0000-0000-0000C30B0000}"/>
    <cellStyle name="Jelölőszín (1)" xfId="4574" xr:uid="{00000000-0005-0000-0000-0000C40B0000}"/>
    <cellStyle name="Jelölőszín (2)" xfId="4575" xr:uid="{00000000-0005-0000-0000-0000C50B0000}"/>
    <cellStyle name="Jelölőszín (3)" xfId="4576" xr:uid="{00000000-0005-0000-0000-0000C60B0000}"/>
    <cellStyle name="Jelölőszín (4)" xfId="4577" xr:uid="{00000000-0005-0000-0000-0000C70B0000}"/>
    <cellStyle name="Jelölőszín (5)" xfId="4578" xr:uid="{00000000-0005-0000-0000-0000C80B0000}"/>
    <cellStyle name="Jelölőszín (6)" xfId="4579" xr:uid="{00000000-0005-0000-0000-0000C90B0000}"/>
    <cellStyle name="Jó" xfId="4580" xr:uid="{00000000-0005-0000-0000-0000CA0B0000}"/>
    <cellStyle name="Kimenet" xfId="4581" xr:uid="{00000000-0005-0000-0000-0000CB0B0000}"/>
    <cellStyle name="KP_thin_border_dark_grey" xfId="4582" xr:uid="{00000000-0005-0000-0000-0000CC0B0000}"/>
    <cellStyle name="ligne_titre_0" xfId="1713" xr:uid="{00000000-0005-0000-0000-0000CD0B0000}"/>
    <cellStyle name="Linked Cell" xfId="3277" builtinId="24" customBuiltin="1"/>
    <cellStyle name="Linked Cell 10" xfId="1714" xr:uid="{00000000-0005-0000-0000-0000CF0B0000}"/>
    <cellStyle name="Linked Cell 11" xfId="1715" xr:uid="{00000000-0005-0000-0000-0000D00B0000}"/>
    <cellStyle name="Linked Cell 12" xfId="1716" xr:uid="{00000000-0005-0000-0000-0000D10B0000}"/>
    <cellStyle name="Linked Cell 13" xfId="1717" xr:uid="{00000000-0005-0000-0000-0000D20B0000}"/>
    <cellStyle name="Linked Cell 14" xfId="1718" xr:uid="{00000000-0005-0000-0000-0000D30B0000}"/>
    <cellStyle name="Linked Cell 15" xfId="1719" xr:uid="{00000000-0005-0000-0000-0000D40B0000}"/>
    <cellStyle name="Linked Cell 16" xfId="1720" xr:uid="{00000000-0005-0000-0000-0000D50B0000}"/>
    <cellStyle name="Linked Cell 17" xfId="1721" xr:uid="{00000000-0005-0000-0000-0000D60B0000}"/>
    <cellStyle name="Linked Cell 18" xfId="1722" xr:uid="{00000000-0005-0000-0000-0000D70B0000}"/>
    <cellStyle name="Linked Cell 19" xfId="1723" xr:uid="{00000000-0005-0000-0000-0000D80B0000}"/>
    <cellStyle name="Linked Cell 2" xfId="1724" xr:uid="{00000000-0005-0000-0000-0000D90B0000}"/>
    <cellStyle name="Linked Cell 2 10" xfId="4583" xr:uid="{00000000-0005-0000-0000-0000DA0B0000}"/>
    <cellStyle name="Linked Cell 2 11" xfId="4584" xr:uid="{00000000-0005-0000-0000-0000DB0B0000}"/>
    <cellStyle name="Linked Cell 2 2" xfId="4585" xr:uid="{00000000-0005-0000-0000-0000DC0B0000}"/>
    <cellStyle name="Linked Cell 2 2 2" xfId="4586" xr:uid="{00000000-0005-0000-0000-0000DD0B0000}"/>
    <cellStyle name="Linked Cell 2 3" xfId="4587" xr:uid="{00000000-0005-0000-0000-0000DE0B0000}"/>
    <cellStyle name="Linked Cell 2 4" xfId="4588" xr:uid="{00000000-0005-0000-0000-0000DF0B0000}"/>
    <cellStyle name="Linked Cell 2 5" xfId="4589" xr:uid="{00000000-0005-0000-0000-0000E00B0000}"/>
    <cellStyle name="Linked Cell 2 6" xfId="4590" xr:uid="{00000000-0005-0000-0000-0000E10B0000}"/>
    <cellStyle name="Linked Cell 2 7" xfId="4591" xr:uid="{00000000-0005-0000-0000-0000E20B0000}"/>
    <cellStyle name="Linked Cell 2 8" xfId="4592" xr:uid="{00000000-0005-0000-0000-0000E30B0000}"/>
    <cellStyle name="Linked Cell 2 9" xfId="4593" xr:uid="{00000000-0005-0000-0000-0000E40B0000}"/>
    <cellStyle name="Linked Cell 20" xfId="1725" xr:uid="{00000000-0005-0000-0000-0000E50B0000}"/>
    <cellStyle name="Linked Cell 21" xfId="1726" xr:uid="{00000000-0005-0000-0000-0000E60B0000}"/>
    <cellStyle name="Linked Cell 22" xfId="1727" xr:uid="{00000000-0005-0000-0000-0000E70B0000}"/>
    <cellStyle name="Linked Cell 23" xfId="1728" xr:uid="{00000000-0005-0000-0000-0000E80B0000}"/>
    <cellStyle name="Linked Cell 24" xfId="1729" xr:uid="{00000000-0005-0000-0000-0000E90B0000}"/>
    <cellStyle name="Linked Cell 25" xfId="1730" xr:uid="{00000000-0005-0000-0000-0000EA0B0000}"/>
    <cellStyle name="Linked Cell 26" xfId="1731" xr:uid="{00000000-0005-0000-0000-0000EB0B0000}"/>
    <cellStyle name="Linked Cell 27" xfId="1732" xr:uid="{00000000-0005-0000-0000-0000EC0B0000}"/>
    <cellStyle name="Linked Cell 28" xfId="1733" xr:uid="{00000000-0005-0000-0000-0000ED0B0000}"/>
    <cellStyle name="Linked Cell 29" xfId="1734" xr:uid="{00000000-0005-0000-0000-0000EE0B0000}"/>
    <cellStyle name="Linked Cell 3" xfId="1735" xr:uid="{00000000-0005-0000-0000-0000EF0B0000}"/>
    <cellStyle name="Linked Cell 3 2" xfId="1736" xr:uid="{00000000-0005-0000-0000-0000F00B0000}"/>
    <cellStyle name="Linked Cell 3 2 2" xfId="4595" xr:uid="{00000000-0005-0000-0000-0000F10B0000}"/>
    <cellStyle name="Linked Cell 3 3" xfId="4596" xr:uid="{00000000-0005-0000-0000-0000F20B0000}"/>
    <cellStyle name="Linked Cell 3 4" xfId="4594" xr:uid="{00000000-0005-0000-0000-0000F30B0000}"/>
    <cellStyle name="Linked Cell 30" xfId="1737" xr:uid="{00000000-0005-0000-0000-0000F40B0000}"/>
    <cellStyle name="Linked Cell 31" xfId="1738" xr:uid="{00000000-0005-0000-0000-0000F50B0000}"/>
    <cellStyle name="Linked Cell 32" xfId="1739" xr:uid="{00000000-0005-0000-0000-0000F60B0000}"/>
    <cellStyle name="Linked Cell 33" xfId="1740" xr:uid="{00000000-0005-0000-0000-0000F70B0000}"/>
    <cellStyle name="Linked Cell 34" xfId="1741" xr:uid="{00000000-0005-0000-0000-0000F80B0000}"/>
    <cellStyle name="Linked Cell 35" xfId="1742" xr:uid="{00000000-0005-0000-0000-0000F90B0000}"/>
    <cellStyle name="Linked Cell 36" xfId="1743" xr:uid="{00000000-0005-0000-0000-0000FA0B0000}"/>
    <cellStyle name="Linked Cell 37" xfId="1744" xr:uid="{00000000-0005-0000-0000-0000FB0B0000}"/>
    <cellStyle name="Linked Cell 38" xfId="1745" xr:uid="{00000000-0005-0000-0000-0000FC0B0000}"/>
    <cellStyle name="Linked Cell 39" xfId="1746" xr:uid="{00000000-0005-0000-0000-0000FD0B0000}"/>
    <cellStyle name="Linked Cell 4" xfId="1747" xr:uid="{00000000-0005-0000-0000-0000FE0B0000}"/>
    <cellStyle name="Linked Cell 4 2" xfId="4597" xr:uid="{00000000-0005-0000-0000-0000FF0B0000}"/>
    <cellStyle name="Linked Cell 40" xfId="1748" xr:uid="{00000000-0005-0000-0000-0000000C0000}"/>
    <cellStyle name="Linked Cell 41" xfId="1749" xr:uid="{00000000-0005-0000-0000-0000010C0000}"/>
    <cellStyle name="Linked Cell 42" xfId="4598" xr:uid="{00000000-0005-0000-0000-0000020C0000}"/>
    <cellStyle name="Linked Cell 5" xfId="1750" xr:uid="{00000000-0005-0000-0000-0000030C0000}"/>
    <cellStyle name="Linked Cell 5 2" xfId="4599" xr:uid="{00000000-0005-0000-0000-0000040C0000}"/>
    <cellStyle name="Linked Cell 6" xfId="1751" xr:uid="{00000000-0005-0000-0000-0000050C0000}"/>
    <cellStyle name="Linked Cell 6 2" xfId="4600" xr:uid="{00000000-0005-0000-0000-0000060C0000}"/>
    <cellStyle name="Linked Cell 7" xfId="1752" xr:uid="{00000000-0005-0000-0000-0000070C0000}"/>
    <cellStyle name="Linked Cell 8" xfId="1753" xr:uid="{00000000-0005-0000-0000-0000080C0000}"/>
    <cellStyle name="Linked Cell 9" xfId="1754" xr:uid="{00000000-0005-0000-0000-0000090C0000}"/>
    <cellStyle name="Magyarázó szöveg" xfId="4601" xr:uid="{00000000-0005-0000-0000-00000A0C0000}"/>
    <cellStyle name="Migliaia_Oil&amp;Gas IFE ARC POLITO" xfId="4602" xr:uid="{00000000-0005-0000-0000-00000B0C0000}"/>
    <cellStyle name="Neutral" xfId="3274" builtinId="28" customBuiltin="1"/>
    <cellStyle name="Neutral 10" xfId="1755" xr:uid="{00000000-0005-0000-0000-00000D0C0000}"/>
    <cellStyle name="Neutral 11" xfId="1756" xr:uid="{00000000-0005-0000-0000-00000E0C0000}"/>
    <cellStyle name="Neutral 12" xfId="1757" xr:uid="{00000000-0005-0000-0000-00000F0C0000}"/>
    <cellStyle name="Neutral 13" xfId="1758" xr:uid="{00000000-0005-0000-0000-0000100C0000}"/>
    <cellStyle name="Neutral 14" xfId="1759" xr:uid="{00000000-0005-0000-0000-0000110C0000}"/>
    <cellStyle name="Neutral 15" xfId="1760" xr:uid="{00000000-0005-0000-0000-0000120C0000}"/>
    <cellStyle name="Neutral 16" xfId="1761" xr:uid="{00000000-0005-0000-0000-0000130C0000}"/>
    <cellStyle name="Neutral 17" xfId="1762" xr:uid="{00000000-0005-0000-0000-0000140C0000}"/>
    <cellStyle name="Neutral 18" xfId="1763" xr:uid="{00000000-0005-0000-0000-0000150C0000}"/>
    <cellStyle name="Neutral 19" xfId="1764" xr:uid="{00000000-0005-0000-0000-0000160C0000}"/>
    <cellStyle name="Neutral 2" xfId="1765" xr:uid="{00000000-0005-0000-0000-0000170C0000}"/>
    <cellStyle name="Neutral 2 10" xfId="4603" xr:uid="{00000000-0005-0000-0000-0000180C0000}"/>
    <cellStyle name="Neutral 2 11" xfId="4604" xr:uid="{00000000-0005-0000-0000-0000190C0000}"/>
    <cellStyle name="Neutral 2 2" xfId="4605" xr:uid="{00000000-0005-0000-0000-00001A0C0000}"/>
    <cellStyle name="Neutral 2 2 2" xfId="4606" xr:uid="{00000000-0005-0000-0000-00001B0C0000}"/>
    <cellStyle name="Neutral 2 3" xfId="4607" xr:uid="{00000000-0005-0000-0000-00001C0C0000}"/>
    <cellStyle name="Neutral 2 4" xfId="4608" xr:uid="{00000000-0005-0000-0000-00001D0C0000}"/>
    <cellStyle name="Neutral 2 5" xfId="4609" xr:uid="{00000000-0005-0000-0000-00001E0C0000}"/>
    <cellStyle name="Neutral 2 6" xfId="4610" xr:uid="{00000000-0005-0000-0000-00001F0C0000}"/>
    <cellStyle name="Neutral 2 7" xfId="4611" xr:uid="{00000000-0005-0000-0000-0000200C0000}"/>
    <cellStyle name="Neutral 2 8" xfId="4612" xr:uid="{00000000-0005-0000-0000-0000210C0000}"/>
    <cellStyle name="Neutral 2 9" xfId="4613" xr:uid="{00000000-0005-0000-0000-0000220C0000}"/>
    <cellStyle name="Neutral 20" xfId="1766" xr:uid="{00000000-0005-0000-0000-0000230C0000}"/>
    <cellStyle name="Neutral 21" xfId="1767" xr:uid="{00000000-0005-0000-0000-0000240C0000}"/>
    <cellStyle name="Neutral 22" xfId="1768" xr:uid="{00000000-0005-0000-0000-0000250C0000}"/>
    <cellStyle name="Neutral 23" xfId="1769" xr:uid="{00000000-0005-0000-0000-0000260C0000}"/>
    <cellStyle name="Neutral 24" xfId="1770" xr:uid="{00000000-0005-0000-0000-0000270C0000}"/>
    <cellStyle name="Neutral 25" xfId="1771" xr:uid="{00000000-0005-0000-0000-0000280C0000}"/>
    <cellStyle name="Neutral 26" xfId="1772" xr:uid="{00000000-0005-0000-0000-0000290C0000}"/>
    <cellStyle name="Neutral 27" xfId="1773" xr:uid="{00000000-0005-0000-0000-00002A0C0000}"/>
    <cellStyle name="Neutral 28" xfId="1774" xr:uid="{00000000-0005-0000-0000-00002B0C0000}"/>
    <cellStyle name="Neutral 29" xfId="1775" xr:uid="{00000000-0005-0000-0000-00002C0C0000}"/>
    <cellStyle name="Neutral 3" xfId="1776" xr:uid="{00000000-0005-0000-0000-00002D0C0000}"/>
    <cellStyle name="Neutral 3 2" xfId="1777" xr:uid="{00000000-0005-0000-0000-00002E0C0000}"/>
    <cellStyle name="Neutral 3 2 2" xfId="4615" xr:uid="{00000000-0005-0000-0000-00002F0C0000}"/>
    <cellStyle name="Neutral 3 2 3" xfId="4616" xr:uid="{00000000-0005-0000-0000-0000300C0000}"/>
    <cellStyle name="Neutral 3 3" xfId="1778" xr:uid="{00000000-0005-0000-0000-0000310C0000}"/>
    <cellStyle name="Neutral 3 3 2" xfId="4617" xr:uid="{00000000-0005-0000-0000-0000320C0000}"/>
    <cellStyle name="Neutral 3 4" xfId="1779" xr:uid="{00000000-0005-0000-0000-0000330C0000}"/>
    <cellStyle name="Neutral 3 4 2" xfId="4618" xr:uid="{00000000-0005-0000-0000-0000340C0000}"/>
    <cellStyle name="Neutral 3 5" xfId="4619" xr:uid="{00000000-0005-0000-0000-0000350C0000}"/>
    <cellStyle name="Neutral 3 6" xfId="4614" xr:uid="{00000000-0005-0000-0000-0000360C0000}"/>
    <cellStyle name="Neutral 30" xfId="1780" xr:uid="{00000000-0005-0000-0000-0000370C0000}"/>
    <cellStyle name="Neutral 31" xfId="1781" xr:uid="{00000000-0005-0000-0000-0000380C0000}"/>
    <cellStyle name="Neutral 32" xfId="1782" xr:uid="{00000000-0005-0000-0000-0000390C0000}"/>
    <cellStyle name="Neutral 33" xfId="1783" xr:uid="{00000000-0005-0000-0000-00003A0C0000}"/>
    <cellStyle name="Neutral 34" xfId="1784" xr:uid="{00000000-0005-0000-0000-00003B0C0000}"/>
    <cellStyle name="Neutral 35" xfId="1785" xr:uid="{00000000-0005-0000-0000-00003C0C0000}"/>
    <cellStyle name="Neutral 36" xfId="1786" xr:uid="{00000000-0005-0000-0000-00003D0C0000}"/>
    <cellStyle name="Neutral 37" xfId="1787" xr:uid="{00000000-0005-0000-0000-00003E0C0000}"/>
    <cellStyle name="Neutral 38" xfId="1788" xr:uid="{00000000-0005-0000-0000-00003F0C0000}"/>
    <cellStyle name="Neutral 39" xfId="1789" xr:uid="{00000000-0005-0000-0000-0000400C0000}"/>
    <cellStyle name="Neutral 4" xfId="1790" xr:uid="{00000000-0005-0000-0000-0000410C0000}"/>
    <cellStyle name="Neutral 4 2" xfId="1791" xr:uid="{00000000-0005-0000-0000-0000420C0000}"/>
    <cellStyle name="Neutral 4 3" xfId="4620" xr:uid="{00000000-0005-0000-0000-0000430C0000}"/>
    <cellStyle name="Neutral 40" xfId="1792" xr:uid="{00000000-0005-0000-0000-0000440C0000}"/>
    <cellStyle name="Neutral 41" xfId="1793" xr:uid="{00000000-0005-0000-0000-0000450C0000}"/>
    <cellStyle name="Neutral 42" xfId="1794" xr:uid="{00000000-0005-0000-0000-0000460C0000}"/>
    <cellStyle name="Neutral 43" xfId="1795" xr:uid="{00000000-0005-0000-0000-0000470C0000}"/>
    <cellStyle name="Neutral 44" xfId="4621" xr:uid="{00000000-0005-0000-0000-0000480C0000}"/>
    <cellStyle name="Neutral 5" xfId="1796" xr:uid="{00000000-0005-0000-0000-0000490C0000}"/>
    <cellStyle name="Neutral 5 2" xfId="4622" xr:uid="{00000000-0005-0000-0000-00004A0C0000}"/>
    <cellStyle name="Neutral 6" xfId="1797" xr:uid="{00000000-0005-0000-0000-00004B0C0000}"/>
    <cellStyle name="Neutral 6 2" xfId="4623" xr:uid="{00000000-0005-0000-0000-00004C0C0000}"/>
    <cellStyle name="Neutral 7" xfId="1798" xr:uid="{00000000-0005-0000-0000-00004D0C0000}"/>
    <cellStyle name="Neutral 8" xfId="1799" xr:uid="{00000000-0005-0000-0000-00004E0C0000}"/>
    <cellStyle name="Neutral 9" xfId="1800" xr:uid="{00000000-0005-0000-0000-00004F0C0000}"/>
    <cellStyle name="Normal" xfId="0" builtinId="0"/>
    <cellStyle name="Normal 10" xfId="4" xr:uid="{00000000-0005-0000-0000-0000510C0000}"/>
    <cellStyle name="Normal 10 2" xfId="1801" xr:uid="{00000000-0005-0000-0000-0000520C0000}"/>
    <cellStyle name="Normal 10 2 2" xfId="1802" xr:uid="{00000000-0005-0000-0000-0000530C0000}"/>
    <cellStyle name="Normal 10 2 2 2" xfId="4625" xr:uid="{00000000-0005-0000-0000-0000540C0000}"/>
    <cellStyle name="Normal 10 2 2 3" xfId="4626" xr:uid="{00000000-0005-0000-0000-0000550C0000}"/>
    <cellStyle name="Normal 10 2 3" xfId="4627" xr:uid="{00000000-0005-0000-0000-0000560C0000}"/>
    <cellStyle name="Normal 10 2 4" xfId="4624" xr:uid="{00000000-0005-0000-0000-0000570C0000}"/>
    <cellStyle name="Normal 10 3" xfId="4628" xr:uid="{00000000-0005-0000-0000-0000580C0000}"/>
    <cellStyle name="Normal 10 4" xfId="4629" xr:uid="{00000000-0005-0000-0000-0000590C0000}"/>
    <cellStyle name="Normal 10 5" xfId="4630" xr:uid="{00000000-0005-0000-0000-00005A0C0000}"/>
    <cellStyle name="Normal 10 6" xfId="4631" xr:uid="{00000000-0005-0000-0000-00005B0C0000}"/>
    <cellStyle name="Normal 10 7" xfId="4632" xr:uid="{00000000-0005-0000-0000-00005C0C0000}"/>
    <cellStyle name="Normal 10 8" xfId="4633" xr:uid="{00000000-0005-0000-0000-00005D0C0000}"/>
    <cellStyle name="Normal 11" xfId="1803" xr:uid="{00000000-0005-0000-0000-00005E0C0000}"/>
    <cellStyle name="Normal 11 2" xfId="1804" xr:uid="{00000000-0005-0000-0000-00005F0C0000}"/>
    <cellStyle name="Normal 11 2 2" xfId="1805" xr:uid="{00000000-0005-0000-0000-0000600C0000}"/>
    <cellStyle name="Normal 11 2 2 2" xfId="4634" xr:uid="{00000000-0005-0000-0000-0000610C0000}"/>
    <cellStyle name="Normal 11 2 2 3" xfId="4635" xr:uid="{00000000-0005-0000-0000-0000620C0000}"/>
    <cellStyle name="Normal 11 2 3" xfId="4636" xr:uid="{00000000-0005-0000-0000-0000630C0000}"/>
    <cellStyle name="Normal 11 3" xfId="1806" xr:uid="{00000000-0005-0000-0000-0000640C0000}"/>
    <cellStyle name="Normal 11 3 2" xfId="4637" xr:uid="{00000000-0005-0000-0000-0000650C0000}"/>
    <cellStyle name="Normal 11 4" xfId="1807" xr:uid="{00000000-0005-0000-0000-0000660C0000}"/>
    <cellStyle name="Normal 11 4 2" xfId="4638" xr:uid="{00000000-0005-0000-0000-0000670C0000}"/>
    <cellStyle name="Normal 11 5" xfId="1808" xr:uid="{00000000-0005-0000-0000-0000680C0000}"/>
    <cellStyle name="Normal 11 5 2" xfId="4640" xr:uid="{00000000-0005-0000-0000-0000690C0000}"/>
    <cellStyle name="Normal 11 5 3" xfId="4639" xr:uid="{00000000-0005-0000-0000-00006A0C0000}"/>
    <cellStyle name="Normal 11 6" xfId="4641" xr:uid="{00000000-0005-0000-0000-00006B0C0000}"/>
    <cellStyle name="Normal 11 7" xfId="4642" xr:uid="{00000000-0005-0000-0000-00006C0C0000}"/>
    <cellStyle name="Normal 11 8" xfId="4643" xr:uid="{00000000-0005-0000-0000-00006D0C0000}"/>
    <cellStyle name="Normal 11 9" xfId="4644" xr:uid="{00000000-0005-0000-0000-00006E0C0000}"/>
    <cellStyle name="Normal 12" xfId="1809" xr:uid="{00000000-0005-0000-0000-00006F0C0000}"/>
    <cellStyle name="Normal 12 2" xfId="4645" xr:uid="{00000000-0005-0000-0000-0000700C0000}"/>
    <cellStyle name="Normal 12 2 2" xfId="4646" xr:uid="{00000000-0005-0000-0000-0000710C0000}"/>
    <cellStyle name="Normal 12 3" xfId="4647" xr:uid="{00000000-0005-0000-0000-0000720C0000}"/>
    <cellStyle name="Normal 12 3 2" xfId="4648" xr:uid="{00000000-0005-0000-0000-0000730C0000}"/>
    <cellStyle name="Normal 12 4" xfId="4649" xr:uid="{00000000-0005-0000-0000-0000740C0000}"/>
    <cellStyle name="Normal 12 4 2" xfId="4650" xr:uid="{00000000-0005-0000-0000-0000750C0000}"/>
    <cellStyle name="Normal 12 5" xfId="4651" xr:uid="{00000000-0005-0000-0000-0000760C0000}"/>
    <cellStyle name="Normal 12 6" xfId="4652" xr:uid="{00000000-0005-0000-0000-0000770C0000}"/>
    <cellStyle name="Normal 12 7" xfId="4653" xr:uid="{00000000-0005-0000-0000-0000780C0000}"/>
    <cellStyle name="Normal 12 8" xfId="4654" xr:uid="{00000000-0005-0000-0000-0000790C0000}"/>
    <cellStyle name="Normal 13" xfId="1810" xr:uid="{00000000-0005-0000-0000-00007A0C0000}"/>
    <cellStyle name="Normal 13 10" xfId="4655" xr:uid="{00000000-0005-0000-0000-00007B0C0000}"/>
    <cellStyle name="Normal 13 11" xfId="4656" xr:uid="{00000000-0005-0000-0000-00007C0C0000}"/>
    <cellStyle name="Normal 13 12" xfId="4657" xr:uid="{00000000-0005-0000-0000-00007D0C0000}"/>
    <cellStyle name="Normal 13 13" xfId="4658" xr:uid="{00000000-0005-0000-0000-00007E0C0000}"/>
    <cellStyle name="Normal 13 14" xfId="4659" xr:uid="{00000000-0005-0000-0000-00007F0C0000}"/>
    <cellStyle name="Normal 13 15" xfId="4660" xr:uid="{00000000-0005-0000-0000-0000800C0000}"/>
    <cellStyle name="Normal 13 16" xfId="4661" xr:uid="{00000000-0005-0000-0000-0000810C0000}"/>
    <cellStyle name="Normal 13 17" xfId="4662" xr:uid="{00000000-0005-0000-0000-0000820C0000}"/>
    <cellStyle name="Normal 13 18" xfId="4663" xr:uid="{00000000-0005-0000-0000-0000830C0000}"/>
    <cellStyle name="Normal 13 19" xfId="4664" xr:uid="{00000000-0005-0000-0000-0000840C0000}"/>
    <cellStyle name="Normal 13 2" xfId="1811" xr:uid="{00000000-0005-0000-0000-0000850C0000}"/>
    <cellStyle name="Normal 13 2 10" xfId="4666" xr:uid="{00000000-0005-0000-0000-0000860C0000}"/>
    <cellStyle name="Normal 13 2 11" xfId="4665" xr:uid="{00000000-0005-0000-0000-0000870C0000}"/>
    <cellStyle name="Normal 13 2 2" xfId="4667" xr:uid="{00000000-0005-0000-0000-0000880C0000}"/>
    <cellStyle name="Normal 13 2 3" xfId="4668" xr:uid="{00000000-0005-0000-0000-0000890C0000}"/>
    <cellStyle name="Normal 13 2 4" xfId="4669" xr:uid="{00000000-0005-0000-0000-00008A0C0000}"/>
    <cellStyle name="Normal 13 2 5" xfId="4670" xr:uid="{00000000-0005-0000-0000-00008B0C0000}"/>
    <cellStyle name="Normal 13 2 6" xfId="4671" xr:uid="{00000000-0005-0000-0000-00008C0C0000}"/>
    <cellStyle name="Normal 13 2 7" xfId="4672" xr:uid="{00000000-0005-0000-0000-00008D0C0000}"/>
    <cellStyle name="Normal 13 2 8" xfId="4673" xr:uid="{00000000-0005-0000-0000-00008E0C0000}"/>
    <cellStyle name="Normal 13 2 9" xfId="4674" xr:uid="{00000000-0005-0000-0000-00008F0C0000}"/>
    <cellStyle name="Normal 13 2 9 2" xfId="4675" xr:uid="{00000000-0005-0000-0000-0000900C0000}"/>
    <cellStyle name="Normal 13 20" xfId="4676" xr:uid="{00000000-0005-0000-0000-0000910C0000}"/>
    <cellStyle name="Normal 13 21" xfId="4677" xr:uid="{00000000-0005-0000-0000-0000920C0000}"/>
    <cellStyle name="Normal 13 22" xfId="4678" xr:uid="{00000000-0005-0000-0000-0000930C0000}"/>
    <cellStyle name="Normal 13 23" xfId="4679" xr:uid="{00000000-0005-0000-0000-0000940C0000}"/>
    <cellStyle name="Normal 13 24" xfId="4680" xr:uid="{00000000-0005-0000-0000-0000950C0000}"/>
    <cellStyle name="Normal 13 25" xfId="4681" xr:uid="{00000000-0005-0000-0000-0000960C0000}"/>
    <cellStyle name="Normal 13 26" xfId="4682" xr:uid="{00000000-0005-0000-0000-0000970C0000}"/>
    <cellStyle name="Normal 13 27" xfId="4683" xr:uid="{00000000-0005-0000-0000-0000980C0000}"/>
    <cellStyle name="Normal 13 28" xfId="4684" xr:uid="{00000000-0005-0000-0000-0000990C0000}"/>
    <cellStyle name="Normal 13 29" xfId="4685" xr:uid="{00000000-0005-0000-0000-00009A0C0000}"/>
    <cellStyle name="Normal 13 3" xfId="1812" xr:uid="{00000000-0005-0000-0000-00009B0C0000}"/>
    <cellStyle name="Normal 13 3 2" xfId="4687" xr:uid="{00000000-0005-0000-0000-00009C0C0000}"/>
    <cellStyle name="Normal 13 3 3" xfId="4688" xr:uid="{00000000-0005-0000-0000-00009D0C0000}"/>
    <cellStyle name="Normal 13 3 4" xfId="4686" xr:uid="{00000000-0005-0000-0000-00009E0C0000}"/>
    <cellStyle name="Normal 13 30" xfId="4689" xr:uid="{00000000-0005-0000-0000-00009F0C0000}"/>
    <cellStyle name="Normal 13 31" xfId="4690" xr:uid="{00000000-0005-0000-0000-0000A00C0000}"/>
    <cellStyle name="Normal 13 32" xfId="4691" xr:uid="{00000000-0005-0000-0000-0000A10C0000}"/>
    <cellStyle name="Normal 13 33" xfId="4692" xr:uid="{00000000-0005-0000-0000-0000A20C0000}"/>
    <cellStyle name="Normal 13 34" xfId="4693" xr:uid="{00000000-0005-0000-0000-0000A30C0000}"/>
    <cellStyle name="Normal 13 35" xfId="4694" xr:uid="{00000000-0005-0000-0000-0000A40C0000}"/>
    <cellStyle name="Normal 13 36" xfId="4695" xr:uid="{00000000-0005-0000-0000-0000A50C0000}"/>
    <cellStyle name="Normal 13 37" xfId="4696" xr:uid="{00000000-0005-0000-0000-0000A60C0000}"/>
    <cellStyle name="Normal 13 38" xfId="4697" xr:uid="{00000000-0005-0000-0000-0000A70C0000}"/>
    <cellStyle name="Normal 13 4" xfId="4698" xr:uid="{00000000-0005-0000-0000-0000A80C0000}"/>
    <cellStyle name="Normal 13 4 2" xfId="4699" xr:uid="{00000000-0005-0000-0000-0000A90C0000}"/>
    <cellStyle name="Normal 13 5" xfId="4700" xr:uid="{00000000-0005-0000-0000-0000AA0C0000}"/>
    <cellStyle name="Normal 13 6" xfId="4701" xr:uid="{00000000-0005-0000-0000-0000AB0C0000}"/>
    <cellStyle name="Normal 13 7" xfId="4702" xr:uid="{00000000-0005-0000-0000-0000AC0C0000}"/>
    <cellStyle name="Normal 13 8" xfId="4703" xr:uid="{00000000-0005-0000-0000-0000AD0C0000}"/>
    <cellStyle name="Normal 13 9" xfId="4704" xr:uid="{00000000-0005-0000-0000-0000AE0C0000}"/>
    <cellStyle name="Normal 14" xfId="1813" xr:uid="{00000000-0005-0000-0000-0000AF0C0000}"/>
    <cellStyle name="Normal 14 10" xfId="4706" xr:uid="{00000000-0005-0000-0000-0000B00C0000}"/>
    <cellStyle name="Normal 14 11" xfId="4707" xr:uid="{00000000-0005-0000-0000-0000B10C0000}"/>
    <cellStyle name="Normal 14 12" xfId="4708" xr:uid="{00000000-0005-0000-0000-0000B20C0000}"/>
    <cellStyle name="Normal 14 13" xfId="4709" xr:uid="{00000000-0005-0000-0000-0000B30C0000}"/>
    <cellStyle name="Normal 14 14" xfId="4710" xr:uid="{00000000-0005-0000-0000-0000B40C0000}"/>
    <cellStyle name="Normal 14 15" xfId="4711" xr:uid="{00000000-0005-0000-0000-0000B50C0000}"/>
    <cellStyle name="Normal 14 16" xfId="4712" xr:uid="{00000000-0005-0000-0000-0000B60C0000}"/>
    <cellStyle name="Normal 14 17" xfId="4705" xr:uid="{00000000-0005-0000-0000-0000B70C0000}"/>
    <cellStyle name="Normal 14 2" xfId="1814" xr:uid="{00000000-0005-0000-0000-0000B80C0000}"/>
    <cellStyle name="Normal 14 2 10" xfId="4713" xr:uid="{00000000-0005-0000-0000-0000B90C0000}"/>
    <cellStyle name="Normal 14 2 2" xfId="4714" xr:uid="{00000000-0005-0000-0000-0000BA0C0000}"/>
    <cellStyle name="Normal 14 2 3" xfId="4715" xr:uid="{00000000-0005-0000-0000-0000BB0C0000}"/>
    <cellStyle name="Normal 14 2 4" xfId="4716" xr:uid="{00000000-0005-0000-0000-0000BC0C0000}"/>
    <cellStyle name="Normal 14 2 5" xfId="4717" xr:uid="{00000000-0005-0000-0000-0000BD0C0000}"/>
    <cellStyle name="Normal 14 2 6" xfId="4718" xr:uid="{00000000-0005-0000-0000-0000BE0C0000}"/>
    <cellStyle name="Normal 14 2 7" xfId="4719" xr:uid="{00000000-0005-0000-0000-0000BF0C0000}"/>
    <cellStyle name="Normal 14 2 8" xfId="4720" xr:uid="{00000000-0005-0000-0000-0000C00C0000}"/>
    <cellStyle name="Normal 14 2 8 2" xfId="4721" xr:uid="{00000000-0005-0000-0000-0000C10C0000}"/>
    <cellStyle name="Normal 14 2 9" xfId="4722" xr:uid="{00000000-0005-0000-0000-0000C20C0000}"/>
    <cellStyle name="Normal 14 3" xfId="4723" xr:uid="{00000000-0005-0000-0000-0000C30C0000}"/>
    <cellStyle name="Normal 14 3 2" xfId="4724" xr:uid="{00000000-0005-0000-0000-0000C40C0000}"/>
    <cellStyle name="Normal 14 4" xfId="4725" xr:uid="{00000000-0005-0000-0000-0000C50C0000}"/>
    <cellStyle name="Normal 14 4 2" xfId="4726" xr:uid="{00000000-0005-0000-0000-0000C60C0000}"/>
    <cellStyle name="Normal 14 5" xfId="4727" xr:uid="{00000000-0005-0000-0000-0000C70C0000}"/>
    <cellStyle name="Normal 14 6" xfId="4728" xr:uid="{00000000-0005-0000-0000-0000C80C0000}"/>
    <cellStyle name="Normal 14 7" xfId="4729" xr:uid="{00000000-0005-0000-0000-0000C90C0000}"/>
    <cellStyle name="Normal 14 8" xfId="4730" xr:uid="{00000000-0005-0000-0000-0000CA0C0000}"/>
    <cellStyle name="Normal 14 9" xfId="4731" xr:uid="{00000000-0005-0000-0000-0000CB0C0000}"/>
    <cellStyle name="Normal 15" xfId="1815" xr:uid="{00000000-0005-0000-0000-0000CC0C0000}"/>
    <cellStyle name="Normal 15 2" xfId="1816" xr:uid="{00000000-0005-0000-0000-0000CD0C0000}"/>
    <cellStyle name="Normal 15 2 2" xfId="4734" xr:uid="{00000000-0005-0000-0000-0000CE0C0000}"/>
    <cellStyle name="Normal 15 2 2 2" xfId="4735" xr:uid="{00000000-0005-0000-0000-0000CF0C0000}"/>
    <cellStyle name="Normal 15 2 3" xfId="4736" xr:uid="{00000000-0005-0000-0000-0000D00C0000}"/>
    <cellStyle name="Normal 15 2 4" xfId="4733" xr:uid="{00000000-0005-0000-0000-0000D10C0000}"/>
    <cellStyle name="Normal 15 3" xfId="4737" xr:uid="{00000000-0005-0000-0000-0000D20C0000}"/>
    <cellStyle name="Normal 15 3 2" xfId="4738" xr:uid="{00000000-0005-0000-0000-0000D30C0000}"/>
    <cellStyle name="Normal 15 4" xfId="4739" xr:uid="{00000000-0005-0000-0000-0000D40C0000}"/>
    <cellStyle name="Normal 15 4 2" xfId="4740" xr:uid="{00000000-0005-0000-0000-0000D50C0000}"/>
    <cellStyle name="Normal 15 5" xfId="4741" xr:uid="{00000000-0005-0000-0000-0000D60C0000}"/>
    <cellStyle name="Normal 15 6" xfId="4742" xr:uid="{00000000-0005-0000-0000-0000D70C0000}"/>
    <cellStyle name="Normal 15 7" xfId="4743" xr:uid="{00000000-0005-0000-0000-0000D80C0000}"/>
    <cellStyle name="Normal 15 8" xfId="4732" xr:uid="{00000000-0005-0000-0000-0000D90C0000}"/>
    <cellStyle name="Normal 16" xfId="1817" xr:uid="{00000000-0005-0000-0000-0000DA0C0000}"/>
    <cellStyle name="Normal 16 2" xfId="1818" xr:uid="{00000000-0005-0000-0000-0000DB0C0000}"/>
    <cellStyle name="Normal 16 2 2" xfId="4746" xr:uid="{00000000-0005-0000-0000-0000DC0C0000}"/>
    <cellStyle name="Normal 16 2 2 2" xfId="4747" xr:uid="{00000000-0005-0000-0000-0000DD0C0000}"/>
    <cellStyle name="Normal 16 2 3" xfId="4745" xr:uid="{00000000-0005-0000-0000-0000DE0C0000}"/>
    <cellStyle name="Normal 16 3" xfId="4748" xr:uid="{00000000-0005-0000-0000-0000DF0C0000}"/>
    <cellStyle name="Normal 16 4" xfId="4749" xr:uid="{00000000-0005-0000-0000-0000E00C0000}"/>
    <cellStyle name="Normal 16 5" xfId="4750" xr:uid="{00000000-0005-0000-0000-0000E10C0000}"/>
    <cellStyle name="Normal 16 6" xfId="4751" xr:uid="{00000000-0005-0000-0000-0000E20C0000}"/>
    <cellStyle name="Normal 16 7" xfId="4752" xr:uid="{00000000-0005-0000-0000-0000E30C0000}"/>
    <cellStyle name="Normal 16 8" xfId="4744" xr:uid="{00000000-0005-0000-0000-0000E40C0000}"/>
    <cellStyle name="Normal 17" xfId="1819" xr:uid="{00000000-0005-0000-0000-0000E50C0000}"/>
    <cellStyle name="Normal 17 10" xfId="4754" xr:uid="{00000000-0005-0000-0000-0000E60C0000}"/>
    <cellStyle name="Normal 17 11" xfId="4755" xr:uid="{00000000-0005-0000-0000-0000E70C0000}"/>
    <cellStyle name="Normal 17 12" xfId="4756" xr:uid="{00000000-0005-0000-0000-0000E80C0000}"/>
    <cellStyle name="Normal 17 13" xfId="4757" xr:uid="{00000000-0005-0000-0000-0000E90C0000}"/>
    <cellStyle name="Normal 17 14" xfId="4758" xr:uid="{00000000-0005-0000-0000-0000EA0C0000}"/>
    <cellStyle name="Normal 17 15" xfId="4753" xr:uid="{00000000-0005-0000-0000-0000EB0C0000}"/>
    <cellStyle name="Normal 17 2" xfId="1820" xr:uid="{00000000-0005-0000-0000-0000EC0C0000}"/>
    <cellStyle name="Normal 17 2 2" xfId="4760" xr:uid="{00000000-0005-0000-0000-0000ED0C0000}"/>
    <cellStyle name="Normal 17 2 2 2" xfId="4761" xr:uid="{00000000-0005-0000-0000-0000EE0C0000}"/>
    <cellStyle name="Normal 17 2 3" xfId="4759" xr:uid="{00000000-0005-0000-0000-0000EF0C0000}"/>
    <cellStyle name="Normal 17 3" xfId="4762" xr:uid="{00000000-0005-0000-0000-0000F00C0000}"/>
    <cellStyle name="Normal 17 4" xfId="4763" xr:uid="{00000000-0005-0000-0000-0000F10C0000}"/>
    <cellStyle name="Normal 17 5" xfId="4764" xr:uid="{00000000-0005-0000-0000-0000F20C0000}"/>
    <cellStyle name="Normal 17 6" xfId="4765" xr:uid="{00000000-0005-0000-0000-0000F30C0000}"/>
    <cellStyle name="Normal 17 7" xfId="4766" xr:uid="{00000000-0005-0000-0000-0000F40C0000}"/>
    <cellStyle name="Normal 17 8" xfId="4767" xr:uid="{00000000-0005-0000-0000-0000F50C0000}"/>
    <cellStyle name="Normal 17 9" xfId="4768" xr:uid="{00000000-0005-0000-0000-0000F60C0000}"/>
    <cellStyle name="Normal 18" xfId="1821" xr:uid="{00000000-0005-0000-0000-0000F70C0000}"/>
    <cellStyle name="Normal 18 2" xfId="1822" xr:uid="{00000000-0005-0000-0000-0000F80C0000}"/>
    <cellStyle name="Normal 18 3" xfId="4770" xr:uid="{00000000-0005-0000-0000-0000F90C0000}"/>
    <cellStyle name="Normal 18 3 2" xfId="4771" xr:uid="{00000000-0005-0000-0000-0000FA0C0000}"/>
    <cellStyle name="Normal 18 4" xfId="4769" xr:uid="{00000000-0005-0000-0000-0000FB0C0000}"/>
    <cellStyle name="Normal 19" xfId="1823" xr:uid="{00000000-0005-0000-0000-0000FC0C0000}"/>
    <cellStyle name="Normal 19 2" xfId="4773" xr:uid="{00000000-0005-0000-0000-0000FD0C0000}"/>
    <cellStyle name="Normal 19 3" xfId="4772" xr:uid="{00000000-0005-0000-0000-0000FE0C0000}"/>
    <cellStyle name="Normal 2" xfId="2" xr:uid="{00000000-0005-0000-0000-0000FF0C0000}"/>
    <cellStyle name="Normál 2" xfId="4774" xr:uid="{00000000-0005-0000-0000-0000000D0000}"/>
    <cellStyle name="Normal 2 10" xfId="1824" xr:uid="{00000000-0005-0000-0000-0000010D0000}"/>
    <cellStyle name="Normal 2 10 2" xfId="4775" xr:uid="{00000000-0005-0000-0000-0000020D0000}"/>
    <cellStyle name="Normal 2 11" xfId="1825" xr:uid="{00000000-0005-0000-0000-0000030D0000}"/>
    <cellStyle name="Normal 2 11 2" xfId="4776" xr:uid="{00000000-0005-0000-0000-0000040D0000}"/>
    <cellStyle name="Normal 2 12" xfId="1826" xr:uid="{00000000-0005-0000-0000-0000050D0000}"/>
    <cellStyle name="Normal 2 13" xfId="1827" xr:uid="{00000000-0005-0000-0000-0000060D0000}"/>
    <cellStyle name="Normal 2 13 2" xfId="4777" xr:uid="{00000000-0005-0000-0000-0000070D0000}"/>
    <cellStyle name="Normal 2 14" xfId="1828" xr:uid="{00000000-0005-0000-0000-0000080D0000}"/>
    <cellStyle name="Normal 2 15" xfId="1829" xr:uid="{00000000-0005-0000-0000-0000090D0000}"/>
    <cellStyle name="Normal 2 16" xfId="1830" xr:uid="{00000000-0005-0000-0000-00000A0D0000}"/>
    <cellStyle name="Normal 2 17" xfId="1831" xr:uid="{00000000-0005-0000-0000-00000B0D0000}"/>
    <cellStyle name="Normal 2 18" xfId="1832" xr:uid="{00000000-0005-0000-0000-00000C0D0000}"/>
    <cellStyle name="Normal 2 18 2" xfId="4778" xr:uid="{00000000-0005-0000-0000-00000D0D0000}"/>
    <cellStyle name="Normal 2 18 3" xfId="4779" xr:uid="{00000000-0005-0000-0000-00000E0D0000}"/>
    <cellStyle name="Normal 2 19" xfId="1833" xr:uid="{00000000-0005-0000-0000-00000F0D0000}"/>
    <cellStyle name="Normal 2 19 2" xfId="4780" xr:uid="{00000000-0005-0000-0000-0000100D0000}"/>
    <cellStyle name="Normal 2 2" xfId="1" xr:uid="{00000000-0005-0000-0000-0000110D0000}"/>
    <cellStyle name="Normal 2 2 10" xfId="1834" xr:uid="{00000000-0005-0000-0000-0000120D0000}"/>
    <cellStyle name="Normal 2 2 11" xfId="4781" xr:uid="{00000000-0005-0000-0000-0000130D0000}"/>
    <cellStyle name="Normal 2 2 12" xfId="4782" xr:uid="{00000000-0005-0000-0000-0000140D0000}"/>
    <cellStyle name="Normal 2 2 13" xfId="4783" xr:uid="{00000000-0005-0000-0000-0000150D0000}"/>
    <cellStyle name="Normal 2 2 14" xfId="4784" xr:uid="{00000000-0005-0000-0000-0000160D0000}"/>
    <cellStyle name="Normal 2 2 15" xfId="4785" xr:uid="{00000000-0005-0000-0000-0000170D0000}"/>
    <cellStyle name="Normal 2 2 2" xfId="1835" xr:uid="{00000000-0005-0000-0000-0000180D0000}"/>
    <cellStyle name="Normal 2 2 2 2" xfId="1836" xr:uid="{00000000-0005-0000-0000-0000190D0000}"/>
    <cellStyle name="Normal 2 2 2 2 2" xfId="1837" xr:uid="{00000000-0005-0000-0000-00001A0D0000}"/>
    <cellStyle name="Normal 2 2 2 2 3" xfId="4786" xr:uid="{00000000-0005-0000-0000-00001B0D0000}"/>
    <cellStyle name="Normal 2 2 2 3" xfId="1838" xr:uid="{00000000-0005-0000-0000-00001C0D0000}"/>
    <cellStyle name="Normal 2 2 2 3 2" xfId="1839" xr:uid="{00000000-0005-0000-0000-00001D0D0000}"/>
    <cellStyle name="Normal 2 2 2 3 3" xfId="1840" xr:uid="{00000000-0005-0000-0000-00001E0D0000}"/>
    <cellStyle name="Normal 2 2 2 3 4" xfId="4787" xr:uid="{00000000-0005-0000-0000-00001F0D0000}"/>
    <cellStyle name="Normal 2 2 2 4" xfId="1841" xr:uid="{00000000-0005-0000-0000-0000200D0000}"/>
    <cellStyle name="Normal 2 2 3" xfId="1842" xr:uid="{00000000-0005-0000-0000-0000210D0000}"/>
    <cellStyle name="Normal 2 2 3 2" xfId="4789" xr:uid="{00000000-0005-0000-0000-0000220D0000}"/>
    <cellStyle name="Normal 2 2 3 2 2" xfId="4790" xr:uid="{00000000-0005-0000-0000-0000230D0000}"/>
    <cellStyle name="Normal 2 2 3 3" xfId="4791" xr:uid="{00000000-0005-0000-0000-0000240D0000}"/>
    <cellStyle name="Normal 2 2 3 4" xfId="4788" xr:uid="{00000000-0005-0000-0000-0000250D0000}"/>
    <cellStyle name="Normal 2 2 4" xfId="1843" xr:uid="{00000000-0005-0000-0000-0000260D0000}"/>
    <cellStyle name="Normal 2 2 4 2" xfId="1844" xr:uid="{00000000-0005-0000-0000-0000270D0000}"/>
    <cellStyle name="Normal 2 2 4 2 2" xfId="4793" xr:uid="{00000000-0005-0000-0000-0000280D0000}"/>
    <cellStyle name="Normal 2 2 4 2 3" xfId="4794" xr:uid="{00000000-0005-0000-0000-0000290D0000}"/>
    <cellStyle name="Normal 2 2 4 3" xfId="4795" xr:uid="{00000000-0005-0000-0000-00002A0D0000}"/>
    <cellStyle name="Normal 2 2 4 4" xfId="4792" xr:uid="{00000000-0005-0000-0000-00002B0D0000}"/>
    <cellStyle name="Normal 2 2 5" xfId="1845" xr:uid="{00000000-0005-0000-0000-00002C0D0000}"/>
    <cellStyle name="Normal 2 2 5 2" xfId="1846" xr:uid="{00000000-0005-0000-0000-00002D0D0000}"/>
    <cellStyle name="Normal 2 2 5 2 2" xfId="4796" xr:uid="{00000000-0005-0000-0000-00002E0D0000}"/>
    <cellStyle name="Normal 2 2 5 3" xfId="4797" xr:uid="{00000000-0005-0000-0000-00002F0D0000}"/>
    <cellStyle name="Normal 2 2 6" xfId="1847" xr:uid="{00000000-0005-0000-0000-0000300D0000}"/>
    <cellStyle name="Normal 2 2 6 2" xfId="4799" xr:uid="{00000000-0005-0000-0000-0000310D0000}"/>
    <cellStyle name="Normal 2 2 6 3" xfId="4798" xr:uid="{00000000-0005-0000-0000-0000320D0000}"/>
    <cellStyle name="Normal 2 2 7" xfId="1848" xr:uid="{00000000-0005-0000-0000-0000330D0000}"/>
    <cellStyle name="Normal 2 2 8" xfId="1849" xr:uid="{00000000-0005-0000-0000-0000340D0000}"/>
    <cellStyle name="Normal 2 2 8 2" xfId="4801" xr:uid="{00000000-0005-0000-0000-0000350D0000}"/>
    <cellStyle name="Normal 2 2 8 3" xfId="4800" xr:uid="{00000000-0005-0000-0000-0000360D0000}"/>
    <cellStyle name="Normal 2 2 9" xfId="1850" xr:uid="{00000000-0005-0000-0000-0000370D0000}"/>
    <cellStyle name="Normal 2 2 9 2" xfId="4803" xr:uid="{00000000-0005-0000-0000-0000380D0000}"/>
    <cellStyle name="Normal 2 2 9 3" xfId="4802" xr:uid="{00000000-0005-0000-0000-0000390D0000}"/>
    <cellStyle name="Normal 2 2_ELC" xfId="1851" xr:uid="{00000000-0005-0000-0000-00003A0D0000}"/>
    <cellStyle name="Normal 2 20" xfId="1852" xr:uid="{00000000-0005-0000-0000-00003B0D0000}"/>
    <cellStyle name="Normal 2 21" xfId="1853" xr:uid="{00000000-0005-0000-0000-00003C0D0000}"/>
    <cellStyle name="Normal 2 22" xfId="1854" xr:uid="{00000000-0005-0000-0000-00003D0D0000}"/>
    <cellStyle name="Normal 2 23" xfId="1855" xr:uid="{00000000-0005-0000-0000-00003E0D0000}"/>
    <cellStyle name="Normal 2 24" xfId="1856" xr:uid="{00000000-0005-0000-0000-00003F0D0000}"/>
    <cellStyle name="Normal 2 25" xfId="1857" xr:uid="{00000000-0005-0000-0000-0000400D0000}"/>
    <cellStyle name="Normal 2 26" xfId="1858" xr:uid="{00000000-0005-0000-0000-0000410D0000}"/>
    <cellStyle name="Normal 2 27" xfId="1859" xr:uid="{00000000-0005-0000-0000-0000420D0000}"/>
    <cellStyle name="Normal 2 28" xfId="1860" xr:uid="{00000000-0005-0000-0000-0000430D0000}"/>
    <cellStyle name="Normal 2 29" xfId="1861" xr:uid="{00000000-0005-0000-0000-0000440D0000}"/>
    <cellStyle name="Normal 2 3" xfId="1862" xr:uid="{00000000-0005-0000-0000-0000450D0000}"/>
    <cellStyle name="Normal 2 3 10" xfId="4804" xr:uid="{00000000-0005-0000-0000-0000460D0000}"/>
    <cellStyle name="Normal 2 3 11" xfId="4805" xr:uid="{00000000-0005-0000-0000-0000470D0000}"/>
    <cellStyle name="Normal 2 3 12" xfId="4806" xr:uid="{00000000-0005-0000-0000-0000480D0000}"/>
    <cellStyle name="Normal 2 3 13" xfId="4807" xr:uid="{00000000-0005-0000-0000-0000490D0000}"/>
    <cellStyle name="Normal 2 3 2" xfId="1863" xr:uid="{00000000-0005-0000-0000-00004A0D0000}"/>
    <cellStyle name="Normal 2 3 2 2" xfId="1864" xr:uid="{00000000-0005-0000-0000-00004B0D0000}"/>
    <cellStyle name="Normal 2 3 2 3" xfId="4808" xr:uid="{00000000-0005-0000-0000-00004C0D0000}"/>
    <cellStyle name="Normal 2 3 3" xfId="1865" xr:uid="{00000000-0005-0000-0000-00004D0D0000}"/>
    <cellStyle name="Normal 2 3 3 2" xfId="4810" xr:uid="{00000000-0005-0000-0000-00004E0D0000}"/>
    <cellStyle name="Normal 2 3 3 3" xfId="4809" xr:uid="{00000000-0005-0000-0000-00004F0D0000}"/>
    <cellStyle name="Normal 2 3 4" xfId="1866" xr:uid="{00000000-0005-0000-0000-0000500D0000}"/>
    <cellStyle name="Normal 2 3 5" xfId="1867" xr:uid="{00000000-0005-0000-0000-0000510D0000}"/>
    <cellStyle name="Normal 2 3 6" xfId="1868" xr:uid="{00000000-0005-0000-0000-0000520D0000}"/>
    <cellStyle name="Normal 2 3 6 2" xfId="4812" xr:uid="{00000000-0005-0000-0000-0000530D0000}"/>
    <cellStyle name="Normal 2 3 6 3" xfId="4811" xr:uid="{00000000-0005-0000-0000-0000540D0000}"/>
    <cellStyle name="Normal 2 3 7" xfId="4813" xr:uid="{00000000-0005-0000-0000-0000550D0000}"/>
    <cellStyle name="Normal 2 3 8" xfId="4814" xr:uid="{00000000-0005-0000-0000-0000560D0000}"/>
    <cellStyle name="Normal 2 3 9" xfId="4815" xr:uid="{00000000-0005-0000-0000-0000570D0000}"/>
    <cellStyle name="Normal 2 30" xfId="1869" xr:uid="{00000000-0005-0000-0000-0000580D0000}"/>
    <cellStyle name="Normal 2 31" xfId="1870" xr:uid="{00000000-0005-0000-0000-0000590D0000}"/>
    <cellStyle name="Normal 2 32" xfId="1871" xr:uid="{00000000-0005-0000-0000-00005A0D0000}"/>
    <cellStyle name="Normal 2 33" xfId="1872" xr:uid="{00000000-0005-0000-0000-00005B0D0000}"/>
    <cellStyle name="Normal 2 34" xfId="1873" xr:uid="{00000000-0005-0000-0000-00005C0D0000}"/>
    <cellStyle name="Normal 2 35" xfId="1874" xr:uid="{00000000-0005-0000-0000-00005D0D0000}"/>
    <cellStyle name="Normal 2 36" xfId="1875" xr:uid="{00000000-0005-0000-0000-00005E0D0000}"/>
    <cellStyle name="Normal 2 37" xfId="1876" xr:uid="{00000000-0005-0000-0000-00005F0D0000}"/>
    <cellStyle name="Normal 2 38" xfId="1877" xr:uid="{00000000-0005-0000-0000-0000600D0000}"/>
    <cellStyle name="Normal 2 39" xfId="1878" xr:uid="{00000000-0005-0000-0000-0000610D0000}"/>
    <cellStyle name="Normal 2 4" xfId="1879" xr:uid="{00000000-0005-0000-0000-0000620D0000}"/>
    <cellStyle name="Normal 2 4 10" xfId="4816" xr:uid="{00000000-0005-0000-0000-0000630D0000}"/>
    <cellStyle name="Normal 2 4 11" xfId="4817" xr:uid="{00000000-0005-0000-0000-0000640D0000}"/>
    <cellStyle name="Normal 2 4 12" xfId="4818" xr:uid="{00000000-0005-0000-0000-0000650D0000}"/>
    <cellStyle name="Normal 2 4 13" xfId="4819" xr:uid="{00000000-0005-0000-0000-0000660D0000}"/>
    <cellStyle name="Normal 2 4 14" xfId="4820" xr:uid="{00000000-0005-0000-0000-0000670D0000}"/>
    <cellStyle name="Normal 2 4 2" xfId="1880" xr:uid="{00000000-0005-0000-0000-0000680D0000}"/>
    <cellStyle name="Normal 2 4 2 2" xfId="4822" xr:uid="{00000000-0005-0000-0000-0000690D0000}"/>
    <cellStyle name="Normal 2 4 2 3" xfId="4823" xr:uid="{00000000-0005-0000-0000-00006A0D0000}"/>
    <cellStyle name="Normal 2 4 2 4" xfId="4821" xr:uid="{00000000-0005-0000-0000-00006B0D0000}"/>
    <cellStyle name="Normal 2 4 3" xfId="1881" xr:uid="{00000000-0005-0000-0000-00006C0D0000}"/>
    <cellStyle name="Normal 2 4 3 2" xfId="4825" xr:uid="{00000000-0005-0000-0000-00006D0D0000}"/>
    <cellStyle name="Normal 2 4 3 3" xfId="4824" xr:uid="{00000000-0005-0000-0000-00006E0D0000}"/>
    <cellStyle name="Normal 2 4 4" xfId="1882" xr:uid="{00000000-0005-0000-0000-00006F0D0000}"/>
    <cellStyle name="Normal 2 4 4 2" xfId="4827" xr:uid="{00000000-0005-0000-0000-0000700D0000}"/>
    <cellStyle name="Normal 2 4 4 3" xfId="4826" xr:uid="{00000000-0005-0000-0000-0000710D0000}"/>
    <cellStyle name="Normal 2 4 5" xfId="1883" xr:uid="{00000000-0005-0000-0000-0000720D0000}"/>
    <cellStyle name="Normal 2 4 6" xfId="4828" xr:uid="{00000000-0005-0000-0000-0000730D0000}"/>
    <cellStyle name="Normal 2 4 6 2" xfId="4829" xr:uid="{00000000-0005-0000-0000-0000740D0000}"/>
    <cellStyle name="Normal 2 4 7" xfId="4830" xr:uid="{00000000-0005-0000-0000-0000750D0000}"/>
    <cellStyle name="Normal 2 4 8" xfId="4831" xr:uid="{00000000-0005-0000-0000-0000760D0000}"/>
    <cellStyle name="Normal 2 4 9" xfId="4832" xr:uid="{00000000-0005-0000-0000-0000770D0000}"/>
    <cellStyle name="Normal 2 40" xfId="1884" xr:uid="{00000000-0005-0000-0000-0000780D0000}"/>
    <cellStyle name="Normal 2 41" xfId="1885" xr:uid="{00000000-0005-0000-0000-0000790D0000}"/>
    <cellStyle name="Normal 2 42" xfId="1886" xr:uid="{00000000-0005-0000-0000-00007A0D0000}"/>
    <cellStyle name="Normal 2 43" xfId="1887" xr:uid="{00000000-0005-0000-0000-00007B0D0000}"/>
    <cellStyle name="Normal 2 44" xfId="1888" xr:uid="{00000000-0005-0000-0000-00007C0D0000}"/>
    <cellStyle name="Normal 2 45" xfId="1889" xr:uid="{00000000-0005-0000-0000-00007D0D0000}"/>
    <cellStyle name="Normal 2 45 2" xfId="4833" xr:uid="{00000000-0005-0000-0000-00007E0D0000}"/>
    <cellStyle name="Normal 2 46" xfId="1890" xr:uid="{00000000-0005-0000-0000-00007F0D0000}"/>
    <cellStyle name="Normal 2 46 2" xfId="4834" xr:uid="{00000000-0005-0000-0000-0000800D0000}"/>
    <cellStyle name="Normal 2 47" xfId="1891" xr:uid="{00000000-0005-0000-0000-0000810D0000}"/>
    <cellStyle name="Normal 2 47 2" xfId="4835" xr:uid="{00000000-0005-0000-0000-0000820D0000}"/>
    <cellStyle name="Normal 2 48" xfId="1892" xr:uid="{00000000-0005-0000-0000-0000830D0000}"/>
    <cellStyle name="Normal 2 48 2" xfId="4836" xr:uid="{00000000-0005-0000-0000-0000840D0000}"/>
    <cellStyle name="Normal 2 49" xfId="4837" xr:uid="{00000000-0005-0000-0000-0000850D0000}"/>
    <cellStyle name="Normal 2 49 2" xfId="4838" xr:uid="{00000000-0005-0000-0000-0000860D0000}"/>
    <cellStyle name="Normal 2 5" xfId="1893" xr:uid="{00000000-0005-0000-0000-0000870D0000}"/>
    <cellStyle name="Normal 2 5 10" xfId="1894" xr:uid="{00000000-0005-0000-0000-0000880D0000}"/>
    <cellStyle name="Normal 2 5 11" xfId="1895" xr:uid="{00000000-0005-0000-0000-0000890D0000}"/>
    <cellStyle name="Normal 2 5 12" xfId="1896" xr:uid="{00000000-0005-0000-0000-00008A0D0000}"/>
    <cellStyle name="Normal 2 5 13" xfId="1897" xr:uid="{00000000-0005-0000-0000-00008B0D0000}"/>
    <cellStyle name="Normal 2 5 14" xfId="1898" xr:uid="{00000000-0005-0000-0000-00008C0D0000}"/>
    <cellStyle name="Normal 2 5 15" xfId="1899" xr:uid="{00000000-0005-0000-0000-00008D0D0000}"/>
    <cellStyle name="Normal 2 5 16" xfId="1900" xr:uid="{00000000-0005-0000-0000-00008E0D0000}"/>
    <cellStyle name="Normal 2 5 17" xfId="4839" xr:uid="{00000000-0005-0000-0000-00008F0D0000}"/>
    <cellStyle name="Normal 2 5 18" xfId="4840" xr:uid="{00000000-0005-0000-0000-0000900D0000}"/>
    <cellStyle name="Normal 2 5 2" xfId="1901" xr:uid="{00000000-0005-0000-0000-0000910D0000}"/>
    <cellStyle name="Normal 2 5 2 2" xfId="1902" xr:uid="{00000000-0005-0000-0000-0000920D0000}"/>
    <cellStyle name="Normal 2 5 2 3" xfId="4841" xr:uid="{00000000-0005-0000-0000-0000930D0000}"/>
    <cellStyle name="Normal 2 5 3" xfId="1903" xr:uid="{00000000-0005-0000-0000-0000940D0000}"/>
    <cellStyle name="Normal 2 5 4" xfId="1904" xr:uid="{00000000-0005-0000-0000-0000950D0000}"/>
    <cellStyle name="Normal 2 5 5" xfId="1905" xr:uid="{00000000-0005-0000-0000-0000960D0000}"/>
    <cellStyle name="Normal 2 5 6" xfId="1906" xr:uid="{00000000-0005-0000-0000-0000970D0000}"/>
    <cellStyle name="Normal 2 5 7" xfId="1907" xr:uid="{00000000-0005-0000-0000-0000980D0000}"/>
    <cellStyle name="Normal 2 5 8" xfId="1908" xr:uid="{00000000-0005-0000-0000-0000990D0000}"/>
    <cellStyle name="Normal 2 5 9" xfId="1909" xr:uid="{00000000-0005-0000-0000-00009A0D0000}"/>
    <cellStyle name="Normal 2 50" xfId="4842" xr:uid="{00000000-0005-0000-0000-00009B0D0000}"/>
    <cellStyle name="Normal 2 51" xfId="4843" xr:uid="{00000000-0005-0000-0000-00009C0D0000}"/>
    <cellStyle name="Normal 2 52" xfId="4844" xr:uid="{00000000-0005-0000-0000-00009D0D0000}"/>
    <cellStyle name="Normal 2 53" xfId="4845" xr:uid="{00000000-0005-0000-0000-00009E0D0000}"/>
    <cellStyle name="Normal 2 54" xfId="23652" xr:uid="{00000000-0005-0000-0000-00009F0D0000}"/>
    <cellStyle name="Normal 2 6" xfId="1910" xr:uid="{00000000-0005-0000-0000-0000A00D0000}"/>
    <cellStyle name="Normal 2 6 10" xfId="1911" xr:uid="{00000000-0005-0000-0000-0000A10D0000}"/>
    <cellStyle name="Normal 2 6 11" xfId="1912" xr:uid="{00000000-0005-0000-0000-0000A20D0000}"/>
    <cellStyle name="Normal 2 6 12" xfId="1913" xr:uid="{00000000-0005-0000-0000-0000A30D0000}"/>
    <cellStyle name="Normal 2 6 13" xfId="1914" xr:uid="{00000000-0005-0000-0000-0000A40D0000}"/>
    <cellStyle name="Normal 2 6 14" xfId="1915" xr:uid="{00000000-0005-0000-0000-0000A50D0000}"/>
    <cellStyle name="Normal 2 6 15" xfId="1916" xr:uid="{00000000-0005-0000-0000-0000A60D0000}"/>
    <cellStyle name="Normal 2 6 16" xfId="1917" xr:uid="{00000000-0005-0000-0000-0000A70D0000}"/>
    <cellStyle name="Normal 2 6 17" xfId="4846" xr:uid="{00000000-0005-0000-0000-0000A80D0000}"/>
    <cellStyle name="Normal 2 6 2" xfId="1918" xr:uid="{00000000-0005-0000-0000-0000A90D0000}"/>
    <cellStyle name="Normal 2 6 2 2" xfId="1919" xr:uid="{00000000-0005-0000-0000-0000AA0D0000}"/>
    <cellStyle name="Normal 2 6 2 3" xfId="4847" xr:uid="{00000000-0005-0000-0000-0000AB0D0000}"/>
    <cellStyle name="Normal 2 6 3" xfId="1920" xr:uid="{00000000-0005-0000-0000-0000AC0D0000}"/>
    <cellStyle name="Normal 2 6 4" xfId="1921" xr:uid="{00000000-0005-0000-0000-0000AD0D0000}"/>
    <cellStyle name="Normal 2 6 5" xfId="1922" xr:uid="{00000000-0005-0000-0000-0000AE0D0000}"/>
    <cellStyle name="Normal 2 6 6" xfId="1923" xr:uid="{00000000-0005-0000-0000-0000AF0D0000}"/>
    <cellStyle name="Normal 2 6 7" xfId="1924" xr:uid="{00000000-0005-0000-0000-0000B00D0000}"/>
    <cellStyle name="Normal 2 6 8" xfId="1925" xr:uid="{00000000-0005-0000-0000-0000B10D0000}"/>
    <cellStyle name="Normal 2 6 9" xfId="1926" xr:uid="{00000000-0005-0000-0000-0000B20D0000}"/>
    <cellStyle name="Normal 2 7" xfId="1927" xr:uid="{00000000-0005-0000-0000-0000B30D0000}"/>
    <cellStyle name="Normal 2 7 2" xfId="4848" xr:uid="{00000000-0005-0000-0000-0000B40D0000}"/>
    <cellStyle name="Normal 2 8" xfId="1928" xr:uid="{00000000-0005-0000-0000-0000B50D0000}"/>
    <cellStyle name="Normal 2 8 2" xfId="1929" xr:uid="{00000000-0005-0000-0000-0000B60D0000}"/>
    <cellStyle name="Normal 2 8 3" xfId="1930" xr:uid="{00000000-0005-0000-0000-0000B70D0000}"/>
    <cellStyle name="Normal 2 8 4" xfId="1931" xr:uid="{00000000-0005-0000-0000-0000B80D0000}"/>
    <cellStyle name="Normal 2 9" xfId="1932" xr:uid="{00000000-0005-0000-0000-0000B90D0000}"/>
    <cellStyle name="Normal 2 9 2" xfId="1933" xr:uid="{00000000-0005-0000-0000-0000BA0D0000}"/>
    <cellStyle name="Normal 2 9 3" xfId="4849" xr:uid="{00000000-0005-0000-0000-0000BB0D0000}"/>
    <cellStyle name="Normal 2_bound" xfId="4850" xr:uid="{00000000-0005-0000-0000-0000BC0D0000}"/>
    <cellStyle name="Normal 20" xfId="1934" xr:uid="{00000000-0005-0000-0000-0000BD0D0000}"/>
    <cellStyle name="Normal 20 2" xfId="1935" xr:uid="{00000000-0005-0000-0000-0000BE0D0000}"/>
    <cellStyle name="Normal 20 3" xfId="4852" xr:uid="{00000000-0005-0000-0000-0000BF0D0000}"/>
    <cellStyle name="Normal 20 3 2" xfId="4853" xr:uid="{00000000-0005-0000-0000-0000C00D0000}"/>
    <cellStyle name="Normal 20 4" xfId="4851" xr:uid="{00000000-0005-0000-0000-0000C10D0000}"/>
    <cellStyle name="Normal 21" xfId="1936" xr:uid="{00000000-0005-0000-0000-0000C20D0000}"/>
    <cellStyle name="Normal 21 2" xfId="1937" xr:uid="{00000000-0005-0000-0000-0000C30D0000}"/>
    <cellStyle name="Normal 21 2 2" xfId="4855" xr:uid="{00000000-0005-0000-0000-0000C40D0000}"/>
    <cellStyle name="Normal 21 3" xfId="4856" xr:uid="{00000000-0005-0000-0000-0000C50D0000}"/>
    <cellStyle name="Normal 21 3 2" xfId="4857" xr:uid="{00000000-0005-0000-0000-0000C60D0000}"/>
    <cellStyle name="Normal 21 4" xfId="4854" xr:uid="{00000000-0005-0000-0000-0000C70D0000}"/>
    <cellStyle name="Normal 21_Scen_XBase" xfId="1938" xr:uid="{00000000-0005-0000-0000-0000C80D0000}"/>
    <cellStyle name="Normal 22" xfId="1939" xr:uid="{00000000-0005-0000-0000-0000C90D0000}"/>
    <cellStyle name="Normal 22 2" xfId="4858" xr:uid="{00000000-0005-0000-0000-0000CA0D0000}"/>
    <cellStyle name="Normal 23" xfId="1940" xr:uid="{00000000-0005-0000-0000-0000CB0D0000}"/>
    <cellStyle name="Normal 23 2" xfId="1941" xr:uid="{00000000-0005-0000-0000-0000CC0D0000}"/>
    <cellStyle name="Normal 23 3" xfId="1942" xr:uid="{00000000-0005-0000-0000-0000CD0D0000}"/>
    <cellStyle name="Normal 24" xfId="1943" xr:uid="{00000000-0005-0000-0000-0000CE0D0000}"/>
    <cellStyle name="Normal 24 10" xfId="1944" xr:uid="{00000000-0005-0000-0000-0000CF0D0000}"/>
    <cellStyle name="Normal 24 11" xfId="1945" xr:uid="{00000000-0005-0000-0000-0000D00D0000}"/>
    <cellStyle name="Normal 24 12" xfId="1946" xr:uid="{00000000-0005-0000-0000-0000D10D0000}"/>
    <cellStyle name="Normal 24 13" xfId="1947" xr:uid="{00000000-0005-0000-0000-0000D20D0000}"/>
    <cellStyle name="Normal 24 14" xfId="1948" xr:uid="{00000000-0005-0000-0000-0000D30D0000}"/>
    <cellStyle name="Normal 24 15" xfId="1949" xr:uid="{00000000-0005-0000-0000-0000D40D0000}"/>
    <cellStyle name="Normal 24 16" xfId="1950" xr:uid="{00000000-0005-0000-0000-0000D50D0000}"/>
    <cellStyle name="Normal 24 17" xfId="1951" xr:uid="{00000000-0005-0000-0000-0000D60D0000}"/>
    <cellStyle name="Normal 24 18" xfId="1952" xr:uid="{00000000-0005-0000-0000-0000D70D0000}"/>
    <cellStyle name="Normal 24 19" xfId="1953" xr:uid="{00000000-0005-0000-0000-0000D80D0000}"/>
    <cellStyle name="Normal 24 2" xfId="1954" xr:uid="{00000000-0005-0000-0000-0000D90D0000}"/>
    <cellStyle name="Normal 24 20" xfId="1955" xr:uid="{00000000-0005-0000-0000-0000DA0D0000}"/>
    <cellStyle name="Normal 24 21" xfId="1956" xr:uid="{00000000-0005-0000-0000-0000DB0D0000}"/>
    <cellStyle name="Normal 24 21 2" xfId="4859" xr:uid="{00000000-0005-0000-0000-0000DC0D0000}"/>
    <cellStyle name="Normal 24 21 3" xfId="4860" xr:uid="{00000000-0005-0000-0000-0000DD0D0000}"/>
    <cellStyle name="Normal 24 22" xfId="1957" xr:uid="{00000000-0005-0000-0000-0000DE0D0000}"/>
    <cellStyle name="Normal 24 23" xfId="4861" xr:uid="{00000000-0005-0000-0000-0000DF0D0000}"/>
    <cellStyle name="Normal 24 3" xfId="1958" xr:uid="{00000000-0005-0000-0000-0000E00D0000}"/>
    <cellStyle name="Normal 24 4" xfId="1959" xr:uid="{00000000-0005-0000-0000-0000E10D0000}"/>
    <cellStyle name="Normal 24 5" xfId="1960" xr:uid="{00000000-0005-0000-0000-0000E20D0000}"/>
    <cellStyle name="Normal 24 6" xfId="1961" xr:uid="{00000000-0005-0000-0000-0000E30D0000}"/>
    <cellStyle name="Normal 24 7" xfId="1962" xr:uid="{00000000-0005-0000-0000-0000E40D0000}"/>
    <cellStyle name="Normal 24 8" xfId="1963" xr:uid="{00000000-0005-0000-0000-0000E50D0000}"/>
    <cellStyle name="Normal 24 9" xfId="1964" xr:uid="{00000000-0005-0000-0000-0000E60D0000}"/>
    <cellStyle name="Normal 25" xfId="1965" xr:uid="{00000000-0005-0000-0000-0000E70D0000}"/>
    <cellStyle name="Normal 25 2" xfId="4862" xr:uid="{00000000-0005-0000-0000-0000E80D0000}"/>
    <cellStyle name="Normal 25 3" xfId="4863" xr:uid="{00000000-0005-0000-0000-0000E90D0000}"/>
    <cellStyle name="Normal 25 4" xfId="4864" xr:uid="{00000000-0005-0000-0000-0000EA0D0000}"/>
    <cellStyle name="Normal 26" xfId="1966" xr:uid="{00000000-0005-0000-0000-0000EB0D0000}"/>
    <cellStyle name="Normal 26 2" xfId="1967" xr:uid="{00000000-0005-0000-0000-0000EC0D0000}"/>
    <cellStyle name="Normal 26 3" xfId="4865" xr:uid="{00000000-0005-0000-0000-0000ED0D0000}"/>
    <cellStyle name="Normal 27" xfId="1968" xr:uid="{00000000-0005-0000-0000-0000EE0D0000}"/>
    <cellStyle name="Normal 27 2" xfId="1969" xr:uid="{00000000-0005-0000-0000-0000EF0D0000}"/>
    <cellStyle name="Normal 28" xfId="1970" xr:uid="{00000000-0005-0000-0000-0000F00D0000}"/>
    <cellStyle name="Normal 29" xfId="1971" xr:uid="{00000000-0005-0000-0000-0000F10D0000}"/>
    <cellStyle name="Normal 3" xfId="1972" xr:uid="{00000000-0005-0000-0000-0000F20D0000}"/>
    <cellStyle name="Normal 3 10" xfId="1973" xr:uid="{00000000-0005-0000-0000-0000F30D0000}"/>
    <cellStyle name="Normal 3 11" xfId="1974" xr:uid="{00000000-0005-0000-0000-0000F40D0000}"/>
    <cellStyle name="Normal 3 12" xfId="1975" xr:uid="{00000000-0005-0000-0000-0000F50D0000}"/>
    <cellStyle name="Normal 3 13" xfId="1976" xr:uid="{00000000-0005-0000-0000-0000F60D0000}"/>
    <cellStyle name="Normal 3 14" xfId="1977" xr:uid="{00000000-0005-0000-0000-0000F70D0000}"/>
    <cellStyle name="Normal 3 15" xfId="1978" xr:uid="{00000000-0005-0000-0000-0000F80D0000}"/>
    <cellStyle name="Normal 3 16" xfId="1979" xr:uid="{00000000-0005-0000-0000-0000F90D0000}"/>
    <cellStyle name="Normal 3 17" xfId="1980" xr:uid="{00000000-0005-0000-0000-0000FA0D0000}"/>
    <cellStyle name="Normal 3 18" xfId="1981" xr:uid="{00000000-0005-0000-0000-0000FB0D0000}"/>
    <cellStyle name="Normal 3 19" xfId="1982" xr:uid="{00000000-0005-0000-0000-0000FC0D0000}"/>
    <cellStyle name="Normal 3 2" xfId="1983" xr:uid="{00000000-0005-0000-0000-0000FD0D0000}"/>
    <cellStyle name="Normal 3 2 10" xfId="4867" xr:uid="{00000000-0005-0000-0000-0000FE0D0000}"/>
    <cellStyle name="Normal 3 2 2" xfId="1984" xr:uid="{00000000-0005-0000-0000-0000FF0D0000}"/>
    <cellStyle name="Normal 3 2 2 2" xfId="1985" xr:uid="{00000000-0005-0000-0000-0000000E0000}"/>
    <cellStyle name="Normal 3 2 2 2 2" xfId="4868" xr:uid="{00000000-0005-0000-0000-0000010E0000}"/>
    <cellStyle name="Normal 3 2 2 2 3" xfId="4869" xr:uid="{00000000-0005-0000-0000-0000020E0000}"/>
    <cellStyle name="Normal 3 2 2 3" xfId="1986" xr:uid="{00000000-0005-0000-0000-0000030E0000}"/>
    <cellStyle name="Normal 3 2 2 4" xfId="4870" xr:uid="{00000000-0005-0000-0000-0000040E0000}"/>
    <cellStyle name="Normal 3 2 3" xfId="1987" xr:uid="{00000000-0005-0000-0000-0000050E0000}"/>
    <cellStyle name="Normal 3 2 3 2" xfId="4872" xr:uid="{00000000-0005-0000-0000-0000060E0000}"/>
    <cellStyle name="Normal 3 2 3 2 2" xfId="4873" xr:uid="{00000000-0005-0000-0000-0000070E0000}"/>
    <cellStyle name="Normal 3 2 3 3" xfId="4871" xr:uid="{00000000-0005-0000-0000-0000080E0000}"/>
    <cellStyle name="Normal 3 2 4" xfId="1988" xr:uid="{00000000-0005-0000-0000-0000090E0000}"/>
    <cellStyle name="Normal 3 2 4 2" xfId="4875" xr:uid="{00000000-0005-0000-0000-00000A0E0000}"/>
    <cellStyle name="Normal 3 2 4 3" xfId="4874" xr:uid="{00000000-0005-0000-0000-00000B0E0000}"/>
    <cellStyle name="Normal 3 2 5" xfId="1989" xr:uid="{00000000-0005-0000-0000-00000C0E0000}"/>
    <cellStyle name="Normal 3 2 6" xfId="4876" xr:uid="{00000000-0005-0000-0000-00000D0E0000}"/>
    <cellStyle name="Normal 3 2 7" xfId="4877" xr:uid="{00000000-0005-0000-0000-00000E0E0000}"/>
    <cellStyle name="Normal 3 2 8" xfId="4878" xr:uid="{00000000-0005-0000-0000-00000F0E0000}"/>
    <cellStyle name="Normal 3 2 9" xfId="4879" xr:uid="{00000000-0005-0000-0000-0000100E0000}"/>
    <cellStyle name="Normal 3 2 9 2" xfId="4880" xr:uid="{00000000-0005-0000-0000-0000110E0000}"/>
    <cellStyle name="Normal 3 2_ELC" xfId="1990" xr:uid="{00000000-0005-0000-0000-0000120E0000}"/>
    <cellStyle name="Normal 3 20" xfId="1991" xr:uid="{00000000-0005-0000-0000-0000130E0000}"/>
    <cellStyle name="Normal 3 21" xfId="1992" xr:uid="{00000000-0005-0000-0000-0000140E0000}"/>
    <cellStyle name="Normal 3 22" xfId="1993" xr:uid="{00000000-0005-0000-0000-0000150E0000}"/>
    <cellStyle name="Normal 3 23" xfId="1994" xr:uid="{00000000-0005-0000-0000-0000160E0000}"/>
    <cellStyle name="Normal 3 24" xfId="1995" xr:uid="{00000000-0005-0000-0000-0000170E0000}"/>
    <cellStyle name="Normal 3 25" xfId="1996" xr:uid="{00000000-0005-0000-0000-0000180E0000}"/>
    <cellStyle name="Normal 3 26" xfId="1997" xr:uid="{00000000-0005-0000-0000-0000190E0000}"/>
    <cellStyle name="Normal 3 27" xfId="1998" xr:uid="{00000000-0005-0000-0000-00001A0E0000}"/>
    <cellStyle name="Normal 3 28" xfId="1999" xr:uid="{00000000-0005-0000-0000-00001B0E0000}"/>
    <cellStyle name="Normal 3 28 2" xfId="2000" xr:uid="{00000000-0005-0000-0000-00001C0E0000}"/>
    <cellStyle name="Normal 3 29" xfId="2001" xr:uid="{00000000-0005-0000-0000-00001D0E0000}"/>
    <cellStyle name="Normal 3 29 2" xfId="4881" xr:uid="{00000000-0005-0000-0000-00001E0E0000}"/>
    <cellStyle name="Normal 3 3" xfId="2002" xr:uid="{00000000-0005-0000-0000-00001F0E0000}"/>
    <cellStyle name="Normal 3 3 2" xfId="2003" xr:uid="{00000000-0005-0000-0000-0000200E0000}"/>
    <cellStyle name="Normal 3 3 2 2" xfId="4883" xr:uid="{00000000-0005-0000-0000-0000210E0000}"/>
    <cellStyle name="Normal 3 3 2 3" xfId="4882" xr:uid="{00000000-0005-0000-0000-0000220E0000}"/>
    <cellStyle name="Normal 3 3 3" xfId="4884" xr:uid="{00000000-0005-0000-0000-0000230E0000}"/>
    <cellStyle name="Normal 3 3 4" xfId="4885" xr:uid="{00000000-0005-0000-0000-0000240E0000}"/>
    <cellStyle name="Normal 3 3 5" xfId="4886" xr:uid="{00000000-0005-0000-0000-0000250E0000}"/>
    <cellStyle name="Normal 3 3 6" xfId="4887" xr:uid="{00000000-0005-0000-0000-0000260E0000}"/>
    <cellStyle name="Normal 3 3 7" xfId="4888" xr:uid="{00000000-0005-0000-0000-0000270E0000}"/>
    <cellStyle name="Normal 3 3 8" xfId="4889" xr:uid="{00000000-0005-0000-0000-0000280E0000}"/>
    <cellStyle name="Normal 3 30" xfId="2004" xr:uid="{00000000-0005-0000-0000-0000290E0000}"/>
    <cellStyle name="Normal 3 30 2" xfId="4891" xr:uid="{00000000-0005-0000-0000-00002A0E0000}"/>
    <cellStyle name="Normal 3 30 3" xfId="4890" xr:uid="{00000000-0005-0000-0000-00002B0E0000}"/>
    <cellStyle name="Normal 3 31" xfId="4892" xr:uid="{00000000-0005-0000-0000-00002C0E0000}"/>
    <cellStyle name="Normal 3 31 2" xfId="4893" xr:uid="{00000000-0005-0000-0000-00002D0E0000}"/>
    <cellStyle name="Normal 3 32" xfId="4894" xr:uid="{00000000-0005-0000-0000-00002E0E0000}"/>
    <cellStyle name="Normal 3 33" xfId="4895" xr:uid="{00000000-0005-0000-0000-00002F0E0000}"/>
    <cellStyle name="Normal 3 34" xfId="4896" xr:uid="{00000000-0005-0000-0000-0000300E0000}"/>
    <cellStyle name="Normal 3 35" xfId="4866" xr:uid="{00000000-0005-0000-0000-0000310E0000}"/>
    <cellStyle name="Normal 3 36" xfId="23653" xr:uid="{00000000-0005-0000-0000-0000320E0000}"/>
    <cellStyle name="Normal 3 4" xfId="2005" xr:uid="{00000000-0005-0000-0000-0000330E0000}"/>
    <cellStyle name="Normal 3 4 2" xfId="2006" xr:uid="{00000000-0005-0000-0000-0000340E0000}"/>
    <cellStyle name="Normal 3 4 3" xfId="2007" xr:uid="{00000000-0005-0000-0000-0000350E0000}"/>
    <cellStyle name="Normal 3 4 4" xfId="2008" xr:uid="{00000000-0005-0000-0000-0000360E0000}"/>
    <cellStyle name="Normal 3 4 4 2" xfId="4898" xr:uid="{00000000-0005-0000-0000-0000370E0000}"/>
    <cellStyle name="Normal 3 4 4 3" xfId="4897" xr:uid="{00000000-0005-0000-0000-0000380E0000}"/>
    <cellStyle name="Normal 3 4 5" xfId="4899" xr:uid="{00000000-0005-0000-0000-0000390E0000}"/>
    <cellStyle name="Normal 3 4 6" xfId="4900" xr:uid="{00000000-0005-0000-0000-00003A0E0000}"/>
    <cellStyle name="Normal 3 4 7" xfId="4901" xr:uid="{00000000-0005-0000-0000-00003B0E0000}"/>
    <cellStyle name="Normal 3 4 8" xfId="4902" xr:uid="{00000000-0005-0000-0000-00003C0E0000}"/>
    <cellStyle name="Normal 3 5" xfId="2009" xr:uid="{00000000-0005-0000-0000-00003D0E0000}"/>
    <cellStyle name="Normal 3 5 2" xfId="2010" xr:uid="{00000000-0005-0000-0000-00003E0E0000}"/>
    <cellStyle name="Normal 3 5 3" xfId="2011" xr:uid="{00000000-0005-0000-0000-00003F0E0000}"/>
    <cellStyle name="Normal 3 5 3 2" xfId="4904" xr:uid="{00000000-0005-0000-0000-0000400E0000}"/>
    <cellStyle name="Normal 3 5 3 3" xfId="4903" xr:uid="{00000000-0005-0000-0000-0000410E0000}"/>
    <cellStyle name="Normal 3 5 4" xfId="4905" xr:uid="{00000000-0005-0000-0000-0000420E0000}"/>
    <cellStyle name="Normal 3 5 5" xfId="4906" xr:uid="{00000000-0005-0000-0000-0000430E0000}"/>
    <cellStyle name="Normal 3 5 6" xfId="4907" xr:uid="{00000000-0005-0000-0000-0000440E0000}"/>
    <cellStyle name="Normal 3 5 7" xfId="4908" xr:uid="{00000000-0005-0000-0000-0000450E0000}"/>
    <cellStyle name="Normal 3 5 8" xfId="4909" xr:uid="{00000000-0005-0000-0000-0000460E0000}"/>
    <cellStyle name="Normal 3 5 9" xfId="4910" xr:uid="{00000000-0005-0000-0000-0000470E0000}"/>
    <cellStyle name="Normal 3 5 9 2" xfId="4911" xr:uid="{00000000-0005-0000-0000-0000480E0000}"/>
    <cellStyle name="Normal 3 6" xfId="2012" xr:uid="{00000000-0005-0000-0000-0000490E0000}"/>
    <cellStyle name="Normal 3 6 2" xfId="2013" xr:uid="{00000000-0005-0000-0000-00004A0E0000}"/>
    <cellStyle name="Normal 3 6 3" xfId="4912" xr:uid="{00000000-0005-0000-0000-00004B0E0000}"/>
    <cellStyle name="Normal 3 7" xfId="2014" xr:uid="{00000000-0005-0000-0000-00004C0E0000}"/>
    <cellStyle name="Normal 3 7 2" xfId="2015" xr:uid="{00000000-0005-0000-0000-00004D0E0000}"/>
    <cellStyle name="Normal 3 7 3" xfId="4913" xr:uid="{00000000-0005-0000-0000-00004E0E0000}"/>
    <cellStyle name="Normal 3 8" xfId="2016" xr:uid="{00000000-0005-0000-0000-00004F0E0000}"/>
    <cellStyle name="Normal 3 9" xfId="2017" xr:uid="{00000000-0005-0000-0000-0000500E0000}"/>
    <cellStyle name="Normal 3_Heating-COM" xfId="4914" xr:uid="{00000000-0005-0000-0000-0000510E0000}"/>
    <cellStyle name="Normal 30" xfId="2018" xr:uid="{00000000-0005-0000-0000-0000520E0000}"/>
    <cellStyle name="Normal 31" xfId="2019" xr:uid="{00000000-0005-0000-0000-0000530E0000}"/>
    <cellStyle name="Normal 31 2" xfId="2020" xr:uid="{00000000-0005-0000-0000-0000540E0000}"/>
    <cellStyle name="Normal 31 3" xfId="4915" xr:uid="{00000000-0005-0000-0000-0000550E0000}"/>
    <cellStyle name="Normal 31 4" xfId="4916" xr:uid="{00000000-0005-0000-0000-0000560E0000}"/>
    <cellStyle name="Normal 31 5" xfId="4917" xr:uid="{00000000-0005-0000-0000-0000570E0000}"/>
    <cellStyle name="Normal 31 6" xfId="4918" xr:uid="{00000000-0005-0000-0000-0000580E0000}"/>
    <cellStyle name="Normal 32" xfId="2021" xr:uid="{00000000-0005-0000-0000-0000590E0000}"/>
    <cellStyle name="Normal 32 2" xfId="2022" xr:uid="{00000000-0005-0000-0000-00005A0E0000}"/>
    <cellStyle name="Normal 33" xfId="2023" xr:uid="{00000000-0005-0000-0000-00005B0E0000}"/>
    <cellStyle name="Normal 33 10" xfId="2024" xr:uid="{00000000-0005-0000-0000-00005C0E0000}"/>
    <cellStyle name="Normal 33 11" xfId="2025" xr:uid="{00000000-0005-0000-0000-00005D0E0000}"/>
    <cellStyle name="Normal 33 12" xfId="2026" xr:uid="{00000000-0005-0000-0000-00005E0E0000}"/>
    <cellStyle name="Normal 33 13" xfId="2027" xr:uid="{00000000-0005-0000-0000-00005F0E0000}"/>
    <cellStyle name="Normal 33 2" xfId="2028" xr:uid="{00000000-0005-0000-0000-0000600E0000}"/>
    <cellStyle name="Normal 33 3" xfId="2029" xr:uid="{00000000-0005-0000-0000-0000610E0000}"/>
    <cellStyle name="Normal 33 4" xfId="2030" xr:uid="{00000000-0005-0000-0000-0000620E0000}"/>
    <cellStyle name="Normal 33 5" xfId="2031" xr:uid="{00000000-0005-0000-0000-0000630E0000}"/>
    <cellStyle name="Normal 33 6" xfId="2032" xr:uid="{00000000-0005-0000-0000-0000640E0000}"/>
    <cellStyle name="Normal 33 7" xfId="2033" xr:uid="{00000000-0005-0000-0000-0000650E0000}"/>
    <cellStyle name="Normal 33 8" xfId="2034" xr:uid="{00000000-0005-0000-0000-0000660E0000}"/>
    <cellStyle name="Normal 33 9" xfId="2035" xr:uid="{00000000-0005-0000-0000-0000670E0000}"/>
    <cellStyle name="Normal 33_Scen_XBase" xfId="2036" xr:uid="{00000000-0005-0000-0000-0000680E0000}"/>
    <cellStyle name="Normal 34" xfId="2037" xr:uid="{00000000-0005-0000-0000-0000690E0000}"/>
    <cellStyle name="Normal 34 2" xfId="4919" xr:uid="{00000000-0005-0000-0000-00006A0E0000}"/>
    <cellStyle name="Normal 34 3" xfId="4920" xr:uid="{00000000-0005-0000-0000-00006B0E0000}"/>
    <cellStyle name="Normal 35" xfId="2038" xr:uid="{00000000-0005-0000-0000-00006C0E0000}"/>
    <cellStyle name="Normal 35 2" xfId="4921" xr:uid="{00000000-0005-0000-0000-00006D0E0000}"/>
    <cellStyle name="Normal 36" xfId="2039" xr:uid="{00000000-0005-0000-0000-00006E0E0000}"/>
    <cellStyle name="Normal 36 2" xfId="4923" xr:uid="{00000000-0005-0000-0000-00006F0E0000}"/>
    <cellStyle name="Normal 36 3" xfId="4922" xr:uid="{00000000-0005-0000-0000-0000700E0000}"/>
    <cellStyle name="Normal 37" xfId="2040" xr:uid="{00000000-0005-0000-0000-0000710E0000}"/>
    <cellStyle name="Normal 37 2" xfId="4925" xr:uid="{00000000-0005-0000-0000-0000720E0000}"/>
    <cellStyle name="Normal 37 3" xfId="4924" xr:uid="{00000000-0005-0000-0000-0000730E0000}"/>
    <cellStyle name="Normal 38" xfId="2041" xr:uid="{00000000-0005-0000-0000-0000740E0000}"/>
    <cellStyle name="Normal 38 2" xfId="4927" xr:uid="{00000000-0005-0000-0000-0000750E0000}"/>
    <cellStyle name="Normal 38 3" xfId="4926" xr:uid="{00000000-0005-0000-0000-0000760E0000}"/>
    <cellStyle name="Normal 39" xfId="4928" xr:uid="{00000000-0005-0000-0000-0000770E0000}"/>
    <cellStyle name="Normal 4" xfId="2042" xr:uid="{00000000-0005-0000-0000-0000780E0000}"/>
    <cellStyle name="Normal 4 10" xfId="2043" xr:uid="{00000000-0005-0000-0000-0000790E0000}"/>
    <cellStyle name="Normal 4 10 2" xfId="4930" xr:uid="{00000000-0005-0000-0000-00007A0E0000}"/>
    <cellStyle name="Normal 4 10 3" xfId="4929" xr:uid="{00000000-0005-0000-0000-00007B0E0000}"/>
    <cellStyle name="Normal 4 11" xfId="4931" xr:uid="{00000000-0005-0000-0000-00007C0E0000}"/>
    <cellStyle name="Normal 4 11 2" xfId="4932" xr:uid="{00000000-0005-0000-0000-00007D0E0000}"/>
    <cellStyle name="Normal 4 12" xfId="4933" xr:uid="{00000000-0005-0000-0000-00007E0E0000}"/>
    <cellStyle name="Normal 4 12 2" xfId="4934" xr:uid="{00000000-0005-0000-0000-00007F0E0000}"/>
    <cellStyle name="Normal 4 13" xfId="4935" xr:uid="{00000000-0005-0000-0000-0000800E0000}"/>
    <cellStyle name="Normal 4 13 2" xfId="4936" xr:uid="{00000000-0005-0000-0000-0000810E0000}"/>
    <cellStyle name="Normal 4 13 2 2" xfId="4937" xr:uid="{00000000-0005-0000-0000-0000820E0000}"/>
    <cellStyle name="Normal 4 13 2 3" xfId="4938" xr:uid="{00000000-0005-0000-0000-0000830E0000}"/>
    <cellStyle name="Normal 4 13 2 3 2" xfId="4939" xr:uid="{00000000-0005-0000-0000-0000840E0000}"/>
    <cellStyle name="Normal 4 13 2 3 3" xfId="4940" xr:uid="{00000000-0005-0000-0000-0000850E0000}"/>
    <cellStyle name="Normal 4 13 2 4" xfId="4941" xr:uid="{00000000-0005-0000-0000-0000860E0000}"/>
    <cellStyle name="Normal 4 14" xfId="4942" xr:uid="{00000000-0005-0000-0000-0000870E0000}"/>
    <cellStyle name="Normal 4 2" xfId="2044" xr:uid="{00000000-0005-0000-0000-0000880E0000}"/>
    <cellStyle name="Normal 4 2 2" xfId="2045" xr:uid="{00000000-0005-0000-0000-0000890E0000}"/>
    <cellStyle name="Normal 4 2 2 10" xfId="4943" xr:uid="{00000000-0005-0000-0000-00008A0E0000}"/>
    <cellStyle name="Normal 4 2 2 11" xfId="4944" xr:uid="{00000000-0005-0000-0000-00008B0E0000}"/>
    <cellStyle name="Normal 4 2 2 12" xfId="4945" xr:uid="{00000000-0005-0000-0000-00008C0E0000}"/>
    <cellStyle name="Normal 4 2 2 13" xfId="4946" xr:uid="{00000000-0005-0000-0000-00008D0E0000}"/>
    <cellStyle name="Normal 4 2 2 2" xfId="2046" xr:uid="{00000000-0005-0000-0000-00008E0E0000}"/>
    <cellStyle name="Normal 4 2 2 2 10" xfId="4948" xr:uid="{00000000-0005-0000-0000-00008F0E0000}"/>
    <cellStyle name="Normal 4 2 2 2 11" xfId="4949" xr:uid="{00000000-0005-0000-0000-0000900E0000}"/>
    <cellStyle name="Normal 4 2 2 2 12" xfId="4950" xr:uid="{00000000-0005-0000-0000-0000910E0000}"/>
    <cellStyle name="Normal 4 2 2 2 13" xfId="4951" xr:uid="{00000000-0005-0000-0000-0000920E0000}"/>
    <cellStyle name="Normal 4 2 2 2 14" xfId="4947" xr:uid="{00000000-0005-0000-0000-0000930E0000}"/>
    <cellStyle name="Normal 4 2 2 2 2" xfId="4952" xr:uid="{00000000-0005-0000-0000-0000940E0000}"/>
    <cellStyle name="Normal 4 2 2 2 3" xfId="4953" xr:uid="{00000000-0005-0000-0000-0000950E0000}"/>
    <cellStyle name="Normal 4 2 2 2 4" xfId="4954" xr:uid="{00000000-0005-0000-0000-0000960E0000}"/>
    <cellStyle name="Normal 4 2 2 2 5" xfId="4955" xr:uid="{00000000-0005-0000-0000-0000970E0000}"/>
    <cellStyle name="Normal 4 2 2 2 6" xfId="4956" xr:uid="{00000000-0005-0000-0000-0000980E0000}"/>
    <cellStyle name="Normal 4 2 2 2 7" xfId="4957" xr:uid="{00000000-0005-0000-0000-0000990E0000}"/>
    <cellStyle name="Normal 4 2 2 2 8" xfId="4958" xr:uid="{00000000-0005-0000-0000-00009A0E0000}"/>
    <cellStyle name="Normal 4 2 2 2 9" xfId="4959" xr:uid="{00000000-0005-0000-0000-00009B0E0000}"/>
    <cellStyle name="Normal 4 2 2 3" xfId="4960" xr:uid="{00000000-0005-0000-0000-00009C0E0000}"/>
    <cellStyle name="Normal 4 2 2 4" xfId="4961" xr:uid="{00000000-0005-0000-0000-00009D0E0000}"/>
    <cellStyle name="Normal 4 2 2 5" xfId="4962" xr:uid="{00000000-0005-0000-0000-00009E0E0000}"/>
    <cellStyle name="Normal 4 2 2 6" xfId="4963" xr:uid="{00000000-0005-0000-0000-00009F0E0000}"/>
    <cellStyle name="Normal 4 2 2 7" xfId="4964" xr:uid="{00000000-0005-0000-0000-0000A00E0000}"/>
    <cellStyle name="Normal 4 2 2 8" xfId="4965" xr:uid="{00000000-0005-0000-0000-0000A10E0000}"/>
    <cellStyle name="Normal 4 2 2 9" xfId="4966" xr:uid="{00000000-0005-0000-0000-0000A20E0000}"/>
    <cellStyle name="Normal 4 2 3" xfId="2047" xr:uid="{00000000-0005-0000-0000-0000A30E0000}"/>
    <cellStyle name="Normal 4 2 3 2" xfId="2048" xr:uid="{00000000-0005-0000-0000-0000A40E0000}"/>
    <cellStyle name="Normal 4 2 3 2 2" xfId="4968" xr:uid="{00000000-0005-0000-0000-0000A50E0000}"/>
    <cellStyle name="Normal 4 2 3 3" xfId="4969" xr:uid="{00000000-0005-0000-0000-0000A60E0000}"/>
    <cellStyle name="Normal 4 2 3 4" xfId="4967" xr:uid="{00000000-0005-0000-0000-0000A70E0000}"/>
    <cellStyle name="Normal 4 2 4" xfId="4970" xr:uid="{00000000-0005-0000-0000-0000A80E0000}"/>
    <cellStyle name="Normal 4 2 5" xfId="4971" xr:uid="{00000000-0005-0000-0000-0000A90E0000}"/>
    <cellStyle name="Normal 4 2 6" xfId="4972" xr:uid="{00000000-0005-0000-0000-0000AA0E0000}"/>
    <cellStyle name="Normal 4 2 7" xfId="4973" xr:uid="{00000000-0005-0000-0000-0000AB0E0000}"/>
    <cellStyle name="Normal 4 2 8" xfId="4974" xr:uid="{00000000-0005-0000-0000-0000AC0E0000}"/>
    <cellStyle name="Normal 4 2 9" xfId="4975" xr:uid="{00000000-0005-0000-0000-0000AD0E0000}"/>
    <cellStyle name="Normal 4 2 9 2" xfId="4976" xr:uid="{00000000-0005-0000-0000-0000AE0E0000}"/>
    <cellStyle name="Normal 4 2_Scen_XBase" xfId="2049" xr:uid="{00000000-0005-0000-0000-0000AF0E0000}"/>
    <cellStyle name="Normal 4 3" xfId="2050" xr:uid="{00000000-0005-0000-0000-0000B00E0000}"/>
    <cellStyle name="Normal 4 3 2" xfId="2051" xr:uid="{00000000-0005-0000-0000-0000B10E0000}"/>
    <cellStyle name="Normal 4 3 2 2" xfId="2052" xr:uid="{00000000-0005-0000-0000-0000B20E0000}"/>
    <cellStyle name="Normal 4 3 2 3" xfId="4977" xr:uid="{00000000-0005-0000-0000-0000B30E0000}"/>
    <cellStyle name="Normal 4 3 3" xfId="2053" xr:uid="{00000000-0005-0000-0000-0000B40E0000}"/>
    <cellStyle name="Normal 4 3 3 2" xfId="4979" xr:uid="{00000000-0005-0000-0000-0000B50E0000}"/>
    <cellStyle name="Normal 4 3 3 3" xfId="4978" xr:uid="{00000000-0005-0000-0000-0000B60E0000}"/>
    <cellStyle name="Normal 4 3 4" xfId="2054" xr:uid="{00000000-0005-0000-0000-0000B70E0000}"/>
    <cellStyle name="Normal 4 3 4 2" xfId="4981" xr:uid="{00000000-0005-0000-0000-0000B80E0000}"/>
    <cellStyle name="Normal 4 3 4 3" xfId="4980" xr:uid="{00000000-0005-0000-0000-0000B90E0000}"/>
    <cellStyle name="Normal 4 3 5" xfId="2055" xr:uid="{00000000-0005-0000-0000-0000BA0E0000}"/>
    <cellStyle name="Normal 4 3 5 2" xfId="4983" xr:uid="{00000000-0005-0000-0000-0000BB0E0000}"/>
    <cellStyle name="Normal 4 3 5 3" xfId="4982" xr:uid="{00000000-0005-0000-0000-0000BC0E0000}"/>
    <cellStyle name="Normal 4 3 6" xfId="4984" xr:uid="{00000000-0005-0000-0000-0000BD0E0000}"/>
    <cellStyle name="Normal 4 3 7" xfId="4985" xr:uid="{00000000-0005-0000-0000-0000BE0E0000}"/>
    <cellStyle name="Normal 4 3 8" xfId="4986" xr:uid="{00000000-0005-0000-0000-0000BF0E0000}"/>
    <cellStyle name="Normal 4 3 9" xfId="4987" xr:uid="{00000000-0005-0000-0000-0000C00E0000}"/>
    <cellStyle name="Normal 4 3_Scen_XBase" xfId="2056" xr:uid="{00000000-0005-0000-0000-0000C10E0000}"/>
    <cellStyle name="Normal 4 4" xfId="2057" xr:uid="{00000000-0005-0000-0000-0000C20E0000}"/>
    <cellStyle name="Normal 4 4 2" xfId="2058" xr:uid="{00000000-0005-0000-0000-0000C30E0000}"/>
    <cellStyle name="Normal 4 4 3" xfId="2059" xr:uid="{00000000-0005-0000-0000-0000C40E0000}"/>
    <cellStyle name="Normal 4 4 3 2" xfId="4989" xr:uid="{00000000-0005-0000-0000-0000C50E0000}"/>
    <cellStyle name="Normal 4 4 3 3" xfId="4988" xr:uid="{00000000-0005-0000-0000-0000C60E0000}"/>
    <cellStyle name="Normal 4 4 4" xfId="4990" xr:uid="{00000000-0005-0000-0000-0000C70E0000}"/>
    <cellStyle name="Normal 4 4 5" xfId="4991" xr:uid="{00000000-0005-0000-0000-0000C80E0000}"/>
    <cellStyle name="Normal 4 4 6" xfId="4992" xr:uid="{00000000-0005-0000-0000-0000C90E0000}"/>
    <cellStyle name="Normal 4 4 7" xfId="4993" xr:uid="{00000000-0005-0000-0000-0000CA0E0000}"/>
    <cellStyle name="Normal 4 4 8" xfId="4994" xr:uid="{00000000-0005-0000-0000-0000CB0E0000}"/>
    <cellStyle name="Normal 4 4 9" xfId="4995" xr:uid="{00000000-0005-0000-0000-0000CC0E0000}"/>
    <cellStyle name="Normal 4 5" xfId="2060" xr:uid="{00000000-0005-0000-0000-0000CD0E0000}"/>
    <cellStyle name="Normal 4 5 2" xfId="2061" xr:uid="{00000000-0005-0000-0000-0000CE0E0000}"/>
    <cellStyle name="Normal 4 5 3" xfId="4996" xr:uid="{00000000-0005-0000-0000-0000CF0E0000}"/>
    <cellStyle name="Normal 4 5 4" xfId="4997" xr:uid="{00000000-0005-0000-0000-0000D00E0000}"/>
    <cellStyle name="Normal 4 5 5" xfId="4998" xr:uid="{00000000-0005-0000-0000-0000D10E0000}"/>
    <cellStyle name="Normal 4 5 6" xfId="4999" xr:uid="{00000000-0005-0000-0000-0000D20E0000}"/>
    <cellStyle name="Normal 4 5 7" xfId="5000" xr:uid="{00000000-0005-0000-0000-0000D30E0000}"/>
    <cellStyle name="Normal 4 5 8" xfId="5001" xr:uid="{00000000-0005-0000-0000-0000D40E0000}"/>
    <cellStyle name="Normal 4 5 9" xfId="5002" xr:uid="{00000000-0005-0000-0000-0000D50E0000}"/>
    <cellStyle name="Normal 4 6" xfId="2062" xr:uid="{00000000-0005-0000-0000-0000D60E0000}"/>
    <cellStyle name="Normal 4 6 2" xfId="2063" xr:uid="{00000000-0005-0000-0000-0000D70E0000}"/>
    <cellStyle name="Normal 4 6 3" xfId="2064" xr:uid="{00000000-0005-0000-0000-0000D80E0000}"/>
    <cellStyle name="Normal 4 6 4" xfId="5003" xr:uid="{00000000-0005-0000-0000-0000D90E0000}"/>
    <cellStyle name="Normal 4 7" xfId="2065" xr:uid="{00000000-0005-0000-0000-0000DA0E0000}"/>
    <cellStyle name="Normal 4 7 2" xfId="5005" xr:uid="{00000000-0005-0000-0000-0000DB0E0000}"/>
    <cellStyle name="Normal 4 7 3" xfId="5004" xr:uid="{00000000-0005-0000-0000-0000DC0E0000}"/>
    <cellStyle name="Normal 4 8" xfId="2066" xr:uid="{00000000-0005-0000-0000-0000DD0E0000}"/>
    <cellStyle name="Normal 4 8 2" xfId="5007" xr:uid="{00000000-0005-0000-0000-0000DE0E0000}"/>
    <cellStyle name="Normal 4 8 3" xfId="5006" xr:uid="{00000000-0005-0000-0000-0000DF0E0000}"/>
    <cellStyle name="Normal 4 9" xfId="2067" xr:uid="{00000000-0005-0000-0000-0000E00E0000}"/>
    <cellStyle name="Normal 4 9 2" xfId="5009" xr:uid="{00000000-0005-0000-0000-0000E10E0000}"/>
    <cellStyle name="Normal 4 9 3" xfId="5008" xr:uid="{00000000-0005-0000-0000-0000E20E0000}"/>
    <cellStyle name="Normal 4_ELC" xfId="2068" xr:uid="{00000000-0005-0000-0000-0000E30E0000}"/>
    <cellStyle name="Normal 40" xfId="2069" xr:uid="{00000000-0005-0000-0000-0000E40E0000}"/>
    <cellStyle name="Normal 41" xfId="5010" xr:uid="{00000000-0005-0000-0000-0000E50E0000}"/>
    <cellStyle name="Normal 41 2" xfId="5011" xr:uid="{00000000-0005-0000-0000-0000E60E0000}"/>
    <cellStyle name="Normal 42" xfId="3304" xr:uid="{00000000-0005-0000-0000-0000E70E0000}"/>
    <cellStyle name="Normal 43" xfId="23651" xr:uid="{00000000-0005-0000-0000-0000E80E0000}"/>
    <cellStyle name="Normal 5" xfId="2070" xr:uid="{00000000-0005-0000-0000-0000E90E0000}"/>
    <cellStyle name="Normal 5 10" xfId="2071" xr:uid="{00000000-0005-0000-0000-0000EA0E0000}"/>
    <cellStyle name="Normal 5 10 2" xfId="5013" xr:uid="{00000000-0005-0000-0000-0000EB0E0000}"/>
    <cellStyle name="Normal 5 10 2 2" xfId="5014" xr:uid="{00000000-0005-0000-0000-0000EC0E0000}"/>
    <cellStyle name="Normal 5 10 3" xfId="5012" xr:uid="{00000000-0005-0000-0000-0000ED0E0000}"/>
    <cellStyle name="Normal 5 11" xfId="2072" xr:uid="{00000000-0005-0000-0000-0000EE0E0000}"/>
    <cellStyle name="Normal 5 11 2" xfId="5016" xr:uid="{00000000-0005-0000-0000-0000EF0E0000}"/>
    <cellStyle name="Normal 5 11 3" xfId="5015" xr:uid="{00000000-0005-0000-0000-0000F00E0000}"/>
    <cellStyle name="Normal 5 12" xfId="2073" xr:uid="{00000000-0005-0000-0000-0000F10E0000}"/>
    <cellStyle name="Normal 5 12 2" xfId="5018" xr:uid="{00000000-0005-0000-0000-0000F20E0000}"/>
    <cellStyle name="Normal 5 12 3" xfId="5017" xr:uid="{00000000-0005-0000-0000-0000F30E0000}"/>
    <cellStyle name="Normal 5 13" xfId="5019" xr:uid="{00000000-0005-0000-0000-0000F40E0000}"/>
    <cellStyle name="Normal 5 13 2" xfId="5020" xr:uid="{00000000-0005-0000-0000-0000F50E0000}"/>
    <cellStyle name="Normal 5 14" xfId="5021" xr:uid="{00000000-0005-0000-0000-0000F60E0000}"/>
    <cellStyle name="Normal 5 14 2" xfId="5022" xr:uid="{00000000-0005-0000-0000-0000F70E0000}"/>
    <cellStyle name="Normal 5 15" xfId="5023" xr:uid="{00000000-0005-0000-0000-0000F80E0000}"/>
    <cellStyle name="Normal 5 16" xfId="5024" xr:uid="{00000000-0005-0000-0000-0000F90E0000}"/>
    <cellStyle name="Normal 5 2" xfId="2074" xr:uid="{00000000-0005-0000-0000-0000FA0E0000}"/>
    <cellStyle name="Normal 5 2 10" xfId="5025" xr:uid="{00000000-0005-0000-0000-0000FB0E0000}"/>
    <cellStyle name="Normal 5 2 2" xfId="2075" xr:uid="{00000000-0005-0000-0000-0000FC0E0000}"/>
    <cellStyle name="Normal 5 2 2 10" xfId="5027" xr:uid="{00000000-0005-0000-0000-0000FD0E0000}"/>
    <cellStyle name="Normal 5 2 2 11" xfId="5028" xr:uid="{00000000-0005-0000-0000-0000FE0E0000}"/>
    <cellStyle name="Normal 5 2 2 12" xfId="5029" xr:uid="{00000000-0005-0000-0000-0000FF0E0000}"/>
    <cellStyle name="Normal 5 2 2 13" xfId="5030" xr:uid="{00000000-0005-0000-0000-0000000F0000}"/>
    <cellStyle name="Normal 5 2 2 14" xfId="5031" xr:uid="{00000000-0005-0000-0000-0000010F0000}"/>
    <cellStyle name="Normal 5 2 2 15" xfId="5026" xr:uid="{00000000-0005-0000-0000-0000020F0000}"/>
    <cellStyle name="Normal 5 2 2 2" xfId="2076" xr:uid="{00000000-0005-0000-0000-0000030F0000}"/>
    <cellStyle name="Normal 5 2 2 2 10" xfId="5033" xr:uid="{00000000-0005-0000-0000-0000040F0000}"/>
    <cellStyle name="Normal 5 2 2 2 11" xfId="5034" xr:uid="{00000000-0005-0000-0000-0000050F0000}"/>
    <cellStyle name="Normal 5 2 2 2 12" xfId="5035" xr:uid="{00000000-0005-0000-0000-0000060F0000}"/>
    <cellStyle name="Normal 5 2 2 2 13" xfId="5036" xr:uid="{00000000-0005-0000-0000-0000070F0000}"/>
    <cellStyle name="Normal 5 2 2 2 14" xfId="5037" xr:uid="{00000000-0005-0000-0000-0000080F0000}"/>
    <cellStyle name="Normal 5 2 2 2 15" xfId="5032" xr:uid="{00000000-0005-0000-0000-0000090F0000}"/>
    <cellStyle name="Normal 5 2 2 2 2" xfId="5038" xr:uid="{00000000-0005-0000-0000-00000A0F0000}"/>
    <cellStyle name="Normal 5 2 2 2 3" xfId="5039" xr:uid="{00000000-0005-0000-0000-00000B0F0000}"/>
    <cellStyle name="Normal 5 2 2 2 4" xfId="5040" xr:uid="{00000000-0005-0000-0000-00000C0F0000}"/>
    <cellStyle name="Normal 5 2 2 2 5" xfId="5041" xr:uid="{00000000-0005-0000-0000-00000D0F0000}"/>
    <cellStyle name="Normal 5 2 2 2 6" xfId="5042" xr:uid="{00000000-0005-0000-0000-00000E0F0000}"/>
    <cellStyle name="Normal 5 2 2 2 7" xfId="5043" xr:uid="{00000000-0005-0000-0000-00000F0F0000}"/>
    <cellStyle name="Normal 5 2 2 2 8" xfId="5044" xr:uid="{00000000-0005-0000-0000-0000100F0000}"/>
    <cellStyle name="Normal 5 2 2 2 9" xfId="5045" xr:uid="{00000000-0005-0000-0000-0000110F0000}"/>
    <cellStyle name="Normal 5 2 2 3" xfId="5046" xr:uid="{00000000-0005-0000-0000-0000120F0000}"/>
    <cellStyle name="Normal 5 2 2 4" xfId="5047" xr:uid="{00000000-0005-0000-0000-0000130F0000}"/>
    <cellStyle name="Normal 5 2 2 5" xfId="5048" xr:uid="{00000000-0005-0000-0000-0000140F0000}"/>
    <cellStyle name="Normal 5 2 2 6" xfId="5049" xr:uid="{00000000-0005-0000-0000-0000150F0000}"/>
    <cellStyle name="Normal 5 2 2 7" xfId="5050" xr:uid="{00000000-0005-0000-0000-0000160F0000}"/>
    <cellStyle name="Normal 5 2 2 8" xfId="5051" xr:uid="{00000000-0005-0000-0000-0000170F0000}"/>
    <cellStyle name="Normal 5 2 2 9" xfId="5052" xr:uid="{00000000-0005-0000-0000-0000180F0000}"/>
    <cellStyle name="Normal 5 2 3" xfId="2077" xr:uid="{00000000-0005-0000-0000-0000190F0000}"/>
    <cellStyle name="Normal 5 2 3 2" xfId="5054" xr:uid="{00000000-0005-0000-0000-00001A0F0000}"/>
    <cellStyle name="Normal 5 2 3 3" xfId="5053" xr:uid="{00000000-0005-0000-0000-00001B0F0000}"/>
    <cellStyle name="Normal 5 2 4" xfId="2078" xr:uid="{00000000-0005-0000-0000-00001C0F0000}"/>
    <cellStyle name="Normal 5 2 5" xfId="5055" xr:uid="{00000000-0005-0000-0000-00001D0F0000}"/>
    <cellStyle name="Normal 5 2 6" xfId="5056" xr:uid="{00000000-0005-0000-0000-00001E0F0000}"/>
    <cellStyle name="Normal 5 2 7" xfId="5057" xr:uid="{00000000-0005-0000-0000-00001F0F0000}"/>
    <cellStyle name="Normal 5 2 8" xfId="5058" xr:uid="{00000000-0005-0000-0000-0000200F0000}"/>
    <cellStyle name="Normal 5 2 9" xfId="5059" xr:uid="{00000000-0005-0000-0000-0000210F0000}"/>
    <cellStyle name="Normal 5 3" xfId="2079" xr:uid="{00000000-0005-0000-0000-0000220F0000}"/>
    <cellStyle name="Normal 5 3 10" xfId="5061" xr:uid="{00000000-0005-0000-0000-0000230F0000}"/>
    <cellStyle name="Normal 5 3 11" xfId="5060" xr:uid="{00000000-0005-0000-0000-0000240F0000}"/>
    <cellStyle name="Normal 5 3 2" xfId="2080" xr:uid="{00000000-0005-0000-0000-0000250F0000}"/>
    <cellStyle name="Normal 5 3 2 2" xfId="5063" xr:uid="{00000000-0005-0000-0000-0000260F0000}"/>
    <cellStyle name="Normal 5 3 2 2 2" xfId="5064" xr:uid="{00000000-0005-0000-0000-0000270F0000}"/>
    <cellStyle name="Normal 5 3 2 3" xfId="5062" xr:uid="{00000000-0005-0000-0000-0000280F0000}"/>
    <cellStyle name="Normal 5 3 3" xfId="2081" xr:uid="{00000000-0005-0000-0000-0000290F0000}"/>
    <cellStyle name="Normal 5 3 3 2" xfId="5066" xr:uid="{00000000-0005-0000-0000-00002A0F0000}"/>
    <cellStyle name="Normal 5 3 3 3" xfId="5065" xr:uid="{00000000-0005-0000-0000-00002B0F0000}"/>
    <cellStyle name="Normal 5 3 4" xfId="5067" xr:uid="{00000000-0005-0000-0000-00002C0F0000}"/>
    <cellStyle name="Normal 5 3 5" xfId="5068" xr:uid="{00000000-0005-0000-0000-00002D0F0000}"/>
    <cellStyle name="Normal 5 3 6" xfId="5069" xr:uid="{00000000-0005-0000-0000-00002E0F0000}"/>
    <cellStyle name="Normal 5 3 7" xfId="5070" xr:uid="{00000000-0005-0000-0000-00002F0F0000}"/>
    <cellStyle name="Normal 5 3 8" xfId="5071" xr:uid="{00000000-0005-0000-0000-0000300F0000}"/>
    <cellStyle name="Normal 5 3 9" xfId="5072" xr:uid="{00000000-0005-0000-0000-0000310F0000}"/>
    <cellStyle name="Normal 5 3 9 2" xfId="5073" xr:uid="{00000000-0005-0000-0000-0000320F0000}"/>
    <cellStyle name="Normal 5 4" xfId="2082" xr:uid="{00000000-0005-0000-0000-0000330F0000}"/>
    <cellStyle name="Normal 5 4 2" xfId="5074" xr:uid="{00000000-0005-0000-0000-0000340F0000}"/>
    <cellStyle name="Normal 5 4 3" xfId="5075" xr:uid="{00000000-0005-0000-0000-0000350F0000}"/>
    <cellStyle name="Normal 5 4 4" xfId="5076" xr:uid="{00000000-0005-0000-0000-0000360F0000}"/>
    <cellStyle name="Normal 5 4 5" xfId="5077" xr:uid="{00000000-0005-0000-0000-0000370F0000}"/>
    <cellStyle name="Normal 5 4 6" xfId="5078" xr:uid="{00000000-0005-0000-0000-0000380F0000}"/>
    <cellStyle name="Normal 5 4 7" xfId="5079" xr:uid="{00000000-0005-0000-0000-0000390F0000}"/>
    <cellStyle name="Normal 5 4 8" xfId="5080" xr:uid="{00000000-0005-0000-0000-00003A0F0000}"/>
    <cellStyle name="Normal 5 5" xfId="2083" xr:uid="{00000000-0005-0000-0000-00003B0F0000}"/>
    <cellStyle name="Normal 5 5 2" xfId="2084" xr:uid="{00000000-0005-0000-0000-00003C0F0000}"/>
    <cellStyle name="Normal 5 5 2 2" xfId="5082" xr:uid="{00000000-0005-0000-0000-00003D0F0000}"/>
    <cellStyle name="Normal 5 5 2 3" xfId="5081" xr:uid="{00000000-0005-0000-0000-00003E0F0000}"/>
    <cellStyle name="Normal 5 5 3" xfId="2085" xr:uid="{00000000-0005-0000-0000-00003F0F0000}"/>
    <cellStyle name="Normal 5 5 4" xfId="5083" xr:uid="{00000000-0005-0000-0000-0000400F0000}"/>
    <cellStyle name="Normal 5 5 5" xfId="5084" xr:uid="{00000000-0005-0000-0000-0000410F0000}"/>
    <cellStyle name="Normal 5 5 6" xfId="5085" xr:uid="{00000000-0005-0000-0000-0000420F0000}"/>
    <cellStyle name="Normal 5 5 7" xfId="5086" xr:uid="{00000000-0005-0000-0000-0000430F0000}"/>
    <cellStyle name="Normal 5 5 8" xfId="5087" xr:uid="{00000000-0005-0000-0000-0000440F0000}"/>
    <cellStyle name="Normal 5 5 9" xfId="5088" xr:uid="{00000000-0005-0000-0000-0000450F0000}"/>
    <cellStyle name="Normal 5 6" xfId="2086" xr:uid="{00000000-0005-0000-0000-0000460F0000}"/>
    <cellStyle name="Normal 5 6 2" xfId="2087" xr:uid="{00000000-0005-0000-0000-0000470F0000}"/>
    <cellStyle name="Normal 5 6 3" xfId="5089" xr:uid="{00000000-0005-0000-0000-0000480F0000}"/>
    <cellStyle name="Normal 5 7" xfId="2088" xr:uid="{00000000-0005-0000-0000-0000490F0000}"/>
    <cellStyle name="Normal 5 8" xfId="2089" xr:uid="{00000000-0005-0000-0000-00004A0F0000}"/>
    <cellStyle name="Normal 5 9" xfId="2090" xr:uid="{00000000-0005-0000-0000-00004B0F0000}"/>
    <cellStyle name="Normal 5_ELC" xfId="5090" xr:uid="{00000000-0005-0000-0000-00004C0F0000}"/>
    <cellStyle name="Normal 50" xfId="2091" xr:uid="{00000000-0005-0000-0000-00004D0F0000}"/>
    <cellStyle name="Normal 51" xfId="2092" xr:uid="{00000000-0005-0000-0000-00004E0F0000}"/>
    <cellStyle name="Normal 52" xfId="2093" xr:uid="{00000000-0005-0000-0000-00004F0F0000}"/>
    <cellStyle name="Normal 53" xfId="2094" xr:uid="{00000000-0005-0000-0000-0000500F0000}"/>
    <cellStyle name="Normal 54" xfId="2095" xr:uid="{00000000-0005-0000-0000-0000510F0000}"/>
    <cellStyle name="Normal 55" xfId="2096" xr:uid="{00000000-0005-0000-0000-0000520F0000}"/>
    <cellStyle name="Normal 6" xfId="2097" xr:uid="{00000000-0005-0000-0000-0000530F0000}"/>
    <cellStyle name="Normal 6 10" xfId="2098" xr:uid="{00000000-0005-0000-0000-0000540F0000}"/>
    <cellStyle name="Normal 6 10 2" xfId="5092" xr:uid="{00000000-0005-0000-0000-0000550F0000}"/>
    <cellStyle name="Normal 6 10 2 2" xfId="5093" xr:uid="{00000000-0005-0000-0000-0000560F0000}"/>
    <cellStyle name="Normal 6 10 3" xfId="5091" xr:uid="{00000000-0005-0000-0000-0000570F0000}"/>
    <cellStyle name="Normal 6 11" xfId="2099" xr:uid="{00000000-0005-0000-0000-0000580F0000}"/>
    <cellStyle name="Normal 6 11 2" xfId="5094" xr:uid="{00000000-0005-0000-0000-0000590F0000}"/>
    <cellStyle name="Normal 6 12" xfId="2100" xr:uid="{00000000-0005-0000-0000-00005A0F0000}"/>
    <cellStyle name="Normal 6 12 2" xfId="5096" xr:uid="{00000000-0005-0000-0000-00005B0F0000}"/>
    <cellStyle name="Normal 6 12 3" xfId="5095" xr:uid="{00000000-0005-0000-0000-00005C0F0000}"/>
    <cellStyle name="Normal 6 13" xfId="2101" xr:uid="{00000000-0005-0000-0000-00005D0F0000}"/>
    <cellStyle name="Normal 6 14" xfId="5097" xr:uid="{00000000-0005-0000-0000-00005E0F0000}"/>
    <cellStyle name="Normal 6 15" xfId="5098" xr:uid="{00000000-0005-0000-0000-00005F0F0000}"/>
    <cellStyle name="Normal 6 2" xfId="2102" xr:uid="{00000000-0005-0000-0000-0000600F0000}"/>
    <cellStyle name="Normal 6 2 10" xfId="2103" xr:uid="{00000000-0005-0000-0000-0000610F0000}"/>
    <cellStyle name="Normal 6 2 11" xfId="2104" xr:uid="{00000000-0005-0000-0000-0000620F0000}"/>
    <cellStyle name="Normal 6 2 12" xfId="2105" xr:uid="{00000000-0005-0000-0000-0000630F0000}"/>
    <cellStyle name="Normal 6 2 13" xfId="2106" xr:uid="{00000000-0005-0000-0000-0000640F0000}"/>
    <cellStyle name="Normal 6 2 14" xfId="2107" xr:uid="{00000000-0005-0000-0000-0000650F0000}"/>
    <cellStyle name="Normal 6 2 2" xfId="2108" xr:uid="{00000000-0005-0000-0000-0000660F0000}"/>
    <cellStyle name="Normal 6 2 2 10" xfId="5099" xr:uid="{00000000-0005-0000-0000-0000670F0000}"/>
    <cellStyle name="Normal 6 2 2 11" xfId="5100" xr:uid="{00000000-0005-0000-0000-0000680F0000}"/>
    <cellStyle name="Normal 6 2 2 12" xfId="5101" xr:uid="{00000000-0005-0000-0000-0000690F0000}"/>
    <cellStyle name="Normal 6 2 2 13" xfId="5102" xr:uid="{00000000-0005-0000-0000-00006A0F0000}"/>
    <cellStyle name="Normal 6 2 2 2" xfId="5103" xr:uid="{00000000-0005-0000-0000-00006B0F0000}"/>
    <cellStyle name="Normal 6 2 2 3" xfId="5104" xr:uid="{00000000-0005-0000-0000-00006C0F0000}"/>
    <cellStyle name="Normal 6 2 2 4" xfId="5105" xr:uid="{00000000-0005-0000-0000-00006D0F0000}"/>
    <cellStyle name="Normal 6 2 2 5" xfId="5106" xr:uid="{00000000-0005-0000-0000-00006E0F0000}"/>
    <cellStyle name="Normal 6 2 2 6" xfId="5107" xr:uid="{00000000-0005-0000-0000-00006F0F0000}"/>
    <cellStyle name="Normal 6 2 2 7" xfId="5108" xr:uid="{00000000-0005-0000-0000-0000700F0000}"/>
    <cellStyle name="Normal 6 2 2 8" xfId="5109" xr:uid="{00000000-0005-0000-0000-0000710F0000}"/>
    <cellStyle name="Normal 6 2 2 9" xfId="5110" xr:uid="{00000000-0005-0000-0000-0000720F0000}"/>
    <cellStyle name="Normal 6 2 3" xfId="2109" xr:uid="{00000000-0005-0000-0000-0000730F0000}"/>
    <cellStyle name="Normal 6 2 4" xfId="2110" xr:uid="{00000000-0005-0000-0000-0000740F0000}"/>
    <cellStyle name="Normal 6 2 5" xfId="2111" xr:uid="{00000000-0005-0000-0000-0000750F0000}"/>
    <cellStyle name="Normal 6 2 6" xfId="2112" xr:uid="{00000000-0005-0000-0000-0000760F0000}"/>
    <cellStyle name="Normal 6 2 7" xfId="2113" xr:uid="{00000000-0005-0000-0000-0000770F0000}"/>
    <cellStyle name="Normal 6 2 8" xfId="2114" xr:uid="{00000000-0005-0000-0000-0000780F0000}"/>
    <cellStyle name="Normal 6 2 9" xfId="2115" xr:uid="{00000000-0005-0000-0000-0000790F0000}"/>
    <cellStyle name="Normal 6 3" xfId="2116" xr:uid="{00000000-0005-0000-0000-00007A0F0000}"/>
    <cellStyle name="Normal 6 3 10" xfId="2117" xr:uid="{00000000-0005-0000-0000-00007B0F0000}"/>
    <cellStyle name="Normal 6 3 11" xfId="2118" xr:uid="{00000000-0005-0000-0000-00007C0F0000}"/>
    <cellStyle name="Normal 6 3 12" xfId="2119" xr:uid="{00000000-0005-0000-0000-00007D0F0000}"/>
    <cellStyle name="Normal 6 3 13" xfId="2120" xr:uid="{00000000-0005-0000-0000-00007E0F0000}"/>
    <cellStyle name="Normal 6 3 14" xfId="2121" xr:uid="{00000000-0005-0000-0000-00007F0F0000}"/>
    <cellStyle name="Normal 6 3 15" xfId="2122" xr:uid="{00000000-0005-0000-0000-0000800F0000}"/>
    <cellStyle name="Normal 6 3 16" xfId="2123" xr:uid="{00000000-0005-0000-0000-0000810F0000}"/>
    <cellStyle name="Normal 6 3 17" xfId="5111" xr:uid="{00000000-0005-0000-0000-0000820F0000}"/>
    <cellStyle name="Normal 6 3 2" xfId="2124" xr:uid="{00000000-0005-0000-0000-0000830F0000}"/>
    <cellStyle name="Normal 6 3 3" xfId="2125" xr:uid="{00000000-0005-0000-0000-0000840F0000}"/>
    <cellStyle name="Normal 6 3 4" xfId="2126" xr:uid="{00000000-0005-0000-0000-0000850F0000}"/>
    <cellStyle name="Normal 6 3 5" xfId="2127" xr:uid="{00000000-0005-0000-0000-0000860F0000}"/>
    <cellStyle name="Normal 6 3 6" xfId="2128" xr:uid="{00000000-0005-0000-0000-0000870F0000}"/>
    <cellStyle name="Normal 6 3 7" xfId="2129" xr:uid="{00000000-0005-0000-0000-0000880F0000}"/>
    <cellStyle name="Normal 6 3 8" xfId="2130" xr:uid="{00000000-0005-0000-0000-0000890F0000}"/>
    <cellStyle name="Normal 6 3 9" xfId="2131" xr:uid="{00000000-0005-0000-0000-00008A0F0000}"/>
    <cellStyle name="Normal 6 4" xfId="2132" xr:uid="{00000000-0005-0000-0000-00008B0F0000}"/>
    <cellStyle name="Normal 6 4 2" xfId="5112" xr:uid="{00000000-0005-0000-0000-00008C0F0000}"/>
    <cellStyle name="Normal 6 4 3" xfId="5113" xr:uid="{00000000-0005-0000-0000-00008D0F0000}"/>
    <cellStyle name="Normal 6 4 4" xfId="5114" xr:uid="{00000000-0005-0000-0000-00008E0F0000}"/>
    <cellStyle name="Normal 6 4 5" xfId="5115" xr:uid="{00000000-0005-0000-0000-00008F0F0000}"/>
    <cellStyle name="Normal 6 4 6" xfId="5116" xr:uid="{00000000-0005-0000-0000-0000900F0000}"/>
    <cellStyle name="Normal 6 4 7" xfId="5117" xr:uid="{00000000-0005-0000-0000-0000910F0000}"/>
    <cellStyle name="Normal 6 4 8" xfId="5118" xr:uid="{00000000-0005-0000-0000-0000920F0000}"/>
    <cellStyle name="Normal 6 5" xfId="2133" xr:uid="{00000000-0005-0000-0000-0000930F0000}"/>
    <cellStyle name="Normal 6 5 2" xfId="5119" xr:uid="{00000000-0005-0000-0000-0000940F0000}"/>
    <cellStyle name="Normal 6 5 3" xfId="5120" xr:uid="{00000000-0005-0000-0000-0000950F0000}"/>
    <cellStyle name="Normal 6 5 4" xfId="5121" xr:uid="{00000000-0005-0000-0000-0000960F0000}"/>
    <cellStyle name="Normal 6 5 5" xfId="5122" xr:uid="{00000000-0005-0000-0000-0000970F0000}"/>
    <cellStyle name="Normal 6 5 6" xfId="5123" xr:uid="{00000000-0005-0000-0000-0000980F0000}"/>
    <cellStyle name="Normal 6 5 7" xfId="5124" xr:uid="{00000000-0005-0000-0000-0000990F0000}"/>
    <cellStyle name="Normal 6 5 8" xfId="5125" xr:uid="{00000000-0005-0000-0000-00009A0F0000}"/>
    <cellStyle name="Normal 6 6" xfId="2134" xr:uid="{00000000-0005-0000-0000-00009B0F0000}"/>
    <cellStyle name="Normal 6 7" xfId="2135" xr:uid="{00000000-0005-0000-0000-00009C0F0000}"/>
    <cellStyle name="Normal 6 8" xfId="2136" xr:uid="{00000000-0005-0000-0000-00009D0F0000}"/>
    <cellStyle name="Normal 6 9" xfId="2137" xr:uid="{00000000-0005-0000-0000-00009E0F0000}"/>
    <cellStyle name="Normal 6_ELC" xfId="2138" xr:uid="{00000000-0005-0000-0000-00009F0F0000}"/>
    <cellStyle name="Normal 7" xfId="2139" xr:uid="{00000000-0005-0000-0000-0000A00F0000}"/>
    <cellStyle name="Normal 7 10" xfId="5127" xr:uid="{00000000-0005-0000-0000-0000A10F0000}"/>
    <cellStyle name="Normal 7 10 2" xfId="5128" xr:uid="{00000000-0005-0000-0000-0000A20F0000}"/>
    <cellStyle name="Normal 7 11" xfId="5129" xr:uid="{00000000-0005-0000-0000-0000A30F0000}"/>
    <cellStyle name="Normal 7 12" xfId="5130" xr:uid="{00000000-0005-0000-0000-0000A40F0000}"/>
    <cellStyle name="Normal 7 13" xfId="5131" xr:uid="{00000000-0005-0000-0000-0000A50F0000}"/>
    <cellStyle name="Normal 7 14" xfId="5126" xr:uid="{00000000-0005-0000-0000-0000A60F0000}"/>
    <cellStyle name="Normal 7 2" xfId="2140" xr:uid="{00000000-0005-0000-0000-0000A70F0000}"/>
    <cellStyle name="Normal 7 2 2" xfId="2141" xr:uid="{00000000-0005-0000-0000-0000A80F0000}"/>
    <cellStyle name="Normal 7 2 3" xfId="2142" xr:uid="{00000000-0005-0000-0000-0000A90F0000}"/>
    <cellStyle name="Normal 7 2 3 2" xfId="5133" xr:uid="{00000000-0005-0000-0000-0000AA0F0000}"/>
    <cellStyle name="Normal 7 2 3 3" xfId="5132" xr:uid="{00000000-0005-0000-0000-0000AB0F0000}"/>
    <cellStyle name="Normal 7 2 4" xfId="5134" xr:uid="{00000000-0005-0000-0000-0000AC0F0000}"/>
    <cellStyle name="Normal 7 2 5" xfId="5135" xr:uid="{00000000-0005-0000-0000-0000AD0F0000}"/>
    <cellStyle name="Normal 7 2 6" xfId="5136" xr:uid="{00000000-0005-0000-0000-0000AE0F0000}"/>
    <cellStyle name="Normal 7 2 7" xfId="5137" xr:uid="{00000000-0005-0000-0000-0000AF0F0000}"/>
    <cellStyle name="Normal 7 2 8" xfId="5138" xr:uid="{00000000-0005-0000-0000-0000B00F0000}"/>
    <cellStyle name="Normal 7 2_Scen_XBase" xfId="2143" xr:uid="{00000000-0005-0000-0000-0000B10F0000}"/>
    <cellStyle name="Normal 7 3" xfId="2144" xr:uid="{00000000-0005-0000-0000-0000B20F0000}"/>
    <cellStyle name="Normal 7 3 10" xfId="5139" xr:uid="{00000000-0005-0000-0000-0000B30F0000}"/>
    <cellStyle name="Normal 7 3 2" xfId="5140" xr:uid="{00000000-0005-0000-0000-0000B40F0000}"/>
    <cellStyle name="Normal 7 3 3" xfId="5141" xr:uid="{00000000-0005-0000-0000-0000B50F0000}"/>
    <cellStyle name="Normal 7 3 4" xfId="5142" xr:uid="{00000000-0005-0000-0000-0000B60F0000}"/>
    <cellStyle name="Normal 7 3 5" xfId="5143" xr:uid="{00000000-0005-0000-0000-0000B70F0000}"/>
    <cellStyle name="Normal 7 3 6" xfId="5144" xr:uid="{00000000-0005-0000-0000-0000B80F0000}"/>
    <cellStyle name="Normal 7 3 7" xfId="5145" xr:uid="{00000000-0005-0000-0000-0000B90F0000}"/>
    <cellStyle name="Normal 7 3 8" xfId="5146" xr:uid="{00000000-0005-0000-0000-0000BA0F0000}"/>
    <cellStyle name="Normal 7 3 9" xfId="5147" xr:uid="{00000000-0005-0000-0000-0000BB0F0000}"/>
    <cellStyle name="Normal 7 4" xfId="2145" xr:uid="{00000000-0005-0000-0000-0000BC0F0000}"/>
    <cellStyle name="Normal 7 4 2" xfId="5148" xr:uid="{00000000-0005-0000-0000-0000BD0F0000}"/>
    <cellStyle name="Normal 7 4 3" xfId="5149" xr:uid="{00000000-0005-0000-0000-0000BE0F0000}"/>
    <cellStyle name="Normal 7 4 4" xfId="5150" xr:uid="{00000000-0005-0000-0000-0000BF0F0000}"/>
    <cellStyle name="Normal 7 4 5" xfId="5151" xr:uid="{00000000-0005-0000-0000-0000C00F0000}"/>
    <cellStyle name="Normal 7 4 6" xfId="5152" xr:uid="{00000000-0005-0000-0000-0000C10F0000}"/>
    <cellStyle name="Normal 7 4 7" xfId="5153" xr:uid="{00000000-0005-0000-0000-0000C20F0000}"/>
    <cellStyle name="Normal 7 4 8" xfId="5154" xr:uid="{00000000-0005-0000-0000-0000C30F0000}"/>
    <cellStyle name="Normal 7 4 9" xfId="5155" xr:uid="{00000000-0005-0000-0000-0000C40F0000}"/>
    <cellStyle name="Normal 7 5" xfId="5156" xr:uid="{00000000-0005-0000-0000-0000C50F0000}"/>
    <cellStyle name="Normal 7 5 2" xfId="5157" xr:uid="{00000000-0005-0000-0000-0000C60F0000}"/>
    <cellStyle name="Normal 7 5 3" xfId="5158" xr:uid="{00000000-0005-0000-0000-0000C70F0000}"/>
    <cellStyle name="Normal 7 5 4" xfId="5159" xr:uid="{00000000-0005-0000-0000-0000C80F0000}"/>
    <cellStyle name="Normal 7 5 5" xfId="5160" xr:uid="{00000000-0005-0000-0000-0000C90F0000}"/>
    <cellStyle name="Normal 7 5 6" xfId="5161" xr:uid="{00000000-0005-0000-0000-0000CA0F0000}"/>
    <cellStyle name="Normal 7 5 7" xfId="5162" xr:uid="{00000000-0005-0000-0000-0000CB0F0000}"/>
    <cellStyle name="Normal 7 5 8" xfId="5163" xr:uid="{00000000-0005-0000-0000-0000CC0F0000}"/>
    <cellStyle name="Normal 7 5 9" xfId="5164" xr:uid="{00000000-0005-0000-0000-0000CD0F0000}"/>
    <cellStyle name="Normal 7 5 9 2" xfId="5165" xr:uid="{00000000-0005-0000-0000-0000CE0F0000}"/>
    <cellStyle name="Normal 7 6" xfId="5166" xr:uid="{00000000-0005-0000-0000-0000CF0F0000}"/>
    <cellStyle name="Normal 7 6 2" xfId="5167" xr:uid="{00000000-0005-0000-0000-0000D00F0000}"/>
    <cellStyle name="Normal 7 6 2 2" xfId="5168" xr:uid="{00000000-0005-0000-0000-0000D10F0000}"/>
    <cellStyle name="Normal 7 7" xfId="5169" xr:uid="{00000000-0005-0000-0000-0000D20F0000}"/>
    <cellStyle name="Normal 7 7 2" xfId="5170" xr:uid="{00000000-0005-0000-0000-0000D30F0000}"/>
    <cellStyle name="Normal 7 8" xfId="5171" xr:uid="{00000000-0005-0000-0000-0000D40F0000}"/>
    <cellStyle name="Normal 7 8 2" xfId="5172" xr:uid="{00000000-0005-0000-0000-0000D50F0000}"/>
    <cellStyle name="Normal 7 9" xfId="5173" xr:uid="{00000000-0005-0000-0000-0000D60F0000}"/>
    <cellStyle name="Normal 7 9 2" xfId="5174" xr:uid="{00000000-0005-0000-0000-0000D70F0000}"/>
    <cellStyle name="Normal 8" xfId="2146" xr:uid="{00000000-0005-0000-0000-0000D80F0000}"/>
    <cellStyle name="Normal 8 10" xfId="2147" xr:uid="{00000000-0005-0000-0000-0000D90F0000}"/>
    <cellStyle name="Normal 8 10 2" xfId="5176" xr:uid="{00000000-0005-0000-0000-0000DA0F0000}"/>
    <cellStyle name="Normal 8 10 2 2" xfId="5177" xr:uid="{00000000-0005-0000-0000-0000DB0F0000}"/>
    <cellStyle name="Normal 8 10 3" xfId="5175" xr:uid="{00000000-0005-0000-0000-0000DC0F0000}"/>
    <cellStyle name="Normal 8 11" xfId="2148" xr:uid="{00000000-0005-0000-0000-0000DD0F0000}"/>
    <cellStyle name="Normal 8 11 2" xfId="5179" xr:uid="{00000000-0005-0000-0000-0000DE0F0000}"/>
    <cellStyle name="Normal 8 11 3" xfId="5178" xr:uid="{00000000-0005-0000-0000-0000DF0F0000}"/>
    <cellStyle name="Normal 8 12" xfId="5180" xr:uid="{00000000-0005-0000-0000-0000E00F0000}"/>
    <cellStyle name="Normal 8 13" xfId="5181" xr:uid="{00000000-0005-0000-0000-0000E10F0000}"/>
    <cellStyle name="Normal 8 2" xfId="2149" xr:uid="{00000000-0005-0000-0000-0000E20F0000}"/>
    <cellStyle name="Normal 8 2 2" xfId="5182" xr:uid="{00000000-0005-0000-0000-0000E30F0000}"/>
    <cellStyle name="Normal 8 2 3" xfId="5183" xr:uid="{00000000-0005-0000-0000-0000E40F0000}"/>
    <cellStyle name="Normal 8 2 4" xfId="5184" xr:uid="{00000000-0005-0000-0000-0000E50F0000}"/>
    <cellStyle name="Normal 8 2 5" xfId="5185" xr:uid="{00000000-0005-0000-0000-0000E60F0000}"/>
    <cellStyle name="Normal 8 2 6" xfId="5186" xr:uid="{00000000-0005-0000-0000-0000E70F0000}"/>
    <cellStyle name="Normal 8 2 7" xfId="5187" xr:uid="{00000000-0005-0000-0000-0000E80F0000}"/>
    <cellStyle name="Normal 8 2 8" xfId="5188" xr:uid="{00000000-0005-0000-0000-0000E90F0000}"/>
    <cellStyle name="Normal 8 3" xfId="2150" xr:uid="{00000000-0005-0000-0000-0000EA0F0000}"/>
    <cellStyle name="Normal 8 3 2" xfId="5189" xr:uid="{00000000-0005-0000-0000-0000EB0F0000}"/>
    <cellStyle name="Normal 8 3 3" xfId="5190" xr:uid="{00000000-0005-0000-0000-0000EC0F0000}"/>
    <cellStyle name="Normal 8 3 4" xfId="5191" xr:uid="{00000000-0005-0000-0000-0000ED0F0000}"/>
    <cellStyle name="Normal 8 3 5" xfId="5192" xr:uid="{00000000-0005-0000-0000-0000EE0F0000}"/>
    <cellStyle name="Normal 8 3 6" xfId="5193" xr:uid="{00000000-0005-0000-0000-0000EF0F0000}"/>
    <cellStyle name="Normal 8 3 7" xfId="5194" xr:uid="{00000000-0005-0000-0000-0000F00F0000}"/>
    <cellStyle name="Normal 8 3 8" xfId="5195" xr:uid="{00000000-0005-0000-0000-0000F10F0000}"/>
    <cellStyle name="Normal 8 4" xfId="2151" xr:uid="{00000000-0005-0000-0000-0000F20F0000}"/>
    <cellStyle name="Normal 8 4 2" xfId="5196" xr:uid="{00000000-0005-0000-0000-0000F30F0000}"/>
    <cellStyle name="Normal 8 4 3" xfId="5197" xr:uid="{00000000-0005-0000-0000-0000F40F0000}"/>
    <cellStyle name="Normal 8 4 4" xfId="5198" xr:uid="{00000000-0005-0000-0000-0000F50F0000}"/>
    <cellStyle name="Normal 8 4 5" xfId="5199" xr:uid="{00000000-0005-0000-0000-0000F60F0000}"/>
    <cellStyle name="Normal 8 4 6" xfId="5200" xr:uid="{00000000-0005-0000-0000-0000F70F0000}"/>
    <cellStyle name="Normal 8 4 7" xfId="5201" xr:uid="{00000000-0005-0000-0000-0000F80F0000}"/>
    <cellStyle name="Normal 8 4 8" xfId="5202" xr:uid="{00000000-0005-0000-0000-0000F90F0000}"/>
    <cellStyle name="Normal 8 5" xfId="2152" xr:uid="{00000000-0005-0000-0000-0000FA0F0000}"/>
    <cellStyle name="Normal 8 5 2" xfId="5203" xr:uid="{00000000-0005-0000-0000-0000FB0F0000}"/>
    <cellStyle name="Normal 8 5 3" xfId="5204" xr:uid="{00000000-0005-0000-0000-0000FC0F0000}"/>
    <cellStyle name="Normal 8 5 4" xfId="5205" xr:uid="{00000000-0005-0000-0000-0000FD0F0000}"/>
    <cellStyle name="Normal 8 5 5" xfId="5206" xr:uid="{00000000-0005-0000-0000-0000FE0F0000}"/>
    <cellStyle name="Normal 8 5 6" xfId="5207" xr:uid="{00000000-0005-0000-0000-0000FF0F0000}"/>
    <cellStyle name="Normal 8 5 7" xfId="5208" xr:uid="{00000000-0005-0000-0000-000000100000}"/>
    <cellStyle name="Normal 8 5 8" xfId="5209" xr:uid="{00000000-0005-0000-0000-000001100000}"/>
    <cellStyle name="Normal 8 6" xfId="2153" xr:uid="{00000000-0005-0000-0000-000002100000}"/>
    <cellStyle name="Normal 8 7" xfId="2154" xr:uid="{00000000-0005-0000-0000-000003100000}"/>
    <cellStyle name="Normal 8 8" xfId="2155" xr:uid="{00000000-0005-0000-0000-000004100000}"/>
    <cellStyle name="Normal 8 9" xfId="2156" xr:uid="{00000000-0005-0000-0000-000005100000}"/>
    <cellStyle name="Normal 9" xfId="2157" xr:uid="{00000000-0005-0000-0000-000006100000}"/>
    <cellStyle name="Normal 9 10" xfId="5210" xr:uid="{00000000-0005-0000-0000-000007100000}"/>
    <cellStyle name="Normal 9 2" xfId="2158" xr:uid="{00000000-0005-0000-0000-000008100000}"/>
    <cellStyle name="Normal 9 2 2" xfId="2159" xr:uid="{00000000-0005-0000-0000-000009100000}"/>
    <cellStyle name="Normal 9 2 3" xfId="5211" xr:uid="{00000000-0005-0000-0000-00000A100000}"/>
    <cellStyle name="Normal 9 3" xfId="2160" xr:uid="{00000000-0005-0000-0000-00000B100000}"/>
    <cellStyle name="Normal 9 4" xfId="2161" xr:uid="{00000000-0005-0000-0000-00000C100000}"/>
    <cellStyle name="Normal 9 5" xfId="2162" xr:uid="{00000000-0005-0000-0000-00000D100000}"/>
    <cellStyle name="Normal 9 6" xfId="2163" xr:uid="{00000000-0005-0000-0000-00000E100000}"/>
    <cellStyle name="Normal 9 7" xfId="2164" xr:uid="{00000000-0005-0000-0000-00000F100000}"/>
    <cellStyle name="Normal 9 8" xfId="2165" xr:uid="{00000000-0005-0000-0000-000010100000}"/>
    <cellStyle name="Normal 9 9" xfId="2166" xr:uid="{00000000-0005-0000-0000-000011100000}"/>
    <cellStyle name="Normal 9 9 2" xfId="5213" xr:uid="{00000000-0005-0000-0000-000012100000}"/>
    <cellStyle name="Normal 9 9 3" xfId="5212" xr:uid="{00000000-0005-0000-0000-000013100000}"/>
    <cellStyle name="Normal GHG Numbers (0.00)" xfId="2167" xr:uid="{00000000-0005-0000-0000-000014100000}"/>
    <cellStyle name="Normal GHG Numbers (0.00) 2" xfId="5215" xr:uid="{00000000-0005-0000-0000-000015100000}"/>
    <cellStyle name="Normal GHG Numbers (0.00) 3" xfId="5216" xr:uid="{00000000-0005-0000-0000-000016100000}"/>
    <cellStyle name="Normal GHG Numbers (0.00) 4" xfId="5214" xr:uid="{00000000-0005-0000-0000-000017100000}"/>
    <cellStyle name="Normal GHG Textfiels Bold" xfId="2168" xr:uid="{00000000-0005-0000-0000-000018100000}"/>
    <cellStyle name="Normal GHG whole table" xfId="2169" xr:uid="{00000000-0005-0000-0000-000019100000}"/>
    <cellStyle name="Normal GHG-Shade" xfId="2170" xr:uid="{00000000-0005-0000-0000-00001A100000}"/>
    <cellStyle name="Normal GHG-Shade 2" xfId="5217" xr:uid="{00000000-0005-0000-0000-00001B100000}"/>
    <cellStyle name="Normal GHG-Shade 3" xfId="5218" xr:uid="{00000000-0005-0000-0000-00001C100000}"/>
    <cellStyle name="Normal GHG-Shade 4" xfId="5219" xr:uid="{00000000-0005-0000-0000-00001D100000}"/>
    <cellStyle name="Normal Small" xfId="5220" xr:uid="{00000000-0005-0000-0000-00001E100000}"/>
    <cellStyle name="Normál_C3EM_v2" xfId="5221" xr:uid="{00000000-0005-0000-0000-00001F100000}"/>
    <cellStyle name="Normale_B2020" xfId="2171" xr:uid="{00000000-0005-0000-0000-000020100000}"/>
    <cellStyle name="normální_List1" xfId="5222" xr:uid="{00000000-0005-0000-0000-000021100000}"/>
    <cellStyle name="Note 10" xfId="2172" xr:uid="{00000000-0005-0000-0000-000022100000}"/>
    <cellStyle name="Note 10 2" xfId="2173" xr:uid="{00000000-0005-0000-0000-000023100000}"/>
    <cellStyle name="Note 10 3" xfId="2174" xr:uid="{00000000-0005-0000-0000-000024100000}"/>
    <cellStyle name="Note 10 3 2" xfId="2175" xr:uid="{00000000-0005-0000-0000-000025100000}"/>
    <cellStyle name="Note 10 3_ELC_final" xfId="2176" xr:uid="{00000000-0005-0000-0000-000026100000}"/>
    <cellStyle name="Note 10_ELC_final" xfId="2177" xr:uid="{00000000-0005-0000-0000-000027100000}"/>
    <cellStyle name="Note 11" xfId="2178" xr:uid="{00000000-0005-0000-0000-000028100000}"/>
    <cellStyle name="Note 11 2" xfId="2179" xr:uid="{00000000-0005-0000-0000-000029100000}"/>
    <cellStyle name="Note 11_ELC_final" xfId="2180" xr:uid="{00000000-0005-0000-0000-00002A100000}"/>
    <cellStyle name="Note 12" xfId="2181" xr:uid="{00000000-0005-0000-0000-00002B100000}"/>
    <cellStyle name="Note 12 2" xfId="2182" xr:uid="{00000000-0005-0000-0000-00002C100000}"/>
    <cellStyle name="Note 12_ELC_final" xfId="2183" xr:uid="{00000000-0005-0000-0000-00002D100000}"/>
    <cellStyle name="Note 13" xfId="2184" xr:uid="{00000000-0005-0000-0000-00002E100000}"/>
    <cellStyle name="Note 13 2" xfId="2185" xr:uid="{00000000-0005-0000-0000-00002F100000}"/>
    <cellStyle name="Note 13_ELC_final" xfId="2186" xr:uid="{00000000-0005-0000-0000-000030100000}"/>
    <cellStyle name="Note 14" xfId="2187" xr:uid="{00000000-0005-0000-0000-000031100000}"/>
    <cellStyle name="Note 14 2" xfId="2188" xr:uid="{00000000-0005-0000-0000-000032100000}"/>
    <cellStyle name="Note 14_ELC_final" xfId="2189" xr:uid="{00000000-0005-0000-0000-000033100000}"/>
    <cellStyle name="Note 15" xfId="2190" xr:uid="{00000000-0005-0000-0000-000034100000}"/>
    <cellStyle name="Note 15 2" xfId="2191" xr:uid="{00000000-0005-0000-0000-000035100000}"/>
    <cellStyle name="Note 15_ELC_final" xfId="2192" xr:uid="{00000000-0005-0000-0000-000036100000}"/>
    <cellStyle name="Note 16" xfId="2193" xr:uid="{00000000-0005-0000-0000-000037100000}"/>
    <cellStyle name="Note 16 2" xfId="2194" xr:uid="{00000000-0005-0000-0000-000038100000}"/>
    <cellStyle name="Note 16_ELC_final" xfId="2195" xr:uid="{00000000-0005-0000-0000-000039100000}"/>
    <cellStyle name="Note 17" xfId="2196" xr:uid="{00000000-0005-0000-0000-00003A100000}"/>
    <cellStyle name="Note 17 2" xfId="2197" xr:uid="{00000000-0005-0000-0000-00003B100000}"/>
    <cellStyle name="Note 17_ELC_final" xfId="2198" xr:uid="{00000000-0005-0000-0000-00003C100000}"/>
    <cellStyle name="Note 18" xfId="2199" xr:uid="{00000000-0005-0000-0000-00003D100000}"/>
    <cellStyle name="Note 18 2" xfId="2200" xr:uid="{00000000-0005-0000-0000-00003E100000}"/>
    <cellStyle name="Note 18_ELC_final" xfId="2201" xr:uid="{00000000-0005-0000-0000-00003F100000}"/>
    <cellStyle name="Note 19" xfId="2202" xr:uid="{00000000-0005-0000-0000-000040100000}"/>
    <cellStyle name="Note 2" xfId="2203" xr:uid="{00000000-0005-0000-0000-000041100000}"/>
    <cellStyle name="Note 2 10" xfId="5223" xr:uid="{00000000-0005-0000-0000-000042100000}"/>
    <cellStyle name="Note 2 11" xfId="5224" xr:uid="{00000000-0005-0000-0000-000043100000}"/>
    <cellStyle name="Note 2 12" xfId="5225" xr:uid="{00000000-0005-0000-0000-000044100000}"/>
    <cellStyle name="Note 2 13" xfId="5226" xr:uid="{00000000-0005-0000-0000-000045100000}"/>
    <cellStyle name="Note 2 14" xfId="5227" xr:uid="{00000000-0005-0000-0000-000046100000}"/>
    <cellStyle name="Note 2 15" xfId="5228" xr:uid="{00000000-0005-0000-0000-000047100000}"/>
    <cellStyle name="Note 2 16" xfId="5229" xr:uid="{00000000-0005-0000-0000-000048100000}"/>
    <cellStyle name="Note 2 2" xfId="2204" xr:uid="{00000000-0005-0000-0000-000049100000}"/>
    <cellStyle name="Note 2 2 2" xfId="5231" xr:uid="{00000000-0005-0000-0000-00004A100000}"/>
    <cellStyle name="Note 2 2 2 2" xfId="5232" xr:uid="{00000000-0005-0000-0000-00004B100000}"/>
    <cellStyle name="Note 2 2 3" xfId="5233" xr:uid="{00000000-0005-0000-0000-00004C100000}"/>
    <cellStyle name="Note 2 2 4" xfId="5230" xr:uid="{00000000-0005-0000-0000-00004D100000}"/>
    <cellStyle name="Note 2 3" xfId="2205" xr:uid="{00000000-0005-0000-0000-00004E100000}"/>
    <cellStyle name="Note 2 4" xfId="2206" xr:uid="{00000000-0005-0000-0000-00004F100000}"/>
    <cellStyle name="Note 2 5" xfId="2207" xr:uid="{00000000-0005-0000-0000-000050100000}"/>
    <cellStyle name="Note 2 6" xfId="5234" xr:uid="{00000000-0005-0000-0000-000051100000}"/>
    <cellStyle name="Note 2 7" xfId="5235" xr:uid="{00000000-0005-0000-0000-000052100000}"/>
    <cellStyle name="Note 2 8" xfId="5236" xr:uid="{00000000-0005-0000-0000-000053100000}"/>
    <cellStyle name="Note 2 9" xfId="5237" xr:uid="{00000000-0005-0000-0000-000054100000}"/>
    <cellStyle name="Note 2_PrimaryEnergyPrices_TIMES" xfId="2208" xr:uid="{00000000-0005-0000-0000-000055100000}"/>
    <cellStyle name="Note 20" xfId="2209" xr:uid="{00000000-0005-0000-0000-000056100000}"/>
    <cellStyle name="Note 21" xfId="2210" xr:uid="{00000000-0005-0000-0000-000057100000}"/>
    <cellStyle name="Note 22" xfId="2211" xr:uid="{00000000-0005-0000-0000-000058100000}"/>
    <cellStyle name="Note 23" xfId="2212" xr:uid="{00000000-0005-0000-0000-000059100000}"/>
    <cellStyle name="Note 24" xfId="2213" xr:uid="{00000000-0005-0000-0000-00005A100000}"/>
    <cellStyle name="Note 25" xfId="2214" xr:uid="{00000000-0005-0000-0000-00005B100000}"/>
    <cellStyle name="Note 26" xfId="2215" xr:uid="{00000000-0005-0000-0000-00005C100000}"/>
    <cellStyle name="Note 27" xfId="2216" xr:uid="{00000000-0005-0000-0000-00005D100000}"/>
    <cellStyle name="Note 28" xfId="2217" xr:uid="{00000000-0005-0000-0000-00005E100000}"/>
    <cellStyle name="Note 29" xfId="2218" xr:uid="{00000000-0005-0000-0000-00005F100000}"/>
    <cellStyle name="Note 3" xfId="2219" xr:uid="{00000000-0005-0000-0000-000060100000}"/>
    <cellStyle name="Note 3 2" xfId="2220" xr:uid="{00000000-0005-0000-0000-000061100000}"/>
    <cellStyle name="Note 3 2 2" xfId="2221" xr:uid="{00000000-0005-0000-0000-000062100000}"/>
    <cellStyle name="Note 3 2 3" xfId="5238" xr:uid="{00000000-0005-0000-0000-000063100000}"/>
    <cellStyle name="Note 3 3" xfId="2222" xr:uid="{00000000-0005-0000-0000-000064100000}"/>
    <cellStyle name="Note 3 4" xfId="2223" xr:uid="{00000000-0005-0000-0000-000065100000}"/>
    <cellStyle name="Note 3 5" xfId="2224" xr:uid="{00000000-0005-0000-0000-000066100000}"/>
    <cellStyle name="Note 3 6" xfId="2225" xr:uid="{00000000-0005-0000-0000-000067100000}"/>
    <cellStyle name="Note 3 7" xfId="5239" xr:uid="{00000000-0005-0000-0000-000068100000}"/>
    <cellStyle name="Note 3_PrimaryEnergyPrices_TIMES" xfId="2226" xr:uid="{00000000-0005-0000-0000-000069100000}"/>
    <cellStyle name="Note 30" xfId="2227" xr:uid="{00000000-0005-0000-0000-00006A100000}"/>
    <cellStyle name="Note 31" xfId="2228" xr:uid="{00000000-0005-0000-0000-00006B100000}"/>
    <cellStyle name="Note 32" xfId="2229" xr:uid="{00000000-0005-0000-0000-00006C100000}"/>
    <cellStyle name="Note 33" xfId="2230" xr:uid="{00000000-0005-0000-0000-00006D100000}"/>
    <cellStyle name="Note 34" xfId="2231" xr:uid="{00000000-0005-0000-0000-00006E100000}"/>
    <cellStyle name="Note 35" xfId="2232" xr:uid="{00000000-0005-0000-0000-00006F100000}"/>
    <cellStyle name="Note 36" xfId="2233" xr:uid="{00000000-0005-0000-0000-000070100000}"/>
    <cellStyle name="Note 36 2" xfId="5240" xr:uid="{00000000-0005-0000-0000-000071100000}"/>
    <cellStyle name="Note 37" xfId="2234" xr:uid="{00000000-0005-0000-0000-000072100000}"/>
    <cellStyle name="Note 37 2" xfId="5241" xr:uid="{00000000-0005-0000-0000-000073100000}"/>
    <cellStyle name="Note 38" xfId="2235" xr:uid="{00000000-0005-0000-0000-000074100000}"/>
    <cellStyle name="Note 38 2" xfId="5242" xr:uid="{00000000-0005-0000-0000-000075100000}"/>
    <cellStyle name="Note 39" xfId="2236" xr:uid="{00000000-0005-0000-0000-000076100000}"/>
    <cellStyle name="Note 39 2" xfId="5243" xr:uid="{00000000-0005-0000-0000-000077100000}"/>
    <cellStyle name="Note 4" xfId="2237" xr:uid="{00000000-0005-0000-0000-000078100000}"/>
    <cellStyle name="Note 4 2" xfId="2238" xr:uid="{00000000-0005-0000-0000-000079100000}"/>
    <cellStyle name="Note 4 2 2" xfId="5245" xr:uid="{00000000-0005-0000-0000-00007A100000}"/>
    <cellStyle name="Note 4 3" xfId="2239" xr:uid="{00000000-0005-0000-0000-00007B100000}"/>
    <cellStyle name="Note 4 3 2" xfId="2240" xr:uid="{00000000-0005-0000-0000-00007C100000}"/>
    <cellStyle name="Note 4 3 2 2" xfId="5247" xr:uid="{00000000-0005-0000-0000-00007D100000}"/>
    <cellStyle name="Note 4 3 3" xfId="5246" xr:uid="{00000000-0005-0000-0000-00007E100000}"/>
    <cellStyle name="Note 4 3_ELC_final" xfId="2241" xr:uid="{00000000-0005-0000-0000-00007F100000}"/>
    <cellStyle name="Note 4 4" xfId="2242" xr:uid="{00000000-0005-0000-0000-000080100000}"/>
    <cellStyle name="Note 4 4 2" xfId="5248" xr:uid="{00000000-0005-0000-0000-000081100000}"/>
    <cellStyle name="Note 4 5" xfId="5244" xr:uid="{00000000-0005-0000-0000-000082100000}"/>
    <cellStyle name="Note 4_ELC_final" xfId="2243" xr:uid="{00000000-0005-0000-0000-000083100000}"/>
    <cellStyle name="Note 40" xfId="2244" xr:uid="{00000000-0005-0000-0000-000084100000}"/>
    <cellStyle name="Note 40 2" xfId="5249" xr:uid="{00000000-0005-0000-0000-000085100000}"/>
    <cellStyle name="Note 41" xfId="2245" xr:uid="{00000000-0005-0000-0000-000086100000}"/>
    <cellStyle name="Note 41 2" xfId="5250" xr:uid="{00000000-0005-0000-0000-000087100000}"/>
    <cellStyle name="Note 42" xfId="5251" xr:uid="{00000000-0005-0000-0000-000088100000}"/>
    <cellStyle name="Note 42 2" xfId="5252" xr:uid="{00000000-0005-0000-0000-000089100000}"/>
    <cellStyle name="Note 42 3" xfId="23654" xr:uid="{00000000-0005-0000-0000-00008A100000}"/>
    <cellStyle name="Note 43" xfId="5253" xr:uid="{00000000-0005-0000-0000-00008B100000}"/>
    <cellStyle name="Note 43 2" xfId="5254" xr:uid="{00000000-0005-0000-0000-00008C100000}"/>
    <cellStyle name="Note 43 3" xfId="23655" xr:uid="{00000000-0005-0000-0000-00008D100000}"/>
    <cellStyle name="Note 44" xfId="5255" xr:uid="{00000000-0005-0000-0000-00008E100000}"/>
    <cellStyle name="Note 44 2" xfId="23656" xr:uid="{00000000-0005-0000-0000-00008F100000}"/>
    <cellStyle name="Note 45" xfId="5256" xr:uid="{00000000-0005-0000-0000-000090100000}"/>
    <cellStyle name="Note 46" xfId="5257" xr:uid="{00000000-0005-0000-0000-000091100000}"/>
    <cellStyle name="Note 47" xfId="5258" xr:uid="{00000000-0005-0000-0000-000092100000}"/>
    <cellStyle name="Note 5" xfId="2246" xr:uid="{00000000-0005-0000-0000-000093100000}"/>
    <cellStyle name="Note 5 2" xfId="2247" xr:uid="{00000000-0005-0000-0000-000094100000}"/>
    <cellStyle name="Note 5 2 2" xfId="5260" xr:uid="{00000000-0005-0000-0000-000095100000}"/>
    <cellStyle name="Note 5 3" xfId="2248" xr:uid="{00000000-0005-0000-0000-000096100000}"/>
    <cellStyle name="Note 5 3 2" xfId="2249" xr:uid="{00000000-0005-0000-0000-000097100000}"/>
    <cellStyle name="Note 5 3 2 2" xfId="5262" xr:uid="{00000000-0005-0000-0000-000098100000}"/>
    <cellStyle name="Note 5 3 3" xfId="5261" xr:uid="{00000000-0005-0000-0000-000099100000}"/>
    <cellStyle name="Note 5 3_ELC_final" xfId="2250" xr:uid="{00000000-0005-0000-0000-00009A100000}"/>
    <cellStyle name="Note 5 4" xfId="2251" xr:uid="{00000000-0005-0000-0000-00009B100000}"/>
    <cellStyle name="Note 5 4 2" xfId="5263" xr:uid="{00000000-0005-0000-0000-00009C100000}"/>
    <cellStyle name="Note 5 5" xfId="5259" xr:uid="{00000000-0005-0000-0000-00009D100000}"/>
    <cellStyle name="Note 5_ELC_final" xfId="2252" xr:uid="{00000000-0005-0000-0000-00009E100000}"/>
    <cellStyle name="Note 6" xfId="2253" xr:uid="{00000000-0005-0000-0000-00009F100000}"/>
    <cellStyle name="Note 6 2" xfId="2254" xr:uid="{00000000-0005-0000-0000-0000A0100000}"/>
    <cellStyle name="Note 6 2 2" xfId="5265" xr:uid="{00000000-0005-0000-0000-0000A1100000}"/>
    <cellStyle name="Note 6 3" xfId="2255" xr:uid="{00000000-0005-0000-0000-0000A2100000}"/>
    <cellStyle name="Note 6 3 2" xfId="2256" xr:uid="{00000000-0005-0000-0000-0000A3100000}"/>
    <cellStyle name="Note 6 3 2 2" xfId="5267" xr:uid="{00000000-0005-0000-0000-0000A4100000}"/>
    <cellStyle name="Note 6 3 3" xfId="5266" xr:uid="{00000000-0005-0000-0000-0000A5100000}"/>
    <cellStyle name="Note 6 3_ELC_final" xfId="2257" xr:uid="{00000000-0005-0000-0000-0000A6100000}"/>
    <cellStyle name="Note 6 4" xfId="2258" xr:uid="{00000000-0005-0000-0000-0000A7100000}"/>
    <cellStyle name="Note 6 4 2" xfId="5268" xr:uid="{00000000-0005-0000-0000-0000A8100000}"/>
    <cellStyle name="Note 6 5" xfId="5264" xr:uid="{00000000-0005-0000-0000-0000A9100000}"/>
    <cellStyle name="Note 6_ELC_final" xfId="2259" xr:uid="{00000000-0005-0000-0000-0000AA100000}"/>
    <cellStyle name="Note 7" xfId="2260" xr:uid="{00000000-0005-0000-0000-0000AB100000}"/>
    <cellStyle name="Note 7 2" xfId="2261" xr:uid="{00000000-0005-0000-0000-0000AC100000}"/>
    <cellStyle name="Note 7 2 2" xfId="5270" xr:uid="{00000000-0005-0000-0000-0000AD100000}"/>
    <cellStyle name="Note 7 3" xfId="2262" xr:uid="{00000000-0005-0000-0000-0000AE100000}"/>
    <cellStyle name="Note 7 3 2" xfId="2263" xr:uid="{00000000-0005-0000-0000-0000AF100000}"/>
    <cellStyle name="Note 7 3 2 2" xfId="5272" xr:uid="{00000000-0005-0000-0000-0000B0100000}"/>
    <cellStyle name="Note 7 3 3" xfId="5271" xr:uid="{00000000-0005-0000-0000-0000B1100000}"/>
    <cellStyle name="Note 7 3_ELC_final" xfId="2264" xr:uid="{00000000-0005-0000-0000-0000B2100000}"/>
    <cellStyle name="Note 7 4" xfId="2265" xr:uid="{00000000-0005-0000-0000-0000B3100000}"/>
    <cellStyle name="Note 7 4 2" xfId="5273" xr:uid="{00000000-0005-0000-0000-0000B4100000}"/>
    <cellStyle name="Note 7 5" xfId="5269" xr:uid="{00000000-0005-0000-0000-0000B5100000}"/>
    <cellStyle name="Note 7_ELC_final" xfId="2266" xr:uid="{00000000-0005-0000-0000-0000B6100000}"/>
    <cellStyle name="Note 8" xfId="2267" xr:uid="{00000000-0005-0000-0000-0000B7100000}"/>
    <cellStyle name="Note 8 2" xfId="2268" xr:uid="{00000000-0005-0000-0000-0000B8100000}"/>
    <cellStyle name="Note 8 2 2" xfId="5275" xr:uid="{00000000-0005-0000-0000-0000B9100000}"/>
    <cellStyle name="Note 8 3" xfId="2269" xr:uid="{00000000-0005-0000-0000-0000BA100000}"/>
    <cellStyle name="Note 8 3 2" xfId="2270" xr:uid="{00000000-0005-0000-0000-0000BB100000}"/>
    <cellStyle name="Note 8 3 2 2" xfId="5277" xr:uid="{00000000-0005-0000-0000-0000BC100000}"/>
    <cellStyle name="Note 8 3 3" xfId="5276" xr:uid="{00000000-0005-0000-0000-0000BD100000}"/>
    <cellStyle name="Note 8 3_ELC_final" xfId="2271" xr:uid="{00000000-0005-0000-0000-0000BE100000}"/>
    <cellStyle name="Note 8 4" xfId="2272" xr:uid="{00000000-0005-0000-0000-0000BF100000}"/>
    <cellStyle name="Note 8 4 2" xfId="5278" xr:uid="{00000000-0005-0000-0000-0000C0100000}"/>
    <cellStyle name="Note 8 5" xfId="5274" xr:uid="{00000000-0005-0000-0000-0000C1100000}"/>
    <cellStyle name="Note 8_ELC_final" xfId="2273" xr:uid="{00000000-0005-0000-0000-0000C2100000}"/>
    <cellStyle name="Note 9" xfId="2274" xr:uid="{00000000-0005-0000-0000-0000C3100000}"/>
    <cellStyle name="Note 9 2" xfId="2275" xr:uid="{00000000-0005-0000-0000-0000C4100000}"/>
    <cellStyle name="Note 9 2 2" xfId="5280" xr:uid="{00000000-0005-0000-0000-0000C5100000}"/>
    <cellStyle name="Note 9 3" xfId="2276" xr:uid="{00000000-0005-0000-0000-0000C6100000}"/>
    <cellStyle name="Note 9 3 2" xfId="2277" xr:uid="{00000000-0005-0000-0000-0000C7100000}"/>
    <cellStyle name="Note 9 3 2 2" xfId="5282" xr:uid="{00000000-0005-0000-0000-0000C8100000}"/>
    <cellStyle name="Note 9 3 3" xfId="5281" xr:uid="{00000000-0005-0000-0000-0000C9100000}"/>
    <cellStyle name="Note 9 3_ELC_final" xfId="2278" xr:uid="{00000000-0005-0000-0000-0000CA100000}"/>
    <cellStyle name="Note 9 4" xfId="2279" xr:uid="{00000000-0005-0000-0000-0000CB100000}"/>
    <cellStyle name="Note 9 4 2" xfId="5283" xr:uid="{00000000-0005-0000-0000-0000CC100000}"/>
    <cellStyle name="Note 9 5" xfId="5279" xr:uid="{00000000-0005-0000-0000-0000CD100000}"/>
    <cellStyle name="Note 9_ELC_final" xfId="2280" xr:uid="{00000000-0005-0000-0000-0000CE100000}"/>
    <cellStyle name="Notiz" xfId="2281" xr:uid="{00000000-0005-0000-0000-0000CF100000}"/>
    <cellStyle name="Notiz 2" xfId="2282" xr:uid="{00000000-0005-0000-0000-0000D0100000}"/>
    <cellStyle name="Notiz 2 2" xfId="5285" xr:uid="{00000000-0005-0000-0000-0000D1100000}"/>
    <cellStyle name="Notiz 3" xfId="2283" xr:uid="{00000000-0005-0000-0000-0000D2100000}"/>
    <cellStyle name="Notiz 3 2" xfId="5286" xr:uid="{00000000-0005-0000-0000-0000D3100000}"/>
    <cellStyle name="Notiz 4" xfId="5284" xr:uid="{00000000-0005-0000-0000-0000D4100000}"/>
    <cellStyle name="num_note" xfId="2284" xr:uid="{00000000-0005-0000-0000-0000D5100000}"/>
    <cellStyle name="Nuovo" xfId="2285" xr:uid="{00000000-0005-0000-0000-0000D6100000}"/>
    <cellStyle name="Nuovo 10" xfId="2286" xr:uid="{00000000-0005-0000-0000-0000D7100000}"/>
    <cellStyle name="Nuovo 10 2" xfId="5288" xr:uid="{00000000-0005-0000-0000-0000D8100000}"/>
    <cellStyle name="Nuovo 11" xfId="2287" xr:uid="{00000000-0005-0000-0000-0000D9100000}"/>
    <cellStyle name="Nuovo 11 2" xfId="5289" xr:uid="{00000000-0005-0000-0000-0000DA100000}"/>
    <cellStyle name="Nuovo 12" xfId="2288" xr:uid="{00000000-0005-0000-0000-0000DB100000}"/>
    <cellStyle name="Nuovo 12 2" xfId="5290" xr:uid="{00000000-0005-0000-0000-0000DC100000}"/>
    <cellStyle name="Nuovo 13" xfId="2289" xr:uid="{00000000-0005-0000-0000-0000DD100000}"/>
    <cellStyle name="Nuovo 13 2" xfId="5291" xr:uid="{00000000-0005-0000-0000-0000DE100000}"/>
    <cellStyle name="Nuovo 14" xfId="2290" xr:uid="{00000000-0005-0000-0000-0000DF100000}"/>
    <cellStyle name="Nuovo 14 2" xfId="5292" xr:uid="{00000000-0005-0000-0000-0000E0100000}"/>
    <cellStyle name="Nuovo 15" xfId="2291" xr:uid="{00000000-0005-0000-0000-0000E1100000}"/>
    <cellStyle name="Nuovo 15 2" xfId="5293" xr:uid="{00000000-0005-0000-0000-0000E2100000}"/>
    <cellStyle name="Nuovo 16" xfId="2292" xr:uid="{00000000-0005-0000-0000-0000E3100000}"/>
    <cellStyle name="Nuovo 16 2" xfId="5294" xr:uid="{00000000-0005-0000-0000-0000E4100000}"/>
    <cellStyle name="Nuovo 17" xfId="2293" xr:uid="{00000000-0005-0000-0000-0000E5100000}"/>
    <cellStyle name="Nuovo 17 2" xfId="5295" xr:uid="{00000000-0005-0000-0000-0000E6100000}"/>
    <cellStyle name="Nuovo 18" xfId="2294" xr:uid="{00000000-0005-0000-0000-0000E7100000}"/>
    <cellStyle name="Nuovo 18 2" xfId="5296" xr:uid="{00000000-0005-0000-0000-0000E8100000}"/>
    <cellStyle name="Nuovo 19" xfId="2295" xr:uid="{00000000-0005-0000-0000-0000E9100000}"/>
    <cellStyle name="Nuovo 19 2" xfId="5297" xr:uid="{00000000-0005-0000-0000-0000EA100000}"/>
    <cellStyle name="Nuovo 2" xfId="2296" xr:uid="{00000000-0005-0000-0000-0000EB100000}"/>
    <cellStyle name="Nuovo 2 2" xfId="5298" xr:uid="{00000000-0005-0000-0000-0000EC100000}"/>
    <cellStyle name="Nuovo 20" xfId="2297" xr:uid="{00000000-0005-0000-0000-0000ED100000}"/>
    <cellStyle name="Nuovo 20 2" xfId="5299" xr:uid="{00000000-0005-0000-0000-0000EE100000}"/>
    <cellStyle name="Nuovo 21" xfId="2298" xr:uid="{00000000-0005-0000-0000-0000EF100000}"/>
    <cellStyle name="Nuovo 21 2" xfId="5300" xr:uid="{00000000-0005-0000-0000-0000F0100000}"/>
    <cellStyle name="Nuovo 22" xfId="2299" xr:uid="{00000000-0005-0000-0000-0000F1100000}"/>
    <cellStyle name="Nuovo 22 2" xfId="5301" xr:uid="{00000000-0005-0000-0000-0000F2100000}"/>
    <cellStyle name="Nuovo 23" xfId="2300" xr:uid="{00000000-0005-0000-0000-0000F3100000}"/>
    <cellStyle name="Nuovo 23 2" xfId="5302" xr:uid="{00000000-0005-0000-0000-0000F4100000}"/>
    <cellStyle name="Nuovo 24" xfId="2301" xr:uid="{00000000-0005-0000-0000-0000F5100000}"/>
    <cellStyle name="Nuovo 24 2" xfId="5303" xr:uid="{00000000-0005-0000-0000-0000F6100000}"/>
    <cellStyle name="Nuovo 25" xfId="2302" xr:uid="{00000000-0005-0000-0000-0000F7100000}"/>
    <cellStyle name="Nuovo 25 2" xfId="5304" xr:uid="{00000000-0005-0000-0000-0000F8100000}"/>
    <cellStyle name="Nuovo 26" xfId="2303" xr:uid="{00000000-0005-0000-0000-0000F9100000}"/>
    <cellStyle name="Nuovo 26 2" xfId="5305" xr:uid="{00000000-0005-0000-0000-0000FA100000}"/>
    <cellStyle name="Nuovo 27" xfId="2304" xr:uid="{00000000-0005-0000-0000-0000FB100000}"/>
    <cellStyle name="Nuovo 27 2" xfId="5306" xr:uid="{00000000-0005-0000-0000-0000FC100000}"/>
    <cellStyle name="Nuovo 28" xfId="2305" xr:uid="{00000000-0005-0000-0000-0000FD100000}"/>
    <cellStyle name="Nuovo 28 2" xfId="5307" xr:uid="{00000000-0005-0000-0000-0000FE100000}"/>
    <cellStyle name="Nuovo 29" xfId="2306" xr:uid="{00000000-0005-0000-0000-0000FF100000}"/>
    <cellStyle name="Nuovo 29 2" xfId="5308" xr:uid="{00000000-0005-0000-0000-000000110000}"/>
    <cellStyle name="Nuovo 3" xfId="2307" xr:uid="{00000000-0005-0000-0000-000001110000}"/>
    <cellStyle name="Nuovo 3 2" xfId="5309" xr:uid="{00000000-0005-0000-0000-000002110000}"/>
    <cellStyle name="Nuovo 30" xfId="2308" xr:uid="{00000000-0005-0000-0000-000003110000}"/>
    <cellStyle name="Nuovo 30 2" xfId="5310" xr:uid="{00000000-0005-0000-0000-000004110000}"/>
    <cellStyle name="Nuovo 31" xfId="2309" xr:uid="{00000000-0005-0000-0000-000005110000}"/>
    <cellStyle name="Nuovo 31 2" xfId="5311" xr:uid="{00000000-0005-0000-0000-000006110000}"/>
    <cellStyle name="Nuovo 32" xfId="2310" xr:uid="{00000000-0005-0000-0000-000007110000}"/>
    <cellStyle name="Nuovo 32 2" xfId="5312" xr:uid="{00000000-0005-0000-0000-000008110000}"/>
    <cellStyle name="Nuovo 33" xfId="2311" xr:uid="{00000000-0005-0000-0000-000009110000}"/>
    <cellStyle name="Nuovo 33 2" xfId="5313" xr:uid="{00000000-0005-0000-0000-00000A110000}"/>
    <cellStyle name="Nuovo 34" xfId="2312" xr:uid="{00000000-0005-0000-0000-00000B110000}"/>
    <cellStyle name="Nuovo 34 2" xfId="5314" xr:uid="{00000000-0005-0000-0000-00000C110000}"/>
    <cellStyle name="Nuovo 35" xfId="2313" xr:uid="{00000000-0005-0000-0000-00000D110000}"/>
    <cellStyle name="Nuovo 35 2" xfId="5315" xr:uid="{00000000-0005-0000-0000-00000E110000}"/>
    <cellStyle name="Nuovo 36" xfId="2314" xr:uid="{00000000-0005-0000-0000-00000F110000}"/>
    <cellStyle name="Nuovo 36 2" xfId="5316" xr:uid="{00000000-0005-0000-0000-000010110000}"/>
    <cellStyle name="Nuovo 37" xfId="2315" xr:uid="{00000000-0005-0000-0000-000011110000}"/>
    <cellStyle name="Nuovo 37 2" xfId="5317" xr:uid="{00000000-0005-0000-0000-000012110000}"/>
    <cellStyle name="Nuovo 38" xfId="2316" xr:uid="{00000000-0005-0000-0000-000013110000}"/>
    <cellStyle name="Nuovo 38 2" xfId="5319" xr:uid="{00000000-0005-0000-0000-000014110000}"/>
    <cellStyle name="Nuovo 38 3" xfId="5320" xr:uid="{00000000-0005-0000-0000-000015110000}"/>
    <cellStyle name="Nuovo 38 3 2" xfId="5321" xr:uid="{00000000-0005-0000-0000-000016110000}"/>
    <cellStyle name="Nuovo 38 3 3" xfId="5322" xr:uid="{00000000-0005-0000-0000-000017110000}"/>
    <cellStyle name="Nuovo 38 4" xfId="5323" xr:uid="{00000000-0005-0000-0000-000018110000}"/>
    <cellStyle name="Nuovo 38 5" xfId="5318" xr:uid="{00000000-0005-0000-0000-000019110000}"/>
    <cellStyle name="Nuovo 39" xfId="5324" xr:uid="{00000000-0005-0000-0000-00001A110000}"/>
    <cellStyle name="Nuovo 4" xfId="2317" xr:uid="{00000000-0005-0000-0000-00001B110000}"/>
    <cellStyle name="Nuovo 4 2" xfId="5325" xr:uid="{00000000-0005-0000-0000-00001C110000}"/>
    <cellStyle name="Nuovo 40" xfId="5287" xr:uid="{00000000-0005-0000-0000-00001D110000}"/>
    <cellStyle name="Nuovo 5" xfId="2318" xr:uid="{00000000-0005-0000-0000-00001E110000}"/>
    <cellStyle name="Nuovo 5 2" xfId="5326" xr:uid="{00000000-0005-0000-0000-00001F110000}"/>
    <cellStyle name="Nuovo 6" xfId="2319" xr:uid="{00000000-0005-0000-0000-000020110000}"/>
    <cellStyle name="Nuovo 6 2" xfId="5327" xr:uid="{00000000-0005-0000-0000-000021110000}"/>
    <cellStyle name="Nuovo 7" xfId="2320" xr:uid="{00000000-0005-0000-0000-000022110000}"/>
    <cellStyle name="Nuovo 7 2" xfId="5328" xr:uid="{00000000-0005-0000-0000-000023110000}"/>
    <cellStyle name="Nuovo 8" xfId="2321" xr:uid="{00000000-0005-0000-0000-000024110000}"/>
    <cellStyle name="Nuovo 8 2" xfId="5329" xr:uid="{00000000-0005-0000-0000-000025110000}"/>
    <cellStyle name="Nuovo 9" xfId="2322" xr:uid="{00000000-0005-0000-0000-000026110000}"/>
    <cellStyle name="Nuovo 9 2" xfId="5330" xr:uid="{00000000-0005-0000-0000-000027110000}"/>
    <cellStyle name="Összesen" xfId="5331" xr:uid="{00000000-0005-0000-0000-000028110000}"/>
    <cellStyle name="Output" xfId="23650" builtinId="21" customBuiltin="1"/>
    <cellStyle name="Output 10" xfId="2323" xr:uid="{00000000-0005-0000-0000-00002A110000}"/>
    <cellStyle name="Output 10 2" xfId="5333" xr:uid="{00000000-0005-0000-0000-00002B110000}"/>
    <cellStyle name="Output 11" xfId="2324" xr:uid="{00000000-0005-0000-0000-00002C110000}"/>
    <cellStyle name="Output 11 2" xfId="5334" xr:uid="{00000000-0005-0000-0000-00002D110000}"/>
    <cellStyle name="Output 12" xfId="2325" xr:uid="{00000000-0005-0000-0000-00002E110000}"/>
    <cellStyle name="Output 12 2" xfId="5335" xr:uid="{00000000-0005-0000-0000-00002F110000}"/>
    <cellStyle name="Output 13" xfId="2326" xr:uid="{00000000-0005-0000-0000-000030110000}"/>
    <cellStyle name="Output 13 2" xfId="5336" xr:uid="{00000000-0005-0000-0000-000031110000}"/>
    <cellStyle name="Output 14" xfId="2327" xr:uid="{00000000-0005-0000-0000-000032110000}"/>
    <cellStyle name="Output 14 2" xfId="5337" xr:uid="{00000000-0005-0000-0000-000033110000}"/>
    <cellStyle name="Output 15" xfId="2328" xr:uid="{00000000-0005-0000-0000-000034110000}"/>
    <cellStyle name="Output 15 2" xfId="5338" xr:uid="{00000000-0005-0000-0000-000035110000}"/>
    <cellStyle name="Output 16" xfId="2329" xr:uid="{00000000-0005-0000-0000-000036110000}"/>
    <cellStyle name="Output 16 2" xfId="5339" xr:uid="{00000000-0005-0000-0000-000037110000}"/>
    <cellStyle name="Output 17" xfId="2330" xr:uid="{00000000-0005-0000-0000-000038110000}"/>
    <cellStyle name="Output 17 2" xfId="5340" xr:uid="{00000000-0005-0000-0000-000039110000}"/>
    <cellStyle name="Output 18" xfId="2331" xr:uid="{00000000-0005-0000-0000-00003A110000}"/>
    <cellStyle name="Output 18 2" xfId="5341" xr:uid="{00000000-0005-0000-0000-00003B110000}"/>
    <cellStyle name="Output 19" xfId="2332" xr:uid="{00000000-0005-0000-0000-00003C110000}"/>
    <cellStyle name="Output 19 2" xfId="5342" xr:uid="{00000000-0005-0000-0000-00003D110000}"/>
    <cellStyle name="Output 2" xfId="2333" xr:uid="{00000000-0005-0000-0000-00003E110000}"/>
    <cellStyle name="Output 2 10" xfId="5344" xr:uid="{00000000-0005-0000-0000-00003F110000}"/>
    <cellStyle name="Output 2 10 2" xfId="23657" xr:uid="{00000000-0005-0000-0000-000040110000}"/>
    <cellStyle name="Output 2 11" xfId="5345" xr:uid="{00000000-0005-0000-0000-000041110000}"/>
    <cellStyle name="Output 2 12" xfId="5343" xr:uid="{00000000-0005-0000-0000-000042110000}"/>
    <cellStyle name="Output 2 2" xfId="5346" xr:uid="{00000000-0005-0000-0000-000043110000}"/>
    <cellStyle name="Output 2 2 2" xfId="5347" xr:uid="{00000000-0005-0000-0000-000044110000}"/>
    <cellStyle name="Output 2 2 2 2" xfId="23659" xr:uid="{00000000-0005-0000-0000-000045110000}"/>
    <cellStyle name="Output 2 2 3" xfId="23658" xr:uid="{00000000-0005-0000-0000-000046110000}"/>
    <cellStyle name="Output 2 3" xfId="5348" xr:uid="{00000000-0005-0000-0000-000047110000}"/>
    <cellStyle name="Output 2 3 2" xfId="23660" xr:uid="{00000000-0005-0000-0000-000048110000}"/>
    <cellStyle name="Output 2 4" xfId="5349" xr:uid="{00000000-0005-0000-0000-000049110000}"/>
    <cellStyle name="Output 2 4 2" xfId="23661" xr:uid="{00000000-0005-0000-0000-00004A110000}"/>
    <cellStyle name="Output 2 5" xfId="5350" xr:uid="{00000000-0005-0000-0000-00004B110000}"/>
    <cellStyle name="Output 2 5 2" xfId="23662" xr:uid="{00000000-0005-0000-0000-00004C110000}"/>
    <cellStyle name="Output 2 6" xfId="5351" xr:uid="{00000000-0005-0000-0000-00004D110000}"/>
    <cellStyle name="Output 2 6 2" xfId="23663" xr:uid="{00000000-0005-0000-0000-00004E110000}"/>
    <cellStyle name="Output 2 7" xfId="5352" xr:uid="{00000000-0005-0000-0000-00004F110000}"/>
    <cellStyle name="Output 2 7 2" xfId="23664" xr:uid="{00000000-0005-0000-0000-000050110000}"/>
    <cellStyle name="Output 2 8" xfId="5353" xr:uid="{00000000-0005-0000-0000-000051110000}"/>
    <cellStyle name="Output 2 8 2" xfId="23665" xr:uid="{00000000-0005-0000-0000-000052110000}"/>
    <cellStyle name="Output 2 9" xfId="5354" xr:uid="{00000000-0005-0000-0000-000053110000}"/>
    <cellStyle name="Output 2 9 2" xfId="23666" xr:uid="{00000000-0005-0000-0000-000054110000}"/>
    <cellStyle name="Output 20" xfId="2334" xr:uid="{00000000-0005-0000-0000-000055110000}"/>
    <cellStyle name="Output 20 2" xfId="5355" xr:uid="{00000000-0005-0000-0000-000056110000}"/>
    <cellStyle name="Output 21" xfId="2335" xr:uid="{00000000-0005-0000-0000-000057110000}"/>
    <cellStyle name="Output 21 2" xfId="5356" xr:uid="{00000000-0005-0000-0000-000058110000}"/>
    <cellStyle name="Output 22" xfId="2336" xr:uid="{00000000-0005-0000-0000-000059110000}"/>
    <cellStyle name="Output 22 2" xfId="5357" xr:uid="{00000000-0005-0000-0000-00005A110000}"/>
    <cellStyle name="Output 23" xfId="2337" xr:uid="{00000000-0005-0000-0000-00005B110000}"/>
    <cellStyle name="Output 23 2" xfId="5358" xr:uid="{00000000-0005-0000-0000-00005C110000}"/>
    <cellStyle name="Output 24" xfId="2338" xr:uid="{00000000-0005-0000-0000-00005D110000}"/>
    <cellStyle name="Output 24 2" xfId="5359" xr:uid="{00000000-0005-0000-0000-00005E110000}"/>
    <cellStyle name="Output 25" xfId="2339" xr:uid="{00000000-0005-0000-0000-00005F110000}"/>
    <cellStyle name="Output 25 2" xfId="5360" xr:uid="{00000000-0005-0000-0000-000060110000}"/>
    <cellStyle name="Output 26" xfId="2340" xr:uid="{00000000-0005-0000-0000-000061110000}"/>
    <cellStyle name="Output 26 2" xfId="5361" xr:uid="{00000000-0005-0000-0000-000062110000}"/>
    <cellStyle name="Output 27" xfId="2341" xr:uid="{00000000-0005-0000-0000-000063110000}"/>
    <cellStyle name="Output 27 2" xfId="5362" xr:uid="{00000000-0005-0000-0000-000064110000}"/>
    <cellStyle name="Output 28" xfId="2342" xr:uid="{00000000-0005-0000-0000-000065110000}"/>
    <cellStyle name="Output 28 2" xfId="5363" xr:uid="{00000000-0005-0000-0000-000066110000}"/>
    <cellStyle name="Output 29" xfId="2343" xr:uid="{00000000-0005-0000-0000-000067110000}"/>
    <cellStyle name="Output 29 2" xfId="5364" xr:uid="{00000000-0005-0000-0000-000068110000}"/>
    <cellStyle name="Output 3" xfId="2344" xr:uid="{00000000-0005-0000-0000-000069110000}"/>
    <cellStyle name="Output 3 2" xfId="2345" xr:uid="{00000000-0005-0000-0000-00006A110000}"/>
    <cellStyle name="Output 3 2 2" xfId="5367" xr:uid="{00000000-0005-0000-0000-00006B110000}"/>
    <cellStyle name="Output 3 2 3" xfId="5366" xr:uid="{00000000-0005-0000-0000-00006C110000}"/>
    <cellStyle name="Output 3 3" xfId="5368" xr:uid="{00000000-0005-0000-0000-00006D110000}"/>
    <cellStyle name="Output 3 3 2" xfId="23668" xr:uid="{00000000-0005-0000-0000-00006E110000}"/>
    <cellStyle name="Output 3 4" xfId="5365" xr:uid="{00000000-0005-0000-0000-00006F110000}"/>
    <cellStyle name="Output 3 5" xfId="23667" xr:uid="{00000000-0005-0000-0000-000070110000}"/>
    <cellStyle name="Output 30" xfId="2346" xr:uid="{00000000-0005-0000-0000-000071110000}"/>
    <cellStyle name="Output 30 2" xfId="5369" xr:uid="{00000000-0005-0000-0000-000072110000}"/>
    <cellStyle name="Output 31" xfId="2347" xr:uid="{00000000-0005-0000-0000-000073110000}"/>
    <cellStyle name="Output 31 2" xfId="5370" xr:uid="{00000000-0005-0000-0000-000074110000}"/>
    <cellStyle name="Output 32" xfId="2348" xr:uid="{00000000-0005-0000-0000-000075110000}"/>
    <cellStyle name="Output 32 2" xfId="5371" xr:uid="{00000000-0005-0000-0000-000076110000}"/>
    <cellStyle name="Output 33" xfId="2349" xr:uid="{00000000-0005-0000-0000-000077110000}"/>
    <cellStyle name="Output 33 2" xfId="5372" xr:uid="{00000000-0005-0000-0000-000078110000}"/>
    <cellStyle name="Output 34" xfId="2350" xr:uid="{00000000-0005-0000-0000-000079110000}"/>
    <cellStyle name="Output 34 2" xfId="5373" xr:uid="{00000000-0005-0000-0000-00007A110000}"/>
    <cellStyle name="Output 35" xfId="2351" xr:uid="{00000000-0005-0000-0000-00007B110000}"/>
    <cellStyle name="Output 35 2" xfId="5374" xr:uid="{00000000-0005-0000-0000-00007C110000}"/>
    <cellStyle name="Output 36" xfId="2352" xr:uid="{00000000-0005-0000-0000-00007D110000}"/>
    <cellStyle name="Output 36 2" xfId="5375" xr:uid="{00000000-0005-0000-0000-00007E110000}"/>
    <cellStyle name="Output 37" xfId="2353" xr:uid="{00000000-0005-0000-0000-00007F110000}"/>
    <cellStyle name="Output 37 2" xfId="5376" xr:uid="{00000000-0005-0000-0000-000080110000}"/>
    <cellStyle name="Output 38" xfId="2354" xr:uid="{00000000-0005-0000-0000-000081110000}"/>
    <cellStyle name="Output 38 2" xfId="5377" xr:uid="{00000000-0005-0000-0000-000082110000}"/>
    <cellStyle name="Output 39" xfId="2355" xr:uid="{00000000-0005-0000-0000-000083110000}"/>
    <cellStyle name="Output 39 2" xfId="5378" xr:uid="{00000000-0005-0000-0000-000084110000}"/>
    <cellStyle name="Output 4" xfId="2356" xr:uid="{00000000-0005-0000-0000-000085110000}"/>
    <cellStyle name="Output 4 2" xfId="5380" xr:uid="{00000000-0005-0000-0000-000086110000}"/>
    <cellStyle name="Output 4 3" xfId="5379" xr:uid="{00000000-0005-0000-0000-000087110000}"/>
    <cellStyle name="Output 40" xfId="2357" xr:uid="{00000000-0005-0000-0000-000088110000}"/>
    <cellStyle name="Output 40 2" xfId="5381" xr:uid="{00000000-0005-0000-0000-000089110000}"/>
    <cellStyle name="Output 41" xfId="2358" xr:uid="{00000000-0005-0000-0000-00008A110000}"/>
    <cellStyle name="Output 41 2" xfId="5382" xr:uid="{00000000-0005-0000-0000-00008B110000}"/>
    <cellStyle name="Output 42" xfId="2359" xr:uid="{00000000-0005-0000-0000-00008C110000}"/>
    <cellStyle name="Output 42 2" xfId="5383" xr:uid="{00000000-0005-0000-0000-00008D110000}"/>
    <cellStyle name="Output 43" xfId="2360" xr:uid="{00000000-0005-0000-0000-00008E110000}"/>
    <cellStyle name="Output 43 2" xfId="5384" xr:uid="{00000000-0005-0000-0000-00008F110000}"/>
    <cellStyle name="Output 44" xfId="5385" xr:uid="{00000000-0005-0000-0000-000090110000}"/>
    <cellStyle name="Output 45" xfId="5332" xr:uid="{00000000-0005-0000-0000-000091110000}"/>
    <cellStyle name="Output 5" xfId="2361" xr:uid="{00000000-0005-0000-0000-000092110000}"/>
    <cellStyle name="Output 5 2" xfId="5387" xr:uid="{00000000-0005-0000-0000-000093110000}"/>
    <cellStyle name="Output 5 3" xfId="5386" xr:uid="{00000000-0005-0000-0000-000094110000}"/>
    <cellStyle name="Output 6" xfId="2362" xr:uid="{00000000-0005-0000-0000-000095110000}"/>
    <cellStyle name="Output 6 2" xfId="5389" xr:uid="{00000000-0005-0000-0000-000096110000}"/>
    <cellStyle name="Output 6 3" xfId="5388" xr:uid="{00000000-0005-0000-0000-000097110000}"/>
    <cellStyle name="Output 7" xfId="2363" xr:uid="{00000000-0005-0000-0000-000098110000}"/>
    <cellStyle name="Output 7 2" xfId="5390" xr:uid="{00000000-0005-0000-0000-000099110000}"/>
    <cellStyle name="Output 8" xfId="2364" xr:uid="{00000000-0005-0000-0000-00009A110000}"/>
    <cellStyle name="Output 8 2" xfId="5391" xr:uid="{00000000-0005-0000-0000-00009B110000}"/>
    <cellStyle name="Output 9" xfId="2365" xr:uid="{00000000-0005-0000-0000-00009C110000}"/>
    <cellStyle name="Output 9 2" xfId="5392" xr:uid="{00000000-0005-0000-0000-00009D110000}"/>
    <cellStyle name="Pattern" xfId="2366" xr:uid="{00000000-0005-0000-0000-00009E110000}"/>
    <cellStyle name="Pattern 2" xfId="5393" xr:uid="{00000000-0005-0000-0000-00009F110000}"/>
    <cellStyle name="Percent 10" xfId="5394" xr:uid="{00000000-0005-0000-0000-0000A0110000}"/>
    <cellStyle name="Percent 10 10" xfId="2367" xr:uid="{00000000-0005-0000-0000-0000A1110000}"/>
    <cellStyle name="Percent 10 10 2" xfId="5395" xr:uid="{00000000-0005-0000-0000-0000A2110000}"/>
    <cellStyle name="Percent 10 11" xfId="2368" xr:uid="{00000000-0005-0000-0000-0000A3110000}"/>
    <cellStyle name="Percent 10 11 2" xfId="5396" xr:uid="{00000000-0005-0000-0000-0000A4110000}"/>
    <cellStyle name="Percent 10 12" xfId="2369" xr:uid="{00000000-0005-0000-0000-0000A5110000}"/>
    <cellStyle name="Percent 10 12 2" xfId="5397" xr:uid="{00000000-0005-0000-0000-0000A6110000}"/>
    <cellStyle name="Percent 10 13" xfId="2370" xr:uid="{00000000-0005-0000-0000-0000A7110000}"/>
    <cellStyle name="Percent 10 13 2" xfId="5398" xr:uid="{00000000-0005-0000-0000-0000A8110000}"/>
    <cellStyle name="Percent 10 14" xfId="2371" xr:uid="{00000000-0005-0000-0000-0000A9110000}"/>
    <cellStyle name="Percent 10 14 2" xfId="5399" xr:uid="{00000000-0005-0000-0000-0000AA110000}"/>
    <cellStyle name="Percent 10 15" xfId="2372" xr:uid="{00000000-0005-0000-0000-0000AB110000}"/>
    <cellStyle name="Percent 10 15 2" xfId="5400" xr:uid="{00000000-0005-0000-0000-0000AC110000}"/>
    <cellStyle name="Percent 10 16" xfId="2373" xr:uid="{00000000-0005-0000-0000-0000AD110000}"/>
    <cellStyle name="Percent 10 16 2" xfId="5401" xr:uid="{00000000-0005-0000-0000-0000AE110000}"/>
    <cellStyle name="Percent 10 17" xfId="2374" xr:uid="{00000000-0005-0000-0000-0000AF110000}"/>
    <cellStyle name="Percent 10 17 2" xfId="5402" xr:uid="{00000000-0005-0000-0000-0000B0110000}"/>
    <cellStyle name="Percent 10 18" xfId="2375" xr:uid="{00000000-0005-0000-0000-0000B1110000}"/>
    <cellStyle name="Percent 10 18 2" xfId="5403" xr:uid="{00000000-0005-0000-0000-0000B2110000}"/>
    <cellStyle name="Percent 10 19" xfId="2376" xr:uid="{00000000-0005-0000-0000-0000B3110000}"/>
    <cellStyle name="Percent 10 19 2" xfId="5404" xr:uid="{00000000-0005-0000-0000-0000B4110000}"/>
    <cellStyle name="Percent 10 2" xfId="2377" xr:uid="{00000000-0005-0000-0000-0000B5110000}"/>
    <cellStyle name="Percent 10 2 2" xfId="5406" xr:uid="{00000000-0005-0000-0000-0000B6110000}"/>
    <cellStyle name="Percent 10 2 2 2" xfId="5407" xr:uid="{00000000-0005-0000-0000-0000B7110000}"/>
    <cellStyle name="Percent 10 2 2 3" xfId="23671" xr:uid="{00000000-0005-0000-0000-0000B8110000}"/>
    <cellStyle name="Percent 10 2 3" xfId="5405" xr:uid="{00000000-0005-0000-0000-0000B9110000}"/>
    <cellStyle name="Percent 10 2 4" xfId="23670" xr:uid="{00000000-0005-0000-0000-0000BA110000}"/>
    <cellStyle name="Percent 10 20" xfId="2378" xr:uid="{00000000-0005-0000-0000-0000BB110000}"/>
    <cellStyle name="Percent 10 20 2" xfId="5408" xr:uid="{00000000-0005-0000-0000-0000BC110000}"/>
    <cellStyle name="Percent 10 21" xfId="5409" xr:uid="{00000000-0005-0000-0000-0000BD110000}"/>
    <cellStyle name="Percent 10 21 2" xfId="23672" xr:uid="{00000000-0005-0000-0000-0000BE110000}"/>
    <cellStyle name="Percent 10 22" xfId="23669" xr:uid="{00000000-0005-0000-0000-0000BF110000}"/>
    <cellStyle name="Percent 10 3" xfId="2379" xr:uid="{00000000-0005-0000-0000-0000C0110000}"/>
    <cellStyle name="Percent 10 3 2" xfId="5411" xr:uid="{00000000-0005-0000-0000-0000C1110000}"/>
    <cellStyle name="Percent 10 3 2 2" xfId="5412" xr:uid="{00000000-0005-0000-0000-0000C2110000}"/>
    <cellStyle name="Percent 10 3 2 3" xfId="23674" xr:uid="{00000000-0005-0000-0000-0000C3110000}"/>
    <cellStyle name="Percent 10 3 3" xfId="5410" xr:uid="{00000000-0005-0000-0000-0000C4110000}"/>
    <cellStyle name="Percent 10 3 4" xfId="23673" xr:uid="{00000000-0005-0000-0000-0000C5110000}"/>
    <cellStyle name="Percent 10 4" xfId="2380" xr:uid="{00000000-0005-0000-0000-0000C6110000}"/>
    <cellStyle name="Percent 10 4 2" xfId="5414" xr:uid="{00000000-0005-0000-0000-0000C7110000}"/>
    <cellStyle name="Percent 10 4 2 2" xfId="5415" xr:uid="{00000000-0005-0000-0000-0000C8110000}"/>
    <cellStyle name="Percent 10 4 2 3" xfId="23676" xr:uid="{00000000-0005-0000-0000-0000C9110000}"/>
    <cellStyle name="Percent 10 4 3" xfId="5413" xr:uid="{00000000-0005-0000-0000-0000CA110000}"/>
    <cellStyle name="Percent 10 4 4" xfId="23675" xr:uid="{00000000-0005-0000-0000-0000CB110000}"/>
    <cellStyle name="Percent 10 5" xfId="2381" xr:uid="{00000000-0005-0000-0000-0000CC110000}"/>
    <cellStyle name="Percent 10 5 2" xfId="5417" xr:uid="{00000000-0005-0000-0000-0000CD110000}"/>
    <cellStyle name="Percent 10 5 2 2" xfId="5418" xr:uid="{00000000-0005-0000-0000-0000CE110000}"/>
    <cellStyle name="Percent 10 5 2 3" xfId="23678" xr:uid="{00000000-0005-0000-0000-0000CF110000}"/>
    <cellStyle name="Percent 10 5 3" xfId="5416" xr:uid="{00000000-0005-0000-0000-0000D0110000}"/>
    <cellStyle name="Percent 10 5 4" xfId="23677" xr:uid="{00000000-0005-0000-0000-0000D1110000}"/>
    <cellStyle name="Percent 10 6" xfId="2382" xr:uid="{00000000-0005-0000-0000-0000D2110000}"/>
    <cellStyle name="Percent 10 6 2" xfId="5420" xr:uid="{00000000-0005-0000-0000-0000D3110000}"/>
    <cellStyle name="Percent 10 6 2 2" xfId="5421" xr:uid="{00000000-0005-0000-0000-0000D4110000}"/>
    <cellStyle name="Percent 10 6 2 3" xfId="23680" xr:uid="{00000000-0005-0000-0000-0000D5110000}"/>
    <cellStyle name="Percent 10 6 3" xfId="5419" xr:uid="{00000000-0005-0000-0000-0000D6110000}"/>
    <cellStyle name="Percent 10 6 4" xfId="23679" xr:uid="{00000000-0005-0000-0000-0000D7110000}"/>
    <cellStyle name="Percent 10 7" xfId="2383" xr:uid="{00000000-0005-0000-0000-0000D8110000}"/>
    <cellStyle name="Percent 10 7 2" xfId="2384" xr:uid="{00000000-0005-0000-0000-0000D9110000}"/>
    <cellStyle name="Percent 10 7 2 2" xfId="5423" xr:uid="{00000000-0005-0000-0000-0000DA110000}"/>
    <cellStyle name="Percent 10 7 3" xfId="2385" xr:uid="{00000000-0005-0000-0000-0000DB110000}"/>
    <cellStyle name="Percent 10 7 3 2" xfId="5424" xr:uid="{00000000-0005-0000-0000-0000DC110000}"/>
    <cellStyle name="Percent 10 7 4" xfId="5425" xr:uid="{00000000-0005-0000-0000-0000DD110000}"/>
    <cellStyle name="Percent 10 7 4 2" xfId="5426" xr:uid="{00000000-0005-0000-0000-0000DE110000}"/>
    <cellStyle name="Percent 10 7 4 3" xfId="23682" xr:uid="{00000000-0005-0000-0000-0000DF110000}"/>
    <cellStyle name="Percent 10 7 5" xfId="5422" xr:uid="{00000000-0005-0000-0000-0000E0110000}"/>
    <cellStyle name="Percent 10 7 6" xfId="23681" xr:uid="{00000000-0005-0000-0000-0000E1110000}"/>
    <cellStyle name="Percent 10 8" xfId="2386" xr:uid="{00000000-0005-0000-0000-0000E2110000}"/>
    <cellStyle name="Percent 10 8 2" xfId="5428" xr:uid="{00000000-0005-0000-0000-0000E3110000}"/>
    <cellStyle name="Percent 10 8 2 2" xfId="5429" xr:uid="{00000000-0005-0000-0000-0000E4110000}"/>
    <cellStyle name="Percent 10 8 2 3" xfId="23684" xr:uid="{00000000-0005-0000-0000-0000E5110000}"/>
    <cellStyle name="Percent 10 8 3" xfId="5427" xr:uid="{00000000-0005-0000-0000-0000E6110000}"/>
    <cellStyle name="Percent 10 8 4" xfId="23683" xr:uid="{00000000-0005-0000-0000-0000E7110000}"/>
    <cellStyle name="Percent 10 9" xfId="2387" xr:uid="{00000000-0005-0000-0000-0000E8110000}"/>
    <cellStyle name="Percent 10 9 2" xfId="5430" xr:uid="{00000000-0005-0000-0000-0000E9110000}"/>
    <cellStyle name="Percent 11" xfId="5431" xr:uid="{00000000-0005-0000-0000-0000EA110000}"/>
    <cellStyle name="Percent 11 10" xfId="2388" xr:uid="{00000000-0005-0000-0000-0000EB110000}"/>
    <cellStyle name="Percent 11 10 2" xfId="5432" xr:uid="{00000000-0005-0000-0000-0000EC110000}"/>
    <cellStyle name="Percent 11 11" xfId="23685" xr:uid="{00000000-0005-0000-0000-0000ED110000}"/>
    <cellStyle name="Percent 11 2" xfId="2389" xr:uid="{00000000-0005-0000-0000-0000EE110000}"/>
    <cellStyle name="Percent 11 2 2" xfId="5434" xr:uid="{00000000-0005-0000-0000-0000EF110000}"/>
    <cellStyle name="Percent 11 2 2 2" xfId="5435" xr:uid="{00000000-0005-0000-0000-0000F0110000}"/>
    <cellStyle name="Percent 11 2 2 3" xfId="23687" xr:uid="{00000000-0005-0000-0000-0000F1110000}"/>
    <cellStyle name="Percent 11 2 3" xfId="5433" xr:uid="{00000000-0005-0000-0000-0000F2110000}"/>
    <cellStyle name="Percent 11 2 4" xfId="23686" xr:uid="{00000000-0005-0000-0000-0000F3110000}"/>
    <cellStyle name="Percent 11 3" xfId="2390" xr:uid="{00000000-0005-0000-0000-0000F4110000}"/>
    <cellStyle name="Percent 11 3 2" xfId="5437" xr:uid="{00000000-0005-0000-0000-0000F5110000}"/>
    <cellStyle name="Percent 11 3 2 2" xfId="5438" xr:uid="{00000000-0005-0000-0000-0000F6110000}"/>
    <cellStyle name="Percent 11 3 2 3" xfId="23689" xr:uid="{00000000-0005-0000-0000-0000F7110000}"/>
    <cellStyle name="Percent 11 3 3" xfId="5436" xr:uid="{00000000-0005-0000-0000-0000F8110000}"/>
    <cellStyle name="Percent 11 3 4" xfId="23688" xr:uid="{00000000-0005-0000-0000-0000F9110000}"/>
    <cellStyle name="Percent 11 4" xfId="2391" xr:uid="{00000000-0005-0000-0000-0000FA110000}"/>
    <cellStyle name="Percent 11 4 2" xfId="5440" xr:uid="{00000000-0005-0000-0000-0000FB110000}"/>
    <cellStyle name="Percent 11 4 2 2" xfId="5441" xr:uid="{00000000-0005-0000-0000-0000FC110000}"/>
    <cellStyle name="Percent 11 4 2 3" xfId="23691" xr:uid="{00000000-0005-0000-0000-0000FD110000}"/>
    <cellStyle name="Percent 11 4 3" xfId="5439" xr:uid="{00000000-0005-0000-0000-0000FE110000}"/>
    <cellStyle name="Percent 11 4 4" xfId="23690" xr:uid="{00000000-0005-0000-0000-0000FF110000}"/>
    <cellStyle name="Percent 11 5" xfId="2392" xr:uid="{00000000-0005-0000-0000-000000120000}"/>
    <cellStyle name="Percent 11 5 2" xfId="5443" xr:uid="{00000000-0005-0000-0000-000001120000}"/>
    <cellStyle name="Percent 11 5 2 2" xfId="5444" xr:uid="{00000000-0005-0000-0000-000002120000}"/>
    <cellStyle name="Percent 11 5 2 3" xfId="23693" xr:uid="{00000000-0005-0000-0000-000003120000}"/>
    <cellStyle name="Percent 11 5 3" xfId="5442" xr:uid="{00000000-0005-0000-0000-000004120000}"/>
    <cellStyle name="Percent 11 5 4" xfId="23692" xr:uid="{00000000-0005-0000-0000-000005120000}"/>
    <cellStyle name="Percent 11 6" xfId="2393" xr:uid="{00000000-0005-0000-0000-000006120000}"/>
    <cellStyle name="Percent 11 6 2" xfId="5446" xr:uid="{00000000-0005-0000-0000-000007120000}"/>
    <cellStyle name="Percent 11 6 2 2" xfId="5447" xr:uid="{00000000-0005-0000-0000-000008120000}"/>
    <cellStyle name="Percent 11 6 2 3" xfId="23695" xr:uid="{00000000-0005-0000-0000-000009120000}"/>
    <cellStyle name="Percent 11 6 3" xfId="5445" xr:uid="{00000000-0005-0000-0000-00000A120000}"/>
    <cellStyle name="Percent 11 6 4" xfId="23694" xr:uid="{00000000-0005-0000-0000-00000B120000}"/>
    <cellStyle name="Percent 11 7" xfId="2394" xr:uid="{00000000-0005-0000-0000-00000C120000}"/>
    <cellStyle name="Percent 11 7 2" xfId="2395" xr:uid="{00000000-0005-0000-0000-00000D120000}"/>
    <cellStyle name="Percent 11 7 2 2" xfId="5449" xr:uid="{00000000-0005-0000-0000-00000E120000}"/>
    <cellStyle name="Percent 11 7 3" xfId="2396" xr:uid="{00000000-0005-0000-0000-00000F120000}"/>
    <cellStyle name="Percent 11 7 3 2" xfId="5450" xr:uid="{00000000-0005-0000-0000-000010120000}"/>
    <cellStyle name="Percent 11 7 4" xfId="5451" xr:uid="{00000000-0005-0000-0000-000011120000}"/>
    <cellStyle name="Percent 11 7 4 2" xfId="5452" xr:uid="{00000000-0005-0000-0000-000012120000}"/>
    <cellStyle name="Percent 11 7 4 3" xfId="23697" xr:uid="{00000000-0005-0000-0000-000013120000}"/>
    <cellStyle name="Percent 11 7 5" xfId="5448" xr:uid="{00000000-0005-0000-0000-000014120000}"/>
    <cellStyle name="Percent 11 7 6" xfId="23696" xr:uid="{00000000-0005-0000-0000-000015120000}"/>
    <cellStyle name="Percent 11 8" xfId="2397" xr:uid="{00000000-0005-0000-0000-000016120000}"/>
    <cellStyle name="Percent 11 8 2" xfId="5454" xr:uid="{00000000-0005-0000-0000-000017120000}"/>
    <cellStyle name="Percent 11 8 2 2" xfId="5455" xr:uid="{00000000-0005-0000-0000-000018120000}"/>
    <cellStyle name="Percent 11 8 2 3" xfId="23699" xr:uid="{00000000-0005-0000-0000-000019120000}"/>
    <cellStyle name="Percent 11 8 3" xfId="5453" xr:uid="{00000000-0005-0000-0000-00001A120000}"/>
    <cellStyle name="Percent 11 8 4" xfId="23698" xr:uid="{00000000-0005-0000-0000-00001B120000}"/>
    <cellStyle name="Percent 11 9" xfId="2398" xr:uid="{00000000-0005-0000-0000-00001C120000}"/>
    <cellStyle name="Percent 11 9 2" xfId="5456" xr:uid="{00000000-0005-0000-0000-00001D120000}"/>
    <cellStyle name="Percent 12" xfId="5457" xr:uid="{00000000-0005-0000-0000-00001E120000}"/>
    <cellStyle name="Percent 12 10" xfId="2399" xr:uid="{00000000-0005-0000-0000-00001F120000}"/>
    <cellStyle name="Percent 12 10 2" xfId="5458" xr:uid="{00000000-0005-0000-0000-000020120000}"/>
    <cellStyle name="Percent 12 11" xfId="23700" xr:uid="{00000000-0005-0000-0000-000021120000}"/>
    <cellStyle name="Percent 12 2" xfId="2400" xr:uid="{00000000-0005-0000-0000-000022120000}"/>
    <cellStyle name="Percent 12 2 2" xfId="5460" xr:uid="{00000000-0005-0000-0000-000023120000}"/>
    <cellStyle name="Percent 12 2 2 2" xfId="5461" xr:uid="{00000000-0005-0000-0000-000024120000}"/>
    <cellStyle name="Percent 12 2 2 3" xfId="23702" xr:uid="{00000000-0005-0000-0000-000025120000}"/>
    <cellStyle name="Percent 12 2 3" xfId="5459" xr:uid="{00000000-0005-0000-0000-000026120000}"/>
    <cellStyle name="Percent 12 2 4" xfId="23701" xr:uid="{00000000-0005-0000-0000-000027120000}"/>
    <cellStyle name="Percent 12 3" xfId="2401" xr:uid="{00000000-0005-0000-0000-000028120000}"/>
    <cellStyle name="Percent 12 3 2" xfId="5463" xr:uid="{00000000-0005-0000-0000-000029120000}"/>
    <cellStyle name="Percent 12 3 2 2" xfId="5464" xr:uid="{00000000-0005-0000-0000-00002A120000}"/>
    <cellStyle name="Percent 12 3 2 3" xfId="23704" xr:uid="{00000000-0005-0000-0000-00002B120000}"/>
    <cellStyle name="Percent 12 3 3" xfId="5462" xr:uid="{00000000-0005-0000-0000-00002C120000}"/>
    <cellStyle name="Percent 12 3 4" xfId="23703" xr:uid="{00000000-0005-0000-0000-00002D120000}"/>
    <cellStyle name="Percent 12 4" xfId="2402" xr:uid="{00000000-0005-0000-0000-00002E120000}"/>
    <cellStyle name="Percent 12 4 2" xfId="5466" xr:uid="{00000000-0005-0000-0000-00002F120000}"/>
    <cellStyle name="Percent 12 4 2 2" xfId="5467" xr:uid="{00000000-0005-0000-0000-000030120000}"/>
    <cellStyle name="Percent 12 4 2 3" xfId="23706" xr:uid="{00000000-0005-0000-0000-000031120000}"/>
    <cellStyle name="Percent 12 4 3" xfId="5465" xr:uid="{00000000-0005-0000-0000-000032120000}"/>
    <cellStyle name="Percent 12 4 4" xfId="23705" xr:uid="{00000000-0005-0000-0000-000033120000}"/>
    <cellStyle name="Percent 12 5" xfId="2403" xr:uid="{00000000-0005-0000-0000-000034120000}"/>
    <cellStyle name="Percent 12 5 2" xfId="5469" xr:uid="{00000000-0005-0000-0000-000035120000}"/>
    <cellStyle name="Percent 12 5 2 2" xfId="5470" xr:uid="{00000000-0005-0000-0000-000036120000}"/>
    <cellStyle name="Percent 12 5 2 3" xfId="23708" xr:uid="{00000000-0005-0000-0000-000037120000}"/>
    <cellStyle name="Percent 12 5 3" xfId="5468" xr:uid="{00000000-0005-0000-0000-000038120000}"/>
    <cellStyle name="Percent 12 5 4" xfId="23707" xr:uid="{00000000-0005-0000-0000-000039120000}"/>
    <cellStyle name="Percent 12 6" xfId="2404" xr:uid="{00000000-0005-0000-0000-00003A120000}"/>
    <cellStyle name="Percent 12 6 2" xfId="5472" xr:uid="{00000000-0005-0000-0000-00003B120000}"/>
    <cellStyle name="Percent 12 6 2 2" xfId="5473" xr:uid="{00000000-0005-0000-0000-00003C120000}"/>
    <cellStyle name="Percent 12 6 2 3" xfId="23710" xr:uid="{00000000-0005-0000-0000-00003D120000}"/>
    <cellStyle name="Percent 12 6 3" xfId="5471" xr:uid="{00000000-0005-0000-0000-00003E120000}"/>
    <cellStyle name="Percent 12 6 4" xfId="23709" xr:uid="{00000000-0005-0000-0000-00003F120000}"/>
    <cellStyle name="Percent 12 7" xfId="2405" xr:uid="{00000000-0005-0000-0000-000040120000}"/>
    <cellStyle name="Percent 12 7 2" xfId="2406" xr:uid="{00000000-0005-0000-0000-000041120000}"/>
    <cellStyle name="Percent 12 7 2 2" xfId="5475" xr:uid="{00000000-0005-0000-0000-000042120000}"/>
    <cellStyle name="Percent 12 7 3" xfId="2407" xr:uid="{00000000-0005-0000-0000-000043120000}"/>
    <cellStyle name="Percent 12 7 3 2" xfId="5476" xr:uid="{00000000-0005-0000-0000-000044120000}"/>
    <cellStyle name="Percent 12 7 4" xfId="5477" xr:uid="{00000000-0005-0000-0000-000045120000}"/>
    <cellStyle name="Percent 12 7 4 2" xfId="5478" xr:uid="{00000000-0005-0000-0000-000046120000}"/>
    <cellStyle name="Percent 12 7 4 3" xfId="23712" xr:uid="{00000000-0005-0000-0000-000047120000}"/>
    <cellStyle name="Percent 12 7 5" xfId="5474" xr:uid="{00000000-0005-0000-0000-000048120000}"/>
    <cellStyle name="Percent 12 7 6" xfId="23711" xr:uid="{00000000-0005-0000-0000-000049120000}"/>
    <cellStyle name="Percent 12 8" xfId="2408" xr:uid="{00000000-0005-0000-0000-00004A120000}"/>
    <cellStyle name="Percent 12 8 2" xfId="5480" xr:uid="{00000000-0005-0000-0000-00004B120000}"/>
    <cellStyle name="Percent 12 8 2 2" xfId="5481" xr:uid="{00000000-0005-0000-0000-00004C120000}"/>
    <cellStyle name="Percent 12 8 2 3" xfId="23714" xr:uid="{00000000-0005-0000-0000-00004D120000}"/>
    <cellStyle name="Percent 12 8 3" xfId="5479" xr:uid="{00000000-0005-0000-0000-00004E120000}"/>
    <cellStyle name="Percent 12 8 4" xfId="23713" xr:uid="{00000000-0005-0000-0000-00004F120000}"/>
    <cellStyle name="Percent 12 9" xfId="2409" xr:uid="{00000000-0005-0000-0000-000050120000}"/>
    <cellStyle name="Percent 12 9 2" xfId="5482" xr:uid="{00000000-0005-0000-0000-000051120000}"/>
    <cellStyle name="Percent 13" xfId="5483" xr:uid="{00000000-0005-0000-0000-000052120000}"/>
    <cellStyle name="Percent 13 10" xfId="2410" xr:uid="{00000000-0005-0000-0000-000053120000}"/>
    <cellStyle name="Percent 13 10 2" xfId="5484" xr:uid="{00000000-0005-0000-0000-000054120000}"/>
    <cellStyle name="Percent 13 11" xfId="23715" xr:uid="{00000000-0005-0000-0000-000055120000}"/>
    <cellStyle name="Percent 13 2" xfId="2411" xr:uid="{00000000-0005-0000-0000-000056120000}"/>
    <cellStyle name="Percent 13 2 2" xfId="5486" xr:uid="{00000000-0005-0000-0000-000057120000}"/>
    <cellStyle name="Percent 13 2 2 2" xfId="5487" xr:uid="{00000000-0005-0000-0000-000058120000}"/>
    <cellStyle name="Percent 13 2 2 3" xfId="23717" xr:uid="{00000000-0005-0000-0000-000059120000}"/>
    <cellStyle name="Percent 13 2 3" xfId="5485" xr:uid="{00000000-0005-0000-0000-00005A120000}"/>
    <cellStyle name="Percent 13 2 4" xfId="23716" xr:uid="{00000000-0005-0000-0000-00005B120000}"/>
    <cellStyle name="Percent 13 3" xfId="2412" xr:uid="{00000000-0005-0000-0000-00005C120000}"/>
    <cellStyle name="Percent 13 3 2" xfId="5489" xr:uid="{00000000-0005-0000-0000-00005D120000}"/>
    <cellStyle name="Percent 13 3 2 2" xfId="5490" xr:uid="{00000000-0005-0000-0000-00005E120000}"/>
    <cellStyle name="Percent 13 3 2 3" xfId="23719" xr:uid="{00000000-0005-0000-0000-00005F120000}"/>
    <cellStyle name="Percent 13 3 3" xfId="5488" xr:uid="{00000000-0005-0000-0000-000060120000}"/>
    <cellStyle name="Percent 13 3 4" xfId="23718" xr:uid="{00000000-0005-0000-0000-000061120000}"/>
    <cellStyle name="Percent 13 4" xfId="2413" xr:uid="{00000000-0005-0000-0000-000062120000}"/>
    <cellStyle name="Percent 13 4 2" xfId="5492" xr:uid="{00000000-0005-0000-0000-000063120000}"/>
    <cellStyle name="Percent 13 4 2 2" xfId="5493" xr:uid="{00000000-0005-0000-0000-000064120000}"/>
    <cellStyle name="Percent 13 4 2 3" xfId="23721" xr:uid="{00000000-0005-0000-0000-000065120000}"/>
    <cellStyle name="Percent 13 4 3" xfId="5491" xr:uid="{00000000-0005-0000-0000-000066120000}"/>
    <cellStyle name="Percent 13 4 4" xfId="23720" xr:uid="{00000000-0005-0000-0000-000067120000}"/>
    <cellStyle name="Percent 13 5" xfId="2414" xr:uid="{00000000-0005-0000-0000-000068120000}"/>
    <cellStyle name="Percent 13 5 2" xfId="5495" xr:uid="{00000000-0005-0000-0000-000069120000}"/>
    <cellStyle name="Percent 13 5 2 2" xfId="5496" xr:uid="{00000000-0005-0000-0000-00006A120000}"/>
    <cellStyle name="Percent 13 5 2 3" xfId="23723" xr:uid="{00000000-0005-0000-0000-00006B120000}"/>
    <cellStyle name="Percent 13 5 3" xfId="5494" xr:uid="{00000000-0005-0000-0000-00006C120000}"/>
    <cellStyle name="Percent 13 5 4" xfId="23722" xr:uid="{00000000-0005-0000-0000-00006D120000}"/>
    <cellStyle name="Percent 13 6" xfId="2415" xr:uid="{00000000-0005-0000-0000-00006E120000}"/>
    <cellStyle name="Percent 13 6 2" xfId="5498" xr:uid="{00000000-0005-0000-0000-00006F120000}"/>
    <cellStyle name="Percent 13 6 2 2" xfId="5499" xr:uid="{00000000-0005-0000-0000-000070120000}"/>
    <cellStyle name="Percent 13 6 2 3" xfId="23725" xr:uid="{00000000-0005-0000-0000-000071120000}"/>
    <cellStyle name="Percent 13 6 3" xfId="5497" xr:uid="{00000000-0005-0000-0000-000072120000}"/>
    <cellStyle name="Percent 13 6 4" xfId="23724" xr:uid="{00000000-0005-0000-0000-000073120000}"/>
    <cellStyle name="Percent 13 7" xfId="2416" xr:uid="{00000000-0005-0000-0000-000074120000}"/>
    <cellStyle name="Percent 13 7 2" xfId="2417" xr:uid="{00000000-0005-0000-0000-000075120000}"/>
    <cellStyle name="Percent 13 7 2 2" xfId="5501" xr:uid="{00000000-0005-0000-0000-000076120000}"/>
    <cellStyle name="Percent 13 7 3" xfId="2418" xr:uid="{00000000-0005-0000-0000-000077120000}"/>
    <cellStyle name="Percent 13 7 3 2" xfId="5502" xr:uid="{00000000-0005-0000-0000-000078120000}"/>
    <cellStyle name="Percent 13 7 4" xfId="5503" xr:uid="{00000000-0005-0000-0000-000079120000}"/>
    <cellStyle name="Percent 13 7 4 2" xfId="5504" xr:uid="{00000000-0005-0000-0000-00007A120000}"/>
    <cellStyle name="Percent 13 7 4 3" xfId="23727" xr:uid="{00000000-0005-0000-0000-00007B120000}"/>
    <cellStyle name="Percent 13 7 5" xfId="5500" xr:uid="{00000000-0005-0000-0000-00007C120000}"/>
    <cellStyle name="Percent 13 7 6" xfId="23726" xr:uid="{00000000-0005-0000-0000-00007D120000}"/>
    <cellStyle name="Percent 13 8" xfId="2419" xr:uid="{00000000-0005-0000-0000-00007E120000}"/>
    <cellStyle name="Percent 13 8 2" xfId="5506" xr:uid="{00000000-0005-0000-0000-00007F120000}"/>
    <cellStyle name="Percent 13 8 2 2" xfId="5507" xr:uid="{00000000-0005-0000-0000-000080120000}"/>
    <cellStyle name="Percent 13 8 2 3" xfId="23729" xr:uid="{00000000-0005-0000-0000-000081120000}"/>
    <cellStyle name="Percent 13 8 3" xfId="5505" xr:uid="{00000000-0005-0000-0000-000082120000}"/>
    <cellStyle name="Percent 13 8 4" xfId="23728" xr:uid="{00000000-0005-0000-0000-000083120000}"/>
    <cellStyle name="Percent 13 9" xfId="2420" xr:uid="{00000000-0005-0000-0000-000084120000}"/>
    <cellStyle name="Percent 13 9 2" xfId="5508" xr:uid="{00000000-0005-0000-0000-000085120000}"/>
    <cellStyle name="Percent 14" xfId="5509" xr:uid="{00000000-0005-0000-0000-000086120000}"/>
    <cellStyle name="Percent 14 10" xfId="2421" xr:uid="{00000000-0005-0000-0000-000087120000}"/>
    <cellStyle name="Percent 14 10 2" xfId="5510" xr:uid="{00000000-0005-0000-0000-000088120000}"/>
    <cellStyle name="Percent 14 11" xfId="23730" xr:uid="{00000000-0005-0000-0000-000089120000}"/>
    <cellStyle name="Percent 14 2" xfId="2422" xr:uid="{00000000-0005-0000-0000-00008A120000}"/>
    <cellStyle name="Percent 14 2 2" xfId="5512" xr:uid="{00000000-0005-0000-0000-00008B120000}"/>
    <cellStyle name="Percent 14 2 2 2" xfId="5513" xr:uid="{00000000-0005-0000-0000-00008C120000}"/>
    <cellStyle name="Percent 14 2 2 3" xfId="23732" xr:uid="{00000000-0005-0000-0000-00008D120000}"/>
    <cellStyle name="Percent 14 2 3" xfId="5511" xr:uid="{00000000-0005-0000-0000-00008E120000}"/>
    <cellStyle name="Percent 14 2 4" xfId="23731" xr:uid="{00000000-0005-0000-0000-00008F120000}"/>
    <cellStyle name="Percent 14 3" xfId="2423" xr:uid="{00000000-0005-0000-0000-000090120000}"/>
    <cellStyle name="Percent 14 3 2" xfId="5515" xr:uid="{00000000-0005-0000-0000-000091120000}"/>
    <cellStyle name="Percent 14 3 2 2" xfId="5516" xr:uid="{00000000-0005-0000-0000-000092120000}"/>
    <cellStyle name="Percent 14 3 2 3" xfId="23734" xr:uid="{00000000-0005-0000-0000-000093120000}"/>
    <cellStyle name="Percent 14 3 3" xfId="5514" xr:uid="{00000000-0005-0000-0000-000094120000}"/>
    <cellStyle name="Percent 14 3 4" xfId="23733" xr:uid="{00000000-0005-0000-0000-000095120000}"/>
    <cellStyle name="Percent 14 4" xfId="2424" xr:uid="{00000000-0005-0000-0000-000096120000}"/>
    <cellStyle name="Percent 14 4 2" xfId="5518" xr:uid="{00000000-0005-0000-0000-000097120000}"/>
    <cellStyle name="Percent 14 4 2 2" xfId="5519" xr:uid="{00000000-0005-0000-0000-000098120000}"/>
    <cellStyle name="Percent 14 4 2 3" xfId="23736" xr:uid="{00000000-0005-0000-0000-000099120000}"/>
    <cellStyle name="Percent 14 4 3" xfId="5517" xr:uid="{00000000-0005-0000-0000-00009A120000}"/>
    <cellStyle name="Percent 14 4 4" xfId="23735" xr:uid="{00000000-0005-0000-0000-00009B120000}"/>
    <cellStyle name="Percent 14 5" xfId="2425" xr:uid="{00000000-0005-0000-0000-00009C120000}"/>
    <cellStyle name="Percent 14 5 2" xfId="5521" xr:uid="{00000000-0005-0000-0000-00009D120000}"/>
    <cellStyle name="Percent 14 5 2 2" xfId="5522" xr:uid="{00000000-0005-0000-0000-00009E120000}"/>
    <cellStyle name="Percent 14 5 2 3" xfId="23738" xr:uid="{00000000-0005-0000-0000-00009F120000}"/>
    <cellStyle name="Percent 14 5 3" xfId="5520" xr:uid="{00000000-0005-0000-0000-0000A0120000}"/>
    <cellStyle name="Percent 14 5 4" xfId="23737" xr:uid="{00000000-0005-0000-0000-0000A1120000}"/>
    <cellStyle name="Percent 14 6" xfId="2426" xr:uid="{00000000-0005-0000-0000-0000A2120000}"/>
    <cellStyle name="Percent 14 6 2" xfId="5524" xr:uid="{00000000-0005-0000-0000-0000A3120000}"/>
    <cellStyle name="Percent 14 6 2 2" xfId="5525" xr:uid="{00000000-0005-0000-0000-0000A4120000}"/>
    <cellStyle name="Percent 14 6 2 3" xfId="23740" xr:uid="{00000000-0005-0000-0000-0000A5120000}"/>
    <cellStyle name="Percent 14 6 3" xfId="5523" xr:uid="{00000000-0005-0000-0000-0000A6120000}"/>
    <cellStyle name="Percent 14 6 4" xfId="23739" xr:uid="{00000000-0005-0000-0000-0000A7120000}"/>
    <cellStyle name="Percent 14 7" xfId="2427" xr:uid="{00000000-0005-0000-0000-0000A8120000}"/>
    <cellStyle name="Percent 14 7 2" xfId="2428" xr:uid="{00000000-0005-0000-0000-0000A9120000}"/>
    <cellStyle name="Percent 14 7 2 2" xfId="5527" xr:uid="{00000000-0005-0000-0000-0000AA120000}"/>
    <cellStyle name="Percent 14 7 3" xfId="2429" xr:uid="{00000000-0005-0000-0000-0000AB120000}"/>
    <cellStyle name="Percent 14 7 3 2" xfId="5528" xr:uid="{00000000-0005-0000-0000-0000AC120000}"/>
    <cellStyle name="Percent 14 7 4" xfId="5529" xr:uid="{00000000-0005-0000-0000-0000AD120000}"/>
    <cellStyle name="Percent 14 7 4 2" xfId="5530" xr:uid="{00000000-0005-0000-0000-0000AE120000}"/>
    <cellStyle name="Percent 14 7 4 3" xfId="23742" xr:uid="{00000000-0005-0000-0000-0000AF120000}"/>
    <cellStyle name="Percent 14 7 5" xfId="5526" xr:uid="{00000000-0005-0000-0000-0000B0120000}"/>
    <cellStyle name="Percent 14 7 6" xfId="23741" xr:uid="{00000000-0005-0000-0000-0000B1120000}"/>
    <cellStyle name="Percent 14 8" xfId="2430" xr:uid="{00000000-0005-0000-0000-0000B2120000}"/>
    <cellStyle name="Percent 14 8 2" xfId="5532" xr:uid="{00000000-0005-0000-0000-0000B3120000}"/>
    <cellStyle name="Percent 14 8 2 2" xfId="5533" xr:uid="{00000000-0005-0000-0000-0000B4120000}"/>
    <cellStyle name="Percent 14 8 2 3" xfId="23744" xr:uid="{00000000-0005-0000-0000-0000B5120000}"/>
    <cellStyle name="Percent 14 8 3" xfId="5531" xr:uid="{00000000-0005-0000-0000-0000B6120000}"/>
    <cellStyle name="Percent 14 8 4" xfId="23743" xr:uid="{00000000-0005-0000-0000-0000B7120000}"/>
    <cellStyle name="Percent 14 9" xfId="2431" xr:uid="{00000000-0005-0000-0000-0000B8120000}"/>
    <cellStyle name="Percent 14 9 2" xfId="5534" xr:uid="{00000000-0005-0000-0000-0000B9120000}"/>
    <cellStyle name="Percent 15" xfId="2432" xr:uid="{00000000-0005-0000-0000-0000BA120000}"/>
    <cellStyle name="Percent 15 10" xfId="5536" xr:uid="{00000000-0005-0000-0000-0000BB120000}"/>
    <cellStyle name="Percent 15 10 2" xfId="23746" xr:uid="{00000000-0005-0000-0000-0000BC120000}"/>
    <cellStyle name="Percent 15 11" xfId="5537" xr:uid="{00000000-0005-0000-0000-0000BD120000}"/>
    <cellStyle name="Percent 15 11 2" xfId="23747" xr:uid="{00000000-0005-0000-0000-0000BE120000}"/>
    <cellStyle name="Percent 15 12" xfId="5538" xr:uid="{00000000-0005-0000-0000-0000BF120000}"/>
    <cellStyle name="Percent 15 12 2" xfId="23748" xr:uid="{00000000-0005-0000-0000-0000C0120000}"/>
    <cellStyle name="Percent 15 13" xfId="5539" xr:uid="{00000000-0005-0000-0000-0000C1120000}"/>
    <cellStyle name="Percent 15 13 2" xfId="23749" xr:uid="{00000000-0005-0000-0000-0000C2120000}"/>
    <cellStyle name="Percent 15 14" xfId="5540" xr:uid="{00000000-0005-0000-0000-0000C3120000}"/>
    <cellStyle name="Percent 15 14 2" xfId="23750" xr:uid="{00000000-0005-0000-0000-0000C4120000}"/>
    <cellStyle name="Percent 15 15" xfId="5541" xr:uid="{00000000-0005-0000-0000-0000C5120000}"/>
    <cellStyle name="Percent 15 16" xfId="5535" xr:uid="{00000000-0005-0000-0000-0000C6120000}"/>
    <cellStyle name="Percent 15 17" xfId="23745" xr:uid="{00000000-0005-0000-0000-0000C7120000}"/>
    <cellStyle name="Percent 15 2" xfId="2433" xr:uid="{00000000-0005-0000-0000-0000C8120000}"/>
    <cellStyle name="Percent 15 2 10" xfId="23751" xr:uid="{00000000-0005-0000-0000-0000C9120000}"/>
    <cellStyle name="Percent 15 2 2" xfId="5543" xr:uid="{00000000-0005-0000-0000-0000CA120000}"/>
    <cellStyle name="Percent 15 2 2 2" xfId="5544" xr:uid="{00000000-0005-0000-0000-0000CB120000}"/>
    <cellStyle name="Percent 15 2 2 3" xfId="23752" xr:uid="{00000000-0005-0000-0000-0000CC120000}"/>
    <cellStyle name="Percent 15 2 3" xfId="5545" xr:uid="{00000000-0005-0000-0000-0000CD120000}"/>
    <cellStyle name="Percent 15 2 3 2" xfId="5546" xr:uid="{00000000-0005-0000-0000-0000CE120000}"/>
    <cellStyle name="Percent 15 2 3 3" xfId="23753" xr:uid="{00000000-0005-0000-0000-0000CF120000}"/>
    <cellStyle name="Percent 15 2 4" xfId="5547" xr:uid="{00000000-0005-0000-0000-0000D0120000}"/>
    <cellStyle name="Percent 15 2 4 2" xfId="5548" xr:uid="{00000000-0005-0000-0000-0000D1120000}"/>
    <cellStyle name="Percent 15 2 4 3" xfId="23754" xr:uid="{00000000-0005-0000-0000-0000D2120000}"/>
    <cellStyle name="Percent 15 2 5" xfId="5549" xr:uid="{00000000-0005-0000-0000-0000D3120000}"/>
    <cellStyle name="Percent 15 2 5 2" xfId="5550" xr:uid="{00000000-0005-0000-0000-0000D4120000}"/>
    <cellStyle name="Percent 15 2 5 3" xfId="23755" xr:uid="{00000000-0005-0000-0000-0000D5120000}"/>
    <cellStyle name="Percent 15 2 6" xfId="5551" xr:uid="{00000000-0005-0000-0000-0000D6120000}"/>
    <cellStyle name="Percent 15 2 6 2" xfId="5552" xr:uid="{00000000-0005-0000-0000-0000D7120000}"/>
    <cellStyle name="Percent 15 2 6 3" xfId="23756" xr:uid="{00000000-0005-0000-0000-0000D8120000}"/>
    <cellStyle name="Percent 15 2 7" xfId="5553" xr:uid="{00000000-0005-0000-0000-0000D9120000}"/>
    <cellStyle name="Percent 15 2 7 2" xfId="5554" xr:uid="{00000000-0005-0000-0000-0000DA120000}"/>
    <cellStyle name="Percent 15 2 7 3" xfId="23757" xr:uid="{00000000-0005-0000-0000-0000DB120000}"/>
    <cellStyle name="Percent 15 2 8" xfId="5555" xr:uid="{00000000-0005-0000-0000-0000DC120000}"/>
    <cellStyle name="Percent 15 2 9" xfId="5542" xr:uid="{00000000-0005-0000-0000-0000DD120000}"/>
    <cellStyle name="Percent 15 3" xfId="2434" xr:uid="{00000000-0005-0000-0000-0000DE120000}"/>
    <cellStyle name="Percent 15 3 2" xfId="5557" xr:uid="{00000000-0005-0000-0000-0000DF120000}"/>
    <cellStyle name="Percent 15 3 3" xfId="5558" xr:uid="{00000000-0005-0000-0000-0000E0120000}"/>
    <cellStyle name="Percent 15 3 3 2" xfId="5559" xr:uid="{00000000-0005-0000-0000-0000E1120000}"/>
    <cellStyle name="Percent 15 3 4" xfId="5556" xr:uid="{00000000-0005-0000-0000-0000E2120000}"/>
    <cellStyle name="Percent 15 4" xfId="2435" xr:uid="{00000000-0005-0000-0000-0000E3120000}"/>
    <cellStyle name="Percent 15 4 2" xfId="5561" xr:uid="{00000000-0005-0000-0000-0000E4120000}"/>
    <cellStyle name="Percent 15 4 2 2" xfId="5562" xr:uid="{00000000-0005-0000-0000-0000E5120000}"/>
    <cellStyle name="Percent 15 4 2 3" xfId="23759" xr:uid="{00000000-0005-0000-0000-0000E6120000}"/>
    <cellStyle name="Percent 15 4 3" xfId="5560" xr:uid="{00000000-0005-0000-0000-0000E7120000}"/>
    <cellStyle name="Percent 15 4 4" xfId="23758" xr:uid="{00000000-0005-0000-0000-0000E8120000}"/>
    <cellStyle name="Percent 15 5" xfId="2436" xr:uid="{00000000-0005-0000-0000-0000E9120000}"/>
    <cellStyle name="Percent 15 5 2" xfId="5564" xr:uid="{00000000-0005-0000-0000-0000EA120000}"/>
    <cellStyle name="Percent 15 5 3" xfId="5565" xr:uid="{00000000-0005-0000-0000-0000EB120000}"/>
    <cellStyle name="Percent 15 5 3 2" xfId="5566" xr:uid="{00000000-0005-0000-0000-0000EC120000}"/>
    <cellStyle name="Percent 15 5 4" xfId="5563" xr:uid="{00000000-0005-0000-0000-0000ED120000}"/>
    <cellStyle name="Percent 15 6" xfId="2437" xr:uid="{00000000-0005-0000-0000-0000EE120000}"/>
    <cellStyle name="Percent 15 6 2" xfId="5568" xr:uid="{00000000-0005-0000-0000-0000EF120000}"/>
    <cellStyle name="Percent 15 6 3" xfId="5569" xr:uid="{00000000-0005-0000-0000-0000F0120000}"/>
    <cellStyle name="Percent 15 6 3 2" xfId="5570" xr:uid="{00000000-0005-0000-0000-0000F1120000}"/>
    <cellStyle name="Percent 15 6 4" xfId="5567" xr:uid="{00000000-0005-0000-0000-0000F2120000}"/>
    <cellStyle name="Percent 15 7" xfId="2438" xr:uid="{00000000-0005-0000-0000-0000F3120000}"/>
    <cellStyle name="Percent 15 7 2" xfId="2439" xr:uid="{00000000-0005-0000-0000-0000F4120000}"/>
    <cellStyle name="Percent 15 7 2 2" xfId="5572" xr:uid="{00000000-0005-0000-0000-0000F5120000}"/>
    <cellStyle name="Percent 15 7 3" xfId="2440" xr:uid="{00000000-0005-0000-0000-0000F6120000}"/>
    <cellStyle name="Percent 15 7 3 2" xfId="5573" xr:uid="{00000000-0005-0000-0000-0000F7120000}"/>
    <cellStyle name="Percent 15 7 4" xfId="5574" xr:uid="{00000000-0005-0000-0000-0000F8120000}"/>
    <cellStyle name="Percent 15 7 4 2" xfId="5575" xr:uid="{00000000-0005-0000-0000-0000F9120000}"/>
    <cellStyle name="Percent 15 7 5" xfId="5571" xr:uid="{00000000-0005-0000-0000-0000FA120000}"/>
    <cellStyle name="Percent 15 8" xfId="5576" xr:uid="{00000000-0005-0000-0000-0000FB120000}"/>
    <cellStyle name="Percent 15 8 2" xfId="5577" xr:uid="{00000000-0005-0000-0000-0000FC120000}"/>
    <cellStyle name="Percent 15 8 3" xfId="23760" xr:uid="{00000000-0005-0000-0000-0000FD120000}"/>
    <cellStyle name="Percent 15 9" xfId="5578" xr:uid="{00000000-0005-0000-0000-0000FE120000}"/>
    <cellStyle name="Percent 15 9 2" xfId="23761" xr:uid="{00000000-0005-0000-0000-0000FF120000}"/>
    <cellStyle name="Percent 16" xfId="5579" xr:uid="{00000000-0005-0000-0000-000000130000}"/>
    <cellStyle name="Percent 16 2" xfId="2441" xr:uid="{00000000-0005-0000-0000-000001130000}"/>
    <cellStyle name="Percent 16 2 2" xfId="5581" xr:uid="{00000000-0005-0000-0000-000002130000}"/>
    <cellStyle name="Percent 16 2 2 2" xfId="5582" xr:uid="{00000000-0005-0000-0000-000003130000}"/>
    <cellStyle name="Percent 16 2 2 3" xfId="23763" xr:uid="{00000000-0005-0000-0000-000004130000}"/>
    <cellStyle name="Percent 16 2 3" xfId="5580" xr:uid="{00000000-0005-0000-0000-000005130000}"/>
    <cellStyle name="Percent 16 2 4" xfId="23762" xr:uid="{00000000-0005-0000-0000-000006130000}"/>
    <cellStyle name="Percent 16 3" xfId="2442" xr:uid="{00000000-0005-0000-0000-000007130000}"/>
    <cellStyle name="Percent 16 3 10" xfId="5584" xr:uid="{00000000-0005-0000-0000-000008130000}"/>
    <cellStyle name="Percent 16 3 10 2" xfId="23765" xr:uid="{00000000-0005-0000-0000-000009130000}"/>
    <cellStyle name="Percent 16 3 11" xfId="5585" xr:uid="{00000000-0005-0000-0000-00000A130000}"/>
    <cellStyle name="Percent 16 3 11 2" xfId="23766" xr:uid="{00000000-0005-0000-0000-00000B130000}"/>
    <cellStyle name="Percent 16 3 12" xfId="5586" xr:uid="{00000000-0005-0000-0000-00000C130000}"/>
    <cellStyle name="Percent 16 3 12 2" xfId="23767" xr:uid="{00000000-0005-0000-0000-00000D130000}"/>
    <cellStyle name="Percent 16 3 13" xfId="5587" xr:uid="{00000000-0005-0000-0000-00000E130000}"/>
    <cellStyle name="Percent 16 3 13 2" xfId="23768" xr:uid="{00000000-0005-0000-0000-00000F130000}"/>
    <cellStyle name="Percent 16 3 14" xfId="5588" xr:uid="{00000000-0005-0000-0000-000010130000}"/>
    <cellStyle name="Percent 16 3 14 2" xfId="23769" xr:uid="{00000000-0005-0000-0000-000011130000}"/>
    <cellStyle name="Percent 16 3 15" xfId="5589" xr:uid="{00000000-0005-0000-0000-000012130000}"/>
    <cellStyle name="Percent 16 3 15 2" xfId="23770" xr:uid="{00000000-0005-0000-0000-000013130000}"/>
    <cellStyle name="Percent 16 3 16" xfId="5590" xr:uid="{00000000-0005-0000-0000-000014130000}"/>
    <cellStyle name="Percent 16 3 16 2" xfId="23771" xr:uid="{00000000-0005-0000-0000-000015130000}"/>
    <cellStyle name="Percent 16 3 17" xfId="5591" xr:uid="{00000000-0005-0000-0000-000016130000}"/>
    <cellStyle name="Percent 16 3 17 2" xfId="23772" xr:uid="{00000000-0005-0000-0000-000017130000}"/>
    <cellStyle name="Percent 16 3 18" xfId="5592" xr:uid="{00000000-0005-0000-0000-000018130000}"/>
    <cellStyle name="Percent 16 3 18 2" xfId="5593" xr:uid="{00000000-0005-0000-0000-000019130000}"/>
    <cellStyle name="Percent 16 3 18 3" xfId="23773" xr:uid="{00000000-0005-0000-0000-00001A130000}"/>
    <cellStyle name="Percent 16 3 19" xfId="5583" xr:uid="{00000000-0005-0000-0000-00001B130000}"/>
    <cellStyle name="Percent 16 3 2" xfId="5594" xr:uid="{00000000-0005-0000-0000-00001C130000}"/>
    <cellStyle name="Percent 16 3 2 2" xfId="23774" xr:uid="{00000000-0005-0000-0000-00001D130000}"/>
    <cellStyle name="Percent 16 3 20" xfId="23764" xr:uid="{00000000-0005-0000-0000-00001E130000}"/>
    <cellStyle name="Percent 16 3 3" xfId="5595" xr:uid="{00000000-0005-0000-0000-00001F130000}"/>
    <cellStyle name="Percent 16 3 3 2" xfId="23775" xr:uid="{00000000-0005-0000-0000-000020130000}"/>
    <cellStyle name="Percent 16 3 4" xfId="5596" xr:uid="{00000000-0005-0000-0000-000021130000}"/>
    <cellStyle name="Percent 16 3 4 2" xfId="23776" xr:uid="{00000000-0005-0000-0000-000022130000}"/>
    <cellStyle name="Percent 16 3 5" xfId="5597" xr:uid="{00000000-0005-0000-0000-000023130000}"/>
    <cellStyle name="Percent 16 3 5 2" xfId="23777" xr:uid="{00000000-0005-0000-0000-000024130000}"/>
    <cellStyle name="Percent 16 3 6" xfId="5598" xr:uid="{00000000-0005-0000-0000-000025130000}"/>
    <cellStyle name="Percent 16 3 6 2" xfId="23778" xr:uid="{00000000-0005-0000-0000-000026130000}"/>
    <cellStyle name="Percent 16 3 7" xfId="5599" xr:uid="{00000000-0005-0000-0000-000027130000}"/>
    <cellStyle name="Percent 16 3 7 2" xfId="23779" xr:uid="{00000000-0005-0000-0000-000028130000}"/>
    <cellStyle name="Percent 16 3 8" xfId="5600" xr:uid="{00000000-0005-0000-0000-000029130000}"/>
    <cellStyle name="Percent 16 3 8 2" xfId="23780" xr:uid="{00000000-0005-0000-0000-00002A130000}"/>
    <cellStyle name="Percent 16 3 9" xfId="5601" xr:uid="{00000000-0005-0000-0000-00002B130000}"/>
    <cellStyle name="Percent 16 3 9 2" xfId="23781" xr:uid="{00000000-0005-0000-0000-00002C130000}"/>
    <cellStyle name="Percent 16 4" xfId="2443" xr:uid="{00000000-0005-0000-0000-00002D130000}"/>
    <cellStyle name="Percent 16 4 10" xfId="5603" xr:uid="{00000000-0005-0000-0000-00002E130000}"/>
    <cellStyle name="Percent 16 4 10 2" xfId="23783" xr:uid="{00000000-0005-0000-0000-00002F130000}"/>
    <cellStyle name="Percent 16 4 11" xfId="5604" xr:uid="{00000000-0005-0000-0000-000030130000}"/>
    <cellStyle name="Percent 16 4 11 2" xfId="23784" xr:uid="{00000000-0005-0000-0000-000031130000}"/>
    <cellStyle name="Percent 16 4 12" xfId="5605" xr:uid="{00000000-0005-0000-0000-000032130000}"/>
    <cellStyle name="Percent 16 4 12 2" xfId="23785" xr:uid="{00000000-0005-0000-0000-000033130000}"/>
    <cellStyle name="Percent 16 4 13" xfId="5606" xr:uid="{00000000-0005-0000-0000-000034130000}"/>
    <cellStyle name="Percent 16 4 13 2" xfId="23786" xr:uid="{00000000-0005-0000-0000-000035130000}"/>
    <cellStyle name="Percent 16 4 14" xfId="5607" xr:uid="{00000000-0005-0000-0000-000036130000}"/>
    <cellStyle name="Percent 16 4 14 2" xfId="23787" xr:uid="{00000000-0005-0000-0000-000037130000}"/>
    <cellStyle name="Percent 16 4 15" xfId="5608" xr:uid="{00000000-0005-0000-0000-000038130000}"/>
    <cellStyle name="Percent 16 4 15 2" xfId="23788" xr:uid="{00000000-0005-0000-0000-000039130000}"/>
    <cellStyle name="Percent 16 4 16" xfId="5609" xr:uid="{00000000-0005-0000-0000-00003A130000}"/>
    <cellStyle name="Percent 16 4 16 2" xfId="23789" xr:uid="{00000000-0005-0000-0000-00003B130000}"/>
    <cellStyle name="Percent 16 4 17" xfId="5610" xr:uid="{00000000-0005-0000-0000-00003C130000}"/>
    <cellStyle name="Percent 16 4 17 2" xfId="23790" xr:uid="{00000000-0005-0000-0000-00003D130000}"/>
    <cellStyle name="Percent 16 4 18" xfId="5611" xr:uid="{00000000-0005-0000-0000-00003E130000}"/>
    <cellStyle name="Percent 16 4 18 2" xfId="5612" xr:uid="{00000000-0005-0000-0000-00003F130000}"/>
    <cellStyle name="Percent 16 4 18 3" xfId="23791" xr:uid="{00000000-0005-0000-0000-000040130000}"/>
    <cellStyle name="Percent 16 4 19" xfId="5602" xr:uid="{00000000-0005-0000-0000-000041130000}"/>
    <cellStyle name="Percent 16 4 2" xfId="5613" xr:uid="{00000000-0005-0000-0000-000042130000}"/>
    <cellStyle name="Percent 16 4 2 2" xfId="23792" xr:uid="{00000000-0005-0000-0000-000043130000}"/>
    <cellStyle name="Percent 16 4 20" xfId="23782" xr:uid="{00000000-0005-0000-0000-000044130000}"/>
    <cellStyle name="Percent 16 4 3" xfId="5614" xr:uid="{00000000-0005-0000-0000-000045130000}"/>
    <cellStyle name="Percent 16 4 3 2" xfId="23793" xr:uid="{00000000-0005-0000-0000-000046130000}"/>
    <cellStyle name="Percent 16 4 4" xfId="5615" xr:uid="{00000000-0005-0000-0000-000047130000}"/>
    <cellStyle name="Percent 16 4 4 2" xfId="23794" xr:uid="{00000000-0005-0000-0000-000048130000}"/>
    <cellStyle name="Percent 16 4 5" xfId="5616" xr:uid="{00000000-0005-0000-0000-000049130000}"/>
    <cellStyle name="Percent 16 4 5 2" xfId="23795" xr:uid="{00000000-0005-0000-0000-00004A130000}"/>
    <cellStyle name="Percent 16 4 6" xfId="5617" xr:uid="{00000000-0005-0000-0000-00004B130000}"/>
    <cellStyle name="Percent 16 4 6 2" xfId="23796" xr:uid="{00000000-0005-0000-0000-00004C130000}"/>
    <cellStyle name="Percent 16 4 7" xfId="5618" xr:uid="{00000000-0005-0000-0000-00004D130000}"/>
    <cellStyle name="Percent 16 4 7 2" xfId="23797" xr:uid="{00000000-0005-0000-0000-00004E130000}"/>
    <cellStyle name="Percent 16 4 8" xfId="5619" xr:uid="{00000000-0005-0000-0000-00004F130000}"/>
    <cellStyle name="Percent 16 4 8 2" xfId="23798" xr:uid="{00000000-0005-0000-0000-000050130000}"/>
    <cellStyle name="Percent 16 4 9" xfId="5620" xr:uid="{00000000-0005-0000-0000-000051130000}"/>
    <cellStyle name="Percent 16 4 9 2" xfId="23799" xr:uid="{00000000-0005-0000-0000-000052130000}"/>
    <cellStyle name="Percent 16 5" xfId="2444" xr:uid="{00000000-0005-0000-0000-000053130000}"/>
    <cellStyle name="Percent 16 5 10" xfId="5622" xr:uid="{00000000-0005-0000-0000-000054130000}"/>
    <cellStyle name="Percent 16 5 10 2" xfId="23801" xr:uid="{00000000-0005-0000-0000-000055130000}"/>
    <cellStyle name="Percent 16 5 11" xfId="5623" xr:uid="{00000000-0005-0000-0000-000056130000}"/>
    <cellStyle name="Percent 16 5 11 2" xfId="23802" xr:uid="{00000000-0005-0000-0000-000057130000}"/>
    <cellStyle name="Percent 16 5 12" xfId="5624" xr:uid="{00000000-0005-0000-0000-000058130000}"/>
    <cellStyle name="Percent 16 5 12 2" xfId="23803" xr:uid="{00000000-0005-0000-0000-000059130000}"/>
    <cellStyle name="Percent 16 5 13" xfId="5625" xr:uid="{00000000-0005-0000-0000-00005A130000}"/>
    <cellStyle name="Percent 16 5 13 2" xfId="23804" xr:uid="{00000000-0005-0000-0000-00005B130000}"/>
    <cellStyle name="Percent 16 5 14" xfId="5626" xr:uid="{00000000-0005-0000-0000-00005C130000}"/>
    <cellStyle name="Percent 16 5 14 2" xfId="23805" xr:uid="{00000000-0005-0000-0000-00005D130000}"/>
    <cellStyle name="Percent 16 5 15" xfId="5627" xr:uid="{00000000-0005-0000-0000-00005E130000}"/>
    <cellStyle name="Percent 16 5 15 2" xfId="23806" xr:uid="{00000000-0005-0000-0000-00005F130000}"/>
    <cellStyle name="Percent 16 5 16" xfId="5628" xr:uid="{00000000-0005-0000-0000-000060130000}"/>
    <cellStyle name="Percent 16 5 16 2" xfId="23807" xr:uid="{00000000-0005-0000-0000-000061130000}"/>
    <cellStyle name="Percent 16 5 17" xfId="5629" xr:uid="{00000000-0005-0000-0000-000062130000}"/>
    <cellStyle name="Percent 16 5 17 2" xfId="23808" xr:uid="{00000000-0005-0000-0000-000063130000}"/>
    <cellStyle name="Percent 16 5 18" xfId="5630" xr:uid="{00000000-0005-0000-0000-000064130000}"/>
    <cellStyle name="Percent 16 5 18 2" xfId="5631" xr:uid="{00000000-0005-0000-0000-000065130000}"/>
    <cellStyle name="Percent 16 5 18 3" xfId="23809" xr:uid="{00000000-0005-0000-0000-000066130000}"/>
    <cellStyle name="Percent 16 5 19" xfId="5621" xr:uid="{00000000-0005-0000-0000-000067130000}"/>
    <cellStyle name="Percent 16 5 2" xfId="5632" xr:uid="{00000000-0005-0000-0000-000068130000}"/>
    <cellStyle name="Percent 16 5 2 2" xfId="5633" xr:uid="{00000000-0005-0000-0000-000069130000}"/>
    <cellStyle name="Percent 16 5 2 3" xfId="23810" xr:uid="{00000000-0005-0000-0000-00006A130000}"/>
    <cellStyle name="Percent 16 5 20" xfId="23800" xr:uid="{00000000-0005-0000-0000-00006B130000}"/>
    <cellStyle name="Percent 16 5 3" xfId="5634" xr:uid="{00000000-0005-0000-0000-00006C130000}"/>
    <cellStyle name="Percent 16 5 3 2" xfId="5635" xr:uid="{00000000-0005-0000-0000-00006D130000}"/>
    <cellStyle name="Percent 16 5 3 3" xfId="23811" xr:uid="{00000000-0005-0000-0000-00006E130000}"/>
    <cellStyle name="Percent 16 5 4" xfId="5636" xr:uid="{00000000-0005-0000-0000-00006F130000}"/>
    <cellStyle name="Percent 16 5 4 2" xfId="5637" xr:uid="{00000000-0005-0000-0000-000070130000}"/>
    <cellStyle name="Percent 16 5 4 3" xfId="23812" xr:uid="{00000000-0005-0000-0000-000071130000}"/>
    <cellStyle name="Percent 16 5 5" xfId="5638" xr:uid="{00000000-0005-0000-0000-000072130000}"/>
    <cellStyle name="Percent 16 5 5 2" xfId="5639" xr:uid="{00000000-0005-0000-0000-000073130000}"/>
    <cellStyle name="Percent 16 5 5 3" xfId="23813" xr:uid="{00000000-0005-0000-0000-000074130000}"/>
    <cellStyle name="Percent 16 5 6" xfId="5640" xr:uid="{00000000-0005-0000-0000-000075130000}"/>
    <cellStyle name="Percent 16 5 6 2" xfId="5641" xr:uid="{00000000-0005-0000-0000-000076130000}"/>
    <cellStyle name="Percent 16 5 6 3" xfId="23814" xr:uid="{00000000-0005-0000-0000-000077130000}"/>
    <cellStyle name="Percent 16 5 7" xfId="5642" xr:uid="{00000000-0005-0000-0000-000078130000}"/>
    <cellStyle name="Percent 16 5 7 2" xfId="5643" xr:uid="{00000000-0005-0000-0000-000079130000}"/>
    <cellStyle name="Percent 16 5 7 3" xfId="23815" xr:uid="{00000000-0005-0000-0000-00007A130000}"/>
    <cellStyle name="Percent 16 5 8" xfId="5644" xr:uid="{00000000-0005-0000-0000-00007B130000}"/>
    <cellStyle name="Percent 16 5 8 2" xfId="5645" xr:uid="{00000000-0005-0000-0000-00007C130000}"/>
    <cellStyle name="Percent 16 5 8 3" xfId="23816" xr:uid="{00000000-0005-0000-0000-00007D130000}"/>
    <cellStyle name="Percent 16 5 9" xfId="5646" xr:uid="{00000000-0005-0000-0000-00007E130000}"/>
    <cellStyle name="Percent 16 5 9 2" xfId="5647" xr:uid="{00000000-0005-0000-0000-00007F130000}"/>
    <cellStyle name="Percent 16 5 9 3" xfId="23817" xr:uid="{00000000-0005-0000-0000-000080130000}"/>
    <cellStyle name="Percent 16 6" xfId="2445" xr:uid="{00000000-0005-0000-0000-000081130000}"/>
    <cellStyle name="Percent 16 6 10" xfId="5649" xr:uid="{00000000-0005-0000-0000-000082130000}"/>
    <cellStyle name="Percent 16 6 10 2" xfId="5650" xr:uid="{00000000-0005-0000-0000-000083130000}"/>
    <cellStyle name="Percent 16 6 10 3" xfId="23819" xr:uid="{00000000-0005-0000-0000-000084130000}"/>
    <cellStyle name="Percent 16 6 11" xfId="5651" xr:uid="{00000000-0005-0000-0000-000085130000}"/>
    <cellStyle name="Percent 16 6 11 2" xfId="5652" xr:uid="{00000000-0005-0000-0000-000086130000}"/>
    <cellStyle name="Percent 16 6 11 3" xfId="23820" xr:uid="{00000000-0005-0000-0000-000087130000}"/>
    <cellStyle name="Percent 16 6 12" xfId="5653" xr:uid="{00000000-0005-0000-0000-000088130000}"/>
    <cellStyle name="Percent 16 6 12 2" xfId="5654" xr:uid="{00000000-0005-0000-0000-000089130000}"/>
    <cellStyle name="Percent 16 6 12 3" xfId="23821" xr:uid="{00000000-0005-0000-0000-00008A130000}"/>
    <cellStyle name="Percent 16 6 13" xfId="5655" xr:uid="{00000000-0005-0000-0000-00008B130000}"/>
    <cellStyle name="Percent 16 6 13 2" xfId="5656" xr:uid="{00000000-0005-0000-0000-00008C130000}"/>
    <cellStyle name="Percent 16 6 13 3" xfId="23822" xr:uid="{00000000-0005-0000-0000-00008D130000}"/>
    <cellStyle name="Percent 16 6 14" xfId="5657" xr:uid="{00000000-0005-0000-0000-00008E130000}"/>
    <cellStyle name="Percent 16 6 14 2" xfId="5658" xr:uid="{00000000-0005-0000-0000-00008F130000}"/>
    <cellStyle name="Percent 16 6 14 3" xfId="23823" xr:uid="{00000000-0005-0000-0000-000090130000}"/>
    <cellStyle name="Percent 16 6 15" xfId="5659" xr:uid="{00000000-0005-0000-0000-000091130000}"/>
    <cellStyle name="Percent 16 6 15 2" xfId="5660" xr:uid="{00000000-0005-0000-0000-000092130000}"/>
    <cellStyle name="Percent 16 6 15 3" xfId="23824" xr:uid="{00000000-0005-0000-0000-000093130000}"/>
    <cellStyle name="Percent 16 6 16" xfId="5661" xr:uid="{00000000-0005-0000-0000-000094130000}"/>
    <cellStyle name="Percent 16 6 16 2" xfId="5662" xr:uid="{00000000-0005-0000-0000-000095130000}"/>
    <cellStyle name="Percent 16 6 16 3" xfId="23825" xr:uid="{00000000-0005-0000-0000-000096130000}"/>
    <cellStyle name="Percent 16 6 17" xfId="5663" xr:uid="{00000000-0005-0000-0000-000097130000}"/>
    <cellStyle name="Percent 16 6 17 2" xfId="5664" xr:uid="{00000000-0005-0000-0000-000098130000}"/>
    <cellStyle name="Percent 16 6 17 3" xfId="23826" xr:uid="{00000000-0005-0000-0000-000099130000}"/>
    <cellStyle name="Percent 16 6 18" xfId="5665" xr:uid="{00000000-0005-0000-0000-00009A130000}"/>
    <cellStyle name="Percent 16 6 18 2" xfId="5666" xr:uid="{00000000-0005-0000-0000-00009B130000}"/>
    <cellStyle name="Percent 16 6 18 3" xfId="23827" xr:uid="{00000000-0005-0000-0000-00009C130000}"/>
    <cellStyle name="Percent 16 6 19" xfId="5667" xr:uid="{00000000-0005-0000-0000-00009D130000}"/>
    <cellStyle name="Percent 16 6 2" xfId="5668" xr:uid="{00000000-0005-0000-0000-00009E130000}"/>
    <cellStyle name="Percent 16 6 2 2" xfId="5669" xr:uid="{00000000-0005-0000-0000-00009F130000}"/>
    <cellStyle name="Percent 16 6 2 3" xfId="23828" xr:uid="{00000000-0005-0000-0000-0000A0130000}"/>
    <cellStyle name="Percent 16 6 20" xfId="5648" xr:uid="{00000000-0005-0000-0000-0000A1130000}"/>
    <cellStyle name="Percent 16 6 21" xfId="23818" xr:uid="{00000000-0005-0000-0000-0000A2130000}"/>
    <cellStyle name="Percent 16 6 3" xfId="5670" xr:uid="{00000000-0005-0000-0000-0000A3130000}"/>
    <cellStyle name="Percent 16 6 3 2" xfId="5671" xr:uid="{00000000-0005-0000-0000-0000A4130000}"/>
    <cellStyle name="Percent 16 6 3 3" xfId="23829" xr:uid="{00000000-0005-0000-0000-0000A5130000}"/>
    <cellStyle name="Percent 16 6 4" xfId="5672" xr:uid="{00000000-0005-0000-0000-0000A6130000}"/>
    <cellStyle name="Percent 16 6 4 2" xfId="5673" xr:uid="{00000000-0005-0000-0000-0000A7130000}"/>
    <cellStyle name="Percent 16 6 4 3" xfId="23830" xr:uid="{00000000-0005-0000-0000-0000A8130000}"/>
    <cellStyle name="Percent 16 6 5" xfId="5674" xr:uid="{00000000-0005-0000-0000-0000A9130000}"/>
    <cellStyle name="Percent 16 6 5 2" xfId="5675" xr:uid="{00000000-0005-0000-0000-0000AA130000}"/>
    <cellStyle name="Percent 16 6 5 3" xfId="23831" xr:uid="{00000000-0005-0000-0000-0000AB130000}"/>
    <cellStyle name="Percent 16 6 6" xfId="5676" xr:uid="{00000000-0005-0000-0000-0000AC130000}"/>
    <cellStyle name="Percent 16 6 6 2" xfId="5677" xr:uid="{00000000-0005-0000-0000-0000AD130000}"/>
    <cellStyle name="Percent 16 6 6 3" xfId="23832" xr:uid="{00000000-0005-0000-0000-0000AE130000}"/>
    <cellStyle name="Percent 16 6 7" xfId="5678" xr:uid="{00000000-0005-0000-0000-0000AF130000}"/>
    <cellStyle name="Percent 16 6 7 2" xfId="5679" xr:uid="{00000000-0005-0000-0000-0000B0130000}"/>
    <cellStyle name="Percent 16 6 7 3" xfId="23833" xr:uid="{00000000-0005-0000-0000-0000B1130000}"/>
    <cellStyle name="Percent 16 6 8" xfId="5680" xr:uid="{00000000-0005-0000-0000-0000B2130000}"/>
    <cellStyle name="Percent 16 6 8 2" xfId="5681" xr:uid="{00000000-0005-0000-0000-0000B3130000}"/>
    <cellStyle name="Percent 16 6 8 3" xfId="23834" xr:uid="{00000000-0005-0000-0000-0000B4130000}"/>
    <cellStyle name="Percent 16 6 9" xfId="5682" xr:uid="{00000000-0005-0000-0000-0000B5130000}"/>
    <cellStyle name="Percent 16 6 9 2" xfId="5683" xr:uid="{00000000-0005-0000-0000-0000B6130000}"/>
    <cellStyle name="Percent 16 6 9 3" xfId="23835" xr:uid="{00000000-0005-0000-0000-0000B7130000}"/>
    <cellStyle name="Percent 16 7" xfId="2446" xr:uid="{00000000-0005-0000-0000-0000B8130000}"/>
    <cellStyle name="Percent 16 7 10" xfId="5685" xr:uid="{00000000-0005-0000-0000-0000B9130000}"/>
    <cellStyle name="Percent 16 7 10 2" xfId="5686" xr:uid="{00000000-0005-0000-0000-0000BA130000}"/>
    <cellStyle name="Percent 16 7 10 3" xfId="23837" xr:uid="{00000000-0005-0000-0000-0000BB130000}"/>
    <cellStyle name="Percent 16 7 11" xfId="5687" xr:uid="{00000000-0005-0000-0000-0000BC130000}"/>
    <cellStyle name="Percent 16 7 11 2" xfId="5688" xr:uid="{00000000-0005-0000-0000-0000BD130000}"/>
    <cellStyle name="Percent 16 7 11 3" xfId="23838" xr:uid="{00000000-0005-0000-0000-0000BE130000}"/>
    <cellStyle name="Percent 16 7 12" xfId="5689" xr:uid="{00000000-0005-0000-0000-0000BF130000}"/>
    <cellStyle name="Percent 16 7 12 2" xfId="5690" xr:uid="{00000000-0005-0000-0000-0000C0130000}"/>
    <cellStyle name="Percent 16 7 12 3" xfId="23839" xr:uid="{00000000-0005-0000-0000-0000C1130000}"/>
    <cellStyle name="Percent 16 7 13" xfId="5691" xr:uid="{00000000-0005-0000-0000-0000C2130000}"/>
    <cellStyle name="Percent 16 7 13 2" xfId="5692" xr:uid="{00000000-0005-0000-0000-0000C3130000}"/>
    <cellStyle name="Percent 16 7 13 3" xfId="23840" xr:uid="{00000000-0005-0000-0000-0000C4130000}"/>
    <cellStyle name="Percent 16 7 14" xfId="5693" xr:uid="{00000000-0005-0000-0000-0000C5130000}"/>
    <cellStyle name="Percent 16 7 14 2" xfId="5694" xr:uid="{00000000-0005-0000-0000-0000C6130000}"/>
    <cellStyle name="Percent 16 7 14 3" xfId="23841" xr:uid="{00000000-0005-0000-0000-0000C7130000}"/>
    <cellStyle name="Percent 16 7 15" xfId="5695" xr:uid="{00000000-0005-0000-0000-0000C8130000}"/>
    <cellStyle name="Percent 16 7 15 2" xfId="5696" xr:uid="{00000000-0005-0000-0000-0000C9130000}"/>
    <cellStyle name="Percent 16 7 15 3" xfId="23842" xr:uid="{00000000-0005-0000-0000-0000CA130000}"/>
    <cellStyle name="Percent 16 7 16" xfId="5697" xr:uid="{00000000-0005-0000-0000-0000CB130000}"/>
    <cellStyle name="Percent 16 7 16 2" xfId="5698" xr:uid="{00000000-0005-0000-0000-0000CC130000}"/>
    <cellStyle name="Percent 16 7 16 3" xfId="23843" xr:uid="{00000000-0005-0000-0000-0000CD130000}"/>
    <cellStyle name="Percent 16 7 17" xfId="5699" xr:uid="{00000000-0005-0000-0000-0000CE130000}"/>
    <cellStyle name="Percent 16 7 17 2" xfId="5700" xr:uid="{00000000-0005-0000-0000-0000CF130000}"/>
    <cellStyle name="Percent 16 7 17 3" xfId="23844" xr:uid="{00000000-0005-0000-0000-0000D0130000}"/>
    <cellStyle name="Percent 16 7 18" xfId="5701" xr:uid="{00000000-0005-0000-0000-0000D1130000}"/>
    <cellStyle name="Percent 16 7 18 2" xfId="5702" xr:uid="{00000000-0005-0000-0000-0000D2130000}"/>
    <cellStyle name="Percent 16 7 18 3" xfId="23845" xr:uid="{00000000-0005-0000-0000-0000D3130000}"/>
    <cellStyle name="Percent 16 7 19" xfId="5703" xr:uid="{00000000-0005-0000-0000-0000D4130000}"/>
    <cellStyle name="Percent 16 7 2" xfId="2447" xr:uid="{00000000-0005-0000-0000-0000D5130000}"/>
    <cellStyle name="Percent 16 7 2 2" xfId="5705" xr:uid="{00000000-0005-0000-0000-0000D6130000}"/>
    <cellStyle name="Percent 16 7 2 2 2" xfId="5706" xr:uid="{00000000-0005-0000-0000-0000D7130000}"/>
    <cellStyle name="Percent 16 7 2 2 3" xfId="23847" xr:uid="{00000000-0005-0000-0000-0000D8130000}"/>
    <cellStyle name="Percent 16 7 2 3" xfId="5707" xr:uid="{00000000-0005-0000-0000-0000D9130000}"/>
    <cellStyle name="Percent 16 7 2 4" xfId="5704" xr:uid="{00000000-0005-0000-0000-0000DA130000}"/>
    <cellStyle name="Percent 16 7 2 5" xfId="23846" xr:uid="{00000000-0005-0000-0000-0000DB130000}"/>
    <cellStyle name="Percent 16 7 20" xfId="5684" xr:uid="{00000000-0005-0000-0000-0000DC130000}"/>
    <cellStyle name="Percent 16 7 21" xfId="23836" xr:uid="{00000000-0005-0000-0000-0000DD130000}"/>
    <cellStyle name="Percent 16 7 3" xfId="2448" xr:uid="{00000000-0005-0000-0000-0000DE130000}"/>
    <cellStyle name="Percent 16 7 3 2" xfId="5709" xr:uid="{00000000-0005-0000-0000-0000DF130000}"/>
    <cellStyle name="Percent 16 7 3 2 2" xfId="5710" xr:uid="{00000000-0005-0000-0000-0000E0130000}"/>
    <cellStyle name="Percent 16 7 3 2 3" xfId="5711" xr:uid="{00000000-0005-0000-0000-0000E1130000}"/>
    <cellStyle name="Percent 16 7 3 2 4" xfId="23849" xr:uid="{00000000-0005-0000-0000-0000E2130000}"/>
    <cellStyle name="Percent 16 7 3 3" xfId="5712" xr:uid="{00000000-0005-0000-0000-0000E3130000}"/>
    <cellStyle name="Percent 16 7 3 4" xfId="5708" xr:uid="{00000000-0005-0000-0000-0000E4130000}"/>
    <cellStyle name="Percent 16 7 3 5" xfId="23848" xr:uid="{00000000-0005-0000-0000-0000E5130000}"/>
    <cellStyle name="Percent 16 7 4" xfId="5713" xr:uid="{00000000-0005-0000-0000-0000E6130000}"/>
    <cellStyle name="Percent 16 7 4 2" xfId="5714" xr:uid="{00000000-0005-0000-0000-0000E7130000}"/>
    <cellStyle name="Percent 16 7 4 3" xfId="5715" xr:uid="{00000000-0005-0000-0000-0000E8130000}"/>
    <cellStyle name="Percent 16 7 4 4" xfId="23850" xr:uid="{00000000-0005-0000-0000-0000E9130000}"/>
    <cellStyle name="Percent 16 7 5" xfId="5716" xr:uid="{00000000-0005-0000-0000-0000EA130000}"/>
    <cellStyle name="Percent 16 7 5 2" xfId="5717" xr:uid="{00000000-0005-0000-0000-0000EB130000}"/>
    <cellStyle name="Percent 16 7 5 3" xfId="5718" xr:uid="{00000000-0005-0000-0000-0000EC130000}"/>
    <cellStyle name="Percent 16 7 5 4" xfId="23851" xr:uid="{00000000-0005-0000-0000-0000ED130000}"/>
    <cellStyle name="Percent 16 7 6" xfId="5719" xr:uid="{00000000-0005-0000-0000-0000EE130000}"/>
    <cellStyle name="Percent 16 7 6 2" xfId="5720" xr:uid="{00000000-0005-0000-0000-0000EF130000}"/>
    <cellStyle name="Percent 16 7 6 3" xfId="5721" xr:uid="{00000000-0005-0000-0000-0000F0130000}"/>
    <cellStyle name="Percent 16 7 6 4" xfId="23852" xr:uid="{00000000-0005-0000-0000-0000F1130000}"/>
    <cellStyle name="Percent 16 7 7" xfId="5722" xr:uid="{00000000-0005-0000-0000-0000F2130000}"/>
    <cellStyle name="Percent 16 7 7 2" xfId="5723" xr:uid="{00000000-0005-0000-0000-0000F3130000}"/>
    <cellStyle name="Percent 16 7 7 3" xfId="5724" xr:uid="{00000000-0005-0000-0000-0000F4130000}"/>
    <cellStyle name="Percent 16 7 7 4" xfId="23853" xr:uid="{00000000-0005-0000-0000-0000F5130000}"/>
    <cellStyle name="Percent 16 7 8" xfId="5725" xr:uid="{00000000-0005-0000-0000-0000F6130000}"/>
    <cellStyle name="Percent 16 7 8 2" xfId="5726" xr:uid="{00000000-0005-0000-0000-0000F7130000}"/>
    <cellStyle name="Percent 16 7 8 3" xfId="5727" xr:uid="{00000000-0005-0000-0000-0000F8130000}"/>
    <cellStyle name="Percent 16 7 8 4" xfId="23854" xr:uid="{00000000-0005-0000-0000-0000F9130000}"/>
    <cellStyle name="Percent 16 7 9" xfId="5728" xr:uid="{00000000-0005-0000-0000-0000FA130000}"/>
    <cellStyle name="Percent 16 7 9 2" xfId="5729" xr:uid="{00000000-0005-0000-0000-0000FB130000}"/>
    <cellStyle name="Percent 16 7 9 3" xfId="5730" xr:uid="{00000000-0005-0000-0000-0000FC130000}"/>
    <cellStyle name="Percent 16 7 9 4" xfId="23855" xr:uid="{00000000-0005-0000-0000-0000FD130000}"/>
    <cellStyle name="Percent 16 8" xfId="5731" xr:uid="{00000000-0005-0000-0000-0000FE130000}"/>
    <cellStyle name="Percent 16 8 10" xfId="5732" xr:uid="{00000000-0005-0000-0000-0000FF130000}"/>
    <cellStyle name="Percent 16 8 10 2" xfId="5733" xr:uid="{00000000-0005-0000-0000-000000140000}"/>
    <cellStyle name="Percent 16 8 10 3" xfId="5734" xr:uid="{00000000-0005-0000-0000-000001140000}"/>
    <cellStyle name="Percent 16 8 10 4" xfId="23857" xr:uid="{00000000-0005-0000-0000-000002140000}"/>
    <cellStyle name="Percent 16 8 11" xfId="5735" xr:uid="{00000000-0005-0000-0000-000003140000}"/>
    <cellStyle name="Percent 16 8 11 2" xfId="5736" xr:uid="{00000000-0005-0000-0000-000004140000}"/>
    <cellStyle name="Percent 16 8 11 3" xfId="5737" xr:uid="{00000000-0005-0000-0000-000005140000}"/>
    <cellStyle name="Percent 16 8 11 4" xfId="23858" xr:uid="{00000000-0005-0000-0000-000006140000}"/>
    <cellStyle name="Percent 16 8 12" xfId="5738" xr:uid="{00000000-0005-0000-0000-000007140000}"/>
    <cellStyle name="Percent 16 8 12 2" xfId="5739" xr:uid="{00000000-0005-0000-0000-000008140000}"/>
    <cellStyle name="Percent 16 8 12 3" xfId="5740" xr:uid="{00000000-0005-0000-0000-000009140000}"/>
    <cellStyle name="Percent 16 8 12 4" xfId="23859" xr:uid="{00000000-0005-0000-0000-00000A140000}"/>
    <cellStyle name="Percent 16 8 13" xfId="5741" xr:uid="{00000000-0005-0000-0000-00000B140000}"/>
    <cellStyle name="Percent 16 8 13 2" xfId="5742" xr:uid="{00000000-0005-0000-0000-00000C140000}"/>
    <cellStyle name="Percent 16 8 13 3" xfId="5743" xr:uid="{00000000-0005-0000-0000-00000D140000}"/>
    <cellStyle name="Percent 16 8 13 4" xfId="23860" xr:uid="{00000000-0005-0000-0000-00000E140000}"/>
    <cellStyle name="Percent 16 8 14" xfId="5744" xr:uid="{00000000-0005-0000-0000-00000F140000}"/>
    <cellStyle name="Percent 16 8 14 2" xfId="5745" xr:uid="{00000000-0005-0000-0000-000010140000}"/>
    <cellStyle name="Percent 16 8 14 3" xfId="5746" xr:uid="{00000000-0005-0000-0000-000011140000}"/>
    <cellStyle name="Percent 16 8 14 4" xfId="23861" xr:uid="{00000000-0005-0000-0000-000012140000}"/>
    <cellStyle name="Percent 16 8 15" xfId="5747" xr:uid="{00000000-0005-0000-0000-000013140000}"/>
    <cellStyle name="Percent 16 8 15 2" xfId="5748" xr:uid="{00000000-0005-0000-0000-000014140000}"/>
    <cellStyle name="Percent 16 8 15 3" xfId="5749" xr:uid="{00000000-0005-0000-0000-000015140000}"/>
    <cellStyle name="Percent 16 8 15 4" xfId="23862" xr:uid="{00000000-0005-0000-0000-000016140000}"/>
    <cellStyle name="Percent 16 8 16" xfId="5750" xr:uid="{00000000-0005-0000-0000-000017140000}"/>
    <cellStyle name="Percent 16 8 16 2" xfId="5751" xr:uid="{00000000-0005-0000-0000-000018140000}"/>
    <cellStyle name="Percent 16 8 16 3" xfId="5752" xr:uid="{00000000-0005-0000-0000-000019140000}"/>
    <cellStyle name="Percent 16 8 16 4" xfId="23863" xr:uid="{00000000-0005-0000-0000-00001A140000}"/>
    <cellStyle name="Percent 16 8 17" xfId="5753" xr:uid="{00000000-0005-0000-0000-00001B140000}"/>
    <cellStyle name="Percent 16 8 17 2" xfId="5754" xr:uid="{00000000-0005-0000-0000-00001C140000}"/>
    <cellStyle name="Percent 16 8 17 3" xfId="5755" xr:uid="{00000000-0005-0000-0000-00001D140000}"/>
    <cellStyle name="Percent 16 8 17 4" xfId="23864" xr:uid="{00000000-0005-0000-0000-00001E140000}"/>
    <cellStyle name="Percent 16 8 18" xfId="5756" xr:uid="{00000000-0005-0000-0000-00001F140000}"/>
    <cellStyle name="Percent 16 8 19" xfId="5757" xr:uid="{00000000-0005-0000-0000-000020140000}"/>
    <cellStyle name="Percent 16 8 2" xfId="5758" xr:uid="{00000000-0005-0000-0000-000021140000}"/>
    <cellStyle name="Percent 16 8 2 2" xfId="5759" xr:uid="{00000000-0005-0000-0000-000022140000}"/>
    <cellStyle name="Percent 16 8 2 3" xfId="5760" xr:uid="{00000000-0005-0000-0000-000023140000}"/>
    <cellStyle name="Percent 16 8 2 4" xfId="23865" xr:uid="{00000000-0005-0000-0000-000024140000}"/>
    <cellStyle name="Percent 16 8 20" xfId="23856" xr:uid="{00000000-0005-0000-0000-000025140000}"/>
    <cellStyle name="Percent 16 8 3" xfId="5761" xr:uid="{00000000-0005-0000-0000-000026140000}"/>
    <cellStyle name="Percent 16 8 3 2" xfId="5762" xr:uid="{00000000-0005-0000-0000-000027140000}"/>
    <cellStyle name="Percent 16 8 3 3" xfId="5763" xr:uid="{00000000-0005-0000-0000-000028140000}"/>
    <cellStyle name="Percent 16 8 3 4" xfId="23866" xr:uid="{00000000-0005-0000-0000-000029140000}"/>
    <cellStyle name="Percent 16 8 4" xfId="5764" xr:uid="{00000000-0005-0000-0000-00002A140000}"/>
    <cellStyle name="Percent 16 8 4 2" xfId="5765" xr:uid="{00000000-0005-0000-0000-00002B140000}"/>
    <cellStyle name="Percent 16 8 4 3" xfId="5766" xr:uid="{00000000-0005-0000-0000-00002C140000}"/>
    <cellStyle name="Percent 16 8 4 4" xfId="23867" xr:uid="{00000000-0005-0000-0000-00002D140000}"/>
    <cellStyle name="Percent 16 8 5" xfId="5767" xr:uid="{00000000-0005-0000-0000-00002E140000}"/>
    <cellStyle name="Percent 16 8 5 2" xfId="5768" xr:uid="{00000000-0005-0000-0000-00002F140000}"/>
    <cellStyle name="Percent 16 8 5 3" xfId="5769" xr:uid="{00000000-0005-0000-0000-000030140000}"/>
    <cellStyle name="Percent 16 8 5 4" xfId="23868" xr:uid="{00000000-0005-0000-0000-000031140000}"/>
    <cellStyle name="Percent 16 8 6" xfId="5770" xr:uid="{00000000-0005-0000-0000-000032140000}"/>
    <cellStyle name="Percent 16 8 6 2" xfId="5771" xr:uid="{00000000-0005-0000-0000-000033140000}"/>
    <cellStyle name="Percent 16 8 6 3" xfId="5772" xr:uid="{00000000-0005-0000-0000-000034140000}"/>
    <cellStyle name="Percent 16 8 6 4" xfId="23869" xr:uid="{00000000-0005-0000-0000-000035140000}"/>
    <cellStyle name="Percent 16 8 7" xfId="5773" xr:uid="{00000000-0005-0000-0000-000036140000}"/>
    <cellStyle name="Percent 16 8 7 2" xfId="5774" xr:uid="{00000000-0005-0000-0000-000037140000}"/>
    <cellStyle name="Percent 16 8 7 3" xfId="5775" xr:uid="{00000000-0005-0000-0000-000038140000}"/>
    <cellStyle name="Percent 16 8 7 4" xfId="23870" xr:uid="{00000000-0005-0000-0000-000039140000}"/>
    <cellStyle name="Percent 16 8 8" xfId="5776" xr:uid="{00000000-0005-0000-0000-00003A140000}"/>
    <cellStyle name="Percent 16 8 8 2" xfId="5777" xr:uid="{00000000-0005-0000-0000-00003B140000}"/>
    <cellStyle name="Percent 16 8 8 3" xfId="5778" xr:uid="{00000000-0005-0000-0000-00003C140000}"/>
    <cellStyle name="Percent 16 8 8 4" xfId="23871" xr:uid="{00000000-0005-0000-0000-00003D140000}"/>
    <cellStyle name="Percent 16 8 9" xfId="5779" xr:uid="{00000000-0005-0000-0000-00003E140000}"/>
    <cellStyle name="Percent 16 8 9 2" xfId="5780" xr:uid="{00000000-0005-0000-0000-00003F140000}"/>
    <cellStyle name="Percent 16 8 9 3" xfId="5781" xr:uid="{00000000-0005-0000-0000-000040140000}"/>
    <cellStyle name="Percent 16 8 9 4" xfId="23872" xr:uid="{00000000-0005-0000-0000-000041140000}"/>
    <cellStyle name="Percent 16 9" xfId="5782" xr:uid="{00000000-0005-0000-0000-000042140000}"/>
    <cellStyle name="Percent 16 9 10" xfId="5783" xr:uid="{00000000-0005-0000-0000-000043140000}"/>
    <cellStyle name="Percent 16 9 10 2" xfId="5784" xr:uid="{00000000-0005-0000-0000-000044140000}"/>
    <cellStyle name="Percent 16 9 10 3" xfId="5785" xr:uid="{00000000-0005-0000-0000-000045140000}"/>
    <cellStyle name="Percent 16 9 10 4" xfId="23874" xr:uid="{00000000-0005-0000-0000-000046140000}"/>
    <cellStyle name="Percent 16 9 11" xfId="5786" xr:uid="{00000000-0005-0000-0000-000047140000}"/>
    <cellStyle name="Percent 16 9 11 2" xfId="5787" xr:uid="{00000000-0005-0000-0000-000048140000}"/>
    <cellStyle name="Percent 16 9 11 3" xfId="5788" xr:uid="{00000000-0005-0000-0000-000049140000}"/>
    <cellStyle name="Percent 16 9 11 4" xfId="23875" xr:uid="{00000000-0005-0000-0000-00004A140000}"/>
    <cellStyle name="Percent 16 9 12" xfId="5789" xr:uid="{00000000-0005-0000-0000-00004B140000}"/>
    <cellStyle name="Percent 16 9 12 2" xfId="5790" xr:uid="{00000000-0005-0000-0000-00004C140000}"/>
    <cellStyle name="Percent 16 9 12 3" xfId="5791" xr:uid="{00000000-0005-0000-0000-00004D140000}"/>
    <cellStyle name="Percent 16 9 12 4" xfId="23876" xr:uid="{00000000-0005-0000-0000-00004E140000}"/>
    <cellStyle name="Percent 16 9 13" xfId="5792" xr:uid="{00000000-0005-0000-0000-00004F140000}"/>
    <cellStyle name="Percent 16 9 13 2" xfId="5793" xr:uid="{00000000-0005-0000-0000-000050140000}"/>
    <cellStyle name="Percent 16 9 13 3" xfId="5794" xr:uid="{00000000-0005-0000-0000-000051140000}"/>
    <cellStyle name="Percent 16 9 13 4" xfId="23877" xr:uid="{00000000-0005-0000-0000-000052140000}"/>
    <cellStyle name="Percent 16 9 14" xfId="5795" xr:uid="{00000000-0005-0000-0000-000053140000}"/>
    <cellStyle name="Percent 16 9 14 2" xfId="5796" xr:uid="{00000000-0005-0000-0000-000054140000}"/>
    <cellStyle name="Percent 16 9 14 3" xfId="5797" xr:uid="{00000000-0005-0000-0000-000055140000}"/>
    <cellStyle name="Percent 16 9 14 4" xfId="23878" xr:uid="{00000000-0005-0000-0000-000056140000}"/>
    <cellStyle name="Percent 16 9 15" xfId="5798" xr:uid="{00000000-0005-0000-0000-000057140000}"/>
    <cellStyle name="Percent 16 9 15 2" xfId="5799" xr:uid="{00000000-0005-0000-0000-000058140000}"/>
    <cellStyle name="Percent 16 9 15 3" xfId="5800" xr:uid="{00000000-0005-0000-0000-000059140000}"/>
    <cellStyle name="Percent 16 9 15 4" xfId="23879" xr:uid="{00000000-0005-0000-0000-00005A140000}"/>
    <cellStyle name="Percent 16 9 16" xfId="5801" xr:uid="{00000000-0005-0000-0000-00005B140000}"/>
    <cellStyle name="Percent 16 9 16 2" xfId="5802" xr:uid="{00000000-0005-0000-0000-00005C140000}"/>
    <cellStyle name="Percent 16 9 16 3" xfId="5803" xr:uid="{00000000-0005-0000-0000-00005D140000}"/>
    <cellStyle name="Percent 16 9 16 4" xfId="23880" xr:uid="{00000000-0005-0000-0000-00005E140000}"/>
    <cellStyle name="Percent 16 9 17" xfId="5804" xr:uid="{00000000-0005-0000-0000-00005F140000}"/>
    <cellStyle name="Percent 16 9 17 2" xfId="5805" xr:uid="{00000000-0005-0000-0000-000060140000}"/>
    <cellStyle name="Percent 16 9 17 3" xfId="5806" xr:uid="{00000000-0005-0000-0000-000061140000}"/>
    <cellStyle name="Percent 16 9 17 4" xfId="23881" xr:uid="{00000000-0005-0000-0000-000062140000}"/>
    <cellStyle name="Percent 16 9 18" xfId="5807" xr:uid="{00000000-0005-0000-0000-000063140000}"/>
    <cellStyle name="Percent 16 9 19" xfId="5808" xr:uid="{00000000-0005-0000-0000-000064140000}"/>
    <cellStyle name="Percent 16 9 2" xfId="5809" xr:uid="{00000000-0005-0000-0000-000065140000}"/>
    <cellStyle name="Percent 16 9 2 2" xfId="5810" xr:uid="{00000000-0005-0000-0000-000066140000}"/>
    <cellStyle name="Percent 16 9 2 3" xfId="5811" xr:uid="{00000000-0005-0000-0000-000067140000}"/>
    <cellStyle name="Percent 16 9 2 4" xfId="23882" xr:uid="{00000000-0005-0000-0000-000068140000}"/>
    <cellStyle name="Percent 16 9 20" xfId="23873" xr:uid="{00000000-0005-0000-0000-000069140000}"/>
    <cellStyle name="Percent 16 9 3" xfId="5812" xr:uid="{00000000-0005-0000-0000-00006A140000}"/>
    <cellStyle name="Percent 16 9 3 2" xfId="5813" xr:uid="{00000000-0005-0000-0000-00006B140000}"/>
    <cellStyle name="Percent 16 9 3 3" xfId="5814" xr:uid="{00000000-0005-0000-0000-00006C140000}"/>
    <cellStyle name="Percent 16 9 3 4" xfId="23883" xr:uid="{00000000-0005-0000-0000-00006D140000}"/>
    <cellStyle name="Percent 16 9 4" xfId="5815" xr:uid="{00000000-0005-0000-0000-00006E140000}"/>
    <cellStyle name="Percent 16 9 4 2" xfId="5816" xr:uid="{00000000-0005-0000-0000-00006F140000}"/>
    <cellStyle name="Percent 16 9 4 3" xfId="5817" xr:uid="{00000000-0005-0000-0000-000070140000}"/>
    <cellStyle name="Percent 16 9 4 4" xfId="23884" xr:uid="{00000000-0005-0000-0000-000071140000}"/>
    <cellStyle name="Percent 16 9 5" xfId="5818" xr:uid="{00000000-0005-0000-0000-000072140000}"/>
    <cellStyle name="Percent 16 9 5 2" xfId="5819" xr:uid="{00000000-0005-0000-0000-000073140000}"/>
    <cellStyle name="Percent 16 9 5 3" xfId="5820" xr:uid="{00000000-0005-0000-0000-000074140000}"/>
    <cellStyle name="Percent 16 9 5 4" xfId="23885" xr:uid="{00000000-0005-0000-0000-000075140000}"/>
    <cellStyle name="Percent 16 9 6" xfId="5821" xr:uid="{00000000-0005-0000-0000-000076140000}"/>
    <cellStyle name="Percent 16 9 6 2" xfId="5822" xr:uid="{00000000-0005-0000-0000-000077140000}"/>
    <cellStyle name="Percent 16 9 6 3" xfId="5823" xr:uid="{00000000-0005-0000-0000-000078140000}"/>
    <cellStyle name="Percent 16 9 6 4" xfId="23886" xr:uid="{00000000-0005-0000-0000-000079140000}"/>
    <cellStyle name="Percent 16 9 7" xfId="5824" xr:uid="{00000000-0005-0000-0000-00007A140000}"/>
    <cellStyle name="Percent 16 9 7 2" xfId="5825" xr:uid="{00000000-0005-0000-0000-00007B140000}"/>
    <cellStyle name="Percent 16 9 7 3" xfId="5826" xr:uid="{00000000-0005-0000-0000-00007C140000}"/>
    <cellStyle name="Percent 16 9 7 4" xfId="23887" xr:uid="{00000000-0005-0000-0000-00007D140000}"/>
    <cellStyle name="Percent 16 9 8" xfId="5827" xr:uid="{00000000-0005-0000-0000-00007E140000}"/>
    <cellStyle name="Percent 16 9 8 2" xfId="5828" xr:uid="{00000000-0005-0000-0000-00007F140000}"/>
    <cellStyle name="Percent 16 9 8 3" xfId="5829" xr:uid="{00000000-0005-0000-0000-000080140000}"/>
    <cellStyle name="Percent 16 9 8 4" xfId="23888" xr:uid="{00000000-0005-0000-0000-000081140000}"/>
    <cellStyle name="Percent 16 9 9" xfId="5830" xr:uid="{00000000-0005-0000-0000-000082140000}"/>
    <cellStyle name="Percent 16 9 9 2" xfId="5831" xr:uid="{00000000-0005-0000-0000-000083140000}"/>
    <cellStyle name="Percent 16 9 9 3" xfId="5832" xr:uid="{00000000-0005-0000-0000-000084140000}"/>
    <cellStyle name="Percent 16 9 9 4" xfId="23889" xr:uid="{00000000-0005-0000-0000-000085140000}"/>
    <cellStyle name="Percent 17" xfId="2449" xr:uid="{00000000-0005-0000-0000-000086140000}"/>
    <cellStyle name="Percent 17 10" xfId="5834" xr:uid="{00000000-0005-0000-0000-000087140000}"/>
    <cellStyle name="Percent 17 11" xfId="5835" xr:uid="{00000000-0005-0000-0000-000088140000}"/>
    <cellStyle name="Percent 17 12" xfId="5833" xr:uid="{00000000-0005-0000-0000-000089140000}"/>
    <cellStyle name="Percent 17 2" xfId="2450" xr:uid="{00000000-0005-0000-0000-00008A140000}"/>
    <cellStyle name="Percent 17 2 2" xfId="5837" xr:uid="{00000000-0005-0000-0000-00008B140000}"/>
    <cellStyle name="Percent 17 2 2 2" xfId="5838" xr:uid="{00000000-0005-0000-0000-00008C140000}"/>
    <cellStyle name="Percent 17 2 3" xfId="5839" xr:uid="{00000000-0005-0000-0000-00008D140000}"/>
    <cellStyle name="Percent 17 2 4" xfId="5840" xr:uid="{00000000-0005-0000-0000-00008E140000}"/>
    <cellStyle name="Percent 17 2 5" xfId="5836" xr:uid="{00000000-0005-0000-0000-00008F140000}"/>
    <cellStyle name="Percent 17 3" xfId="2451" xr:uid="{00000000-0005-0000-0000-000090140000}"/>
    <cellStyle name="Percent 17 3 2" xfId="5842" xr:uid="{00000000-0005-0000-0000-000091140000}"/>
    <cellStyle name="Percent 17 3 3" xfId="5843" xr:uid="{00000000-0005-0000-0000-000092140000}"/>
    <cellStyle name="Percent 17 3 4" xfId="5841" xr:uid="{00000000-0005-0000-0000-000093140000}"/>
    <cellStyle name="Percent 17 4" xfId="2452" xr:uid="{00000000-0005-0000-0000-000094140000}"/>
    <cellStyle name="Percent 17 4 2" xfId="5845" xr:uid="{00000000-0005-0000-0000-000095140000}"/>
    <cellStyle name="Percent 17 4 3" xfId="5846" xr:uid="{00000000-0005-0000-0000-000096140000}"/>
    <cellStyle name="Percent 17 4 4" xfId="5844" xr:uid="{00000000-0005-0000-0000-000097140000}"/>
    <cellStyle name="Percent 17 5" xfId="2453" xr:uid="{00000000-0005-0000-0000-000098140000}"/>
    <cellStyle name="Percent 17 5 2" xfId="5848" xr:uid="{00000000-0005-0000-0000-000099140000}"/>
    <cellStyle name="Percent 17 5 3" xfId="5849" xr:uid="{00000000-0005-0000-0000-00009A140000}"/>
    <cellStyle name="Percent 17 5 4" xfId="5847" xr:uid="{00000000-0005-0000-0000-00009B140000}"/>
    <cellStyle name="Percent 17 6" xfId="2454" xr:uid="{00000000-0005-0000-0000-00009C140000}"/>
    <cellStyle name="Percent 17 6 2" xfId="5851" xr:uid="{00000000-0005-0000-0000-00009D140000}"/>
    <cellStyle name="Percent 17 6 3" xfId="5852" xr:uid="{00000000-0005-0000-0000-00009E140000}"/>
    <cellStyle name="Percent 17 6 4" xfId="5850" xr:uid="{00000000-0005-0000-0000-00009F140000}"/>
    <cellStyle name="Percent 17 7" xfId="2455" xr:uid="{00000000-0005-0000-0000-0000A0140000}"/>
    <cellStyle name="Percent 17 7 2" xfId="2456" xr:uid="{00000000-0005-0000-0000-0000A1140000}"/>
    <cellStyle name="Percent 17 7 2 2" xfId="5855" xr:uid="{00000000-0005-0000-0000-0000A2140000}"/>
    <cellStyle name="Percent 17 7 2 3" xfId="5856" xr:uid="{00000000-0005-0000-0000-0000A3140000}"/>
    <cellStyle name="Percent 17 7 2 4" xfId="5854" xr:uid="{00000000-0005-0000-0000-0000A4140000}"/>
    <cellStyle name="Percent 17 7 3" xfId="2457" xr:uid="{00000000-0005-0000-0000-0000A5140000}"/>
    <cellStyle name="Percent 17 7 3 2" xfId="5858" xr:uid="{00000000-0005-0000-0000-0000A6140000}"/>
    <cellStyle name="Percent 17 7 3 3" xfId="5859" xr:uid="{00000000-0005-0000-0000-0000A7140000}"/>
    <cellStyle name="Percent 17 7 3 4" xfId="5857" xr:uid="{00000000-0005-0000-0000-0000A8140000}"/>
    <cellStyle name="Percent 17 7 4" xfId="5860" xr:uid="{00000000-0005-0000-0000-0000A9140000}"/>
    <cellStyle name="Percent 17 7 5" xfId="5861" xr:uid="{00000000-0005-0000-0000-0000AA140000}"/>
    <cellStyle name="Percent 17 7 6" xfId="5853" xr:uid="{00000000-0005-0000-0000-0000AB140000}"/>
    <cellStyle name="Percent 17 8" xfId="2458" xr:uid="{00000000-0005-0000-0000-0000AC140000}"/>
    <cellStyle name="Percent 17 8 2" xfId="2459" xr:uid="{00000000-0005-0000-0000-0000AD140000}"/>
    <cellStyle name="Percent 17 8 2 2" xfId="5864" xr:uid="{00000000-0005-0000-0000-0000AE140000}"/>
    <cellStyle name="Percent 17 8 2 3" xfId="5865" xr:uid="{00000000-0005-0000-0000-0000AF140000}"/>
    <cellStyle name="Percent 17 8 2 4" xfId="5863" xr:uid="{00000000-0005-0000-0000-0000B0140000}"/>
    <cellStyle name="Percent 17 8 3" xfId="5866" xr:uid="{00000000-0005-0000-0000-0000B1140000}"/>
    <cellStyle name="Percent 17 8 4" xfId="5867" xr:uid="{00000000-0005-0000-0000-0000B2140000}"/>
    <cellStyle name="Percent 17 8 5" xfId="5862" xr:uid="{00000000-0005-0000-0000-0000B3140000}"/>
    <cellStyle name="Percent 17 9" xfId="5868" xr:uid="{00000000-0005-0000-0000-0000B4140000}"/>
    <cellStyle name="Percent 17 9 2" xfId="5869" xr:uid="{00000000-0005-0000-0000-0000B5140000}"/>
    <cellStyle name="Percent 17 9 2 2" xfId="5870" xr:uid="{00000000-0005-0000-0000-0000B6140000}"/>
    <cellStyle name="Percent 17 9 3" xfId="5871" xr:uid="{00000000-0005-0000-0000-0000B7140000}"/>
    <cellStyle name="Percent 17 9 3 2" xfId="5872" xr:uid="{00000000-0005-0000-0000-0000B8140000}"/>
    <cellStyle name="Percent 17 9 3 2 2" xfId="5873" xr:uid="{00000000-0005-0000-0000-0000B9140000}"/>
    <cellStyle name="Percent 17 9 3 3" xfId="5874" xr:uid="{00000000-0005-0000-0000-0000BA140000}"/>
    <cellStyle name="Percent 17 9 3 3 2" xfId="5875" xr:uid="{00000000-0005-0000-0000-0000BB140000}"/>
    <cellStyle name="Percent 17 9 3 4" xfId="5876" xr:uid="{00000000-0005-0000-0000-0000BC140000}"/>
    <cellStyle name="Percent 17 9 4" xfId="5877" xr:uid="{00000000-0005-0000-0000-0000BD140000}"/>
    <cellStyle name="Percent 17 9 4 2" xfId="5878" xr:uid="{00000000-0005-0000-0000-0000BE140000}"/>
    <cellStyle name="Percent 17 9 5" xfId="5879" xr:uid="{00000000-0005-0000-0000-0000BF140000}"/>
    <cellStyle name="Percent 17 9 6" xfId="5880" xr:uid="{00000000-0005-0000-0000-0000C0140000}"/>
    <cellStyle name="Percent 17 9 7" xfId="23890" xr:uid="{00000000-0005-0000-0000-0000C1140000}"/>
    <cellStyle name="Percent 18" xfId="5881" xr:uid="{00000000-0005-0000-0000-0000C2140000}"/>
    <cellStyle name="Percent 18 2" xfId="5882" xr:uid="{00000000-0005-0000-0000-0000C3140000}"/>
    <cellStyle name="Percent 18 2 2" xfId="5883" xr:uid="{00000000-0005-0000-0000-0000C4140000}"/>
    <cellStyle name="Percent 18 3" xfId="5884" xr:uid="{00000000-0005-0000-0000-0000C5140000}"/>
    <cellStyle name="Percent 2" xfId="2460" xr:uid="{00000000-0005-0000-0000-0000C6140000}"/>
    <cellStyle name="Percent 2 10" xfId="2461" xr:uid="{00000000-0005-0000-0000-0000C7140000}"/>
    <cellStyle name="Percent 2 10 10" xfId="5887" xr:uid="{00000000-0005-0000-0000-0000C8140000}"/>
    <cellStyle name="Percent 2 10 11" xfId="5886" xr:uid="{00000000-0005-0000-0000-0000C9140000}"/>
    <cellStyle name="Percent 2 10 2" xfId="2462" xr:uid="{00000000-0005-0000-0000-0000CA140000}"/>
    <cellStyle name="Percent 2 10 2 2" xfId="5889" xr:uid="{00000000-0005-0000-0000-0000CB140000}"/>
    <cellStyle name="Percent 2 10 2 3" xfId="5890" xr:uid="{00000000-0005-0000-0000-0000CC140000}"/>
    <cellStyle name="Percent 2 10 2 4" xfId="5888" xr:uid="{00000000-0005-0000-0000-0000CD140000}"/>
    <cellStyle name="Percent 2 10 3" xfId="5891" xr:uid="{00000000-0005-0000-0000-0000CE140000}"/>
    <cellStyle name="Percent 2 10 3 2" xfId="5892" xr:uid="{00000000-0005-0000-0000-0000CF140000}"/>
    <cellStyle name="Percent 2 10 3 3" xfId="5893" xr:uid="{00000000-0005-0000-0000-0000D0140000}"/>
    <cellStyle name="Percent 2 10 3 4" xfId="23891" xr:uid="{00000000-0005-0000-0000-0000D1140000}"/>
    <cellStyle name="Percent 2 10 4" xfId="5894" xr:uid="{00000000-0005-0000-0000-0000D2140000}"/>
    <cellStyle name="Percent 2 10 4 2" xfId="5895" xr:uid="{00000000-0005-0000-0000-0000D3140000}"/>
    <cellStyle name="Percent 2 10 4 3" xfId="5896" xr:uid="{00000000-0005-0000-0000-0000D4140000}"/>
    <cellStyle name="Percent 2 10 4 4" xfId="23892" xr:uid="{00000000-0005-0000-0000-0000D5140000}"/>
    <cellStyle name="Percent 2 10 5" xfId="5897" xr:uid="{00000000-0005-0000-0000-0000D6140000}"/>
    <cellStyle name="Percent 2 10 5 2" xfId="5898" xr:uid="{00000000-0005-0000-0000-0000D7140000}"/>
    <cellStyle name="Percent 2 10 5 3" xfId="5899" xr:uid="{00000000-0005-0000-0000-0000D8140000}"/>
    <cellStyle name="Percent 2 10 5 4" xfId="23893" xr:uid="{00000000-0005-0000-0000-0000D9140000}"/>
    <cellStyle name="Percent 2 10 6" xfId="5900" xr:uid="{00000000-0005-0000-0000-0000DA140000}"/>
    <cellStyle name="Percent 2 10 6 2" xfId="5901" xr:uid="{00000000-0005-0000-0000-0000DB140000}"/>
    <cellStyle name="Percent 2 10 6 3" xfId="5902" xr:uid="{00000000-0005-0000-0000-0000DC140000}"/>
    <cellStyle name="Percent 2 10 6 4" xfId="23894" xr:uid="{00000000-0005-0000-0000-0000DD140000}"/>
    <cellStyle name="Percent 2 10 7" xfId="5903" xr:uid="{00000000-0005-0000-0000-0000DE140000}"/>
    <cellStyle name="Percent 2 10 7 2" xfId="5904" xr:uid="{00000000-0005-0000-0000-0000DF140000}"/>
    <cellStyle name="Percent 2 10 7 3" xfId="5905" xr:uid="{00000000-0005-0000-0000-0000E0140000}"/>
    <cellStyle name="Percent 2 10 7 4" xfId="23895" xr:uid="{00000000-0005-0000-0000-0000E1140000}"/>
    <cellStyle name="Percent 2 10 8" xfId="5906" xr:uid="{00000000-0005-0000-0000-0000E2140000}"/>
    <cellStyle name="Percent 2 10 8 2" xfId="5907" xr:uid="{00000000-0005-0000-0000-0000E3140000}"/>
    <cellStyle name="Percent 2 10 8 3" xfId="5908" xr:uid="{00000000-0005-0000-0000-0000E4140000}"/>
    <cellStyle name="Percent 2 10 8 4" xfId="23896" xr:uid="{00000000-0005-0000-0000-0000E5140000}"/>
    <cellStyle name="Percent 2 10 9" xfId="5909" xr:uid="{00000000-0005-0000-0000-0000E6140000}"/>
    <cellStyle name="Percent 2 11" xfId="2463" xr:uid="{00000000-0005-0000-0000-0000E7140000}"/>
    <cellStyle name="Percent 2 11 10" xfId="5911" xr:uid="{00000000-0005-0000-0000-0000E8140000}"/>
    <cellStyle name="Percent 2 11 11" xfId="5910" xr:uid="{00000000-0005-0000-0000-0000E9140000}"/>
    <cellStyle name="Percent 2 11 2" xfId="2464" xr:uid="{00000000-0005-0000-0000-0000EA140000}"/>
    <cellStyle name="Percent 2 11 2 2" xfId="5913" xr:uid="{00000000-0005-0000-0000-0000EB140000}"/>
    <cellStyle name="Percent 2 11 2 3" xfId="5914" xr:uid="{00000000-0005-0000-0000-0000EC140000}"/>
    <cellStyle name="Percent 2 11 2 4" xfId="5912" xr:uid="{00000000-0005-0000-0000-0000ED140000}"/>
    <cellStyle name="Percent 2 11 3" xfId="5915" xr:uid="{00000000-0005-0000-0000-0000EE140000}"/>
    <cellStyle name="Percent 2 11 3 2" xfId="5916" xr:uid="{00000000-0005-0000-0000-0000EF140000}"/>
    <cellStyle name="Percent 2 11 3 3" xfId="5917" xr:uid="{00000000-0005-0000-0000-0000F0140000}"/>
    <cellStyle name="Percent 2 11 3 4" xfId="23897" xr:uid="{00000000-0005-0000-0000-0000F1140000}"/>
    <cellStyle name="Percent 2 11 4" xfId="5918" xr:uid="{00000000-0005-0000-0000-0000F2140000}"/>
    <cellStyle name="Percent 2 11 4 2" xfId="5919" xr:uid="{00000000-0005-0000-0000-0000F3140000}"/>
    <cellStyle name="Percent 2 11 4 3" xfId="5920" xr:uid="{00000000-0005-0000-0000-0000F4140000}"/>
    <cellStyle name="Percent 2 11 4 4" xfId="23898" xr:uid="{00000000-0005-0000-0000-0000F5140000}"/>
    <cellStyle name="Percent 2 11 5" xfId="5921" xr:uid="{00000000-0005-0000-0000-0000F6140000}"/>
    <cellStyle name="Percent 2 11 5 2" xfId="5922" xr:uid="{00000000-0005-0000-0000-0000F7140000}"/>
    <cellStyle name="Percent 2 11 5 3" xfId="5923" xr:uid="{00000000-0005-0000-0000-0000F8140000}"/>
    <cellStyle name="Percent 2 11 5 4" xfId="23899" xr:uid="{00000000-0005-0000-0000-0000F9140000}"/>
    <cellStyle name="Percent 2 11 6" xfId="5924" xr:uid="{00000000-0005-0000-0000-0000FA140000}"/>
    <cellStyle name="Percent 2 11 6 2" xfId="5925" xr:uid="{00000000-0005-0000-0000-0000FB140000}"/>
    <cellStyle name="Percent 2 11 6 3" xfId="5926" xr:uid="{00000000-0005-0000-0000-0000FC140000}"/>
    <cellStyle name="Percent 2 11 6 4" xfId="23900" xr:uid="{00000000-0005-0000-0000-0000FD140000}"/>
    <cellStyle name="Percent 2 11 7" xfId="5927" xr:uid="{00000000-0005-0000-0000-0000FE140000}"/>
    <cellStyle name="Percent 2 11 7 2" xfId="5928" xr:uid="{00000000-0005-0000-0000-0000FF140000}"/>
    <cellStyle name="Percent 2 11 7 3" xfId="5929" xr:uid="{00000000-0005-0000-0000-000000150000}"/>
    <cellStyle name="Percent 2 11 7 4" xfId="23901" xr:uid="{00000000-0005-0000-0000-000001150000}"/>
    <cellStyle name="Percent 2 11 8" xfId="5930" xr:uid="{00000000-0005-0000-0000-000002150000}"/>
    <cellStyle name="Percent 2 11 8 2" xfId="5931" xr:uid="{00000000-0005-0000-0000-000003150000}"/>
    <cellStyle name="Percent 2 11 8 3" xfId="5932" xr:uid="{00000000-0005-0000-0000-000004150000}"/>
    <cellStyle name="Percent 2 11 8 4" xfId="23902" xr:uid="{00000000-0005-0000-0000-000005150000}"/>
    <cellStyle name="Percent 2 11 9" xfId="5933" xr:uid="{00000000-0005-0000-0000-000006150000}"/>
    <cellStyle name="Percent 2 12" xfId="2465" xr:uid="{00000000-0005-0000-0000-000007150000}"/>
    <cellStyle name="Percent 2 12 2" xfId="5935" xr:uid="{00000000-0005-0000-0000-000008150000}"/>
    <cellStyle name="Percent 2 12 3" xfId="5936" xr:uid="{00000000-0005-0000-0000-000009150000}"/>
    <cellStyle name="Percent 2 12 4" xfId="5934" xr:uid="{00000000-0005-0000-0000-00000A150000}"/>
    <cellStyle name="Percent 2 13" xfId="2466" xr:uid="{00000000-0005-0000-0000-00000B150000}"/>
    <cellStyle name="Percent 2 13 2" xfId="5938" xr:uid="{00000000-0005-0000-0000-00000C150000}"/>
    <cellStyle name="Percent 2 13 3" xfId="5939" xr:uid="{00000000-0005-0000-0000-00000D150000}"/>
    <cellStyle name="Percent 2 13 4" xfId="5937" xr:uid="{00000000-0005-0000-0000-00000E150000}"/>
    <cellStyle name="Percent 2 14" xfId="2467" xr:uid="{00000000-0005-0000-0000-00000F150000}"/>
    <cellStyle name="Percent 2 14 2" xfId="5941" xr:uid="{00000000-0005-0000-0000-000010150000}"/>
    <cellStyle name="Percent 2 14 3" xfId="5942" xr:uid="{00000000-0005-0000-0000-000011150000}"/>
    <cellStyle name="Percent 2 14 4" xfId="5940" xr:uid="{00000000-0005-0000-0000-000012150000}"/>
    <cellStyle name="Percent 2 15" xfId="2468" xr:uid="{00000000-0005-0000-0000-000013150000}"/>
    <cellStyle name="Percent 2 15 2" xfId="5944" xr:uid="{00000000-0005-0000-0000-000014150000}"/>
    <cellStyle name="Percent 2 15 3" xfId="5945" xr:uid="{00000000-0005-0000-0000-000015150000}"/>
    <cellStyle name="Percent 2 15 4" xfId="5943" xr:uid="{00000000-0005-0000-0000-000016150000}"/>
    <cellStyle name="Percent 2 16" xfId="2469" xr:uid="{00000000-0005-0000-0000-000017150000}"/>
    <cellStyle name="Percent 2 16 2" xfId="5947" xr:uid="{00000000-0005-0000-0000-000018150000}"/>
    <cellStyle name="Percent 2 16 3" xfId="5948" xr:uid="{00000000-0005-0000-0000-000019150000}"/>
    <cellStyle name="Percent 2 16 4" xfId="5946" xr:uid="{00000000-0005-0000-0000-00001A150000}"/>
    <cellStyle name="Percent 2 17" xfId="2470" xr:uid="{00000000-0005-0000-0000-00001B150000}"/>
    <cellStyle name="Percent 2 17 2" xfId="5950" xr:uid="{00000000-0005-0000-0000-00001C150000}"/>
    <cellStyle name="Percent 2 17 3" xfId="5951" xr:uid="{00000000-0005-0000-0000-00001D150000}"/>
    <cellStyle name="Percent 2 17 4" xfId="5949" xr:uid="{00000000-0005-0000-0000-00001E150000}"/>
    <cellStyle name="Percent 2 18" xfId="2471" xr:uid="{00000000-0005-0000-0000-00001F150000}"/>
    <cellStyle name="Percent 2 18 2" xfId="5953" xr:uid="{00000000-0005-0000-0000-000020150000}"/>
    <cellStyle name="Percent 2 18 3" xfId="5954" xr:uid="{00000000-0005-0000-0000-000021150000}"/>
    <cellStyle name="Percent 2 18 4" xfId="5952" xr:uid="{00000000-0005-0000-0000-000022150000}"/>
    <cellStyle name="Percent 2 19" xfId="2472" xr:uid="{00000000-0005-0000-0000-000023150000}"/>
    <cellStyle name="Percent 2 19 2" xfId="5956" xr:uid="{00000000-0005-0000-0000-000024150000}"/>
    <cellStyle name="Percent 2 19 3" xfId="5957" xr:uid="{00000000-0005-0000-0000-000025150000}"/>
    <cellStyle name="Percent 2 19 4" xfId="5955" xr:uid="{00000000-0005-0000-0000-000026150000}"/>
    <cellStyle name="Percent 2 2" xfId="2473" xr:uid="{00000000-0005-0000-0000-000027150000}"/>
    <cellStyle name="Percent 2 2 10" xfId="5959" xr:uid="{00000000-0005-0000-0000-000028150000}"/>
    <cellStyle name="Percent 2 2 11" xfId="5960" xr:uid="{00000000-0005-0000-0000-000029150000}"/>
    <cellStyle name="Percent 2 2 12" xfId="5958" xr:uid="{00000000-0005-0000-0000-00002A150000}"/>
    <cellStyle name="Percent 2 2 2" xfId="2474" xr:uid="{00000000-0005-0000-0000-00002B150000}"/>
    <cellStyle name="Percent 2 2 2 2" xfId="5962" xr:uid="{00000000-0005-0000-0000-00002C150000}"/>
    <cellStyle name="Percent 2 2 2 3" xfId="5963" xr:uid="{00000000-0005-0000-0000-00002D150000}"/>
    <cellStyle name="Percent 2 2 2 4" xfId="5964" xr:uid="{00000000-0005-0000-0000-00002E150000}"/>
    <cellStyle name="Percent 2 2 2 5" xfId="5961" xr:uid="{00000000-0005-0000-0000-00002F150000}"/>
    <cellStyle name="Percent 2 2 3" xfId="2475" xr:uid="{00000000-0005-0000-0000-000030150000}"/>
    <cellStyle name="Percent 2 2 3 2" xfId="2476" xr:uid="{00000000-0005-0000-0000-000031150000}"/>
    <cellStyle name="Percent 2 2 3 2 2" xfId="5967" xr:uid="{00000000-0005-0000-0000-000032150000}"/>
    <cellStyle name="Percent 2 2 3 2 3" xfId="5968" xr:uid="{00000000-0005-0000-0000-000033150000}"/>
    <cellStyle name="Percent 2 2 3 2 4" xfId="5966" xr:uid="{00000000-0005-0000-0000-000034150000}"/>
    <cellStyle name="Percent 2 2 3 3" xfId="2477" xr:uid="{00000000-0005-0000-0000-000035150000}"/>
    <cellStyle name="Percent 2 2 3 3 2" xfId="5970" xr:uid="{00000000-0005-0000-0000-000036150000}"/>
    <cellStyle name="Percent 2 2 3 3 3" xfId="5971" xr:uid="{00000000-0005-0000-0000-000037150000}"/>
    <cellStyle name="Percent 2 2 3 3 4" xfId="5969" xr:uid="{00000000-0005-0000-0000-000038150000}"/>
    <cellStyle name="Percent 2 2 3 4" xfId="5972" xr:uid="{00000000-0005-0000-0000-000039150000}"/>
    <cellStyle name="Percent 2 2 3 5" xfId="5973" xr:uid="{00000000-0005-0000-0000-00003A150000}"/>
    <cellStyle name="Percent 2 2 3 6" xfId="5965" xr:uid="{00000000-0005-0000-0000-00003B150000}"/>
    <cellStyle name="Percent 2 2 4" xfId="2478" xr:uid="{00000000-0005-0000-0000-00003C150000}"/>
    <cellStyle name="Percent 2 2 4 2" xfId="2479" xr:uid="{00000000-0005-0000-0000-00003D150000}"/>
    <cellStyle name="Percent 2 2 4 2 2" xfId="5976" xr:uid="{00000000-0005-0000-0000-00003E150000}"/>
    <cellStyle name="Percent 2 2 4 2 3" xfId="5977" xr:uid="{00000000-0005-0000-0000-00003F150000}"/>
    <cellStyle name="Percent 2 2 4 2 4" xfId="5975" xr:uid="{00000000-0005-0000-0000-000040150000}"/>
    <cellStyle name="Percent 2 2 4 3" xfId="5978" xr:uid="{00000000-0005-0000-0000-000041150000}"/>
    <cellStyle name="Percent 2 2 4 3 2" xfId="5979" xr:uid="{00000000-0005-0000-0000-000042150000}"/>
    <cellStyle name="Percent 2 2 4 3 3" xfId="5980" xr:uid="{00000000-0005-0000-0000-000043150000}"/>
    <cellStyle name="Percent 2 2 4 3 4" xfId="23903" xr:uid="{00000000-0005-0000-0000-000044150000}"/>
    <cellStyle name="Percent 2 2 4 4" xfId="5981" xr:uid="{00000000-0005-0000-0000-000045150000}"/>
    <cellStyle name="Percent 2 2 4 5" xfId="5982" xr:uid="{00000000-0005-0000-0000-000046150000}"/>
    <cellStyle name="Percent 2 2 4 6" xfId="5974" xr:uid="{00000000-0005-0000-0000-000047150000}"/>
    <cellStyle name="Percent 2 2 5" xfId="2480" xr:uid="{00000000-0005-0000-0000-000048150000}"/>
    <cellStyle name="Percent 2 2 5 2" xfId="5984" xr:uid="{00000000-0005-0000-0000-000049150000}"/>
    <cellStyle name="Percent 2 2 5 3" xfId="5985" xr:uid="{00000000-0005-0000-0000-00004A150000}"/>
    <cellStyle name="Percent 2 2 5 4" xfId="5983" xr:uid="{00000000-0005-0000-0000-00004B150000}"/>
    <cellStyle name="Percent 2 2 6" xfId="2481" xr:uid="{00000000-0005-0000-0000-00004C150000}"/>
    <cellStyle name="Percent 2 2 6 2" xfId="5987" xr:uid="{00000000-0005-0000-0000-00004D150000}"/>
    <cellStyle name="Percent 2 2 6 2 2" xfId="5988" xr:uid="{00000000-0005-0000-0000-00004E150000}"/>
    <cellStyle name="Percent 2 2 6 2 3" xfId="23905" xr:uid="{00000000-0005-0000-0000-00004F150000}"/>
    <cellStyle name="Percent 2 2 6 3" xfId="5989" xr:uid="{00000000-0005-0000-0000-000050150000}"/>
    <cellStyle name="Percent 2 2 6 4" xfId="5986" xr:uid="{00000000-0005-0000-0000-000051150000}"/>
    <cellStyle name="Percent 2 2 6 5" xfId="23904" xr:uid="{00000000-0005-0000-0000-000052150000}"/>
    <cellStyle name="Percent 2 2 7" xfId="5990" xr:uid="{00000000-0005-0000-0000-000053150000}"/>
    <cellStyle name="Percent 2 2 7 2" xfId="5991" xr:uid="{00000000-0005-0000-0000-000054150000}"/>
    <cellStyle name="Percent 2 2 7 2 2" xfId="5992" xr:uid="{00000000-0005-0000-0000-000055150000}"/>
    <cellStyle name="Percent 2 2 7 2 3" xfId="23907" xr:uid="{00000000-0005-0000-0000-000056150000}"/>
    <cellStyle name="Percent 2 2 7 3" xfId="5993" xr:uid="{00000000-0005-0000-0000-000057150000}"/>
    <cellStyle name="Percent 2 2 7 4" xfId="23906" xr:uid="{00000000-0005-0000-0000-000058150000}"/>
    <cellStyle name="Percent 2 2 8" xfId="5994" xr:uid="{00000000-0005-0000-0000-000059150000}"/>
    <cellStyle name="Percent 2 2 8 2" xfId="5995" xr:uid="{00000000-0005-0000-0000-00005A150000}"/>
    <cellStyle name="Percent 2 2 8 3" xfId="5996" xr:uid="{00000000-0005-0000-0000-00005B150000}"/>
    <cellStyle name="Percent 2 2 8 4" xfId="23908" xr:uid="{00000000-0005-0000-0000-00005C150000}"/>
    <cellStyle name="Percent 2 2 9" xfId="5997" xr:uid="{00000000-0005-0000-0000-00005D150000}"/>
    <cellStyle name="Percent 2 20" xfId="2482" xr:uid="{00000000-0005-0000-0000-00005E150000}"/>
    <cellStyle name="Percent 2 20 2" xfId="5999" xr:uid="{00000000-0005-0000-0000-00005F150000}"/>
    <cellStyle name="Percent 2 20 2 2" xfId="6000" xr:uid="{00000000-0005-0000-0000-000060150000}"/>
    <cellStyle name="Percent 2 20 2 2 2" xfId="6001" xr:uid="{00000000-0005-0000-0000-000061150000}"/>
    <cellStyle name="Percent 2 20 2 3" xfId="6002" xr:uid="{00000000-0005-0000-0000-000062150000}"/>
    <cellStyle name="Percent 2 20 2 3 2" xfId="6003" xr:uid="{00000000-0005-0000-0000-000063150000}"/>
    <cellStyle name="Percent 2 20 2 3 2 2" xfId="6004" xr:uid="{00000000-0005-0000-0000-000064150000}"/>
    <cellStyle name="Percent 2 20 2 3 3" xfId="6005" xr:uid="{00000000-0005-0000-0000-000065150000}"/>
    <cellStyle name="Percent 2 20 2 3 3 2" xfId="6006" xr:uid="{00000000-0005-0000-0000-000066150000}"/>
    <cellStyle name="Percent 2 20 2 3 4" xfId="6007" xr:uid="{00000000-0005-0000-0000-000067150000}"/>
    <cellStyle name="Percent 2 20 2 4" xfId="6008" xr:uid="{00000000-0005-0000-0000-000068150000}"/>
    <cellStyle name="Percent 2 20 2 4 2" xfId="6009" xr:uid="{00000000-0005-0000-0000-000069150000}"/>
    <cellStyle name="Percent 2 20 2 5" xfId="6010" xr:uid="{00000000-0005-0000-0000-00006A150000}"/>
    <cellStyle name="Percent 2 20 3" xfId="6011" xr:uid="{00000000-0005-0000-0000-00006B150000}"/>
    <cellStyle name="Percent 2 20 4" xfId="6012" xr:uid="{00000000-0005-0000-0000-00006C150000}"/>
    <cellStyle name="Percent 2 20 5" xfId="5998" xr:uid="{00000000-0005-0000-0000-00006D150000}"/>
    <cellStyle name="Percent 2 21" xfId="2483" xr:uid="{00000000-0005-0000-0000-00006E150000}"/>
    <cellStyle name="Percent 2 21 2" xfId="6014" xr:uid="{00000000-0005-0000-0000-00006F150000}"/>
    <cellStyle name="Percent 2 21 3" xfId="6015" xr:uid="{00000000-0005-0000-0000-000070150000}"/>
    <cellStyle name="Percent 2 21 4" xfId="6013" xr:uid="{00000000-0005-0000-0000-000071150000}"/>
    <cellStyle name="Percent 2 22" xfId="2484" xr:uid="{00000000-0005-0000-0000-000072150000}"/>
    <cellStyle name="Percent 2 22 2" xfId="6017" xr:uid="{00000000-0005-0000-0000-000073150000}"/>
    <cellStyle name="Percent 2 22 3" xfId="6018" xr:uid="{00000000-0005-0000-0000-000074150000}"/>
    <cellStyle name="Percent 2 22 4" xfId="6016" xr:uid="{00000000-0005-0000-0000-000075150000}"/>
    <cellStyle name="Percent 2 23" xfId="2485" xr:uid="{00000000-0005-0000-0000-000076150000}"/>
    <cellStyle name="Percent 2 23 2" xfId="6020" xr:uid="{00000000-0005-0000-0000-000077150000}"/>
    <cellStyle name="Percent 2 23 3" xfId="6021" xr:uid="{00000000-0005-0000-0000-000078150000}"/>
    <cellStyle name="Percent 2 23 4" xfId="6019" xr:uid="{00000000-0005-0000-0000-000079150000}"/>
    <cellStyle name="Percent 2 24" xfId="2486" xr:uid="{00000000-0005-0000-0000-00007A150000}"/>
    <cellStyle name="Percent 2 24 2" xfId="6023" xr:uid="{00000000-0005-0000-0000-00007B150000}"/>
    <cellStyle name="Percent 2 24 3" xfId="6024" xr:uid="{00000000-0005-0000-0000-00007C150000}"/>
    <cellStyle name="Percent 2 24 4" xfId="6022" xr:uid="{00000000-0005-0000-0000-00007D150000}"/>
    <cellStyle name="Percent 2 25" xfId="2487" xr:uid="{00000000-0005-0000-0000-00007E150000}"/>
    <cellStyle name="Percent 2 25 2" xfId="6026" xr:uid="{00000000-0005-0000-0000-00007F150000}"/>
    <cellStyle name="Percent 2 25 3" xfId="6027" xr:uid="{00000000-0005-0000-0000-000080150000}"/>
    <cellStyle name="Percent 2 25 4" xfId="6025" xr:uid="{00000000-0005-0000-0000-000081150000}"/>
    <cellStyle name="Percent 2 26" xfId="2488" xr:uid="{00000000-0005-0000-0000-000082150000}"/>
    <cellStyle name="Percent 2 26 2" xfId="6029" xr:uid="{00000000-0005-0000-0000-000083150000}"/>
    <cellStyle name="Percent 2 26 3" xfId="6030" xr:uid="{00000000-0005-0000-0000-000084150000}"/>
    <cellStyle name="Percent 2 26 4" xfId="6028" xr:uid="{00000000-0005-0000-0000-000085150000}"/>
    <cellStyle name="Percent 2 27" xfId="2489" xr:uid="{00000000-0005-0000-0000-000086150000}"/>
    <cellStyle name="Percent 2 27 2" xfId="6032" xr:uid="{00000000-0005-0000-0000-000087150000}"/>
    <cellStyle name="Percent 2 27 3" xfId="6033" xr:uid="{00000000-0005-0000-0000-000088150000}"/>
    <cellStyle name="Percent 2 27 4" xfId="6031" xr:uid="{00000000-0005-0000-0000-000089150000}"/>
    <cellStyle name="Percent 2 28" xfId="2490" xr:uid="{00000000-0005-0000-0000-00008A150000}"/>
    <cellStyle name="Percent 2 28 2" xfId="6035" xr:uid="{00000000-0005-0000-0000-00008B150000}"/>
    <cellStyle name="Percent 2 28 3" xfId="6036" xr:uid="{00000000-0005-0000-0000-00008C150000}"/>
    <cellStyle name="Percent 2 28 4" xfId="6034" xr:uid="{00000000-0005-0000-0000-00008D150000}"/>
    <cellStyle name="Percent 2 29" xfId="2491" xr:uid="{00000000-0005-0000-0000-00008E150000}"/>
    <cellStyle name="Percent 2 29 2" xfId="6038" xr:uid="{00000000-0005-0000-0000-00008F150000}"/>
    <cellStyle name="Percent 2 29 3" xfId="6039" xr:uid="{00000000-0005-0000-0000-000090150000}"/>
    <cellStyle name="Percent 2 29 4" xfId="6037" xr:uid="{00000000-0005-0000-0000-000091150000}"/>
    <cellStyle name="Percent 2 3" xfId="2492" xr:uid="{00000000-0005-0000-0000-000092150000}"/>
    <cellStyle name="Percent 2 3 10" xfId="2493" xr:uid="{00000000-0005-0000-0000-000093150000}"/>
    <cellStyle name="Percent 2 3 10 2" xfId="6042" xr:uid="{00000000-0005-0000-0000-000094150000}"/>
    <cellStyle name="Percent 2 3 10 3" xfId="6043" xr:uid="{00000000-0005-0000-0000-000095150000}"/>
    <cellStyle name="Percent 2 3 10 4" xfId="6041" xr:uid="{00000000-0005-0000-0000-000096150000}"/>
    <cellStyle name="Percent 2 3 11" xfId="2494" xr:uid="{00000000-0005-0000-0000-000097150000}"/>
    <cellStyle name="Percent 2 3 11 2" xfId="6045" xr:uid="{00000000-0005-0000-0000-000098150000}"/>
    <cellStyle name="Percent 2 3 11 3" xfId="6046" xr:uid="{00000000-0005-0000-0000-000099150000}"/>
    <cellStyle name="Percent 2 3 11 4" xfId="6044" xr:uid="{00000000-0005-0000-0000-00009A150000}"/>
    <cellStyle name="Percent 2 3 12" xfId="2495" xr:uid="{00000000-0005-0000-0000-00009B150000}"/>
    <cellStyle name="Percent 2 3 12 2" xfId="6048" xr:uid="{00000000-0005-0000-0000-00009C150000}"/>
    <cellStyle name="Percent 2 3 12 3" xfId="6049" xr:uid="{00000000-0005-0000-0000-00009D150000}"/>
    <cellStyle name="Percent 2 3 12 4" xfId="6047" xr:uid="{00000000-0005-0000-0000-00009E150000}"/>
    <cellStyle name="Percent 2 3 13" xfId="2496" xr:uid="{00000000-0005-0000-0000-00009F150000}"/>
    <cellStyle name="Percent 2 3 13 2" xfId="6051" xr:uid="{00000000-0005-0000-0000-0000A0150000}"/>
    <cellStyle name="Percent 2 3 13 3" xfId="6052" xr:uid="{00000000-0005-0000-0000-0000A1150000}"/>
    <cellStyle name="Percent 2 3 13 4" xfId="6050" xr:uid="{00000000-0005-0000-0000-0000A2150000}"/>
    <cellStyle name="Percent 2 3 14" xfId="2497" xr:uid="{00000000-0005-0000-0000-0000A3150000}"/>
    <cellStyle name="Percent 2 3 14 2" xfId="6054" xr:uid="{00000000-0005-0000-0000-0000A4150000}"/>
    <cellStyle name="Percent 2 3 14 3" xfId="6055" xr:uid="{00000000-0005-0000-0000-0000A5150000}"/>
    <cellStyle name="Percent 2 3 14 4" xfId="6053" xr:uid="{00000000-0005-0000-0000-0000A6150000}"/>
    <cellStyle name="Percent 2 3 15" xfId="2498" xr:uid="{00000000-0005-0000-0000-0000A7150000}"/>
    <cellStyle name="Percent 2 3 15 2" xfId="6057" xr:uid="{00000000-0005-0000-0000-0000A8150000}"/>
    <cellStyle name="Percent 2 3 15 3" xfId="6058" xr:uid="{00000000-0005-0000-0000-0000A9150000}"/>
    <cellStyle name="Percent 2 3 15 4" xfId="6056" xr:uid="{00000000-0005-0000-0000-0000AA150000}"/>
    <cellStyle name="Percent 2 3 16" xfId="2499" xr:uid="{00000000-0005-0000-0000-0000AB150000}"/>
    <cellStyle name="Percent 2 3 16 2" xfId="6060" xr:uid="{00000000-0005-0000-0000-0000AC150000}"/>
    <cellStyle name="Percent 2 3 16 3" xfId="6059" xr:uid="{00000000-0005-0000-0000-0000AD150000}"/>
    <cellStyle name="Percent 2 3 17" xfId="6061" xr:uid="{00000000-0005-0000-0000-0000AE150000}"/>
    <cellStyle name="Percent 2 3 18" xfId="6062" xr:uid="{00000000-0005-0000-0000-0000AF150000}"/>
    <cellStyle name="Percent 2 3 19" xfId="6040" xr:uid="{00000000-0005-0000-0000-0000B0150000}"/>
    <cellStyle name="Percent 2 3 2" xfId="2500" xr:uid="{00000000-0005-0000-0000-0000B1150000}"/>
    <cellStyle name="Percent 2 3 2 2" xfId="6064" xr:uid="{00000000-0005-0000-0000-0000B2150000}"/>
    <cellStyle name="Percent 2 3 2 3" xfId="6065" xr:uid="{00000000-0005-0000-0000-0000B3150000}"/>
    <cellStyle name="Percent 2 3 2 4" xfId="6063" xr:uid="{00000000-0005-0000-0000-0000B4150000}"/>
    <cellStyle name="Percent 2 3 3" xfId="2501" xr:uid="{00000000-0005-0000-0000-0000B5150000}"/>
    <cellStyle name="Percent 2 3 3 2" xfId="2502" xr:uid="{00000000-0005-0000-0000-0000B6150000}"/>
    <cellStyle name="Percent 2 3 3 2 2" xfId="6068" xr:uid="{00000000-0005-0000-0000-0000B7150000}"/>
    <cellStyle name="Percent 2 3 3 2 3" xfId="6069" xr:uid="{00000000-0005-0000-0000-0000B8150000}"/>
    <cellStyle name="Percent 2 3 3 2 4" xfId="6067" xr:uid="{00000000-0005-0000-0000-0000B9150000}"/>
    <cellStyle name="Percent 2 3 3 3" xfId="2503" xr:uid="{00000000-0005-0000-0000-0000BA150000}"/>
    <cellStyle name="Percent 2 3 3 3 2" xfId="2504" xr:uid="{00000000-0005-0000-0000-0000BB150000}"/>
    <cellStyle name="Percent 2 3 3 3 2 2" xfId="6072" xr:uid="{00000000-0005-0000-0000-0000BC150000}"/>
    <cellStyle name="Percent 2 3 3 3 2 3" xfId="6073" xr:uid="{00000000-0005-0000-0000-0000BD150000}"/>
    <cellStyle name="Percent 2 3 3 3 2 4" xfId="6071" xr:uid="{00000000-0005-0000-0000-0000BE150000}"/>
    <cellStyle name="Percent 2 3 3 3 3" xfId="2505" xr:uid="{00000000-0005-0000-0000-0000BF150000}"/>
    <cellStyle name="Percent 2 3 3 3 3 2" xfId="6075" xr:uid="{00000000-0005-0000-0000-0000C0150000}"/>
    <cellStyle name="Percent 2 3 3 3 3 3" xfId="6076" xr:uid="{00000000-0005-0000-0000-0000C1150000}"/>
    <cellStyle name="Percent 2 3 3 3 3 4" xfId="6074" xr:uid="{00000000-0005-0000-0000-0000C2150000}"/>
    <cellStyle name="Percent 2 3 3 3 4" xfId="2506" xr:uid="{00000000-0005-0000-0000-0000C3150000}"/>
    <cellStyle name="Percent 2 3 3 3 4 2" xfId="6078" xr:uid="{00000000-0005-0000-0000-0000C4150000}"/>
    <cellStyle name="Percent 2 3 3 3 4 3" xfId="6079" xr:uid="{00000000-0005-0000-0000-0000C5150000}"/>
    <cellStyle name="Percent 2 3 3 3 4 4" xfId="6077" xr:uid="{00000000-0005-0000-0000-0000C6150000}"/>
    <cellStyle name="Percent 2 3 3 3 5" xfId="6080" xr:uid="{00000000-0005-0000-0000-0000C7150000}"/>
    <cellStyle name="Percent 2 3 3 3 6" xfId="6081" xr:uid="{00000000-0005-0000-0000-0000C8150000}"/>
    <cellStyle name="Percent 2 3 3 3 7" xfId="6070" xr:uid="{00000000-0005-0000-0000-0000C9150000}"/>
    <cellStyle name="Percent 2 3 3 4" xfId="6082" xr:uid="{00000000-0005-0000-0000-0000CA150000}"/>
    <cellStyle name="Percent 2 3 3 5" xfId="6083" xr:uid="{00000000-0005-0000-0000-0000CB150000}"/>
    <cellStyle name="Percent 2 3 3 6" xfId="6066" xr:uid="{00000000-0005-0000-0000-0000CC150000}"/>
    <cellStyle name="Percent 2 3 4" xfId="2507" xr:uid="{00000000-0005-0000-0000-0000CD150000}"/>
    <cellStyle name="Percent 2 3 4 2" xfId="6085" xr:uid="{00000000-0005-0000-0000-0000CE150000}"/>
    <cellStyle name="Percent 2 3 4 3" xfId="6086" xr:uid="{00000000-0005-0000-0000-0000CF150000}"/>
    <cellStyle name="Percent 2 3 4 4" xfId="6084" xr:uid="{00000000-0005-0000-0000-0000D0150000}"/>
    <cellStyle name="Percent 2 3 5" xfId="2508" xr:uid="{00000000-0005-0000-0000-0000D1150000}"/>
    <cellStyle name="Percent 2 3 5 2" xfId="6088" xr:uid="{00000000-0005-0000-0000-0000D2150000}"/>
    <cellStyle name="Percent 2 3 5 3" xfId="6089" xr:uid="{00000000-0005-0000-0000-0000D3150000}"/>
    <cellStyle name="Percent 2 3 5 4" xfId="6087" xr:uid="{00000000-0005-0000-0000-0000D4150000}"/>
    <cellStyle name="Percent 2 3 6" xfId="2509" xr:uid="{00000000-0005-0000-0000-0000D5150000}"/>
    <cellStyle name="Percent 2 3 6 2" xfId="6091" xr:uid="{00000000-0005-0000-0000-0000D6150000}"/>
    <cellStyle name="Percent 2 3 6 3" xfId="6092" xr:uid="{00000000-0005-0000-0000-0000D7150000}"/>
    <cellStyle name="Percent 2 3 6 4" xfId="6090" xr:uid="{00000000-0005-0000-0000-0000D8150000}"/>
    <cellStyle name="Percent 2 3 7" xfId="2510" xr:uid="{00000000-0005-0000-0000-0000D9150000}"/>
    <cellStyle name="Percent 2 3 7 2" xfId="6094" xr:uid="{00000000-0005-0000-0000-0000DA150000}"/>
    <cellStyle name="Percent 2 3 7 3" xfId="6095" xr:uid="{00000000-0005-0000-0000-0000DB150000}"/>
    <cellStyle name="Percent 2 3 7 4" xfId="6093" xr:uid="{00000000-0005-0000-0000-0000DC150000}"/>
    <cellStyle name="Percent 2 3 8" xfId="2511" xr:uid="{00000000-0005-0000-0000-0000DD150000}"/>
    <cellStyle name="Percent 2 3 8 2" xfId="6097" xr:uid="{00000000-0005-0000-0000-0000DE150000}"/>
    <cellStyle name="Percent 2 3 8 3" xfId="6098" xr:uid="{00000000-0005-0000-0000-0000DF150000}"/>
    <cellStyle name="Percent 2 3 8 4" xfId="6096" xr:uid="{00000000-0005-0000-0000-0000E0150000}"/>
    <cellStyle name="Percent 2 3 9" xfId="2512" xr:uid="{00000000-0005-0000-0000-0000E1150000}"/>
    <cellStyle name="Percent 2 3 9 2" xfId="6100" xr:uid="{00000000-0005-0000-0000-0000E2150000}"/>
    <cellStyle name="Percent 2 3 9 3" xfId="6101" xr:uid="{00000000-0005-0000-0000-0000E3150000}"/>
    <cellStyle name="Percent 2 3 9 4" xfId="6099" xr:uid="{00000000-0005-0000-0000-0000E4150000}"/>
    <cellStyle name="Percent 2 30" xfId="2513" xr:uid="{00000000-0005-0000-0000-0000E5150000}"/>
    <cellStyle name="Percent 2 30 2" xfId="6103" xr:uid="{00000000-0005-0000-0000-0000E6150000}"/>
    <cellStyle name="Percent 2 30 3" xfId="6104" xr:uid="{00000000-0005-0000-0000-0000E7150000}"/>
    <cellStyle name="Percent 2 30 4" xfId="6102" xr:uid="{00000000-0005-0000-0000-0000E8150000}"/>
    <cellStyle name="Percent 2 31" xfId="2514" xr:uid="{00000000-0005-0000-0000-0000E9150000}"/>
    <cellStyle name="Percent 2 31 2" xfId="6106" xr:uid="{00000000-0005-0000-0000-0000EA150000}"/>
    <cellStyle name="Percent 2 31 3" xfId="6107" xr:uid="{00000000-0005-0000-0000-0000EB150000}"/>
    <cellStyle name="Percent 2 31 4" xfId="6105" xr:uid="{00000000-0005-0000-0000-0000EC150000}"/>
    <cellStyle name="Percent 2 32" xfId="2515" xr:uid="{00000000-0005-0000-0000-0000ED150000}"/>
    <cellStyle name="Percent 2 32 2" xfId="6109" xr:uid="{00000000-0005-0000-0000-0000EE150000}"/>
    <cellStyle name="Percent 2 32 3" xfId="6110" xr:uid="{00000000-0005-0000-0000-0000EF150000}"/>
    <cellStyle name="Percent 2 32 4" xfId="6108" xr:uid="{00000000-0005-0000-0000-0000F0150000}"/>
    <cellStyle name="Percent 2 33" xfId="2516" xr:uid="{00000000-0005-0000-0000-0000F1150000}"/>
    <cellStyle name="Percent 2 33 2" xfId="6112" xr:uid="{00000000-0005-0000-0000-0000F2150000}"/>
    <cellStyle name="Percent 2 33 3" xfId="6113" xr:uid="{00000000-0005-0000-0000-0000F3150000}"/>
    <cellStyle name="Percent 2 33 4" xfId="6111" xr:uid="{00000000-0005-0000-0000-0000F4150000}"/>
    <cellStyle name="Percent 2 34" xfId="2517" xr:uid="{00000000-0005-0000-0000-0000F5150000}"/>
    <cellStyle name="Percent 2 34 2" xfId="6115" xr:uid="{00000000-0005-0000-0000-0000F6150000}"/>
    <cellStyle name="Percent 2 34 3" xfId="6116" xr:uid="{00000000-0005-0000-0000-0000F7150000}"/>
    <cellStyle name="Percent 2 34 4" xfId="6114" xr:uid="{00000000-0005-0000-0000-0000F8150000}"/>
    <cellStyle name="Percent 2 35" xfId="2518" xr:uid="{00000000-0005-0000-0000-0000F9150000}"/>
    <cellStyle name="Percent 2 35 2" xfId="6118" xr:uid="{00000000-0005-0000-0000-0000FA150000}"/>
    <cellStyle name="Percent 2 35 3" xfId="6119" xr:uid="{00000000-0005-0000-0000-0000FB150000}"/>
    <cellStyle name="Percent 2 35 4" xfId="6117" xr:uid="{00000000-0005-0000-0000-0000FC150000}"/>
    <cellStyle name="Percent 2 36" xfId="2519" xr:uid="{00000000-0005-0000-0000-0000FD150000}"/>
    <cellStyle name="Percent 2 36 2" xfId="6121" xr:uid="{00000000-0005-0000-0000-0000FE150000}"/>
    <cellStyle name="Percent 2 36 3" xfId="6122" xr:uid="{00000000-0005-0000-0000-0000FF150000}"/>
    <cellStyle name="Percent 2 36 4" xfId="6120" xr:uid="{00000000-0005-0000-0000-000000160000}"/>
    <cellStyle name="Percent 2 37" xfId="2520" xr:uid="{00000000-0005-0000-0000-000001160000}"/>
    <cellStyle name="Percent 2 37 2" xfId="6124" xr:uid="{00000000-0005-0000-0000-000002160000}"/>
    <cellStyle name="Percent 2 37 3" xfId="6125" xr:uid="{00000000-0005-0000-0000-000003160000}"/>
    <cellStyle name="Percent 2 37 4" xfId="6123" xr:uid="{00000000-0005-0000-0000-000004160000}"/>
    <cellStyle name="Percent 2 38" xfId="2521" xr:uid="{00000000-0005-0000-0000-000005160000}"/>
    <cellStyle name="Percent 2 38 2" xfId="6127" xr:uid="{00000000-0005-0000-0000-000006160000}"/>
    <cellStyle name="Percent 2 38 3" xfId="6128" xr:uid="{00000000-0005-0000-0000-000007160000}"/>
    <cellStyle name="Percent 2 38 4" xfId="6126" xr:uid="{00000000-0005-0000-0000-000008160000}"/>
    <cellStyle name="Percent 2 39" xfId="2522" xr:uid="{00000000-0005-0000-0000-000009160000}"/>
    <cellStyle name="Percent 2 39 2" xfId="6130" xr:uid="{00000000-0005-0000-0000-00000A160000}"/>
    <cellStyle name="Percent 2 39 3" xfId="6131" xr:uid="{00000000-0005-0000-0000-00000B160000}"/>
    <cellStyle name="Percent 2 39 4" xfId="6129" xr:uid="{00000000-0005-0000-0000-00000C160000}"/>
    <cellStyle name="Percent 2 4" xfId="2523" xr:uid="{00000000-0005-0000-0000-00000D160000}"/>
    <cellStyle name="Percent 2 4 10" xfId="2524" xr:uid="{00000000-0005-0000-0000-00000E160000}"/>
    <cellStyle name="Percent 2 4 10 2" xfId="6134" xr:uid="{00000000-0005-0000-0000-00000F160000}"/>
    <cellStyle name="Percent 2 4 10 3" xfId="6135" xr:uid="{00000000-0005-0000-0000-000010160000}"/>
    <cellStyle name="Percent 2 4 10 4" xfId="6133" xr:uid="{00000000-0005-0000-0000-000011160000}"/>
    <cellStyle name="Percent 2 4 11" xfId="2525" xr:uid="{00000000-0005-0000-0000-000012160000}"/>
    <cellStyle name="Percent 2 4 11 2" xfId="6137" xr:uid="{00000000-0005-0000-0000-000013160000}"/>
    <cellStyle name="Percent 2 4 11 3" xfId="6138" xr:uid="{00000000-0005-0000-0000-000014160000}"/>
    <cellStyle name="Percent 2 4 11 4" xfId="6136" xr:uid="{00000000-0005-0000-0000-000015160000}"/>
    <cellStyle name="Percent 2 4 12" xfId="2526" xr:uid="{00000000-0005-0000-0000-000016160000}"/>
    <cellStyle name="Percent 2 4 12 2" xfId="6140" xr:uid="{00000000-0005-0000-0000-000017160000}"/>
    <cellStyle name="Percent 2 4 12 3" xfId="6141" xr:uid="{00000000-0005-0000-0000-000018160000}"/>
    <cellStyle name="Percent 2 4 12 4" xfId="6139" xr:uid="{00000000-0005-0000-0000-000019160000}"/>
    <cellStyle name="Percent 2 4 13" xfId="2527" xr:uid="{00000000-0005-0000-0000-00001A160000}"/>
    <cellStyle name="Percent 2 4 13 2" xfId="6143" xr:uid="{00000000-0005-0000-0000-00001B160000}"/>
    <cellStyle name="Percent 2 4 13 3" xfId="6144" xr:uid="{00000000-0005-0000-0000-00001C160000}"/>
    <cellStyle name="Percent 2 4 13 4" xfId="6142" xr:uid="{00000000-0005-0000-0000-00001D160000}"/>
    <cellStyle name="Percent 2 4 14" xfId="2528" xr:uid="{00000000-0005-0000-0000-00001E160000}"/>
    <cellStyle name="Percent 2 4 14 2" xfId="6146" xr:uid="{00000000-0005-0000-0000-00001F160000}"/>
    <cellStyle name="Percent 2 4 14 3" xfId="6147" xr:uid="{00000000-0005-0000-0000-000020160000}"/>
    <cellStyle name="Percent 2 4 14 4" xfId="6145" xr:uid="{00000000-0005-0000-0000-000021160000}"/>
    <cellStyle name="Percent 2 4 15" xfId="2529" xr:uid="{00000000-0005-0000-0000-000022160000}"/>
    <cellStyle name="Percent 2 4 15 2" xfId="6149" xr:uid="{00000000-0005-0000-0000-000023160000}"/>
    <cellStyle name="Percent 2 4 15 3" xfId="6150" xr:uid="{00000000-0005-0000-0000-000024160000}"/>
    <cellStyle name="Percent 2 4 15 4" xfId="6148" xr:uid="{00000000-0005-0000-0000-000025160000}"/>
    <cellStyle name="Percent 2 4 16" xfId="2530" xr:uid="{00000000-0005-0000-0000-000026160000}"/>
    <cellStyle name="Percent 2 4 16 2" xfId="6152" xr:uid="{00000000-0005-0000-0000-000027160000}"/>
    <cellStyle name="Percent 2 4 16 3" xfId="6153" xr:uid="{00000000-0005-0000-0000-000028160000}"/>
    <cellStyle name="Percent 2 4 16 4" xfId="6151" xr:uid="{00000000-0005-0000-0000-000029160000}"/>
    <cellStyle name="Percent 2 4 17" xfId="6154" xr:uid="{00000000-0005-0000-0000-00002A160000}"/>
    <cellStyle name="Percent 2 4 17 2" xfId="6155" xr:uid="{00000000-0005-0000-0000-00002B160000}"/>
    <cellStyle name="Percent 2 4 17 3" xfId="6156" xr:uid="{00000000-0005-0000-0000-00002C160000}"/>
    <cellStyle name="Percent 2 4 17 4" xfId="23909" xr:uid="{00000000-0005-0000-0000-00002D160000}"/>
    <cellStyle name="Percent 2 4 18" xfId="6157" xr:uid="{00000000-0005-0000-0000-00002E160000}"/>
    <cellStyle name="Percent 2 4 19" xfId="6158" xr:uid="{00000000-0005-0000-0000-00002F160000}"/>
    <cellStyle name="Percent 2 4 2" xfId="2531" xr:uid="{00000000-0005-0000-0000-000030160000}"/>
    <cellStyle name="Percent 2 4 2 2" xfId="6160" xr:uid="{00000000-0005-0000-0000-000031160000}"/>
    <cellStyle name="Percent 2 4 2 3" xfId="6161" xr:uid="{00000000-0005-0000-0000-000032160000}"/>
    <cellStyle name="Percent 2 4 2 4" xfId="6159" xr:uid="{00000000-0005-0000-0000-000033160000}"/>
    <cellStyle name="Percent 2 4 20" xfId="6132" xr:uid="{00000000-0005-0000-0000-000034160000}"/>
    <cellStyle name="Percent 2 4 3" xfId="2532" xr:uid="{00000000-0005-0000-0000-000035160000}"/>
    <cellStyle name="Percent 2 4 3 2" xfId="6163" xr:uid="{00000000-0005-0000-0000-000036160000}"/>
    <cellStyle name="Percent 2 4 3 3" xfId="6164" xr:uid="{00000000-0005-0000-0000-000037160000}"/>
    <cellStyle name="Percent 2 4 3 4" xfId="6162" xr:uid="{00000000-0005-0000-0000-000038160000}"/>
    <cellStyle name="Percent 2 4 4" xfId="2533" xr:uid="{00000000-0005-0000-0000-000039160000}"/>
    <cellStyle name="Percent 2 4 4 2" xfId="6166" xr:uid="{00000000-0005-0000-0000-00003A160000}"/>
    <cellStyle name="Percent 2 4 4 3" xfId="6167" xr:uid="{00000000-0005-0000-0000-00003B160000}"/>
    <cellStyle name="Percent 2 4 4 4" xfId="6165" xr:uid="{00000000-0005-0000-0000-00003C160000}"/>
    <cellStyle name="Percent 2 4 5" xfId="2534" xr:uid="{00000000-0005-0000-0000-00003D160000}"/>
    <cellStyle name="Percent 2 4 5 2" xfId="6169" xr:uid="{00000000-0005-0000-0000-00003E160000}"/>
    <cellStyle name="Percent 2 4 5 3" xfId="6170" xr:uid="{00000000-0005-0000-0000-00003F160000}"/>
    <cellStyle name="Percent 2 4 5 4" xfId="6168" xr:uid="{00000000-0005-0000-0000-000040160000}"/>
    <cellStyle name="Percent 2 4 6" xfId="2535" xr:uid="{00000000-0005-0000-0000-000041160000}"/>
    <cellStyle name="Percent 2 4 6 2" xfId="6172" xr:uid="{00000000-0005-0000-0000-000042160000}"/>
    <cellStyle name="Percent 2 4 6 3" xfId="6173" xr:uid="{00000000-0005-0000-0000-000043160000}"/>
    <cellStyle name="Percent 2 4 6 4" xfId="6171" xr:uid="{00000000-0005-0000-0000-000044160000}"/>
    <cellStyle name="Percent 2 4 7" xfId="2536" xr:uid="{00000000-0005-0000-0000-000045160000}"/>
    <cellStyle name="Percent 2 4 7 2" xfId="6175" xr:uid="{00000000-0005-0000-0000-000046160000}"/>
    <cellStyle name="Percent 2 4 7 3" xfId="6176" xr:uid="{00000000-0005-0000-0000-000047160000}"/>
    <cellStyle name="Percent 2 4 7 4" xfId="6174" xr:uid="{00000000-0005-0000-0000-000048160000}"/>
    <cellStyle name="Percent 2 4 8" xfId="2537" xr:uid="{00000000-0005-0000-0000-000049160000}"/>
    <cellStyle name="Percent 2 4 8 2" xfId="6178" xr:uid="{00000000-0005-0000-0000-00004A160000}"/>
    <cellStyle name="Percent 2 4 8 3" xfId="6179" xr:uid="{00000000-0005-0000-0000-00004B160000}"/>
    <cellStyle name="Percent 2 4 8 4" xfId="6177" xr:uid="{00000000-0005-0000-0000-00004C160000}"/>
    <cellStyle name="Percent 2 4 9" xfId="2538" xr:uid="{00000000-0005-0000-0000-00004D160000}"/>
    <cellStyle name="Percent 2 4 9 2" xfId="6181" xr:uid="{00000000-0005-0000-0000-00004E160000}"/>
    <cellStyle name="Percent 2 4 9 3" xfId="6182" xr:uid="{00000000-0005-0000-0000-00004F160000}"/>
    <cellStyle name="Percent 2 4 9 4" xfId="6180" xr:uid="{00000000-0005-0000-0000-000050160000}"/>
    <cellStyle name="Percent 2 40" xfId="2539" xr:uid="{00000000-0005-0000-0000-000051160000}"/>
    <cellStyle name="Percent 2 40 2" xfId="6184" xr:uid="{00000000-0005-0000-0000-000052160000}"/>
    <cellStyle name="Percent 2 40 3" xfId="6185" xr:uid="{00000000-0005-0000-0000-000053160000}"/>
    <cellStyle name="Percent 2 40 4" xfId="6183" xr:uid="{00000000-0005-0000-0000-000054160000}"/>
    <cellStyle name="Percent 2 41" xfId="2540" xr:uid="{00000000-0005-0000-0000-000055160000}"/>
    <cellStyle name="Percent 2 41 2" xfId="6187" xr:uid="{00000000-0005-0000-0000-000056160000}"/>
    <cellStyle name="Percent 2 41 3" xfId="6188" xr:uid="{00000000-0005-0000-0000-000057160000}"/>
    <cellStyle name="Percent 2 41 4" xfId="6186" xr:uid="{00000000-0005-0000-0000-000058160000}"/>
    <cellStyle name="Percent 2 42" xfId="2541" xr:uid="{00000000-0005-0000-0000-000059160000}"/>
    <cellStyle name="Percent 2 42 2" xfId="6190" xr:uid="{00000000-0005-0000-0000-00005A160000}"/>
    <cellStyle name="Percent 2 42 3" xfId="6191" xr:uid="{00000000-0005-0000-0000-00005B160000}"/>
    <cellStyle name="Percent 2 42 4" xfId="6189" xr:uid="{00000000-0005-0000-0000-00005C160000}"/>
    <cellStyle name="Percent 2 43" xfId="2542" xr:uid="{00000000-0005-0000-0000-00005D160000}"/>
    <cellStyle name="Percent 2 43 2" xfId="6193" xr:uid="{00000000-0005-0000-0000-00005E160000}"/>
    <cellStyle name="Percent 2 43 3" xfId="6194" xr:uid="{00000000-0005-0000-0000-00005F160000}"/>
    <cellStyle name="Percent 2 43 4" xfId="6192" xr:uid="{00000000-0005-0000-0000-000060160000}"/>
    <cellStyle name="Percent 2 44" xfId="2543" xr:uid="{00000000-0005-0000-0000-000061160000}"/>
    <cellStyle name="Percent 2 44 2" xfId="6196" xr:uid="{00000000-0005-0000-0000-000062160000}"/>
    <cellStyle name="Percent 2 44 3" xfId="6197" xr:uid="{00000000-0005-0000-0000-000063160000}"/>
    <cellStyle name="Percent 2 44 4" xfId="6195" xr:uid="{00000000-0005-0000-0000-000064160000}"/>
    <cellStyle name="Percent 2 45" xfId="2544" xr:uid="{00000000-0005-0000-0000-000065160000}"/>
    <cellStyle name="Percent 2 45 2" xfId="6199" xr:uid="{00000000-0005-0000-0000-000066160000}"/>
    <cellStyle name="Percent 2 45 3" xfId="6198" xr:uid="{00000000-0005-0000-0000-000067160000}"/>
    <cellStyle name="Percent 2 46" xfId="2545" xr:uid="{00000000-0005-0000-0000-000068160000}"/>
    <cellStyle name="Percent 2 46 2" xfId="6201" xr:uid="{00000000-0005-0000-0000-000069160000}"/>
    <cellStyle name="Percent 2 46 3" xfId="6200" xr:uid="{00000000-0005-0000-0000-00006A160000}"/>
    <cellStyle name="Percent 2 47" xfId="2546" xr:uid="{00000000-0005-0000-0000-00006B160000}"/>
    <cellStyle name="Percent 2 47 2" xfId="6203" xr:uid="{00000000-0005-0000-0000-00006C160000}"/>
    <cellStyle name="Percent 2 47 3" xfId="6202" xr:uid="{00000000-0005-0000-0000-00006D160000}"/>
    <cellStyle name="Percent 2 48" xfId="2547" xr:uid="{00000000-0005-0000-0000-00006E160000}"/>
    <cellStyle name="Percent 2 48 2" xfId="2548" xr:uid="{00000000-0005-0000-0000-00006F160000}"/>
    <cellStyle name="Percent 2 48 2 2" xfId="6206" xr:uid="{00000000-0005-0000-0000-000070160000}"/>
    <cellStyle name="Percent 2 48 2 3" xfId="6205" xr:uid="{00000000-0005-0000-0000-000071160000}"/>
    <cellStyle name="Percent 2 48 3" xfId="6207" xr:uid="{00000000-0005-0000-0000-000072160000}"/>
    <cellStyle name="Percent 2 48 3 2" xfId="6208" xr:uid="{00000000-0005-0000-0000-000073160000}"/>
    <cellStyle name="Percent 2 48 4" xfId="6209" xr:uid="{00000000-0005-0000-0000-000074160000}"/>
    <cellStyle name="Percent 2 48 5" xfId="6204" xr:uid="{00000000-0005-0000-0000-000075160000}"/>
    <cellStyle name="Percent 2 49" xfId="2549" xr:uid="{00000000-0005-0000-0000-000076160000}"/>
    <cellStyle name="Percent 2 49 2" xfId="2550" xr:uid="{00000000-0005-0000-0000-000077160000}"/>
    <cellStyle name="Percent 2 49 2 2" xfId="6212" xr:uid="{00000000-0005-0000-0000-000078160000}"/>
    <cellStyle name="Percent 2 49 2 3" xfId="6211" xr:uid="{00000000-0005-0000-0000-000079160000}"/>
    <cellStyle name="Percent 2 49 3" xfId="6213" xr:uid="{00000000-0005-0000-0000-00007A160000}"/>
    <cellStyle name="Percent 2 49 4" xfId="6210" xr:uid="{00000000-0005-0000-0000-00007B160000}"/>
    <cellStyle name="Percent 2 5" xfId="2551" xr:uid="{00000000-0005-0000-0000-00007C160000}"/>
    <cellStyle name="Percent 2 5 10" xfId="2552" xr:uid="{00000000-0005-0000-0000-00007D160000}"/>
    <cellStyle name="Percent 2 5 10 2" xfId="6216" xr:uid="{00000000-0005-0000-0000-00007E160000}"/>
    <cellStyle name="Percent 2 5 10 3" xfId="6215" xr:uid="{00000000-0005-0000-0000-00007F160000}"/>
    <cellStyle name="Percent 2 5 11" xfId="2553" xr:uid="{00000000-0005-0000-0000-000080160000}"/>
    <cellStyle name="Percent 2 5 11 2" xfId="6218" xr:uid="{00000000-0005-0000-0000-000081160000}"/>
    <cellStyle name="Percent 2 5 11 3" xfId="6217" xr:uid="{00000000-0005-0000-0000-000082160000}"/>
    <cellStyle name="Percent 2 5 12" xfId="2554" xr:uid="{00000000-0005-0000-0000-000083160000}"/>
    <cellStyle name="Percent 2 5 12 2" xfId="6220" xr:uid="{00000000-0005-0000-0000-000084160000}"/>
    <cellStyle name="Percent 2 5 12 3" xfId="6219" xr:uid="{00000000-0005-0000-0000-000085160000}"/>
    <cellStyle name="Percent 2 5 13" xfId="2555" xr:uid="{00000000-0005-0000-0000-000086160000}"/>
    <cellStyle name="Percent 2 5 13 2" xfId="6222" xr:uid="{00000000-0005-0000-0000-000087160000}"/>
    <cellStyle name="Percent 2 5 13 3" xfId="6221" xr:uid="{00000000-0005-0000-0000-000088160000}"/>
    <cellStyle name="Percent 2 5 14" xfId="2556" xr:uid="{00000000-0005-0000-0000-000089160000}"/>
    <cellStyle name="Percent 2 5 14 2" xfId="6224" xr:uid="{00000000-0005-0000-0000-00008A160000}"/>
    <cellStyle name="Percent 2 5 14 3" xfId="6223" xr:uid="{00000000-0005-0000-0000-00008B160000}"/>
    <cellStyle name="Percent 2 5 15" xfId="2557" xr:uid="{00000000-0005-0000-0000-00008C160000}"/>
    <cellStyle name="Percent 2 5 15 2" xfId="6226" xr:uid="{00000000-0005-0000-0000-00008D160000}"/>
    <cellStyle name="Percent 2 5 15 3" xfId="6225" xr:uid="{00000000-0005-0000-0000-00008E160000}"/>
    <cellStyle name="Percent 2 5 16" xfId="6227" xr:uid="{00000000-0005-0000-0000-00008F160000}"/>
    <cellStyle name="Percent 2 5 17" xfId="6214" xr:uid="{00000000-0005-0000-0000-000090160000}"/>
    <cellStyle name="Percent 2 5 2" xfId="2558" xr:uid="{00000000-0005-0000-0000-000091160000}"/>
    <cellStyle name="Percent 2 5 2 2" xfId="6229" xr:uid="{00000000-0005-0000-0000-000092160000}"/>
    <cellStyle name="Percent 2 5 2 3" xfId="6228" xr:uid="{00000000-0005-0000-0000-000093160000}"/>
    <cellStyle name="Percent 2 5 3" xfId="2559" xr:uid="{00000000-0005-0000-0000-000094160000}"/>
    <cellStyle name="Percent 2 5 3 2" xfId="6231" xr:uid="{00000000-0005-0000-0000-000095160000}"/>
    <cellStyle name="Percent 2 5 3 3" xfId="6230" xr:uid="{00000000-0005-0000-0000-000096160000}"/>
    <cellStyle name="Percent 2 5 4" xfId="2560" xr:uid="{00000000-0005-0000-0000-000097160000}"/>
    <cellStyle name="Percent 2 5 4 2" xfId="6233" xr:uid="{00000000-0005-0000-0000-000098160000}"/>
    <cellStyle name="Percent 2 5 4 3" xfId="6232" xr:uid="{00000000-0005-0000-0000-000099160000}"/>
    <cellStyle name="Percent 2 5 5" xfId="2561" xr:uid="{00000000-0005-0000-0000-00009A160000}"/>
    <cellStyle name="Percent 2 5 5 2" xfId="6235" xr:uid="{00000000-0005-0000-0000-00009B160000}"/>
    <cellStyle name="Percent 2 5 5 3" xfId="6234" xr:uid="{00000000-0005-0000-0000-00009C160000}"/>
    <cellStyle name="Percent 2 5 6" xfId="2562" xr:uid="{00000000-0005-0000-0000-00009D160000}"/>
    <cellStyle name="Percent 2 5 6 2" xfId="6237" xr:uid="{00000000-0005-0000-0000-00009E160000}"/>
    <cellStyle name="Percent 2 5 6 3" xfId="6236" xr:uid="{00000000-0005-0000-0000-00009F160000}"/>
    <cellStyle name="Percent 2 5 7" xfId="2563" xr:uid="{00000000-0005-0000-0000-0000A0160000}"/>
    <cellStyle name="Percent 2 5 7 2" xfId="6239" xr:uid="{00000000-0005-0000-0000-0000A1160000}"/>
    <cellStyle name="Percent 2 5 7 3" xfId="6238" xr:uid="{00000000-0005-0000-0000-0000A2160000}"/>
    <cellStyle name="Percent 2 5 8" xfId="2564" xr:uid="{00000000-0005-0000-0000-0000A3160000}"/>
    <cellStyle name="Percent 2 5 8 2" xfId="6241" xr:uid="{00000000-0005-0000-0000-0000A4160000}"/>
    <cellStyle name="Percent 2 5 8 3" xfId="6240" xr:uid="{00000000-0005-0000-0000-0000A5160000}"/>
    <cellStyle name="Percent 2 5 9" xfId="2565" xr:uid="{00000000-0005-0000-0000-0000A6160000}"/>
    <cellStyle name="Percent 2 5 9 2" xfId="6243" xr:uid="{00000000-0005-0000-0000-0000A7160000}"/>
    <cellStyle name="Percent 2 5 9 3" xfId="6242" xr:uid="{00000000-0005-0000-0000-0000A8160000}"/>
    <cellStyle name="Percent 2 50" xfId="2566" xr:uid="{00000000-0005-0000-0000-0000A9160000}"/>
    <cellStyle name="Percent 2 50 2" xfId="6244" xr:uid="{00000000-0005-0000-0000-0000AA160000}"/>
    <cellStyle name="Percent 2 51" xfId="2567" xr:uid="{00000000-0005-0000-0000-0000AB160000}"/>
    <cellStyle name="Percent 2 51 2" xfId="6245" xr:uid="{00000000-0005-0000-0000-0000AC160000}"/>
    <cellStyle name="Percent 2 52" xfId="6246" xr:uid="{00000000-0005-0000-0000-0000AD160000}"/>
    <cellStyle name="Percent 2 52 2" xfId="23910" xr:uid="{00000000-0005-0000-0000-0000AE160000}"/>
    <cellStyle name="Percent 2 53" xfId="6247" xr:uid="{00000000-0005-0000-0000-0000AF160000}"/>
    <cellStyle name="Percent 2 53 2" xfId="23911" xr:uid="{00000000-0005-0000-0000-0000B0160000}"/>
    <cellStyle name="Percent 2 54" xfId="5885" xr:uid="{00000000-0005-0000-0000-0000B1160000}"/>
    <cellStyle name="Percent 2 6" xfId="2568" xr:uid="{00000000-0005-0000-0000-0000B2160000}"/>
    <cellStyle name="Percent 2 6 10" xfId="2569" xr:uid="{00000000-0005-0000-0000-0000B3160000}"/>
    <cellStyle name="Percent 2 6 10 2" xfId="6250" xr:uid="{00000000-0005-0000-0000-0000B4160000}"/>
    <cellStyle name="Percent 2 6 10 3" xfId="6249" xr:uid="{00000000-0005-0000-0000-0000B5160000}"/>
    <cellStyle name="Percent 2 6 11" xfId="2570" xr:uid="{00000000-0005-0000-0000-0000B6160000}"/>
    <cellStyle name="Percent 2 6 11 2" xfId="6252" xr:uid="{00000000-0005-0000-0000-0000B7160000}"/>
    <cellStyle name="Percent 2 6 11 3" xfId="6251" xr:uid="{00000000-0005-0000-0000-0000B8160000}"/>
    <cellStyle name="Percent 2 6 12" xfId="2571" xr:uid="{00000000-0005-0000-0000-0000B9160000}"/>
    <cellStyle name="Percent 2 6 12 2" xfId="6254" xr:uid="{00000000-0005-0000-0000-0000BA160000}"/>
    <cellStyle name="Percent 2 6 12 3" xfId="6253" xr:uid="{00000000-0005-0000-0000-0000BB160000}"/>
    <cellStyle name="Percent 2 6 13" xfId="2572" xr:uid="{00000000-0005-0000-0000-0000BC160000}"/>
    <cellStyle name="Percent 2 6 13 2" xfId="6256" xr:uid="{00000000-0005-0000-0000-0000BD160000}"/>
    <cellStyle name="Percent 2 6 13 3" xfId="6255" xr:uid="{00000000-0005-0000-0000-0000BE160000}"/>
    <cellStyle name="Percent 2 6 14" xfId="2573" xr:uid="{00000000-0005-0000-0000-0000BF160000}"/>
    <cellStyle name="Percent 2 6 14 2" xfId="6258" xr:uid="{00000000-0005-0000-0000-0000C0160000}"/>
    <cellStyle name="Percent 2 6 14 3" xfId="6257" xr:uid="{00000000-0005-0000-0000-0000C1160000}"/>
    <cellStyle name="Percent 2 6 15" xfId="2574" xr:uid="{00000000-0005-0000-0000-0000C2160000}"/>
    <cellStyle name="Percent 2 6 15 2" xfId="6260" xr:uid="{00000000-0005-0000-0000-0000C3160000}"/>
    <cellStyle name="Percent 2 6 15 3" xfId="6259" xr:uid="{00000000-0005-0000-0000-0000C4160000}"/>
    <cellStyle name="Percent 2 6 16" xfId="6261" xr:uid="{00000000-0005-0000-0000-0000C5160000}"/>
    <cellStyle name="Percent 2 6 17" xfId="6248" xr:uid="{00000000-0005-0000-0000-0000C6160000}"/>
    <cellStyle name="Percent 2 6 2" xfId="2575" xr:uid="{00000000-0005-0000-0000-0000C7160000}"/>
    <cellStyle name="Percent 2 6 2 2" xfId="6263" xr:uid="{00000000-0005-0000-0000-0000C8160000}"/>
    <cellStyle name="Percent 2 6 2 3" xfId="6262" xr:uid="{00000000-0005-0000-0000-0000C9160000}"/>
    <cellStyle name="Percent 2 6 3" xfId="2576" xr:uid="{00000000-0005-0000-0000-0000CA160000}"/>
    <cellStyle name="Percent 2 6 3 2" xfId="6265" xr:uid="{00000000-0005-0000-0000-0000CB160000}"/>
    <cellStyle name="Percent 2 6 3 3" xfId="6264" xr:uid="{00000000-0005-0000-0000-0000CC160000}"/>
    <cellStyle name="Percent 2 6 4" xfId="2577" xr:uid="{00000000-0005-0000-0000-0000CD160000}"/>
    <cellStyle name="Percent 2 6 4 2" xfId="6267" xr:uid="{00000000-0005-0000-0000-0000CE160000}"/>
    <cellStyle name="Percent 2 6 4 3" xfId="6266" xr:uid="{00000000-0005-0000-0000-0000CF160000}"/>
    <cellStyle name="Percent 2 6 5" xfId="2578" xr:uid="{00000000-0005-0000-0000-0000D0160000}"/>
    <cellStyle name="Percent 2 6 5 2" xfId="6269" xr:uid="{00000000-0005-0000-0000-0000D1160000}"/>
    <cellStyle name="Percent 2 6 5 3" xfId="6268" xr:uid="{00000000-0005-0000-0000-0000D2160000}"/>
    <cellStyle name="Percent 2 6 6" xfId="2579" xr:uid="{00000000-0005-0000-0000-0000D3160000}"/>
    <cellStyle name="Percent 2 6 6 2" xfId="6271" xr:uid="{00000000-0005-0000-0000-0000D4160000}"/>
    <cellStyle name="Percent 2 6 6 3" xfId="6270" xr:uid="{00000000-0005-0000-0000-0000D5160000}"/>
    <cellStyle name="Percent 2 6 7" xfId="2580" xr:uid="{00000000-0005-0000-0000-0000D6160000}"/>
    <cellStyle name="Percent 2 6 7 2" xfId="6273" xr:uid="{00000000-0005-0000-0000-0000D7160000}"/>
    <cellStyle name="Percent 2 6 7 3" xfId="6272" xr:uid="{00000000-0005-0000-0000-0000D8160000}"/>
    <cellStyle name="Percent 2 6 8" xfId="2581" xr:uid="{00000000-0005-0000-0000-0000D9160000}"/>
    <cellStyle name="Percent 2 6 8 2" xfId="6275" xr:uid="{00000000-0005-0000-0000-0000DA160000}"/>
    <cellStyle name="Percent 2 6 8 3" xfId="6274" xr:uid="{00000000-0005-0000-0000-0000DB160000}"/>
    <cellStyle name="Percent 2 6 9" xfId="2582" xr:uid="{00000000-0005-0000-0000-0000DC160000}"/>
    <cellStyle name="Percent 2 6 9 2" xfId="6277" xr:uid="{00000000-0005-0000-0000-0000DD160000}"/>
    <cellStyle name="Percent 2 6 9 3" xfId="6276" xr:uid="{00000000-0005-0000-0000-0000DE160000}"/>
    <cellStyle name="Percent 2 7" xfId="2583" xr:uid="{00000000-0005-0000-0000-0000DF160000}"/>
    <cellStyle name="Percent 2 7 10" xfId="6278" xr:uid="{00000000-0005-0000-0000-0000E0160000}"/>
    <cellStyle name="Percent 2 7 2" xfId="2584" xr:uid="{00000000-0005-0000-0000-0000E1160000}"/>
    <cellStyle name="Percent 2 7 2 2" xfId="6280" xr:uid="{00000000-0005-0000-0000-0000E2160000}"/>
    <cellStyle name="Percent 2 7 2 3" xfId="6279" xr:uid="{00000000-0005-0000-0000-0000E3160000}"/>
    <cellStyle name="Percent 2 7 3" xfId="6281" xr:uid="{00000000-0005-0000-0000-0000E4160000}"/>
    <cellStyle name="Percent 2 7 3 2" xfId="6282" xr:uid="{00000000-0005-0000-0000-0000E5160000}"/>
    <cellStyle name="Percent 2 7 3 3" xfId="23912" xr:uid="{00000000-0005-0000-0000-0000E6160000}"/>
    <cellStyle name="Percent 2 7 4" xfId="6283" xr:uid="{00000000-0005-0000-0000-0000E7160000}"/>
    <cellStyle name="Percent 2 7 4 2" xfId="6284" xr:uid="{00000000-0005-0000-0000-0000E8160000}"/>
    <cellStyle name="Percent 2 7 4 3" xfId="23913" xr:uid="{00000000-0005-0000-0000-0000E9160000}"/>
    <cellStyle name="Percent 2 7 5" xfId="6285" xr:uid="{00000000-0005-0000-0000-0000EA160000}"/>
    <cellStyle name="Percent 2 7 5 2" xfId="6286" xr:uid="{00000000-0005-0000-0000-0000EB160000}"/>
    <cellStyle name="Percent 2 7 5 3" xfId="23914" xr:uid="{00000000-0005-0000-0000-0000EC160000}"/>
    <cellStyle name="Percent 2 7 6" xfId="6287" xr:uid="{00000000-0005-0000-0000-0000ED160000}"/>
    <cellStyle name="Percent 2 7 6 2" xfId="6288" xr:uid="{00000000-0005-0000-0000-0000EE160000}"/>
    <cellStyle name="Percent 2 7 7" xfId="6289" xr:uid="{00000000-0005-0000-0000-0000EF160000}"/>
    <cellStyle name="Percent 2 7 7 2" xfId="6290" xr:uid="{00000000-0005-0000-0000-0000F0160000}"/>
    <cellStyle name="Percent 2 7 8" xfId="6291" xr:uid="{00000000-0005-0000-0000-0000F1160000}"/>
    <cellStyle name="Percent 2 7 8 2" xfId="6292" xr:uid="{00000000-0005-0000-0000-0000F2160000}"/>
    <cellStyle name="Percent 2 7 9" xfId="6293" xr:uid="{00000000-0005-0000-0000-0000F3160000}"/>
    <cellStyle name="Percent 2 8" xfId="2585" xr:uid="{00000000-0005-0000-0000-0000F4160000}"/>
    <cellStyle name="Percent 2 8 10" xfId="6294" xr:uid="{00000000-0005-0000-0000-0000F5160000}"/>
    <cellStyle name="Percent 2 8 2" xfId="2586" xr:uid="{00000000-0005-0000-0000-0000F6160000}"/>
    <cellStyle name="Percent 2 8 2 2" xfId="6296" xr:uid="{00000000-0005-0000-0000-0000F7160000}"/>
    <cellStyle name="Percent 2 8 2 3" xfId="6295" xr:uid="{00000000-0005-0000-0000-0000F8160000}"/>
    <cellStyle name="Percent 2 8 3" xfId="6297" xr:uid="{00000000-0005-0000-0000-0000F9160000}"/>
    <cellStyle name="Percent 2 8 3 2" xfId="6298" xr:uid="{00000000-0005-0000-0000-0000FA160000}"/>
    <cellStyle name="Percent 2 8 4" xfId="6299" xr:uid="{00000000-0005-0000-0000-0000FB160000}"/>
    <cellStyle name="Percent 2 8 4 2" xfId="6300" xr:uid="{00000000-0005-0000-0000-0000FC160000}"/>
    <cellStyle name="Percent 2 8 5" xfId="6301" xr:uid="{00000000-0005-0000-0000-0000FD160000}"/>
    <cellStyle name="Percent 2 8 5 2" xfId="6302" xr:uid="{00000000-0005-0000-0000-0000FE160000}"/>
    <cellStyle name="Percent 2 8 6" xfId="6303" xr:uid="{00000000-0005-0000-0000-0000FF160000}"/>
    <cellStyle name="Percent 2 8 6 2" xfId="6304" xr:uid="{00000000-0005-0000-0000-000000170000}"/>
    <cellStyle name="Percent 2 8 7" xfId="6305" xr:uid="{00000000-0005-0000-0000-000001170000}"/>
    <cellStyle name="Percent 2 8 7 2" xfId="6306" xr:uid="{00000000-0005-0000-0000-000002170000}"/>
    <cellStyle name="Percent 2 8 8" xfId="6307" xr:uid="{00000000-0005-0000-0000-000003170000}"/>
    <cellStyle name="Percent 2 8 8 2" xfId="6308" xr:uid="{00000000-0005-0000-0000-000004170000}"/>
    <cellStyle name="Percent 2 8 9" xfId="6309" xr:uid="{00000000-0005-0000-0000-000005170000}"/>
    <cellStyle name="Percent 2 9" xfId="2587" xr:uid="{00000000-0005-0000-0000-000006170000}"/>
    <cellStyle name="Percent 2 9 10" xfId="6310" xr:uid="{00000000-0005-0000-0000-000007170000}"/>
    <cellStyle name="Percent 2 9 2" xfId="2588" xr:uid="{00000000-0005-0000-0000-000008170000}"/>
    <cellStyle name="Percent 2 9 2 2" xfId="6312" xr:uid="{00000000-0005-0000-0000-000009170000}"/>
    <cellStyle name="Percent 2 9 2 3" xfId="6311" xr:uid="{00000000-0005-0000-0000-00000A170000}"/>
    <cellStyle name="Percent 2 9 3" xfId="6313" xr:uid="{00000000-0005-0000-0000-00000B170000}"/>
    <cellStyle name="Percent 2 9 3 2" xfId="6314" xr:uid="{00000000-0005-0000-0000-00000C170000}"/>
    <cellStyle name="Percent 2 9 4" xfId="6315" xr:uid="{00000000-0005-0000-0000-00000D170000}"/>
    <cellStyle name="Percent 2 9 4 2" xfId="6316" xr:uid="{00000000-0005-0000-0000-00000E170000}"/>
    <cellStyle name="Percent 2 9 5" xfId="6317" xr:uid="{00000000-0005-0000-0000-00000F170000}"/>
    <cellStyle name="Percent 2 9 5 2" xfId="6318" xr:uid="{00000000-0005-0000-0000-000010170000}"/>
    <cellStyle name="Percent 2 9 6" xfId="6319" xr:uid="{00000000-0005-0000-0000-000011170000}"/>
    <cellStyle name="Percent 2 9 6 2" xfId="6320" xr:uid="{00000000-0005-0000-0000-000012170000}"/>
    <cellStyle name="Percent 2 9 7" xfId="6321" xr:uid="{00000000-0005-0000-0000-000013170000}"/>
    <cellStyle name="Percent 2 9 7 2" xfId="6322" xr:uid="{00000000-0005-0000-0000-000014170000}"/>
    <cellStyle name="Percent 2 9 8" xfId="6323" xr:uid="{00000000-0005-0000-0000-000015170000}"/>
    <cellStyle name="Percent 2 9 8 2" xfId="6324" xr:uid="{00000000-0005-0000-0000-000016170000}"/>
    <cellStyle name="Percent 2 9 9" xfId="6325" xr:uid="{00000000-0005-0000-0000-000017170000}"/>
    <cellStyle name="Percent 20" xfId="2589" xr:uid="{00000000-0005-0000-0000-000018170000}"/>
    <cellStyle name="Percent 20 10" xfId="6326" xr:uid="{00000000-0005-0000-0000-000019170000}"/>
    <cellStyle name="Percent 20 2" xfId="2590" xr:uid="{00000000-0005-0000-0000-00001A170000}"/>
    <cellStyle name="Percent 20 2 2" xfId="6328" xr:uid="{00000000-0005-0000-0000-00001B170000}"/>
    <cellStyle name="Percent 20 2 2 2" xfId="6329" xr:uid="{00000000-0005-0000-0000-00001C170000}"/>
    <cellStyle name="Percent 20 2 3" xfId="6330" xr:uid="{00000000-0005-0000-0000-00001D170000}"/>
    <cellStyle name="Percent 20 2 4" xfId="6327" xr:uid="{00000000-0005-0000-0000-00001E170000}"/>
    <cellStyle name="Percent 20 3" xfId="2591" xr:uid="{00000000-0005-0000-0000-00001F170000}"/>
    <cellStyle name="Percent 20 3 2" xfId="6332" xr:uid="{00000000-0005-0000-0000-000020170000}"/>
    <cellStyle name="Percent 20 3 3" xfId="6331" xr:uid="{00000000-0005-0000-0000-000021170000}"/>
    <cellStyle name="Percent 20 4" xfId="2592" xr:uid="{00000000-0005-0000-0000-000022170000}"/>
    <cellStyle name="Percent 20 4 2" xfId="6334" xr:uid="{00000000-0005-0000-0000-000023170000}"/>
    <cellStyle name="Percent 20 4 3" xfId="6333" xr:uid="{00000000-0005-0000-0000-000024170000}"/>
    <cellStyle name="Percent 20 5" xfId="2593" xr:uid="{00000000-0005-0000-0000-000025170000}"/>
    <cellStyle name="Percent 20 5 2" xfId="6336" xr:uid="{00000000-0005-0000-0000-000026170000}"/>
    <cellStyle name="Percent 20 5 3" xfId="6335" xr:uid="{00000000-0005-0000-0000-000027170000}"/>
    <cellStyle name="Percent 20 6" xfId="2594" xr:uid="{00000000-0005-0000-0000-000028170000}"/>
    <cellStyle name="Percent 20 6 2" xfId="6338" xr:uid="{00000000-0005-0000-0000-000029170000}"/>
    <cellStyle name="Percent 20 6 3" xfId="6337" xr:uid="{00000000-0005-0000-0000-00002A170000}"/>
    <cellStyle name="Percent 20 7" xfId="2595" xr:uid="{00000000-0005-0000-0000-00002B170000}"/>
    <cellStyle name="Percent 20 7 2" xfId="2596" xr:uid="{00000000-0005-0000-0000-00002C170000}"/>
    <cellStyle name="Percent 20 7 2 2" xfId="6341" xr:uid="{00000000-0005-0000-0000-00002D170000}"/>
    <cellStyle name="Percent 20 7 2 3" xfId="6340" xr:uid="{00000000-0005-0000-0000-00002E170000}"/>
    <cellStyle name="Percent 20 7 3" xfId="2597" xr:uid="{00000000-0005-0000-0000-00002F170000}"/>
    <cellStyle name="Percent 20 7 3 2" xfId="6343" xr:uid="{00000000-0005-0000-0000-000030170000}"/>
    <cellStyle name="Percent 20 7 3 3" xfId="6342" xr:uid="{00000000-0005-0000-0000-000031170000}"/>
    <cellStyle name="Percent 20 7 4" xfId="6344" xr:uid="{00000000-0005-0000-0000-000032170000}"/>
    <cellStyle name="Percent 20 7 5" xfId="6339" xr:uid="{00000000-0005-0000-0000-000033170000}"/>
    <cellStyle name="Percent 20 8" xfId="6345" xr:uid="{00000000-0005-0000-0000-000034170000}"/>
    <cellStyle name="Percent 20 8 2" xfId="6346" xr:uid="{00000000-0005-0000-0000-000035170000}"/>
    <cellStyle name="Percent 20 9" xfId="6347" xr:uid="{00000000-0005-0000-0000-000036170000}"/>
    <cellStyle name="Percent 21" xfId="2598" xr:uid="{00000000-0005-0000-0000-000037170000}"/>
    <cellStyle name="Percent 21 2" xfId="2599" xr:uid="{00000000-0005-0000-0000-000038170000}"/>
    <cellStyle name="Percent 21 2 2" xfId="6350" xr:uid="{00000000-0005-0000-0000-000039170000}"/>
    <cellStyle name="Percent 21 2 3" xfId="6349" xr:uid="{00000000-0005-0000-0000-00003A170000}"/>
    <cellStyle name="Percent 21 3" xfId="2600" xr:uid="{00000000-0005-0000-0000-00003B170000}"/>
    <cellStyle name="Percent 21 3 2" xfId="6352" xr:uid="{00000000-0005-0000-0000-00003C170000}"/>
    <cellStyle name="Percent 21 3 3" xfId="6351" xr:uid="{00000000-0005-0000-0000-00003D170000}"/>
    <cellStyle name="Percent 21 4" xfId="2601" xr:uid="{00000000-0005-0000-0000-00003E170000}"/>
    <cellStyle name="Percent 21 4 2" xfId="6354" xr:uid="{00000000-0005-0000-0000-00003F170000}"/>
    <cellStyle name="Percent 21 4 3" xfId="6353" xr:uid="{00000000-0005-0000-0000-000040170000}"/>
    <cellStyle name="Percent 21 5" xfId="2602" xr:uid="{00000000-0005-0000-0000-000041170000}"/>
    <cellStyle name="Percent 21 5 2" xfId="6356" xr:uid="{00000000-0005-0000-0000-000042170000}"/>
    <cellStyle name="Percent 21 5 3" xfId="6355" xr:uid="{00000000-0005-0000-0000-000043170000}"/>
    <cellStyle name="Percent 21 6" xfId="2603" xr:uid="{00000000-0005-0000-0000-000044170000}"/>
    <cellStyle name="Percent 21 6 2" xfId="6358" xr:uid="{00000000-0005-0000-0000-000045170000}"/>
    <cellStyle name="Percent 21 6 3" xfId="6357" xr:uid="{00000000-0005-0000-0000-000046170000}"/>
    <cellStyle name="Percent 21 7" xfId="2604" xr:uid="{00000000-0005-0000-0000-000047170000}"/>
    <cellStyle name="Percent 21 7 2" xfId="2605" xr:uid="{00000000-0005-0000-0000-000048170000}"/>
    <cellStyle name="Percent 21 7 2 2" xfId="6361" xr:uid="{00000000-0005-0000-0000-000049170000}"/>
    <cellStyle name="Percent 21 7 2 3" xfId="6360" xr:uid="{00000000-0005-0000-0000-00004A170000}"/>
    <cellStyle name="Percent 21 7 3" xfId="2606" xr:uid="{00000000-0005-0000-0000-00004B170000}"/>
    <cellStyle name="Percent 21 7 3 2" xfId="6363" xr:uid="{00000000-0005-0000-0000-00004C170000}"/>
    <cellStyle name="Percent 21 7 3 3" xfId="6362" xr:uid="{00000000-0005-0000-0000-00004D170000}"/>
    <cellStyle name="Percent 21 7 4" xfId="6364" xr:uid="{00000000-0005-0000-0000-00004E170000}"/>
    <cellStyle name="Percent 21 7 5" xfId="6359" xr:uid="{00000000-0005-0000-0000-00004F170000}"/>
    <cellStyle name="Percent 21 8" xfId="6365" xr:uid="{00000000-0005-0000-0000-000050170000}"/>
    <cellStyle name="Percent 21 9" xfId="6348" xr:uid="{00000000-0005-0000-0000-000051170000}"/>
    <cellStyle name="Percent 22" xfId="2607" xr:uid="{00000000-0005-0000-0000-000052170000}"/>
    <cellStyle name="Percent 22 2" xfId="2608" xr:uid="{00000000-0005-0000-0000-000053170000}"/>
    <cellStyle name="Percent 22 2 2" xfId="6368" xr:uid="{00000000-0005-0000-0000-000054170000}"/>
    <cellStyle name="Percent 22 2 3" xfId="6367" xr:uid="{00000000-0005-0000-0000-000055170000}"/>
    <cellStyle name="Percent 22 3" xfId="2609" xr:uid="{00000000-0005-0000-0000-000056170000}"/>
    <cellStyle name="Percent 22 3 2" xfId="6370" xr:uid="{00000000-0005-0000-0000-000057170000}"/>
    <cellStyle name="Percent 22 3 3" xfId="6369" xr:uid="{00000000-0005-0000-0000-000058170000}"/>
    <cellStyle name="Percent 22 4" xfId="2610" xr:uid="{00000000-0005-0000-0000-000059170000}"/>
    <cellStyle name="Percent 22 4 2" xfId="6372" xr:uid="{00000000-0005-0000-0000-00005A170000}"/>
    <cellStyle name="Percent 22 4 3" xfId="6371" xr:uid="{00000000-0005-0000-0000-00005B170000}"/>
    <cellStyle name="Percent 22 5" xfId="2611" xr:uid="{00000000-0005-0000-0000-00005C170000}"/>
    <cellStyle name="Percent 22 5 2" xfId="6374" xr:uid="{00000000-0005-0000-0000-00005D170000}"/>
    <cellStyle name="Percent 22 5 3" xfId="6373" xr:uid="{00000000-0005-0000-0000-00005E170000}"/>
    <cellStyle name="Percent 22 6" xfId="2612" xr:uid="{00000000-0005-0000-0000-00005F170000}"/>
    <cellStyle name="Percent 22 6 2" xfId="6376" xr:uid="{00000000-0005-0000-0000-000060170000}"/>
    <cellStyle name="Percent 22 6 3" xfId="6375" xr:uid="{00000000-0005-0000-0000-000061170000}"/>
    <cellStyle name="Percent 22 7" xfId="2613" xr:uid="{00000000-0005-0000-0000-000062170000}"/>
    <cellStyle name="Percent 22 7 2" xfId="2614" xr:uid="{00000000-0005-0000-0000-000063170000}"/>
    <cellStyle name="Percent 22 7 2 2" xfId="6379" xr:uid="{00000000-0005-0000-0000-000064170000}"/>
    <cellStyle name="Percent 22 7 2 3" xfId="6378" xr:uid="{00000000-0005-0000-0000-000065170000}"/>
    <cellStyle name="Percent 22 7 3" xfId="2615" xr:uid="{00000000-0005-0000-0000-000066170000}"/>
    <cellStyle name="Percent 22 7 3 2" xfId="6381" xr:uid="{00000000-0005-0000-0000-000067170000}"/>
    <cellStyle name="Percent 22 7 3 3" xfId="6380" xr:uid="{00000000-0005-0000-0000-000068170000}"/>
    <cellStyle name="Percent 22 7 4" xfId="6382" xr:uid="{00000000-0005-0000-0000-000069170000}"/>
    <cellStyle name="Percent 22 7 5" xfId="6377" xr:uid="{00000000-0005-0000-0000-00006A170000}"/>
    <cellStyle name="Percent 22 8" xfId="6383" xr:uid="{00000000-0005-0000-0000-00006B170000}"/>
    <cellStyle name="Percent 22 9" xfId="6366" xr:uid="{00000000-0005-0000-0000-00006C170000}"/>
    <cellStyle name="Percent 23" xfId="2616" xr:uid="{00000000-0005-0000-0000-00006D170000}"/>
    <cellStyle name="Percent 23 2" xfId="2617" xr:uid="{00000000-0005-0000-0000-00006E170000}"/>
    <cellStyle name="Percent 23 2 2" xfId="6386" xr:uid="{00000000-0005-0000-0000-00006F170000}"/>
    <cellStyle name="Percent 23 2 3" xfId="6385" xr:uid="{00000000-0005-0000-0000-000070170000}"/>
    <cellStyle name="Percent 23 3" xfId="2618" xr:uid="{00000000-0005-0000-0000-000071170000}"/>
    <cellStyle name="Percent 23 3 2" xfId="6388" xr:uid="{00000000-0005-0000-0000-000072170000}"/>
    <cellStyle name="Percent 23 3 3" xfId="6387" xr:uid="{00000000-0005-0000-0000-000073170000}"/>
    <cellStyle name="Percent 23 4" xfId="2619" xr:uid="{00000000-0005-0000-0000-000074170000}"/>
    <cellStyle name="Percent 23 4 2" xfId="6390" xr:uid="{00000000-0005-0000-0000-000075170000}"/>
    <cellStyle name="Percent 23 4 3" xfId="6389" xr:uid="{00000000-0005-0000-0000-000076170000}"/>
    <cellStyle name="Percent 23 5" xfId="2620" xr:uid="{00000000-0005-0000-0000-000077170000}"/>
    <cellStyle name="Percent 23 5 2" xfId="6392" xr:uid="{00000000-0005-0000-0000-000078170000}"/>
    <cellStyle name="Percent 23 5 3" xfId="6391" xr:uid="{00000000-0005-0000-0000-000079170000}"/>
    <cellStyle name="Percent 23 6" xfId="2621" xr:uid="{00000000-0005-0000-0000-00007A170000}"/>
    <cellStyle name="Percent 23 6 2" xfId="6394" xr:uid="{00000000-0005-0000-0000-00007B170000}"/>
    <cellStyle name="Percent 23 6 3" xfId="6393" xr:uid="{00000000-0005-0000-0000-00007C170000}"/>
    <cellStyle name="Percent 23 7" xfId="2622" xr:uid="{00000000-0005-0000-0000-00007D170000}"/>
    <cellStyle name="Percent 23 7 2" xfId="2623" xr:uid="{00000000-0005-0000-0000-00007E170000}"/>
    <cellStyle name="Percent 23 7 2 2" xfId="6397" xr:uid="{00000000-0005-0000-0000-00007F170000}"/>
    <cellStyle name="Percent 23 7 2 3" xfId="6396" xr:uid="{00000000-0005-0000-0000-000080170000}"/>
    <cellStyle name="Percent 23 7 3" xfId="2624" xr:uid="{00000000-0005-0000-0000-000081170000}"/>
    <cellStyle name="Percent 23 7 3 2" xfId="6399" xr:uid="{00000000-0005-0000-0000-000082170000}"/>
    <cellStyle name="Percent 23 7 3 3" xfId="6398" xr:uid="{00000000-0005-0000-0000-000083170000}"/>
    <cellStyle name="Percent 23 7 4" xfId="6400" xr:uid="{00000000-0005-0000-0000-000084170000}"/>
    <cellStyle name="Percent 23 7 5" xfId="6395" xr:uid="{00000000-0005-0000-0000-000085170000}"/>
    <cellStyle name="Percent 23 8" xfId="6401" xr:uid="{00000000-0005-0000-0000-000086170000}"/>
    <cellStyle name="Percent 23 9" xfId="6384" xr:uid="{00000000-0005-0000-0000-000087170000}"/>
    <cellStyle name="Percent 24 2" xfId="2625" xr:uid="{00000000-0005-0000-0000-000088170000}"/>
    <cellStyle name="Percent 24 2 2" xfId="6403" xr:uid="{00000000-0005-0000-0000-000089170000}"/>
    <cellStyle name="Percent 24 2 3" xfId="6402" xr:uid="{00000000-0005-0000-0000-00008A170000}"/>
    <cellStyle name="Percent 24 3" xfId="2626" xr:uid="{00000000-0005-0000-0000-00008B170000}"/>
    <cellStyle name="Percent 24 3 2" xfId="6405" xr:uid="{00000000-0005-0000-0000-00008C170000}"/>
    <cellStyle name="Percent 24 3 3" xfId="6404" xr:uid="{00000000-0005-0000-0000-00008D170000}"/>
    <cellStyle name="Percent 24 4" xfId="2627" xr:uid="{00000000-0005-0000-0000-00008E170000}"/>
    <cellStyle name="Percent 24 4 2" xfId="6407" xr:uid="{00000000-0005-0000-0000-00008F170000}"/>
    <cellStyle name="Percent 24 4 3" xfId="6406" xr:uid="{00000000-0005-0000-0000-000090170000}"/>
    <cellStyle name="Percent 24 5" xfId="2628" xr:uid="{00000000-0005-0000-0000-000091170000}"/>
    <cellStyle name="Percent 24 5 2" xfId="6409" xr:uid="{00000000-0005-0000-0000-000092170000}"/>
    <cellStyle name="Percent 24 5 3" xfId="6408" xr:uid="{00000000-0005-0000-0000-000093170000}"/>
    <cellStyle name="Percent 24 6" xfId="2629" xr:uid="{00000000-0005-0000-0000-000094170000}"/>
    <cellStyle name="Percent 24 6 2" xfId="6411" xr:uid="{00000000-0005-0000-0000-000095170000}"/>
    <cellStyle name="Percent 24 6 3" xfId="6410" xr:uid="{00000000-0005-0000-0000-000096170000}"/>
    <cellStyle name="Percent 24 7" xfId="2630" xr:uid="{00000000-0005-0000-0000-000097170000}"/>
    <cellStyle name="Percent 24 7 2" xfId="2631" xr:uid="{00000000-0005-0000-0000-000098170000}"/>
    <cellStyle name="Percent 24 7 2 2" xfId="6414" xr:uid="{00000000-0005-0000-0000-000099170000}"/>
    <cellStyle name="Percent 24 7 2 3" xfId="6413" xr:uid="{00000000-0005-0000-0000-00009A170000}"/>
    <cellStyle name="Percent 24 7 3" xfId="2632" xr:uid="{00000000-0005-0000-0000-00009B170000}"/>
    <cellStyle name="Percent 24 7 3 2" xfId="6416" xr:uid="{00000000-0005-0000-0000-00009C170000}"/>
    <cellStyle name="Percent 24 7 3 3" xfId="6415" xr:uid="{00000000-0005-0000-0000-00009D170000}"/>
    <cellStyle name="Percent 24 7 4" xfId="6417" xr:uid="{00000000-0005-0000-0000-00009E170000}"/>
    <cellStyle name="Percent 24 7 5" xfId="6412" xr:uid="{00000000-0005-0000-0000-00009F170000}"/>
    <cellStyle name="Percent 25" xfId="2633" xr:uid="{00000000-0005-0000-0000-0000A0170000}"/>
    <cellStyle name="Percent 25 2" xfId="2634" xr:uid="{00000000-0005-0000-0000-0000A1170000}"/>
    <cellStyle name="Percent 25 2 2" xfId="6420" xr:uid="{00000000-0005-0000-0000-0000A2170000}"/>
    <cellStyle name="Percent 25 2 3" xfId="6419" xr:uid="{00000000-0005-0000-0000-0000A3170000}"/>
    <cellStyle name="Percent 25 3" xfId="2635" xr:uid="{00000000-0005-0000-0000-0000A4170000}"/>
    <cellStyle name="Percent 25 3 2" xfId="6422" xr:uid="{00000000-0005-0000-0000-0000A5170000}"/>
    <cellStyle name="Percent 25 3 3" xfId="6421" xr:uid="{00000000-0005-0000-0000-0000A6170000}"/>
    <cellStyle name="Percent 25 4" xfId="2636" xr:uid="{00000000-0005-0000-0000-0000A7170000}"/>
    <cellStyle name="Percent 25 4 2" xfId="6424" xr:uid="{00000000-0005-0000-0000-0000A8170000}"/>
    <cellStyle name="Percent 25 4 3" xfId="6423" xr:uid="{00000000-0005-0000-0000-0000A9170000}"/>
    <cellStyle name="Percent 25 5" xfId="2637" xr:uid="{00000000-0005-0000-0000-0000AA170000}"/>
    <cellStyle name="Percent 25 5 2" xfId="6426" xr:uid="{00000000-0005-0000-0000-0000AB170000}"/>
    <cellStyle name="Percent 25 5 3" xfId="6425" xr:uid="{00000000-0005-0000-0000-0000AC170000}"/>
    <cellStyle name="Percent 25 6" xfId="2638" xr:uid="{00000000-0005-0000-0000-0000AD170000}"/>
    <cellStyle name="Percent 25 6 2" xfId="6428" xr:uid="{00000000-0005-0000-0000-0000AE170000}"/>
    <cellStyle name="Percent 25 6 3" xfId="6427" xr:uid="{00000000-0005-0000-0000-0000AF170000}"/>
    <cellStyle name="Percent 25 7" xfId="2639" xr:uid="{00000000-0005-0000-0000-0000B0170000}"/>
    <cellStyle name="Percent 25 7 2" xfId="2640" xr:uid="{00000000-0005-0000-0000-0000B1170000}"/>
    <cellStyle name="Percent 25 7 2 2" xfId="6431" xr:uid="{00000000-0005-0000-0000-0000B2170000}"/>
    <cellStyle name="Percent 25 7 2 3" xfId="6430" xr:uid="{00000000-0005-0000-0000-0000B3170000}"/>
    <cellStyle name="Percent 25 7 3" xfId="2641" xr:uid="{00000000-0005-0000-0000-0000B4170000}"/>
    <cellStyle name="Percent 25 7 3 2" xfId="6433" xr:uid="{00000000-0005-0000-0000-0000B5170000}"/>
    <cellStyle name="Percent 25 7 3 3" xfId="6432" xr:uid="{00000000-0005-0000-0000-0000B6170000}"/>
    <cellStyle name="Percent 25 7 4" xfId="6434" xr:uid="{00000000-0005-0000-0000-0000B7170000}"/>
    <cellStyle name="Percent 25 7 5" xfId="6429" xr:uid="{00000000-0005-0000-0000-0000B8170000}"/>
    <cellStyle name="Percent 25 8" xfId="6435" xr:uid="{00000000-0005-0000-0000-0000B9170000}"/>
    <cellStyle name="Percent 25 9" xfId="6418" xr:uid="{00000000-0005-0000-0000-0000BA170000}"/>
    <cellStyle name="Percent 26" xfId="2642" xr:uid="{00000000-0005-0000-0000-0000BB170000}"/>
    <cellStyle name="Percent 26 2" xfId="2643" xr:uid="{00000000-0005-0000-0000-0000BC170000}"/>
    <cellStyle name="Percent 26 2 2" xfId="6438" xr:uid="{00000000-0005-0000-0000-0000BD170000}"/>
    <cellStyle name="Percent 26 2 3" xfId="6437" xr:uid="{00000000-0005-0000-0000-0000BE170000}"/>
    <cellStyle name="Percent 26 3" xfId="2644" xr:uid="{00000000-0005-0000-0000-0000BF170000}"/>
    <cellStyle name="Percent 26 3 2" xfId="6440" xr:uid="{00000000-0005-0000-0000-0000C0170000}"/>
    <cellStyle name="Percent 26 3 3" xfId="6439" xr:uid="{00000000-0005-0000-0000-0000C1170000}"/>
    <cellStyle name="Percent 26 4" xfId="2645" xr:uid="{00000000-0005-0000-0000-0000C2170000}"/>
    <cellStyle name="Percent 26 4 2" xfId="6442" xr:uid="{00000000-0005-0000-0000-0000C3170000}"/>
    <cellStyle name="Percent 26 4 3" xfId="6441" xr:uid="{00000000-0005-0000-0000-0000C4170000}"/>
    <cellStyle name="Percent 26 5" xfId="2646" xr:uid="{00000000-0005-0000-0000-0000C5170000}"/>
    <cellStyle name="Percent 26 5 2" xfId="6444" xr:uid="{00000000-0005-0000-0000-0000C6170000}"/>
    <cellStyle name="Percent 26 5 3" xfId="6443" xr:uid="{00000000-0005-0000-0000-0000C7170000}"/>
    <cellStyle name="Percent 26 6" xfId="2647" xr:uid="{00000000-0005-0000-0000-0000C8170000}"/>
    <cellStyle name="Percent 26 6 2" xfId="6446" xr:uid="{00000000-0005-0000-0000-0000C9170000}"/>
    <cellStyle name="Percent 26 6 3" xfId="6445" xr:uid="{00000000-0005-0000-0000-0000CA170000}"/>
    <cellStyle name="Percent 26 7" xfId="2648" xr:uid="{00000000-0005-0000-0000-0000CB170000}"/>
    <cellStyle name="Percent 26 7 2" xfId="2649" xr:uid="{00000000-0005-0000-0000-0000CC170000}"/>
    <cellStyle name="Percent 26 7 2 2" xfId="6449" xr:uid="{00000000-0005-0000-0000-0000CD170000}"/>
    <cellStyle name="Percent 26 7 2 3" xfId="6448" xr:uid="{00000000-0005-0000-0000-0000CE170000}"/>
    <cellStyle name="Percent 26 7 3" xfId="2650" xr:uid="{00000000-0005-0000-0000-0000CF170000}"/>
    <cellStyle name="Percent 26 7 3 2" xfId="6451" xr:uid="{00000000-0005-0000-0000-0000D0170000}"/>
    <cellStyle name="Percent 26 7 3 3" xfId="6450" xr:uid="{00000000-0005-0000-0000-0000D1170000}"/>
    <cellStyle name="Percent 26 7 4" xfId="6452" xr:uid="{00000000-0005-0000-0000-0000D2170000}"/>
    <cellStyle name="Percent 26 7 5" xfId="6447" xr:uid="{00000000-0005-0000-0000-0000D3170000}"/>
    <cellStyle name="Percent 26 8" xfId="6453" xr:uid="{00000000-0005-0000-0000-0000D4170000}"/>
    <cellStyle name="Percent 26 9" xfId="6436" xr:uid="{00000000-0005-0000-0000-0000D5170000}"/>
    <cellStyle name="Percent 27" xfId="2651" xr:uid="{00000000-0005-0000-0000-0000D6170000}"/>
    <cellStyle name="Percent 27 2" xfId="6455" xr:uid="{00000000-0005-0000-0000-0000D7170000}"/>
    <cellStyle name="Percent 27 3" xfId="6454" xr:uid="{00000000-0005-0000-0000-0000D8170000}"/>
    <cellStyle name="Percent 3" xfId="2652" xr:uid="{00000000-0005-0000-0000-0000D9170000}"/>
    <cellStyle name="Percent 3 10" xfId="2653" xr:uid="{00000000-0005-0000-0000-0000DA170000}"/>
    <cellStyle name="Percent 3 10 10" xfId="2654" xr:uid="{00000000-0005-0000-0000-0000DB170000}"/>
    <cellStyle name="Percent 3 10 10 2" xfId="6459" xr:uid="{00000000-0005-0000-0000-0000DC170000}"/>
    <cellStyle name="Percent 3 10 10 3" xfId="6458" xr:uid="{00000000-0005-0000-0000-0000DD170000}"/>
    <cellStyle name="Percent 3 10 11" xfId="2655" xr:uid="{00000000-0005-0000-0000-0000DE170000}"/>
    <cellStyle name="Percent 3 10 11 2" xfId="6461" xr:uid="{00000000-0005-0000-0000-0000DF170000}"/>
    <cellStyle name="Percent 3 10 11 2 2" xfId="6462" xr:uid="{00000000-0005-0000-0000-0000E0170000}"/>
    <cellStyle name="Percent 3 10 11 3" xfId="6463" xr:uid="{00000000-0005-0000-0000-0000E1170000}"/>
    <cellStyle name="Percent 3 10 11 4" xfId="6460" xr:uid="{00000000-0005-0000-0000-0000E2170000}"/>
    <cellStyle name="Percent 3 10 12" xfId="2656" xr:uid="{00000000-0005-0000-0000-0000E3170000}"/>
    <cellStyle name="Percent 3 10 12 2" xfId="6465" xr:uid="{00000000-0005-0000-0000-0000E4170000}"/>
    <cellStyle name="Percent 3 10 12 2 2" xfId="6466" xr:uid="{00000000-0005-0000-0000-0000E5170000}"/>
    <cellStyle name="Percent 3 10 12 3" xfId="6467" xr:uid="{00000000-0005-0000-0000-0000E6170000}"/>
    <cellStyle name="Percent 3 10 12 4" xfId="6464" xr:uid="{00000000-0005-0000-0000-0000E7170000}"/>
    <cellStyle name="Percent 3 10 13" xfId="2657" xr:uid="{00000000-0005-0000-0000-0000E8170000}"/>
    <cellStyle name="Percent 3 10 13 2" xfId="6469" xr:uid="{00000000-0005-0000-0000-0000E9170000}"/>
    <cellStyle name="Percent 3 10 13 2 2" xfId="6470" xr:uid="{00000000-0005-0000-0000-0000EA170000}"/>
    <cellStyle name="Percent 3 10 13 3" xfId="6471" xr:uid="{00000000-0005-0000-0000-0000EB170000}"/>
    <cellStyle name="Percent 3 10 13 3 2" xfId="6472" xr:uid="{00000000-0005-0000-0000-0000EC170000}"/>
    <cellStyle name="Percent 3 10 13 4" xfId="6473" xr:uid="{00000000-0005-0000-0000-0000ED170000}"/>
    <cellStyle name="Percent 3 10 13 5" xfId="6468" xr:uid="{00000000-0005-0000-0000-0000EE170000}"/>
    <cellStyle name="Percent 3 10 14" xfId="2658" xr:uid="{00000000-0005-0000-0000-0000EF170000}"/>
    <cellStyle name="Percent 3 10 14 2" xfId="6475" xr:uid="{00000000-0005-0000-0000-0000F0170000}"/>
    <cellStyle name="Percent 3 10 14 2 2" xfId="6476" xr:uid="{00000000-0005-0000-0000-0000F1170000}"/>
    <cellStyle name="Percent 3 10 14 3" xfId="6477" xr:uid="{00000000-0005-0000-0000-0000F2170000}"/>
    <cellStyle name="Percent 3 10 14 3 2" xfId="6478" xr:uid="{00000000-0005-0000-0000-0000F3170000}"/>
    <cellStyle name="Percent 3 10 14 4" xfId="6479" xr:uid="{00000000-0005-0000-0000-0000F4170000}"/>
    <cellStyle name="Percent 3 10 14 5" xfId="6474" xr:uid="{00000000-0005-0000-0000-0000F5170000}"/>
    <cellStyle name="Percent 3 10 15" xfId="2659" xr:uid="{00000000-0005-0000-0000-0000F6170000}"/>
    <cellStyle name="Percent 3 10 15 2" xfId="6481" xr:uid="{00000000-0005-0000-0000-0000F7170000}"/>
    <cellStyle name="Percent 3 10 15 2 2" xfId="6482" xr:uid="{00000000-0005-0000-0000-0000F8170000}"/>
    <cellStyle name="Percent 3 10 15 3" xfId="6483" xr:uid="{00000000-0005-0000-0000-0000F9170000}"/>
    <cellStyle name="Percent 3 10 15 3 2" xfId="6484" xr:uid="{00000000-0005-0000-0000-0000FA170000}"/>
    <cellStyle name="Percent 3 10 15 4" xfId="6485" xr:uid="{00000000-0005-0000-0000-0000FB170000}"/>
    <cellStyle name="Percent 3 10 15 5" xfId="6480" xr:uid="{00000000-0005-0000-0000-0000FC170000}"/>
    <cellStyle name="Percent 3 10 16" xfId="6486" xr:uid="{00000000-0005-0000-0000-0000FD170000}"/>
    <cellStyle name="Percent 3 10 17" xfId="6457" xr:uid="{00000000-0005-0000-0000-0000FE170000}"/>
    <cellStyle name="Percent 3 10 2" xfId="2660" xr:uid="{00000000-0005-0000-0000-0000FF170000}"/>
    <cellStyle name="Percent 3 10 2 2" xfId="6488" xr:uid="{00000000-0005-0000-0000-000000180000}"/>
    <cellStyle name="Percent 3 10 2 2 2" xfId="6489" xr:uid="{00000000-0005-0000-0000-000001180000}"/>
    <cellStyle name="Percent 3 10 2 3" xfId="6490" xr:uid="{00000000-0005-0000-0000-000002180000}"/>
    <cellStyle name="Percent 3 10 2 3 2" xfId="6491" xr:uid="{00000000-0005-0000-0000-000003180000}"/>
    <cellStyle name="Percent 3 10 2 4" xfId="6492" xr:uid="{00000000-0005-0000-0000-000004180000}"/>
    <cellStyle name="Percent 3 10 2 5" xfId="6487" xr:uid="{00000000-0005-0000-0000-000005180000}"/>
    <cellStyle name="Percent 3 10 3" xfId="2661" xr:uid="{00000000-0005-0000-0000-000006180000}"/>
    <cellStyle name="Percent 3 10 3 2" xfId="6494" xr:uid="{00000000-0005-0000-0000-000007180000}"/>
    <cellStyle name="Percent 3 10 3 2 2" xfId="6495" xr:uid="{00000000-0005-0000-0000-000008180000}"/>
    <cellStyle name="Percent 3 10 3 3" xfId="6496" xr:uid="{00000000-0005-0000-0000-000009180000}"/>
    <cellStyle name="Percent 3 10 3 3 2" xfId="6497" xr:uid="{00000000-0005-0000-0000-00000A180000}"/>
    <cellStyle name="Percent 3 10 3 4" xfId="6498" xr:uid="{00000000-0005-0000-0000-00000B180000}"/>
    <cellStyle name="Percent 3 10 3 5" xfId="6493" xr:uid="{00000000-0005-0000-0000-00000C180000}"/>
    <cellStyle name="Percent 3 10 4" xfId="2662" xr:uid="{00000000-0005-0000-0000-00000D180000}"/>
    <cellStyle name="Percent 3 10 4 2" xfId="6500" xr:uid="{00000000-0005-0000-0000-00000E180000}"/>
    <cellStyle name="Percent 3 10 4 2 2" xfId="6501" xr:uid="{00000000-0005-0000-0000-00000F180000}"/>
    <cellStyle name="Percent 3 10 4 3" xfId="6502" xr:uid="{00000000-0005-0000-0000-000010180000}"/>
    <cellStyle name="Percent 3 10 4 3 2" xfId="6503" xr:uid="{00000000-0005-0000-0000-000011180000}"/>
    <cellStyle name="Percent 3 10 4 4" xfId="6504" xr:uid="{00000000-0005-0000-0000-000012180000}"/>
    <cellStyle name="Percent 3 10 4 5" xfId="6499" xr:uid="{00000000-0005-0000-0000-000013180000}"/>
    <cellStyle name="Percent 3 10 5" xfId="2663" xr:uid="{00000000-0005-0000-0000-000014180000}"/>
    <cellStyle name="Percent 3 10 5 2" xfId="6506" xr:uid="{00000000-0005-0000-0000-000015180000}"/>
    <cellStyle name="Percent 3 10 5 2 2" xfId="6507" xr:uid="{00000000-0005-0000-0000-000016180000}"/>
    <cellStyle name="Percent 3 10 5 3" xfId="6508" xr:uid="{00000000-0005-0000-0000-000017180000}"/>
    <cellStyle name="Percent 3 10 5 3 2" xfId="6509" xr:uid="{00000000-0005-0000-0000-000018180000}"/>
    <cellStyle name="Percent 3 10 5 4" xfId="6510" xr:uid="{00000000-0005-0000-0000-000019180000}"/>
    <cellStyle name="Percent 3 10 5 5" xfId="6505" xr:uid="{00000000-0005-0000-0000-00001A180000}"/>
    <cellStyle name="Percent 3 10 6" xfId="2664" xr:uid="{00000000-0005-0000-0000-00001B180000}"/>
    <cellStyle name="Percent 3 10 6 2" xfId="6512" xr:uid="{00000000-0005-0000-0000-00001C180000}"/>
    <cellStyle name="Percent 3 10 6 2 2" xfId="6513" xr:uid="{00000000-0005-0000-0000-00001D180000}"/>
    <cellStyle name="Percent 3 10 6 3" xfId="6514" xr:uid="{00000000-0005-0000-0000-00001E180000}"/>
    <cellStyle name="Percent 3 10 6 3 2" xfId="6515" xr:uid="{00000000-0005-0000-0000-00001F180000}"/>
    <cellStyle name="Percent 3 10 6 4" xfId="6516" xr:uid="{00000000-0005-0000-0000-000020180000}"/>
    <cellStyle name="Percent 3 10 6 5" xfId="6511" xr:uid="{00000000-0005-0000-0000-000021180000}"/>
    <cellStyle name="Percent 3 10 7" xfId="2665" xr:uid="{00000000-0005-0000-0000-000022180000}"/>
    <cellStyle name="Percent 3 10 7 2" xfId="6518" xr:uid="{00000000-0005-0000-0000-000023180000}"/>
    <cellStyle name="Percent 3 10 7 2 2" xfId="6519" xr:uid="{00000000-0005-0000-0000-000024180000}"/>
    <cellStyle name="Percent 3 10 7 3" xfId="6520" xr:uid="{00000000-0005-0000-0000-000025180000}"/>
    <cellStyle name="Percent 3 10 7 3 2" xfId="6521" xr:uid="{00000000-0005-0000-0000-000026180000}"/>
    <cellStyle name="Percent 3 10 7 4" xfId="6522" xr:uid="{00000000-0005-0000-0000-000027180000}"/>
    <cellStyle name="Percent 3 10 7 5" xfId="6517" xr:uid="{00000000-0005-0000-0000-000028180000}"/>
    <cellStyle name="Percent 3 10 8" xfId="2666" xr:uid="{00000000-0005-0000-0000-000029180000}"/>
    <cellStyle name="Percent 3 10 8 2" xfId="6524" xr:uid="{00000000-0005-0000-0000-00002A180000}"/>
    <cellStyle name="Percent 3 10 8 2 2" xfId="6525" xr:uid="{00000000-0005-0000-0000-00002B180000}"/>
    <cellStyle name="Percent 3 10 8 3" xfId="6526" xr:uid="{00000000-0005-0000-0000-00002C180000}"/>
    <cellStyle name="Percent 3 10 8 3 2" xfId="6527" xr:uid="{00000000-0005-0000-0000-00002D180000}"/>
    <cellStyle name="Percent 3 10 8 4" xfId="6528" xr:uid="{00000000-0005-0000-0000-00002E180000}"/>
    <cellStyle name="Percent 3 10 8 5" xfId="6523" xr:uid="{00000000-0005-0000-0000-00002F180000}"/>
    <cellStyle name="Percent 3 10 9" xfId="2667" xr:uid="{00000000-0005-0000-0000-000030180000}"/>
    <cellStyle name="Percent 3 10 9 2" xfId="6530" xr:uid="{00000000-0005-0000-0000-000031180000}"/>
    <cellStyle name="Percent 3 10 9 2 2" xfId="6531" xr:uid="{00000000-0005-0000-0000-000032180000}"/>
    <cellStyle name="Percent 3 10 9 3" xfId="6532" xr:uid="{00000000-0005-0000-0000-000033180000}"/>
    <cellStyle name="Percent 3 10 9 3 2" xfId="6533" xr:uid="{00000000-0005-0000-0000-000034180000}"/>
    <cellStyle name="Percent 3 10 9 4" xfId="6534" xr:uid="{00000000-0005-0000-0000-000035180000}"/>
    <cellStyle name="Percent 3 10 9 5" xfId="6529" xr:uid="{00000000-0005-0000-0000-000036180000}"/>
    <cellStyle name="Percent 3 11" xfId="2668" xr:uid="{00000000-0005-0000-0000-000037180000}"/>
    <cellStyle name="Percent 3 11 2" xfId="6536" xr:uid="{00000000-0005-0000-0000-000038180000}"/>
    <cellStyle name="Percent 3 11 2 2" xfId="6537" xr:uid="{00000000-0005-0000-0000-000039180000}"/>
    <cellStyle name="Percent 3 11 3" xfId="6538" xr:uid="{00000000-0005-0000-0000-00003A180000}"/>
    <cellStyle name="Percent 3 11 3 2" xfId="6539" xr:uid="{00000000-0005-0000-0000-00003B180000}"/>
    <cellStyle name="Percent 3 11 4" xfId="6540" xr:uid="{00000000-0005-0000-0000-00003C180000}"/>
    <cellStyle name="Percent 3 11 5" xfId="6535" xr:uid="{00000000-0005-0000-0000-00003D180000}"/>
    <cellStyle name="Percent 3 12" xfId="2669" xr:uid="{00000000-0005-0000-0000-00003E180000}"/>
    <cellStyle name="Percent 3 12 2" xfId="6542" xr:uid="{00000000-0005-0000-0000-00003F180000}"/>
    <cellStyle name="Percent 3 12 2 2" xfId="6543" xr:uid="{00000000-0005-0000-0000-000040180000}"/>
    <cellStyle name="Percent 3 12 3" xfId="6544" xr:uid="{00000000-0005-0000-0000-000041180000}"/>
    <cellStyle name="Percent 3 12 3 2" xfId="6545" xr:uid="{00000000-0005-0000-0000-000042180000}"/>
    <cellStyle name="Percent 3 12 4" xfId="6546" xr:uid="{00000000-0005-0000-0000-000043180000}"/>
    <cellStyle name="Percent 3 12 5" xfId="6541" xr:uid="{00000000-0005-0000-0000-000044180000}"/>
    <cellStyle name="Percent 3 13" xfId="2670" xr:uid="{00000000-0005-0000-0000-000045180000}"/>
    <cellStyle name="Percent 3 13 2" xfId="6548" xr:uid="{00000000-0005-0000-0000-000046180000}"/>
    <cellStyle name="Percent 3 13 2 2" xfId="6549" xr:uid="{00000000-0005-0000-0000-000047180000}"/>
    <cellStyle name="Percent 3 13 3" xfId="6550" xr:uid="{00000000-0005-0000-0000-000048180000}"/>
    <cellStyle name="Percent 3 13 3 2" xfId="6551" xr:uid="{00000000-0005-0000-0000-000049180000}"/>
    <cellStyle name="Percent 3 13 4" xfId="6552" xr:uid="{00000000-0005-0000-0000-00004A180000}"/>
    <cellStyle name="Percent 3 13 5" xfId="6547" xr:uid="{00000000-0005-0000-0000-00004B180000}"/>
    <cellStyle name="Percent 3 14" xfId="2671" xr:uid="{00000000-0005-0000-0000-00004C180000}"/>
    <cellStyle name="Percent 3 14 2" xfId="6554" xr:uid="{00000000-0005-0000-0000-00004D180000}"/>
    <cellStyle name="Percent 3 14 2 2" xfId="6555" xr:uid="{00000000-0005-0000-0000-00004E180000}"/>
    <cellStyle name="Percent 3 14 3" xfId="6556" xr:uid="{00000000-0005-0000-0000-00004F180000}"/>
    <cellStyle name="Percent 3 14 3 2" xfId="6557" xr:uid="{00000000-0005-0000-0000-000050180000}"/>
    <cellStyle name="Percent 3 14 4" xfId="6558" xr:uid="{00000000-0005-0000-0000-000051180000}"/>
    <cellStyle name="Percent 3 14 5" xfId="6553" xr:uid="{00000000-0005-0000-0000-000052180000}"/>
    <cellStyle name="Percent 3 15" xfId="2672" xr:uid="{00000000-0005-0000-0000-000053180000}"/>
    <cellStyle name="Percent 3 15 2" xfId="6560" xr:uid="{00000000-0005-0000-0000-000054180000}"/>
    <cellStyle name="Percent 3 15 2 2" xfId="6561" xr:uid="{00000000-0005-0000-0000-000055180000}"/>
    <cellStyle name="Percent 3 15 3" xfId="6562" xr:uid="{00000000-0005-0000-0000-000056180000}"/>
    <cellStyle name="Percent 3 15 3 2" xfId="6563" xr:uid="{00000000-0005-0000-0000-000057180000}"/>
    <cellStyle name="Percent 3 15 4" xfId="6564" xr:uid="{00000000-0005-0000-0000-000058180000}"/>
    <cellStyle name="Percent 3 15 5" xfId="6559" xr:uid="{00000000-0005-0000-0000-000059180000}"/>
    <cellStyle name="Percent 3 16" xfId="2673" xr:uid="{00000000-0005-0000-0000-00005A180000}"/>
    <cellStyle name="Percent 3 16 2" xfId="6566" xr:uid="{00000000-0005-0000-0000-00005B180000}"/>
    <cellStyle name="Percent 3 16 2 2" xfId="6567" xr:uid="{00000000-0005-0000-0000-00005C180000}"/>
    <cellStyle name="Percent 3 16 3" xfId="6568" xr:uid="{00000000-0005-0000-0000-00005D180000}"/>
    <cellStyle name="Percent 3 16 3 2" xfId="6569" xr:uid="{00000000-0005-0000-0000-00005E180000}"/>
    <cellStyle name="Percent 3 16 4" xfId="6570" xr:uid="{00000000-0005-0000-0000-00005F180000}"/>
    <cellStyle name="Percent 3 16 5" xfId="6565" xr:uid="{00000000-0005-0000-0000-000060180000}"/>
    <cellStyle name="Percent 3 17" xfId="2674" xr:uid="{00000000-0005-0000-0000-000061180000}"/>
    <cellStyle name="Percent 3 17 2" xfId="6572" xr:uid="{00000000-0005-0000-0000-000062180000}"/>
    <cellStyle name="Percent 3 17 2 2" xfId="6573" xr:uid="{00000000-0005-0000-0000-000063180000}"/>
    <cellStyle name="Percent 3 17 3" xfId="6574" xr:uid="{00000000-0005-0000-0000-000064180000}"/>
    <cellStyle name="Percent 3 17 3 2" xfId="6575" xr:uid="{00000000-0005-0000-0000-000065180000}"/>
    <cellStyle name="Percent 3 17 4" xfId="6576" xr:uid="{00000000-0005-0000-0000-000066180000}"/>
    <cellStyle name="Percent 3 17 5" xfId="6571" xr:uid="{00000000-0005-0000-0000-000067180000}"/>
    <cellStyle name="Percent 3 18" xfId="2675" xr:uid="{00000000-0005-0000-0000-000068180000}"/>
    <cellStyle name="Percent 3 18 2" xfId="6578" xr:uid="{00000000-0005-0000-0000-000069180000}"/>
    <cellStyle name="Percent 3 18 2 2" xfId="6579" xr:uid="{00000000-0005-0000-0000-00006A180000}"/>
    <cellStyle name="Percent 3 18 3" xfId="6580" xr:uid="{00000000-0005-0000-0000-00006B180000}"/>
    <cellStyle name="Percent 3 18 3 2" xfId="6581" xr:uid="{00000000-0005-0000-0000-00006C180000}"/>
    <cellStyle name="Percent 3 18 4" xfId="6582" xr:uid="{00000000-0005-0000-0000-00006D180000}"/>
    <cellStyle name="Percent 3 18 5" xfId="6577" xr:uid="{00000000-0005-0000-0000-00006E180000}"/>
    <cellStyle name="Percent 3 19" xfId="2676" xr:uid="{00000000-0005-0000-0000-00006F180000}"/>
    <cellStyle name="Percent 3 19 2" xfId="6584" xr:uid="{00000000-0005-0000-0000-000070180000}"/>
    <cellStyle name="Percent 3 19 2 2" xfId="6585" xr:uid="{00000000-0005-0000-0000-000071180000}"/>
    <cellStyle name="Percent 3 19 3" xfId="6586" xr:uid="{00000000-0005-0000-0000-000072180000}"/>
    <cellStyle name="Percent 3 19 3 2" xfId="6587" xr:uid="{00000000-0005-0000-0000-000073180000}"/>
    <cellStyle name="Percent 3 19 4" xfId="6588" xr:uid="{00000000-0005-0000-0000-000074180000}"/>
    <cellStyle name="Percent 3 19 4 2" xfId="6589" xr:uid="{00000000-0005-0000-0000-000075180000}"/>
    <cellStyle name="Percent 3 19 5" xfId="6590" xr:uid="{00000000-0005-0000-0000-000076180000}"/>
    <cellStyle name="Percent 3 19 6" xfId="6583" xr:uid="{00000000-0005-0000-0000-000077180000}"/>
    <cellStyle name="Percent 3 2" xfId="2677" xr:uid="{00000000-0005-0000-0000-000078180000}"/>
    <cellStyle name="Percent 3 2 10" xfId="2678" xr:uid="{00000000-0005-0000-0000-000079180000}"/>
    <cellStyle name="Percent 3 2 10 2" xfId="6593" xr:uid="{00000000-0005-0000-0000-00007A180000}"/>
    <cellStyle name="Percent 3 2 10 2 2" xfId="6594" xr:uid="{00000000-0005-0000-0000-00007B180000}"/>
    <cellStyle name="Percent 3 2 10 3" xfId="6595" xr:uid="{00000000-0005-0000-0000-00007C180000}"/>
    <cellStyle name="Percent 3 2 10 3 2" xfId="6596" xr:uid="{00000000-0005-0000-0000-00007D180000}"/>
    <cellStyle name="Percent 3 2 10 4" xfId="6597" xr:uid="{00000000-0005-0000-0000-00007E180000}"/>
    <cellStyle name="Percent 3 2 10 4 2" xfId="6598" xr:uid="{00000000-0005-0000-0000-00007F180000}"/>
    <cellStyle name="Percent 3 2 10 5" xfId="6599" xr:uid="{00000000-0005-0000-0000-000080180000}"/>
    <cellStyle name="Percent 3 2 10 5 2" xfId="6600" xr:uid="{00000000-0005-0000-0000-000081180000}"/>
    <cellStyle name="Percent 3 2 10 6" xfId="6601" xr:uid="{00000000-0005-0000-0000-000082180000}"/>
    <cellStyle name="Percent 3 2 10 7" xfId="6592" xr:uid="{00000000-0005-0000-0000-000083180000}"/>
    <cellStyle name="Percent 3 2 11" xfId="2679" xr:uid="{00000000-0005-0000-0000-000084180000}"/>
    <cellStyle name="Percent 3 2 11 2" xfId="6603" xr:uid="{00000000-0005-0000-0000-000085180000}"/>
    <cellStyle name="Percent 3 2 11 2 2" xfId="6604" xr:uid="{00000000-0005-0000-0000-000086180000}"/>
    <cellStyle name="Percent 3 2 11 3" xfId="6605" xr:uid="{00000000-0005-0000-0000-000087180000}"/>
    <cellStyle name="Percent 3 2 11 3 2" xfId="6606" xr:uid="{00000000-0005-0000-0000-000088180000}"/>
    <cellStyle name="Percent 3 2 11 4" xfId="6607" xr:uid="{00000000-0005-0000-0000-000089180000}"/>
    <cellStyle name="Percent 3 2 11 4 2" xfId="6608" xr:uid="{00000000-0005-0000-0000-00008A180000}"/>
    <cellStyle name="Percent 3 2 11 5" xfId="6609" xr:uid="{00000000-0005-0000-0000-00008B180000}"/>
    <cellStyle name="Percent 3 2 11 5 2" xfId="6610" xr:uid="{00000000-0005-0000-0000-00008C180000}"/>
    <cellStyle name="Percent 3 2 11 6" xfId="6611" xr:uid="{00000000-0005-0000-0000-00008D180000}"/>
    <cellStyle name="Percent 3 2 11 7" xfId="6602" xr:uid="{00000000-0005-0000-0000-00008E180000}"/>
    <cellStyle name="Percent 3 2 12" xfId="2680" xr:uid="{00000000-0005-0000-0000-00008F180000}"/>
    <cellStyle name="Percent 3 2 12 2" xfId="6613" xr:uid="{00000000-0005-0000-0000-000090180000}"/>
    <cellStyle name="Percent 3 2 12 2 2" xfId="6614" xr:uid="{00000000-0005-0000-0000-000091180000}"/>
    <cellStyle name="Percent 3 2 12 3" xfId="6615" xr:uid="{00000000-0005-0000-0000-000092180000}"/>
    <cellStyle name="Percent 3 2 12 3 2" xfId="6616" xr:uid="{00000000-0005-0000-0000-000093180000}"/>
    <cellStyle name="Percent 3 2 12 4" xfId="6617" xr:uid="{00000000-0005-0000-0000-000094180000}"/>
    <cellStyle name="Percent 3 2 12 4 2" xfId="6618" xr:uid="{00000000-0005-0000-0000-000095180000}"/>
    <cellStyle name="Percent 3 2 12 5" xfId="6619" xr:uid="{00000000-0005-0000-0000-000096180000}"/>
    <cellStyle name="Percent 3 2 12 5 2" xfId="6620" xr:uid="{00000000-0005-0000-0000-000097180000}"/>
    <cellStyle name="Percent 3 2 12 6" xfId="6621" xr:uid="{00000000-0005-0000-0000-000098180000}"/>
    <cellStyle name="Percent 3 2 12 7" xfId="6612" xr:uid="{00000000-0005-0000-0000-000099180000}"/>
    <cellStyle name="Percent 3 2 13" xfId="2681" xr:uid="{00000000-0005-0000-0000-00009A180000}"/>
    <cellStyle name="Percent 3 2 13 2" xfId="6623" xr:uid="{00000000-0005-0000-0000-00009B180000}"/>
    <cellStyle name="Percent 3 2 13 2 2" xfId="6624" xr:uid="{00000000-0005-0000-0000-00009C180000}"/>
    <cellStyle name="Percent 3 2 13 3" xfId="6625" xr:uid="{00000000-0005-0000-0000-00009D180000}"/>
    <cellStyle name="Percent 3 2 13 3 2" xfId="6626" xr:uid="{00000000-0005-0000-0000-00009E180000}"/>
    <cellStyle name="Percent 3 2 13 4" xfId="6627" xr:uid="{00000000-0005-0000-0000-00009F180000}"/>
    <cellStyle name="Percent 3 2 13 4 2" xfId="6628" xr:uid="{00000000-0005-0000-0000-0000A0180000}"/>
    <cellStyle name="Percent 3 2 13 5" xfId="6629" xr:uid="{00000000-0005-0000-0000-0000A1180000}"/>
    <cellStyle name="Percent 3 2 13 5 2" xfId="6630" xr:uid="{00000000-0005-0000-0000-0000A2180000}"/>
    <cellStyle name="Percent 3 2 13 6" xfId="6631" xr:uid="{00000000-0005-0000-0000-0000A3180000}"/>
    <cellStyle name="Percent 3 2 13 7" xfId="6622" xr:uid="{00000000-0005-0000-0000-0000A4180000}"/>
    <cellStyle name="Percent 3 2 14" xfId="2682" xr:uid="{00000000-0005-0000-0000-0000A5180000}"/>
    <cellStyle name="Percent 3 2 14 2" xfId="6633" xr:uid="{00000000-0005-0000-0000-0000A6180000}"/>
    <cellStyle name="Percent 3 2 14 2 2" xfId="6634" xr:uid="{00000000-0005-0000-0000-0000A7180000}"/>
    <cellStyle name="Percent 3 2 14 3" xfId="6635" xr:uid="{00000000-0005-0000-0000-0000A8180000}"/>
    <cellStyle name="Percent 3 2 14 3 2" xfId="6636" xr:uid="{00000000-0005-0000-0000-0000A9180000}"/>
    <cellStyle name="Percent 3 2 14 4" xfId="6637" xr:uid="{00000000-0005-0000-0000-0000AA180000}"/>
    <cellStyle name="Percent 3 2 14 4 2" xfId="6638" xr:uid="{00000000-0005-0000-0000-0000AB180000}"/>
    <cellStyle name="Percent 3 2 14 5" xfId="6639" xr:uid="{00000000-0005-0000-0000-0000AC180000}"/>
    <cellStyle name="Percent 3 2 14 6" xfId="6632" xr:uid="{00000000-0005-0000-0000-0000AD180000}"/>
    <cellStyle name="Percent 3 2 15" xfId="2683" xr:uid="{00000000-0005-0000-0000-0000AE180000}"/>
    <cellStyle name="Percent 3 2 15 2" xfId="6641" xr:uid="{00000000-0005-0000-0000-0000AF180000}"/>
    <cellStyle name="Percent 3 2 15 2 2" xfId="6642" xr:uid="{00000000-0005-0000-0000-0000B0180000}"/>
    <cellStyle name="Percent 3 2 15 3" xfId="6643" xr:uid="{00000000-0005-0000-0000-0000B1180000}"/>
    <cellStyle name="Percent 3 2 15 3 2" xfId="6644" xr:uid="{00000000-0005-0000-0000-0000B2180000}"/>
    <cellStyle name="Percent 3 2 15 4" xfId="6645" xr:uid="{00000000-0005-0000-0000-0000B3180000}"/>
    <cellStyle name="Percent 3 2 15 4 2" xfId="6646" xr:uid="{00000000-0005-0000-0000-0000B4180000}"/>
    <cellStyle name="Percent 3 2 15 5" xfId="6647" xr:uid="{00000000-0005-0000-0000-0000B5180000}"/>
    <cellStyle name="Percent 3 2 15 6" xfId="6640" xr:uid="{00000000-0005-0000-0000-0000B6180000}"/>
    <cellStyle name="Percent 3 2 16" xfId="2684" xr:uid="{00000000-0005-0000-0000-0000B7180000}"/>
    <cellStyle name="Percent 3 2 16 2" xfId="6649" xr:uid="{00000000-0005-0000-0000-0000B8180000}"/>
    <cellStyle name="Percent 3 2 16 2 2" xfId="6650" xr:uid="{00000000-0005-0000-0000-0000B9180000}"/>
    <cellStyle name="Percent 3 2 16 3" xfId="6651" xr:uid="{00000000-0005-0000-0000-0000BA180000}"/>
    <cellStyle name="Percent 3 2 16 3 2" xfId="6652" xr:uid="{00000000-0005-0000-0000-0000BB180000}"/>
    <cellStyle name="Percent 3 2 16 4" xfId="6653" xr:uid="{00000000-0005-0000-0000-0000BC180000}"/>
    <cellStyle name="Percent 3 2 16 5" xfId="6648" xr:uid="{00000000-0005-0000-0000-0000BD180000}"/>
    <cellStyle name="Percent 3 2 17" xfId="6654" xr:uid="{00000000-0005-0000-0000-0000BE180000}"/>
    <cellStyle name="Percent 3 2 17 2" xfId="6655" xr:uid="{00000000-0005-0000-0000-0000BF180000}"/>
    <cellStyle name="Percent 3 2 18" xfId="6656" xr:uid="{00000000-0005-0000-0000-0000C0180000}"/>
    <cellStyle name="Percent 3 2 18 2" xfId="6657" xr:uid="{00000000-0005-0000-0000-0000C1180000}"/>
    <cellStyle name="Percent 3 2 19" xfId="6658" xr:uid="{00000000-0005-0000-0000-0000C2180000}"/>
    <cellStyle name="Percent 3 2 19 2" xfId="6659" xr:uid="{00000000-0005-0000-0000-0000C3180000}"/>
    <cellStyle name="Percent 3 2 2" xfId="2685" xr:uid="{00000000-0005-0000-0000-0000C4180000}"/>
    <cellStyle name="Percent 3 2 2 2" xfId="2686" xr:uid="{00000000-0005-0000-0000-0000C5180000}"/>
    <cellStyle name="Percent 3 2 2 2 2" xfId="6662" xr:uid="{00000000-0005-0000-0000-0000C6180000}"/>
    <cellStyle name="Percent 3 2 2 2 2 2" xfId="6663" xr:uid="{00000000-0005-0000-0000-0000C7180000}"/>
    <cellStyle name="Percent 3 2 2 2 3" xfId="6664" xr:uid="{00000000-0005-0000-0000-0000C8180000}"/>
    <cellStyle name="Percent 3 2 2 2 3 2" xfId="6665" xr:uid="{00000000-0005-0000-0000-0000C9180000}"/>
    <cellStyle name="Percent 3 2 2 2 4" xfId="6666" xr:uid="{00000000-0005-0000-0000-0000CA180000}"/>
    <cellStyle name="Percent 3 2 2 2 5" xfId="6661" xr:uid="{00000000-0005-0000-0000-0000CB180000}"/>
    <cellStyle name="Percent 3 2 2 3" xfId="6667" xr:uid="{00000000-0005-0000-0000-0000CC180000}"/>
    <cellStyle name="Percent 3 2 2 3 2" xfId="6668" xr:uid="{00000000-0005-0000-0000-0000CD180000}"/>
    <cellStyle name="Percent 3 2 2 4" xfId="6669" xr:uid="{00000000-0005-0000-0000-0000CE180000}"/>
    <cellStyle name="Percent 3 2 2 4 2" xfId="6670" xr:uid="{00000000-0005-0000-0000-0000CF180000}"/>
    <cellStyle name="Percent 3 2 2 5" xfId="6671" xr:uid="{00000000-0005-0000-0000-0000D0180000}"/>
    <cellStyle name="Percent 3 2 2 5 2" xfId="6672" xr:uid="{00000000-0005-0000-0000-0000D1180000}"/>
    <cellStyle name="Percent 3 2 2 6" xfId="6673" xr:uid="{00000000-0005-0000-0000-0000D2180000}"/>
    <cellStyle name="Percent 3 2 2 7" xfId="6660" xr:uid="{00000000-0005-0000-0000-0000D3180000}"/>
    <cellStyle name="Percent 3 2 20" xfId="6674" xr:uid="{00000000-0005-0000-0000-0000D4180000}"/>
    <cellStyle name="Percent 3 2 21" xfId="6675" xr:uid="{00000000-0005-0000-0000-0000D5180000}"/>
    <cellStyle name="Percent 3 2 22" xfId="6591" xr:uid="{00000000-0005-0000-0000-0000D6180000}"/>
    <cellStyle name="Percent 3 2 3" xfId="2687" xr:uid="{00000000-0005-0000-0000-0000D7180000}"/>
    <cellStyle name="Percent 3 2 3 2" xfId="2688" xr:uid="{00000000-0005-0000-0000-0000D8180000}"/>
    <cellStyle name="Percent 3 2 3 2 2" xfId="6678" xr:uid="{00000000-0005-0000-0000-0000D9180000}"/>
    <cellStyle name="Percent 3 2 3 2 2 2" xfId="6679" xr:uid="{00000000-0005-0000-0000-0000DA180000}"/>
    <cellStyle name="Percent 3 2 3 2 3" xfId="6680" xr:uid="{00000000-0005-0000-0000-0000DB180000}"/>
    <cellStyle name="Percent 3 2 3 2 4" xfId="6677" xr:uid="{00000000-0005-0000-0000-0000DC180000}"/>
    <cellStyle name="Percent 3 2 3 3" xfId="6681" xr:uid="{00000000-0005-0000-0000-0000DD180000}"/>
    <cellStyle name="Percent 3 2 3 3 2" xfId="6682" xr:uid="{00000000-0005-0000-0000-0000DE180000}"/>
    <cellStyle name="Percent 3 2 3 4" xfId="6683" xr:uid="{00000000-0005-0000-0000-0000DF180000}"/>
    <cellStyle name="Percent 3 2 3 4 2" xfId="6684" xr:uid="{00000000-0005-0000-0000-0000E0180000}"/>
    <cellStyle name="Percent 3 2 3 5" xfId="6685" xr:uid="{00000000-0005-0000-0000-0000E1180000}"/>
    <cellStyle name="Percent 3 2 3 6" xfId="6676" xr:uid="{00000000-0005-0000-0000-0000E2180000}"/>
    <cellStyle name="Percent 3 2 4" xfId="2689" xr:uid="{00000000-0005-0000-0000-0000E3180000}"/>
    <cellStyle name="Percent 3 2 4 2" xfId="6687" xr:uid="{00000000-0005-0000-0000-0000E4180000}"/>
    <cellStyle name="Percent 3 2 4 2 2" xfId="6688" xr:uid="{00000000-0005-0000-0000-0000E5180000}"/>
    <cellStyle name="Percent 3 2 4 3" xfId="6689" xr:uid="{00000000-0005-0000-0000-0000E6180000}"/>
    <cellStyle name="Percent 3 2 4 3 2" xfId="6690" xr:uid="{00000000-0005-0000-0000-0000E7180000}"/>
    <cellStyle name="Percent 3 2 4 4" xfId="6691" xr:uid="{00000000-0005-0000-0000-0000E8180000}"/>
    <cellStyle name="Percent 3 2 4 4 2" xfId="6692" xr:uid="{00000000-0005-0000-0000-0000E9180000}"/>
    <cellStyle name="Percent 3 2 4 5" xfId="6693" xr:uid="{00000000-0005-0000-0000-0000EA180000}"/>
    <cellStyle name="Percent 3 2 4 6" xfId="6686" xr:uid="{00000000-0005-0000-0000-0000EB180000}"/>
    <cellStyle name="Percent 3 2 5" xfId="2690" xr:uid="{00000000-0005-0000-0000-0000EC180000}"/>
    <cellStyle name="Percent 3 2 5 2" xfId="6695" xr:uid="{00000000-0005-0000-0000-0000ED180000}"/>
    <cellStyle name="Percent 3 2 5 2 2" xfId="6696" xr:uid="{00000000-0005-0000-0000-0000EE180000}"/>
    <cellStyle name="Percent 3 2 5 3" xfId="6697" xr:uid="{00000000-0005-0000-0000-0000EF180000}"/>
    <cellStyle name="Percent 3 2 5 3 2" xfId="6698" xr:uid="{00000000-0005-0000-0000-0000F0180000}"/>
    <cellStyle name="Percent 3 2 5 4" xfId="6699" xr:uid="{00000000-0005-0000-0000-0000F1180000}"/>
    <cellStyle name="Percent 3 2 5 4 2" xfId="6700" xr:uid="{00000000-0005-0000-0000-0000F2180000}"/>
    <cellStyle name="Percent 3 2 5 5" xfId="6701" xr:uid="{00000000-0005-0000-0000-0000F3180000}"/>
    <cellStyle name="Percent 3 2 5 6" xfId="6694" xr:uid="{00000000-0005-0000-0000-0000F4180000}"/>
    <cellStyle name="Percent 3 2 6" xfId="2691" xr:uid="{00000000-0005-0000-0000-0000F5180000}"/>
    <cellStyle name="Percent 3 2 6 2" xfId="6703" xr:uid="{00000000-0005-0000-0000-0000F6180000}"/>
    <cellStyle name="Percent 3 2 6 2 2" xfId="6704" xr:uid="{00000000-0005-0000-0000-0000F7180000}"/>
    <cellStyle name="Percent 3 2 6 3" xfId="6705" xr:uid="{00000000-0005-0000-0000-0000F8180000}"/>
    <cellStyle name="Percent 3 2 6 3 2" xfId="6706" xr:uid="{00000000-0005-0000-0000-0000F9180000}"/>
    <cellStyle name="Percent 3 2 6 4" xfId="6707" xr:uid="{00000000-0005-0000-0000-0000FA180000}"/>
    <cellStyle name="Percent 3 2 6 4 2" xfId="6708" xr:uid="{00000000-0005-0000-0000-0000FB180000}"/>
    <cellStyle name="Percent 3 2 6 5" xfId="6709" xr:uid="{00000000-0005-0000-0000-0000FC180000}"/>
    <cellStyle name="Percent 3 2 6 6" xfId="6702" xr:uid="{00000000-0005-0000-0000-0000FD180000}"/>
    <cellStyle name="Percent 3 2 7" xfId="2692" xr:uid="{00000000-0005-0000-0000-0000FE180000}"/>
    <cellStyle name="Percent 3 2 7 2" xfId="6711" xr:uid="{00000000-0005-0000-0000-0000FF180000}"/>
    <cellStyle name="Percent 3 2 7 2 2" xfId="6712" xr:uid="{00000000-0005-0000-0000-000000190000}"/>
    <cellStyle name="Percent 3 2 7 3" xfId="6713" xr:uid="{00000000-0005-0000-0000-000001190000}"/>
    <cellStyle name="Percent 3 2 7 3 2" xfId="6714" xr:uid="{00000000-0005-0000-0000-000002190000}"/>
    <cellStyle name="Percent 3 2 7 4" xfId="6715" xr:uid="{00000000-0005-0000-0000-000003190000}"/>
    <cellStyle name="Percent 3 2 7 4 2" xfId="6716" xr:uid="{00000000-0005-0000-0000-000004190000}"/>
    <cellStyle name="Percent 3 2 7 5" xfId="6717" xr:uid="{00000000-0005-0000-0000-000005190000}"/>
    <cellStyle name="Percent 3 2 7 6" xfId="6710" xr:uid="{00000000-0005-0000-0000-000006190000}"/>
    <cellStyle name="Percent 3 2 8" xfId="2693" xr:uid="{00000000-0005-0000-0000-000007190000}"/>
    <cellStyle name="Percent 3 2 8 2" xfId="6719" xr:uid="{00000000-0005-0000-0000-000008190000}"/>
    <cellStyle name="Percent 3 2 8 2 2" xfId="6720" xr:uid="{00000000-0005-0000-0000-000009190000}"/>
    <cellStyle name="Percent 3 2 8 3" xfId="6721" xr:uid="{00000000-0005-0000-0000-00000A190000}"/>
    <cellStyle name="Percent 3 2 8 3 2" xfId="6722" xr:uid="{00000000-0005-0000-0000-00000B190000}"/>
    <cellStyle name="Percent 3 2 8 4" xfId="6723" xr:uid="{00000000-0005-0000-0000-00000C190000}"/>
    <cellStyle name="Percent 3 2 8 4 2" xfId="6724" xr:uid="{00000000-0005-0000-0000-00000D190000}"/>
    <cellStyle name="Percent 3 2 8 5" xfId="6725" xr:uid="{00000000-0005-0000-0000-00000E190000}"/>
    <cellStyle name="Percent 3 2 8 6" xfId="6718" xr:uid="{00000000-0005-0000-0000-00000F190000}"/>
    <cellStyle name="Percent 3 2 9" xfId="2694" xr:uid="{00000000-0005-0000-0000-000010190000}"/>
    <cellStyle name="Percent 3 2 9 2" xfId="6727" xr:uid="{00000000-0005-0000-0000-000011190000}"/>
    <cellStyle name="Percent 3 2 9 2 2" xfId="6728" xr:uid="{00000000-0005-0000-0000-000012190000}"/>
    <cellStyle name="Percent 3 2 9 3" xfId="6729" xr:uid="{00000000-0005-0000-0000-000013190000}"/>
    <cellStyle name="Percent 3 2 9 3 2" xfId="6730" xr:uid="{00000000-0005-0000-0000-000014190000}"/>
    <cellStyle name="Percent 3 2 9 4" xfId="6731" xr:uid="{00000000-0005-0000-0000-000015190000}"/>
    <cellStyle name="Percent 3 2 9 4 2" xfId="6732" xr:uid="{00000000-0005-0000-0000-000016190000}"/>
    <cellStyle name="Percent 3 2 9 5" xfId="6733" xr:uid="{00000000-0005-0000-0000-000017190000}"/>
    <cellStyle name="Percent 3 2 9 6" xfId="6726" xr:uid="{00000000-0005-0000-0000-000018190000}"/>
    <cellStyle name="Percent 3 20" xfId="2695" xr:uid="{00000000-0005-0000-0000-000019190000}"/>
    <cellStyle name="Percent 3 20 2" xfId="6735" xr:uid="{00000000-0005-0000-0000-00001A190000}"/>
    <cellStyle name="Percent 3 20 2 2" xfId="6736" xr:uid="{00000000-0005-0000-0000-00001B190000}"/>
    <cellStyle name="Percent 3 20 3" xfId="6737" xr:uid="{00000000-0005-0000-0000-00001C190000}"/>
    <cellStyle name="Percent 3 20 3 2" xfId="6738" xr:uid="{00000000-0005-0000-0000-00001D190000}"/>
    <cellStyle name="Percent 3 20 4" xfId="6739" xr:uid="{00000000-0005-0000-0000-00001E190000}"/>
    <cellStyle name="Percent 3 20 4 2" xfId="6740" xr:uid="{00000000-0005-0000-0000-00001F190000}"/>
    <cellStyle name="Percent 3 20 5" xfId="6741" xr:uid="{00000000-0005-0000-0000-000020190000}"/>
    <cellStyle name="Percent 3 20 6" xfId="6734" xr:uid="{00000000-0005-0000-0000-000021190000}"/>
    <cellStyle name="Percent 3 21" xfId="2696" xr:uid="{00000000-0005-0000-0000-000022190000}"/>
    <cellStyle name="Percent 3 21 2" xfId="6743" xr:uid="{00000000-0005-0000-0000-000023190000}"/>
    <cellStyle name="Percent 3 21 2 2" xfId="6744" xr:uid="{00000000-0005-0000-0000-000024190000}"/>
    <cellStyle name="Percent 3 21 3" xfId="6745" xr:uid="{00000000-0005-0000-0000-000025190000}"/>
    <cellStyle name="Percent 3 21 3 2" xfId="6746" xr:uid="{00000000-0005-0000-0000-000026190000}"/>
    <cellStyle name="Percent 3 21 4" xfId="6747" xr:uid="{00000000-0005-0000-0000-000027190000}"/>
    <cellStyle name="Percent 3 21 4 2" xfId="6748" xr:uid="{00000000-0005-0000-0000-000028190000}"/>
    <cellStyle name="Percent 3 21 5" xfId="6749" xr:uid="{00000000-0005-0000-0000-000029190000}"/>
    <cellStyle name="Percent 3 21 6" xfId="6742" xr:uid="{00000000-0005-0000-0000-00002A190000}"/>
    <cellStyle name="Percent 3 22" xfId="2697" xr:uid="{00000000-0005-0000-0000-00002B190000}"/>
    <cellStyle name="Percent 3 22 2" xfId="6751" xr:uid="{00000000-0005-0000-0000-00002C190000}"/>
    <cellStyle name="Percent 3 22 2 2" xfId="6752" xr:uid="{00000000-0005-0000-0000-00002D190000}"/>
    <cellStyle name="Percent 3 22 3" xfId="6753" xr:uid="{00000000-0005-0000-0000-00002E190000}"/>
    <cellStyle name="Percent 3 22 3 2" xfId="6754" xr:uid="{00000000-0005-0000-0000-00002F190000}"/>
    <cellStyle name="Percent 3 22 4" xfId="6755" xr:uid="{00000000-0005-0000-0000-000030190000}"/>
    <cellStyle name="Percent 3 22 4 2" xfId="6756" xr:uid="{00000000-0005-0000-0000-000031190000}"/>
    <cellStyle name="Percent 3 22 5" xfId="6757" xr:uid="{00000000-0005-0000-0000-000032190000}"/>
    <cellStyle name="Percent 3 22 6" xfId="6750" xr:uid="{00000000-0005-0000-0000-000033190000}"/>
    <cellStyle name="Percent 3 23" xfId="2698" xr:uid="{00000000-0005-0000-0000-000034190000}"/>
    <cellStyle name="Percent 3 23 2" xfId="6759" xr:uid="{00000000-0005-0000-0000-000035190000}"/>
    <cellStyle name="Percent 3 23 2 2" xfId="6760" xr:uid="{00000000-0005-0000-0000-000036190000}"/>
    <cellStyle name="Percent 3 23 3" xfId="6761" xr:uid="{00000000-0005-0000-0000-000037190000}"/>
    <cellStyle name="Percent 3 23 3 2" xfId="6762" xr:uid="{00000000-0005-0000-0000-000038190000}"/>
    <cellStyle name="Percent 3 23 4" xfId="6763" xr:uid="{00000000-0005-0000-0000-000039190000}"/>
    <cellStyle name="Percent 3 23 4 2" xfId="6764" xr:uid="{00000000-0005-0000-0000-00003A190000}"/>
    <cellStyle name="Percent 3 23 5" xfId="6765" xr:uid="{00000000-0005-0000-0000-00003B190000}"/>
    <cellStyle name="Percent 3 23 6" xfId="6758" xr:uid="{00000000-0005-0000-0000-00003C190000}"/>
    <cellStyle name="Percent 3 24" xfId="2699" xr:uid="{00000000-0005-0000-0000-00003D190000}"/>
    <cellStyle name="Percent 3 24 2" xfId="6767" xr:uid="{00000000-0005-0000-0000-00003E190000}"/>
    <cellStyle name="Percent 3 24 2 2" xfId="6768" xr:uid="{00000000-0005-0000-0000-00003F190000}"/>
    <cellStyle name="Percent 3 24 3" xfId="6769" xr:uid="{00000000-0005-0000-0000-000040190000}"/>
    <cellStyle name="Percent 3 24 3 2" xfId="6770" xr:uid="{00000000-0005-0000-0000-000041190000}"/>
    <cellStyle name="Percent 3 24 4" xfId="6771" xr:uid="{00000000-0005-0000-0000-000042190000}"/>
    <cellStyle name="Percent 3 24 4 2" xfId="6772" xr:uid="{00000000-0005-0000-0000-000043190000}"/>
    <cellStyle name="Percent 3 24 5" xfId="6773" xr:uid="{00000000-0005-0000-0000-000044190000}"/>
    <cellStyle name="Percent 3 24 6" xfId="6766" xr:uid="{00000000-0005-0000-0000-000045190000}"/>
    <cellStyle name="Percent 3 25" xfId="2700" xr:uid="{00000000-0005-0000-0000-000046190000}"/>
    <cellStyle name="Percent 3 25 2" xfId="6775" xr:uid="{00000000-0005-0000-0000-000047190000}"/>
    <cellStyle name="Percent 3 25 2 2" xfId="6776" xr:uid="{00000000-0005-0000-0000-000048190000}"/>
    <cellStyle name="Percent 3 25 3" xfId="6777" xr:uid="{00000000-0005-0000-0000-000049190000}"/>
    <cellStyle name="Percent 3 25 3 2" xfId="6778" xr:uid="{00000000-0005-0000-0000-00004A190000}"/>
    <cellStyle name="Percent 3 25 4" xfId="6779" xr:uid="{00000000-0005-0000-0000-00004B190000}"/>
    <cellStyle name="Percent 3 25 4 2" xfId="6780" xr:uid="{00000000-0005-0000-0000-00004C190000}"/>
    <cellStyle name="Percent 3 25 5" xfId="6781" xr:uid="{00000000-0005-0000-0000-00004D190000}"/>
    <cellStyle name="Percent 3 25 6" xfId="6774" xr:uid="{00000000-0005-0000-0000-00004E190000}"/>
    <cellStyle name="Percent 3 26" xfId="2701" xr:uid="{00000000-0005-0000-0000-00004F190000}"/>
    <cellStyle name="Percent 3 26 2" xfId="6783" xr:uid="{00000000-0005-0000-0000-000050190000}"/>
    <cellStyle name="Percent 3 26 2 2" xfId="6784" xr:uid="{00000000-0005-0000-0000-000051190000}"/>
    <cellStyle name="Percent 3 26 3" xfId="6785" xr:uid="{00000000-0005-0000-0000-000052190000}"/>
    <cellStyle name="Percent 3 26 3 2" xfId="6786" xr:uid="{00000000-0005-0000-0000-000053190000}"/>
    <cellStyle name="Percent 3 26 4" xfId="6787" xr:uid="{00000000-0005-0000-0000-000054190000}"/>
    <cellStyle name="Percent 3 26 4 2" xfId="6788" xr:uid="{00000000-0005-0000-0000-000055190000}"/>
    <cellStyle name="Percent 3 26 5" xfId="6789" xr:uid="{00000000-0005-0000-0000-000056190000}"/>
    <cellStyle name="Percent 3 26 6" xfId="6782" xr:uid="{00000000-0005-0000-0000-000057190000}"/>
    <cellStyle name="Percent 3 27" xfId="2702" xr:uid="{00000000-0005-0000-0000-000058190000}"/>
    <cellStyle name="Percent 3 27 2" xfId="6791" xr:uid="{00000000-0005-0000-0000-000059190000}"/>
    <cellStyle name="Percent 3 27 2 2" xfId="6792" xr:uid="{00000000-0005-0000-0000-00005A190000}"/>
    <cellStyle name="Percent 3 27 3" xfId="6793" xr:uid="{00000000-0005-0000-0000-00005B190000}"/>
    <cellStyle name="Percent 3 27 3 2" xfId="6794" xr:uid="{00000000-0005-0000-0000-00005C190000}"/>
    <cellStyle name="Percent 3 27 4" xfId="6795" xr:uid="{00000000-0005-0000-0000-00005D190000}"/>
    <cellStyle name="Percent 3 27 4 2" xfId="6796" xr:uid="{00000000-0005-0000-0000-00005E190000}"/>
    <cellStyle name="Percent 3 27 5" xfId="6797" xr:uid="{00000000-0005-0000-0000-00005F190000}"/>
    <cellStyle name="Percent 3 27 6" xfId="6790" xr:uid="{00000000-0005-0000-0000-000060190000}"/>
    <cellStyle name="Percent 3 28" xfId="2703" xr:uid="{00000000-0005-0000-0000-000061190000}"/>
    <cellStyle name="Percent 3 28 2" xfId="6799" xr:uid="{00000000-0005-0000-0000-000062190000}"/>
    <cellStyle name="Percent 3 28 2 2" xfId="6800" xr:uid="{00000000-0005-0000-0000-000063190000}"/>
    <cellStyle name="Percent 3 28 3" xfId="6801" xr:uid="{00000000-0005-0000-0000-000064190000}"/>
    <cellStyle name="Percent 3 28 3 2" xfId="6802" xr:uid="{00000000-0005-0000-0000-000065190000}"/>
    <cellStyle name="Percent 3 28 4" xfId="6803" xr:uid="{00000000-0005-0000-0000-000066190000}"/>
    <cellStyle name="Percent 3 28 4 2" xfId="6804" xr:uid="{00000000-0005-0000-0000-000067190000}"/>
    <cellStyle name="Percent 3 28 5" xfId="6805" xr:uid="{00000000-0005-0000-0000-000068190000}"/>
    <cellStyle name="Percent 3 28 6" xfId="6798" xr:uid="{00000000-0005-0000-0000-000069190000}"/>
    <cellStyle name="Percent 3 29" xfId="2704" xr:uid="{00000000-0005-0000-0000-00006A190000}"/>
    <cellStyle name="Percent 3 29 2" xfId="6807" xr:uid="{00000000-0005-0000-0000-00006B190000}"/>
    <cellStyle name="Percent 3 29 3" xfId="6806" xr:uid="{00000000-0005-0000-0000-00006C190000}"/>
    <cellStyle name="Percent 3 3" xfId="2705" xr:uid="{00000000-0005-0000-0000-00006D190000}"/>
    <cellStyle name="Percent 3 3 10" xfId="2706" xr:uid="{00000000-0005-0000-0000-00006E190000}"/>
    <cellStyle name="Percent 3 3 10 2" xfId="6810" xr:uid="{00000000-0005-0000-0000-00006F190000}"/>
    <cellStyle name="Percent 3 3 10 2 2" xfId="6811" xr:uid="{00000000-0005-0000-0000-000070190000}"/>
    <cellStyle name="Percent 3 3 10 3" xfId="6812" xr:uid="{00000000-0005-0000-0000-000071190000}"/>
    <cellStyle name="Percent 3 3 10 3 2" xfId="6813" xr:uid="{00000000-0005-0000-0000-000072190000}"/>
    <cellStyle name="Percent 3 3 10 4" xfId="6814" xr:uid="{00000000-0005-0000-0000-000073190000}"/>
    <cellStyle name="Percent 3 3 10 4 2" xfId="6815" xr:uid="{00000000-0005-0000-0000-000074190000}"/>
    <cellStyle name="Percent 3 3 10 5" xfId="6816" xr:uid="{00000000-0005-0000-0000-000075190000}"/>
    <cellStyle name="Percent 3 3 10 6" xfId="6809" xr:uid="{00000000-0005-0000-0000-000076190000}"/>
    <cellStyle name="Percent 3 3 11" xfId="2707" xr:uid="{00000000-0005-0000-0000-000077190000}"/>
    <cellStyle name="Percent 3 3 11 2" xfId="6818" xr:uid="{00000000-0005-0000-0000-000078190000}"/>
    <cellStyle name="Percent 3 3 11 2 2" xfId="6819" xr:uid="{00000000-0005-0000-0000-000079190000}"/>
    <cellStyle name="Percent 3 3 11 3" xfId="6820" xr:uid="{00000000-0005-0000-0000-00007A190000}"/>
    <cellStyle name="Percent 3 3 11 3 2" xfId="6821" xr:uid="{00000000-0005-0000-0000-00007B190000}"/>
    <cellStyle name="Percent 3 3 11 4" xfId="6822" xr:uid="{00000000-0005-0000-0000-00007C190000}"/>
    <cellStyle name="Percent 3 3 11 4 2" xfId="6823" xr:uid="{00000000-0005-0000-0000-00007D190000}"/>
    <cellStyle name="Percent 3 3 11 5" xfId="6824" xr:uid="{00000000-0005-0000-0000-00007E190000}"/>
    <cellStyle name="Percent 3 3 11 6" xfId="6817" xr:uid="{00000000-0005-0000-0000-00007F190000}"/>
    <cellStyle name="Percent 3 3 12" xfId="2708" xr:uid="{00000000-0005-0000-0000-000080190000}"/>
    <cellStyle name="Percent 3 3 12 2" xfId="6826" xr:uid="{00000000-0005-0000-0000-000081190000}"/>
    <cellStyle name="Percent 3 3 12 2 2" xfId="6827" xr:uid="{00000000-0005-0000-0000-000082190000}"/>
    <cellStyle name="Percent 3 3 12 3" xfId="6828" xr:uid="{00000000-0005-0000-0000-000083190000}"/>
    <cellStyle name="Percent 3 3 12 3 2" xfId="6829" xr:uid="{00000000-0005-0000-0000-000084190000}"/>
    <cellStyle name="Percent 3 3 12 4" xfId="6830" xr:uid="{00000000-0005-0000-0000-000085190000}"/>
    <cellStyle name="Percent 3 3 12 4 2" xfId="6831" xr:uid="{00000000-0005-0000-0000-000086190000}"/>
    <cellStyle name="Percent 3 3 12 5" xfId="6832" xr:uid="{00000000-0005-0000-0000-000087190000}"/>
    <cellStyle name="Percent 3 3 12 6" xfId="6825" xr:uid="{00000000-0005-0000-0000-000088190000}"/>
    <cellStyle name="Percent 3 3 13" xfId="2709" xr:uid="{00000000-0005-0000-0000-000089190000}"/>
    <cellStyle name="Percent 3 3 13 2" xfId="6834" xr:uid="{00000000-0005-0000-0000-00008A190000}"/>
    <cellStyle name="Percent 3 3 13 2 2" xfId="6835" xr:uid="{00000000-0005-0000-0000-00008B190000}"/>
    <cellStyle name="Percent 3 3 13 3" xfId="6836" xr:uid="{00000000-0005-0000-0000-00008C190000}"/>
    <cellStyle name="Percent 3 3 13 3 2" xfId="6837" xr:uid="{00000000-0005-0000-0000-00008D190000}"/>
    <cellStyle name="Percent 3 3 13 4" xfId="6838" xr:uid="{00000000-0005-0000-0000-00008E190000}"/>
    <cellStyle name="Percent 3 3 13 4 2" xfId="6839" xr:uid="{00000000-0005-0000-0000-00008F190000}"/>
    <cellStyle name="Percent 3 3 13 5" xfId="6840" xr:uid="{00000000-0005-0000-0000-000090190000}"/>
    <cellStyle name="Percent 3 3 13 6" xfId="6833" xr:uid="{00000000-0005-0000-0000-000091190000}"/>
    <cellStyle name="Percent 3 3 14" xfId="2710" xr:uid="{00000000-0005-0000-0000-000092190000}"/>
    <cellStyle name="Percent 3 3 14 2" xfId="6842" xr:uid="{00000000-0005-0000-0000-000093190000}"/>
    <cellStyle name="Percent 3 3 14 2 2" xfId="6843" xr:uid="{00000000-0005-0000-0000-000094190000}"/>
    <cellStyle name="Percent 3 3 14 3" xfId="6844" xr:uid="{00000000-0005-0000-0000-000095190000}"/>
    <cellStyle name="Percent 3 3 14 3 2" xfId="6845" xr:uid="{00000000-0005-0000-0000-000096190000}"/>
    <cellStyle name="Percent 3 3 14 4" xfId="6846" xr:uid="{00000000-0005-0000-0000-000097190000}"/>
    <cellStyle name="Percent 3 3 14 4 2" xfId="6847" xr:uid="{00000000-0005-0000-0000-000098190000}"/>
    <cellStyle name="Percent 3 3 14 5" xfId="6848" xr:uid="{00000000-0005-0000-0000-000099190000}"/>
    <cellStyle name="Percent 3 3 14 6" xfId="6841" xr:uid="{00000000-0005-0000-0000-00009A190000}"/>
    <cellStyle name="Percent 3 3 15" xfId="2711" xr:uid="{00000000-0005-0000-0000-00009B190000}"/>
    <cellStyle name="Percent 3 3 15 2" xfId="6850" xr:uid="{00000000-0005-0000-0000-00009C190000}"/>
    <cellStyle name="Percent 3 3 15 2 2" xfId="6851" xr:uid="{00000000-0005-0000-0000-00009D190000}"/>
    <cellStyle name="Percent 3 3 15 3" xfId="6852" xr:uid="{00000000-0005-0000-0000-00009E190000}"/>
    <cellStyle name="Percent 3 3 15 3 2" xfId="6853" xr:uid="{00000000-0005-0000-0000-00009F190000}"/>
    <cellStyle name="Percent 3 3 15 4" xfId="6854" xr:uid="{00000000-0005-0000-0000-0000A0190000}"/>
    <cellStyle name="Percent 3 3 15 4 2" xfId="6855" xr:uid="{00000000-0005-0000-0000-0000A1190000}"/>
    <cellStyle name="Percent 3 3 15 5" xfId="6856" xr:uid="{00000000-0005-0000-0000-0000A2190000}"/>
    <cellStyle name="Percent 3 3 15 6" xfId="6849" xr:uid="{00000000-0005-0000-0000-0000A3190000}"/>
    <cellStyle name="Percent 3 3 16" xfId="6857" xr:uid="{00000000-0005-0000-0000-0000A4190000}"/>
    <cellStyle name="Percent 3 3 16 2" xfId="6858" xr:uid="{00000000-0005-0000-0000-0000A5190000}"/>
    <cellStyle name="Percent 3 3 17" xfId="6859" xr:uid="{00000000-0005-0000-0000-0000A6190000}"/>
    <cellStyle name="Percent 3 3 17 2" xfId="6860" xr:uid="{00000000-0005-0000-0000-0000A7190000}"/>
    <cellStyle name="Percent 3 3 18" xfId="6861" xr:uid="{00000000-0005-0000-0000-0000A8190000}"/>
    <cellStyle name="Percent 3 3 18 2" xfId="6862" xr:uid="{00000000-0005-0000-0000-0000A9190000}"/>
    <cellStyle name="Percent 3 3 19" xfId="6863" xr:uid="{00000000-0005-0000-0000-0000AA190000}"/>
    <cellStyle name="Percent 3 3 2" xfId="2712" xr:uid="{00000000-0005-0000-0000-0000AB190000}"/>
    <cellStyle name="Percent 3 3 2 2" xfId="6865" xr:uid="{00000000-0005-0000-0000-0000AC190000}"/>
    <cellStyle name="Percent 3 3 2 2 2" xfId="6866" xr:uid="{00000000-0005-0000-0000-0000AD190000}"/>
    <cellStyle name="Percent 3 3 2 3" xfId="6867" xr:uid="{00000000-0005-0000-0000-0000AE190000}"/>
    <cellStyle name="Percent 3 3 2 3 2" xfId="6868" xr:uid="{00000000-0005-0000-0000-0000AF190000}"/>
    <cellStyle name="Percent 3 3 2 4" xfId="6869" xr:uid="{00000000-0005-0000-0000-0000B0190000}"/>
    <cellStyle name="Percent 3 3 2 4 2" xfId="6870" xr:uid="{00000000-0005-0000-0000-0000B1190000}"/>
    <cellStyle name="Percent 3 3 2 5" xfId="6871" xr:uid="{00000000-0005-0000-0000-0000B2190000}"/>
    <cellStyle name="Percent 3 3 2 6" xfId="6864" xr:uid="{00000000-0005-0000-0000-0000B3190000}"/>
    <cellStyle name="Percent 3 3 20" xfId="6808" xr:uid="{00000000-0005-0000-0000-0000B4190000}"/>
    <cellStyle name="Percent 3 3 3" xfId="2713" xr:uid="{00000000-0005-0000-0000-0000B5190000}"/>
    <cellStyle name="Percent 3 3 3 2" xfId="2714" xr:uid="{00000000-0005-0000-0000-0000B6190000}"/>
    <cellStyle name="Percent 3 3 3 2 2" xfId="6874" xr:uid="{00000000-0005-0000-0000-0000B7190000}"/>
    <cellStyle name="Percent 3 3 3 2 2 2" xfId="6875" xr:uid="{00000000-0005-0000-0000-0000B8190000}"/>
    <cellStyle name="Percent 3 3 3 2 3" xfId="6876" xr:uid="{00000000-0005-0000-0000-0000B9190000}"/>
    <cellStyle name="Percent 3 3 3 2 4" xfId="6873" xr:uid="{00000000-0005-0000-0000-0000BA190000}"/>
    <cellStyle name="Percent 3 3 3 3" xfId="2715" xr:uid="{00000000-0005-0000-0000-0000BB190000}"/>
    <cellStyle name="Percent 3 3 3 3 2" xfId="2716" xr:uid="{00000000-0005-0000-0000-0000BC190000}"/>
    <cellStyle name="Percent 3 3 3 3 2 2" xfId="6879" xr:uid="{00000000-0005-0000-0000-0000BD190000}"/>
    <cellStyle name="Percent 3 3 3 3 2 3" xfId="6878" xr:uid="{00000000-0005-0000-0000-0000BE190000}"/>
    <cellStyle name="Percent 3 3 3 3 3" xfId="2717" xr:uid="{00000000-0005-0000-0000-0000BF190000}"/>
    <cellStyle name="Percent 3 3 3 3 3 2" xfId="6881" xr:uid="{00000000-0005-0000-0000-0000C0190000}"/>
    <cellStyle name="Percent 3 3 3 3 3 3" xfId="6880" xr:uid="{00000000-0005-0000-0000-0000C1190000}"/>
    <cellStyle name="Percent 3 3 3 3 4" xfId="2718" xr:uid="{00000000-0005-0000-0000-0000C2190000}"/>
    <cellStyle name="Percent 3 3 3 3 4 2" xfId="6883" xr:uid="{00000000-0005-0000-0000-0000C3190000}"/>
    <cellStyle name="Percent 3 3 3 3 4 3" xfId="6882" xr:uid="{00000000-0005-0000-0000-0000C4190000}"/>
    <cellStyle name="Percent 3 3 3 3 5" xfId="6884" xr:uid="{00000000-0005-0000-0000-0000C5190000}"/>
    <cellStyle name="Percent 3 3 3 3 5 2" xfId="6885" xr:uid="{00000000-0005-0000-0000-0000C6190000}"/>
    <cellStyle name="Percent 3 3 3 3 6" xfId="6886" xr:uid="{00000000-0005-0000-0000-0000C7190000}"/>
    <cellStyle name="Percent 3 3 3 3 7" xfId="6877" xr:uid="{00000000-0005-0000-0000-0000C8190000}"/>
    <cellStyle name="Percent 3 3 3 4" xfId="6887" xr:uid="{00000000-0005-0000-0000-0000C9190000}"/>
    <cellStyle name="Percent 3 3 3 4 2" xfId="6888" xr:uid="{00000000-0005-0000-0000-0000CA190000}"/>
    <cellStyle name="Percent 3 3 3 5" xfId="6889" xr:uid="{00000000-0005-0000-0000-0000CB190000}"/>
    <cellStyle name="Percent 3 3 3 6" xfId="6872" xr:uid="{00000000-0005-0000-0000-0000CC190000}"/>
    <cellStyle name="Percent 3 3 4" xfId="2719" xr:uid="{00000000-0005-0000-0000-0000CD190000}"/>
    <cellStyle name="Percent 3 3 4 2" xfId="2720" xr:uid="{00000000-0005-0000-0000-0000CE190000}"/>
    <cellStyle name="Percent 3 3 4 2 2" xfId="6892" xr:uid="{00000000-0005-0000-0000-0000CF190000}"/>
    <cellStyle name="Percent 3 3 4 2 2 2" xfId="6893" xr:uid="{00000000-0005-0000-0000-0000D0190000}"/>
    <cellStyle name="Percent 3 3 4 2 3" xfId="6894" xr:uid="{00000000-0005-0000-0000-0000D1190000}"/>
    <cellStyle name="Percent 3 3 4 2 4" xfId="6891" xr:uid="{00000000-0005-0000-0000-0000D2190000}"/>
    <cellStyle name="Percent 3 3 4 3" xfId="6895" xr:uid="{00000000-0005-0000-0000-0000D3190000}"/>
    <cellStyle name="Percent 3 3 4 3 2" xfId="6896" xr:uid="{00000000-0005-0000-0000-0000D4190000}"/>
    <cellStyle name="Percent 3 3 4 4" xfId="6897" xr:uid="{00000000-0005-0000-0000-0000D5190000}"/>
    <cellStyle name="Percent 3 3 4 4 2" xfId="6898" xr:uid="{00000000-0005-0000-0000-0000D6190000}"/>
    <cellStyle name="Percent 3 3 4 5" xfId="6899" xr:uid="{00000000-0005-0000-0000-0000D7190000}"/>
    <cellStyle name="Percent 3 3 4 6" xfId="6890" xr:uid="{00000000-0005-0000-0000-0000D8190000}"/>
    <cellStyle name="Percent 3 3 5" xfId="2721" xr:uid="{00000000-0005-0000-0000-0000D9190000}"/>
    <cellStyle name="Percent 3 3 5 2" xfId="6901" xr:uid="{00000000-0005-0000-0000-0000DA190000}"/>
    <cellStyle name="Percent 3 3 5 2 2" xfId="6902" xr:uid="{00000000-0005-0000-0000-0000DB190000}"/>
    <cellStyle name="Percent 3 3 5 2 2 2" xfId="6903" xr:uid="{00000000-0005-0000-0000-0000DC190000}"/>
    <cellStyle name="Percent 3 3 5 2 3" xfId="6904" xr:uid="{00000000-0005-0000-0000-0000DD190000}"/>
    <cellStyle name="Percent 3 3 5 2 3 2" xfId="6905" xr:uid="{00000000-0005-0000-0000-0000DE190000}"/>
    <cellStyle name="Percent 3 3 5 2 4" xfId="6906" xr:uid="{00000000-0005-0000-0000-0000DF190000}"/>
    <cellStyle name="Percent 3 3 5 3" xfId="6907" xr:uid="{00000000-0005-0000-0000-0000E0190000}"/>
    <cellStyle name="Percent 3 3 5 3 2" xfId="6908" xr:uid="{00000000-0005-0000-0000-0000E1190000}"/>
    <cellStyle name="Percent 3 3 5 3 2 2" xfId="6909" xr:uid="{00000000-0005-0000-0000-0000E2190000}"/>
    <cellStyle name="Percent 3 3 5 3 3" xfId="6910" xr:uid="{00000000-0005-0000-0000-0000E3190000}"/>
    <cellStyle name="Percent 3 3 5 3 3 2" xfId="6911" xr:uid="{00000000-0005-0000-0000-0000E4190000}"/>
    <cellStyle name="Percent 3 3 5 3 4" xfId="6912" xr:uid="{00000000-0005-0000-0000-0000E5190000}"/>
    <cellStyle name="Percent 3 3 5 4" xfId="6913" xr:uid="{00000000-0005-0000-0000-0000E6190000}"/>
    <cellStyle name="Percent 3 3 5 4 2" xfId="6914" xr:uid="{00000000-0005-0000-0000-0000E7190000}"/>
    <cellStyle name="Percent 3 3 5 5" xfId="6915" xr:uid="{00000000-0005-0000-0000-0000E8190000}"/>
    <cellStyle name="Percent 3 3 5 5 2" xfId="6916" xr:uid="{00000000-0005-0000-0000-0000E9190000}"/>
    <cellStyle name="Percent 3 3 5 6" xfId="6917" xr:uid="{00000000-0005-0000-0000-0000EA190000}"/>
    <cellStyle name="Percent 3 3 5 6 2" xfId="6918" xr:uid="{00000000-0005-0000-0000-0000EB190000}"/>
    <cellStyle name="Percent 3 3 5 7" xfId="6919" xr:uid="{00000000-0005-0000-0000-0000EC190000}"/>
    <cellStyle name="Percent 3 3 5 8" xfId="6900" xr:uid="{00000000-0005-0000-0000-0000ED190000}"/>
    <cellStyle name="Percent 3 3 6" xfId="2722" xr:uid="{00000000-0005-0000-0000-0000EE190000}"/>
    <cellStyle name="Percent 3 3 6 2" xfId="6921" xr:uid="{00000000-0005-0000-0000-0000EF190000}"/>
    <cellStyle name="Percent 3 3 6 2 2" xfId="6922" xr:uid="{00000000-0005-0000-0000-0000F0190000}"/>
    <cellStyle name="Percent 3 3 6 2 2 2" xfId="6923" xr:uid="{00000000-0005-0000-0000-0000F1190000}"/>
    <cellStyle name="Percent 3 3 6 2 3" xfId="6924" xr:uid="{00000000-0005-0000-0000-0000F2190000}"/>
    <cellStyle name="Percent 3 3 6 2 3 2" xfId="6925" xr:uid="{00000000-0005-0000-0000-0000F3190000}"/>
    <cellStyle name="Percent 3 3 6 2 4" xfId="6926" xr:uid="{00000000-0005-0000-0000-0000F4190000}"/>
    <cellStyle name="Percent 3 3 6 3" xfId="6927" xr:uid="{00000000-0005-0000-0000-0000F5190000}"/>
    <cellStyle name="Percent 3 3 6 3 2" xfId="6928" xr:uid="{00000000-0005-0000-0000-0000F6190000}"/>
    <cellStyle name="Percent 3 3 6 3 2 2" xfId="6929" xr:uid="{00000000-0005-0000-0000-0000F7190000}"/>
    <cellStyle name="Percent 3 3 6 3 3" xfId="6930" xr:uid="{00000000-0005-0000-0000-0000F8190000}"/>
    <cellStyle name="Percent 3 3 6 3 3 2" xfId="6931" xr:uid="{00000000-0005-0000-0000-0000F9190000}"/>
    <cellStyle name="Percent 3 3 6 3 4" xfId="6932" xr:uid="{00000000-0005-0000-0000-0000FA190000}"/>
    <cellStyle name="Percent 3 3 6 4" xfId="6933" xr:uid="{00000000-0005-0000-0000-0000FB190000}"/>
    <cellStyle name="Percent 3 3 6 4 2" xfId="6934" xr:uid="{00000000-0005-0000-0000-0000FC190000}"/>
    <cellStyle name="Percent 3 3 6 5" xfId="6935" xr:uid="{00000000-0005-0000-0000-0000FD190000}"/>
    <cellStyle name="Percent 3 3 6 5 2" xfId="6936" xr:uid="{00000000-0005-0000-0000-0000FE190000}"/>
    <cellStyle name="Percent 3 3 6 6" xfId="6937" xr:uid="{00000000-0005-0000-0000-0000FF190000}"/>
    <cellStyle name="Percent 3 3 6 6 2" xfId="6938" xr:uid="{00000000-0005-0000-0000-0000001A0000}"/>
    <cellStyle name="Percent 3 3 6 7" xfId="6939" xr:uid="{00000000-0005-0000-0000-0000011A0000}"/>
    <cellStyle name="Percent 3 3 6 8" xfId="6920" xr:uid="{00000000-0005-0000-0000-0000021A0000}"/>
    <cellStyle name="Percent 3 3 7" xfId="2723" xr:uid="{00000000-0005-0000-0000-0000031A0000}"/>
    <cellStyle name="Percent 3 3 7 2" xfId="6941" xr:uid="{00000000-0005-0000-0000-0000041A0000}"/>
    <cellStyle name="Percent 3 3 7 2 2" xfId="6942" xr:uid="{00000000-0005-0000-0000-0000051A0000}"/>
    <cellStyle name="Percent 3 3 7 2 2 2" xfId="6943" xr:uid="{00000000-0005-0000-0000-0000061A0000}"/>
    <cellStyle name="Percent 3 3 7 2 3" xfId="6944" xr:uid="{00000000-0005-0000-0000-0000071A0000}"/>
    <cellStyle name="Percent 3 3 7 2 3 2" xfId="6945" xr:uid="{00000000-0005-0000-0000-0000081A0000}"/>
    <cellStyle name="Percent 3 3 7 2 4" xfId="6946" xr:uid="{00000000-0005-0000-0000-0000091A0000}"/>
    <cellStyle name="Percent 3 3 7 3" xfId="6947" xr:uid="{00000000-0005-0000-0000-00000A1A0000}"/>
    <cellStyle name="Percent 3 3 7 3 2" xfId="6948" xr:uid="{00000000-0005-0000-0000-00000B1A0000}"/>
    <cellStyle name="Percent 3 3 7 3 2 2" xfId="6949" xr:uid="{00000000-0005-0000-0000-00000C1A0000}"/>
    <cellStyle name="Percent 3 3 7 3 3" xfId="6950" xr:uid="{00000000-0005-0000-0000-00000D1A0000}"/>
    <cellStyle name="Percent 3 3 7 3 3 2" xfId="6951" xr:uid="{00000000-0005-0000-0000-00000E1A0000}"/>
    <cellStyle name="Percent 3 3 7 3 4" xfId="6952" xr:uid="{00000000-0005-0000-0000-00000F1A0000}"/>
    <cellStyle name="Percent 3 3 7 4" xfId="6953" xr:uid="{00000000-0005-0000-0000-0000101A0000}"/>
    <cellStyle name="Percent 3 3 7 4 2" xfId="6954" xr:uid="{00000000-0005-0000-0000-0000111A0000}"/>
    <cellStyle name="Percent 3 3 7 5" xfId="6955" xr:uid="{00000000-0005-0000-0000-0000121A0000}"/>
    <cellStyle name="Percent 3 3 7 5 2" xfId="6956" xr:uid="{00000000-0005-0000-0000-0000131A0000}"/>
    <cellStyle name="Percent 3 3 7 6" xfId="6957" xr:uid="{00000000-0005-0000-0000-0000141A0000}"/>
    <cellStyle name="Percent 3 3 7 6 2" xfId="6958" xr:uid="{00000000-0005-0000-0000-0000151A0000}"/>
    <cellStyle name="Percent 3 3 7 7" xfId="6959" xr:uid="{00000000-0005-0000-0000-0000161A0000}"/>
    <cellStyle name="Percent 3 3 7 8" xfId="6940" xr:uid="{00000000-0005-0000-0000-0000171A0000}"/>
    <cellStyle name="Percent 3 3 8" xfId="2724" xr:uid="{00000000-0005-0000-0000-0000181A0000}"/>
    <cellStyle name="Percent 3 3 8 2" xfId="6961" xr:uid="{00000000-0005-0000-0000-0000191A0000}"/>
    <cellStyle name="Percent 3 3 8 2 2" xfId="6962" xr:uid="{00000000-0005-0000-0000-00001A1A0000}"/>
    <cellStyle name="Percent 3 3 8 2 2 2" xfId="6963" xr:uid="{00000000-0005-0000-0000-00001B1A0000}"/>
    <cellStyle name="Percent 3 3 8 2 3" xfId="6964" xr:uid="{00000000-0005-0000-0000-00001C1A0000}"/>
    <cellStyle name="Percent 3 3 8 2 3 2" xfId="6965" xr:uid="{00000000-0005-0000-0000-00001D1A0000}"/>
    <cellStyle name="Percent 3 3 8 2 4" xfId="6966" xr:uid="{00000000-0005-0000-0000-00001E1A0000}"/>
    <cellStyle name="Percent 3 3 8 3" xfId="6967" xr:uid="{00000000-0005-0000-0000-00001F1A0000}"/>
    <cellStyle name="Percent 3 3 8 3 2" xfId="6968" xr:uid="{00000000-0005-0000-0000-0000201A0000}"/>
    <cellStyle name="Percent 3 3 8 3 2 2" xfId="6969" xr:uid="{00000000-0005-0000-0000-0000211A0000}"/>
    <cellStyle name="Percent 3 3 8 3 3" xfId="6970" xr:uid="{00000000-0005-0000-0000-0000221A0000}"/>
    <cellStyle name="Percent 3 3 8 3 3 2" xfId="6971" xr:uid="{00000000-0005-0000-0000-0000231A0000}"/>
    <cellStyle name="Percent 3 3 8 3 4" xfId="6972" xr:uid="{00000000-0005-0000-0000-0000241A0000}"/>
    <cellStyle name="Percent 3 3 8 4" xfId="6973" xr:uid="{00000000-0005-0000-0000-0000251A0000}"/>
    <cellStyle name="Percent 3 3 8 4 2" xfId="6974" xr:uid="{00000000-0005-0000-0000-0000261A0000}"/>
    <cellStyle name="Percent 3 3 8 5" xfId="6975" xr:uid="{00000000-0005-0000-0000-0000271A0000}"/>
    <cellStyle name="Percent 3 3 8 5 2" xfId="6976" xr:uid="{00000000-0005-0000-0000-0000281A0000}"/>
    <cellStyle name="Percent 3 3 8 6" xfId="6977" xr:uid="{00000000-0005-0000-0000-0000291A0000}"/>
    <cellStyle name="Percent 3 3 8 6 2" xfId="6978" xr:uid="{00000000-0005-0000-0000-00002A1A0000}"/>
    <cellStyle name="Percent 3 3 8 7" xfId="6979" xr:uid="{00000000-0005-0000-0000-00002B1A0000}"/>
    <cellStyle name="Percent 3 3 8 8" xfId="6960" xr:uid="{00000000-0005-0000-0000-00002C1A0000}"/>
    <cellStyle name="Percent 3 3 9" xfId="2725" xr:uid="{00000000-0005-0000-0000-00002D1A0000}"/>
    <cellStyle name="Percent 3 3 9 2" xfId="6981" xr:uid="{00000000-0005-0000-0000-00002E1A0000}"/>
    <cellStyle name="Percent 3 3 9 2 2" xfId="6982" xr:uid="{00000000-0005-0000-0000-00002F1A0000}"/>
    <cellStyle name="Percent 3 3 9 2 2 2" xfId="6983" xr:uid="{00000000-0005-0000-0000-0000301A0000}"/>
    <cellStyle name="Percent 3 3 9 2 3" xfId="6984" xr:uid="{00000000-0005-0000-0000-0000311A0000}"/>
    <cellStyle name="Percent 3 3 9 2 3 2" xfId="6985" xr:uid="{00000000-0005-0000-0000-0000321A0000}"/>
    <cellStyle name="Percent 3 3 9 2 4" xfId="6986" xr:uid="{00000000-0005-0000-0000-0000331A0000}"/>
    <cellStyle name="Percent 3 3 9 3" xfId="6987" xr:uid="{00000000-0005-0000-0000-0000341A0000}"/>
    <cellStyle name="Percent 3 3 9 3 2" xfId="6988" xr:uid="{00000000-0005-0000-0000-0000351A0000}"/>
    <cellStyle name="Percent 3 3 9 3 2 2" xfId="6989" xr:uid="{00000000-0005-0000-0000-0000361A0000}"/>
    <cellStyle name="Percent 3 3 9 3 3" xfId="6990" xr:uid="{00000000-0005-0000-0000-0000371A0000}"/>
    <cellStyle name="Percent 3 3 9 3 3 2" xfId="6991" xr:uid="{00000000-0005-0000-0000-0000381A0000}"/>
    <cellStyle name="Percent 3 3 9 3 4" xfId="6992" xr:uid="{00000000-0005-0000-0000-0000391A0000}"/>
    <cellStyle name="Percent 3 3 9 4" xfId="6993" xr:uid="{00000000-0005-0000-0000-00003A1A0000}"/>
    <cellStyle name="Percent 3 3 9 4 2" xfId="6994" xr:uid="{00000000-0005-0000-0000-00003B1A0000}"/>
    <cellStyle name="Percent 3 3 9 5" xfId="6995" xr:uid="{00000000-0005-0000-0000-00003C1A0000}"/>
    <cellStyle name="Percent 3 3 9 5 2" xfId="6996" xr:uid="{00000000-0005-0000-0000-00003D1A0000}"/>
    <cellStyle name="Percent 3 3 9 6" xfId="6997" xr:uid="{00000000-0005-0000-0000-00003E1A0000}"/>
    <cellStyle name="Percent 3 3 9 6 2" xfId="6998" xr:uid="{00000000-0005-0000-0000-00003F1A0000}"/>
    <cellStyle name="Percent 3 3 9 7" xfId="6999" xr:uid="{00000000-0005-0000-0000-0000401A0000}"/>
    <cellStyle name="Percent 3 3 9 8" xfId="6980" xr:uid="{00000000-0005-0000-0000-0000411A0000}"/>
    <cellStyle name="Percent 3 30" xfId="7000" xr:uid="{00000000-0005-0000-0000-0000421A0000}"/>
    <cellStyle name="Percent 3 31" xfId="7001" xr:uid="{00000000-0005-0000-0000-0000431A0000}"/>
    <cellStyle name="Percent 3 32" xfId="6456" xr:uid="{00000000-0005-0000-0000-0000441A0000}"/>
    <cellStyle name="Percent 3 4" xfId="2726" xr:uid="{00000000-0005-0000-0000-0000451A0000}"/>
    <cellStyle name="Percent 3 4 10" xfId="2727" xr:uid="{00000000-0005-0000-0000-0000461A0000}"/>
    <cellStyle name="Percent 3 4 10 2" xfId="7004" xr:uid="{00000000-0005-0000-0000-0000471A0000}"/>
    <cellStyle name="Percent 3 4 10 2 2" xfId="7005" xr:uid="{00000000-0005-0000-0000-0000481A0000}"/>
    <cellStyle name="Percent 3 4 10 2 2 2" xfId="7006" xr:uid="{00000000-0005-0000-0000-0000491A0000}"/>
    <cellStyle name="Percent 3 4 10 2 3" xfId="7007" xr:uid="{00000000-0005-0000-0000-00004A1A0000}"/>
    <cellStyle name="Percent 3 4 10 2 3 2" xfId="7008" xr:uid="{00000000-0005-0000-0000-00004B1A0000}"/>
    <cellStyle name="Percent 3 4 10 2 4" xfId="7009" xr:uid="{00000000-0005-0000-0000-00004C1A0000}"/>
    <cellStyle name="Percent 3 4 10 3" xfId="7010" xr:uid="{00000000-0005-0000-0000-00004D1A0000}"/>
    <cellStyle name="Percent 3 4 10 3 2" xfId="7011" xr:uid="{00000000-0005-0000-0000-00004E1A0000}"/>
    <cellStyle name="Percent 3 4 10 3 2 2" xfId="7012" xr:uid="{00000000-0005-0000-0000-00004F1A0000}"/>
    <cellStyle name="Percent 3 4 10 3 3" xfId="7013" xr:uid="{00000000-0005-0000-0000-0000501A0000}"/>
    <cellStyle name="Percent 3 4 10 3 3 2" xfId="7014" xr:uid="{00000000-0005-0000-0000-0000511A0000}"/>
    <cellStyle name="Percent 3 4 10 3 4" xfId="7015" xr:uid="{00000000-0005-0000-0000-0000521A0000}"/>
    <cellStyle name="Percent 3 4 10 4" xfId="7016" xr:uid="{00000000-0005-0000-0000-0000531A0000}"/>
    <cellStyle name="Percent 3 4 10 4 2" xfId="7017" xr:uid="{00000000-0005-0000-0000-0000541A0000}"/>
    <cellStyle name="Percent 3 4 10 5" xfId="7018" xr:uid="{00000000-0005-0000-0000-0000551A0000}"/>
    <cellStyle name="Percent 3 4 10 5 2" xfId="7019" xr:uid="{00000000-0005-0000-0000-0000561A0000}"/>
    <cellStyle name="Percent 3 4 10 6" xfId="7020" xr:uid="{00000000-0005-0000-0000-0000571A0000}"/>
    <cellStyle name="Percent 3 4 10 6 2" xfId="7021" xr:uid="{00000000-0005-0000-0000-0000581A0000}"/>
    <cellStyle name="Percent 3 4 10 7" xfId="7022" xr:uid="{00000000-0005-0000-0000-0000591A0000}"/>
    <cellStyle name="Percent 3 4 10 8" xfId="7003" xr:uid="{00000000-0005-0000-0000-00005A1A0000}"/>
    <cellStyle name="Percent 3 4 11" xfId="2728" xr:uid="{00000000-0005-0000-0000-00005B1A0000}"/>
    <cellStyle name="Percent 3 4 11 2" xfId="7024" xr:uid="{00000000-0005-0000-0000-00005C1A0000}"/>
    <cellStyle name="Percent 3 4 11 2 2" xfId="7025" xr:uid="{00000000-0005-0000-0000-00005D1A0000}"/>
    <cellStyle name="Percent 3 4 11 2 2 2" xfId="7026" xr:uid="{00000000-0005-0000-0000-00005E1A0000}"/>
    <cellStyle name="Percent 3 4 11 2 3" xfId="7027" xr:uid="{00000000-0005-0000-0000-00005F1A0000}"/>
    <cellStyle name="Percent 3 4 11 2 3 2" xfId="7028" xr:uid="{00000000-0005-0000-0000-0000601A0000}"/>
    <cellStyle name="Percent 3 4 11 2 4" xfId="7029" xr:uid="{00000000-0005-0000-0000-0000611A0000}"/>
    <cellStyle name="Percent 3 4 11 3" xfId="7030" xr:uid="{00000000-0005-0000-0000-0000621A0000}"/>
    <cellStyle name="Percent 3 4 11 3 2" xfId="7031" xr:uid="{00000000-0005-0000-0000-0000631A0000}"/>
    <cellStyle name="Percent 3 4 11 3 2 2" xfId="7032" xr:uid="{00000000-0005-0000-0000-0000641A0000}"/>
    <cellStyle name="Percent 3 4 11 3 3" xfId="7033" xr:uid="{00000000-0005-0000-0000-0000651A0000}"/>
    <cellStyle name="Percent 3 4 11 3 3 2" xfId="7034" xr:uid="{00000000-0005-0000-0000-0000661A0000}"/>
    <cellStyle name="Percent 3 4 11 3 4" xfId="7035" xr:uid="{00000000-0005-0000-0000-0000671A0000}"/>
    <cellStyle name="Percent 3 4 11 4" xfId="7036" xr:uid="{00000000-0005-0000-0000-0000681A0000}"/>
    <cellStyle name="Percent 3 4 11 4 2" xfId="7037" xr:uid="{00000000-0005-0000-0000-0000691A0000}"/>
    <cellStyle name="Percent 3 4 11 5" xfId="7038" xr:uid="{00000000-0005-0000-0000-00006A1A0000}"/>
    <cellStyle name="Percent 3 4 11 5 2" xfId="7039" xr:uid="{00000000-0005-0000-0000-00006B1A0000}"/>
    <cellStyle name="Percent 3 4 11 6" xfId="7040" xr:uid="{00000000-0005-0000-0000-00006C1A0000}"/>
    <cellStyle name="Percent 3 4 11 6 2" xfId="7041" xr:uid="{00000000-0005-0000-0000-00006D1A0000}"/>
    <cellStyle name="Percent 3 4 11 7" xfId="7042" xr:uid="{00000000-0005-0000-0000-00006E1A0000}"/>
    <cellStyle name="Percent 3 4 11 8" xfId="7023" xr:uid="{00000000-0005-0000-0000-00006F1A0000}"/>
    <cellStyle name="Percent 3 4 12" xfId="2729" xr:uid="{00000000-0005-0000-0000-0000701A0000}"/>
    <cellStyle name="Percent 3 4 12 2" xfId="7044" xr:uid="{00000000-0005-0000-0000-0000711A0000}"/>
    <cellStyle name="Percent 3 4 12 2 2" xfId="7045" xr:uid="{00000000-0005-0000-0000-0000721A0000}"/>
    <cellStyle name="Percent 3 4 12 2 2 2" xfId="7046" xr:uid="{00000000-0005-0000-0000-0000731A0000}"/>
    <cellStyle name="Percent 3 4 12 2 3" xfId="7047" xr:uid="{00000000-0005-0000-0000-0000741A0000}"/>
    <cellStyle name="Percent 3 4 12 2 3 2" xfId="7048" xr:uid="{00000000-0005-0000-0000-0000751A0000}"/>
    <cellStyle name="Percent 3 4 12 2 4" xfId="7049" xr:uid="{00000000-0005-0000-0000-0000761A0000}"/>
    <cellStyle name="Percent 3 4 12 3" xfId="7050" xr:uid="{00000000-0005-0000-0000-0000771A0000}"/>
    <cellStyle name="Percent 3 4 12 3 2" xfId="7051" xr:uid="{00000000-0005-0000-0000-0000781A0000}"/>
    <cellStyle name="Percent 3 4 12 3 2 2" xfId="7052" xr:uid="{00000000-0005-0000-0000-0000791A0000}"/>
    <cellStyle name="Percent 3 4 12 3 3" xfId="7053" xr:uid="{00000000-0005-0000-0000-00007A1A0000}"/>
    <cellStyle name="Percent 3 4 12 3 3 2" xfId="7054" xr:uid="{00000000-0005-0000-0000-00007B1A0000}"/>
    <cellStyle name="Percent 3 4 12 3 4" xfId="7055" xr:uid="{00000000-0005-0000-0000-00007C1A0000}"/>
    <cellStyle name="Percent 3 4 12 4" xfId="7056" xr:uid="{00000000-0005-0000-0000-00007D1A0000}"/>
    <cellStyle name="Percent 3 4 12 4 2" xfId="7057" xr:uid="{00000000-0005-0000-0000-00007E1A0000}"/>
    <cellStyle name="Percent 3 4 12 5" xfId="7058" xr:uid="{00000000-0005-0000-0000-00007F1A0000}"/>
    <cellStyle name="Percent 3 4 12 5 2" xfId="7059" xr:uid="{00000000-0005-0000-0000-0000801A0000}"/>
    <cellStyle name="Percent 3 4 12 6" xfId="7060" xr:uid="{00000000-0005-0000-0000-0000811A0000}"/>
    <cellStyle name="Percent 3 4 12 6 2" xfId="7061" xr:uid="{00000000-0005-0000-0000-0000821A0000}"/>
    <cellStyle name="Percent 3 4 12 7" xfId="7062" xr:uid="{00000000-0005-0000-0000-0000831A0000}"/>
    <cellStyle name="Percent 3 4 12 8" xfId="7043" xr:uid="{00000000-0005-0000-0000-0000841A0000}"/>
    <cellStyle name="Percent 3 4 13" xfId="2730" xr:uid="{00000000-0005-0000-0000-0000851A0000}"/>
    <cellStyle name="Percent 3 4 13 2" xfId="7064" xr:uid="{00000000-0005-0000-0000-0000861A0000}"/>
    <cellStyle name="Percent 3 4 13 2 2" xfId="7065" xr:uid="{00000000-0005-0000-0000-0000871A0000}"/>
    <cellStyle name="Percent 3 4 13 2 2 2" xfId="7066" xr:uid="{00000000-0005-0000-0000-0000881A0000}"/>
    <cellStyle name="Percent 3 4 13 2 3" xfId="7067" xr:uid="{00000000-0005-0000-0000-0000891A0000}"/>
    <cellStyle name="Percent 3 4 13 2 3 2" xfId="7068" xr:uid="{00000000-0005-0000-0000-00008A1A0000}"/>
    <cellStyle name="Percent 3 4 13 2 4" xfId="7069" xr:uid="{00000000-0005-0000-0000-00008B1A0000}"/>
    <cellStyle name="Percent 3 4 13 3" xfId="7070" xr:uid="{00000000-0005-0000-0000-00008C1A0000}"/>
    <cellStyle name="Percent 3 4 13 3 2" xfId="7071" xr:uid="{00000000-0005-0000-0000-00008D1A0000}"/>
    <cellStyle name="Percent 3 4 13 3 2 2" xfId="7072" xr:uid="{00000000-0005-0000-0000-00008E1A0000}"/>
    <cellStyle name="Percent 3 4 13 3 3" xfId="7073" xr:uid="{00000000-0005-0000-0000-00008F1A0000}"/>
    <cellStyle name="Percent 3 4 13 3 3 2" xfId="7074" xr:uid="{00000000-0005-0000-0000-0000901A0000}"/>
    <cellStyle name="Percent 3 4 13 3 4" xfId="7075" xr:uid="{00000000-0005-0000-0000-0000911A0000}"/>
    <cellStyle name="Percent 3 4 13 4" xfId="7076" xr:uid="{00000000-0005-0000-0000-0000921A0000}"/>
    <cellStyle name="Percent 3 4 13 4 2" xfId="7077" xr:uid="{00000000-0005-0000-0000-0000931A0000}"/>
    <cellStyle name="Percent 3 4 13 5" xfId="7078" xr:uid="{00000000-0005-0000-0000-0000941A0000}"/>
    <cellStyle name="Percent 3 4 13 5 2" xfId="7079" xr:uid="{00000000-0005-0000-0000-0000951A0000}"/>
    <cellStyle name="Percent 3 4 13 6" xfId="7080" xr:uid="{00000000-0005-0000-0000-0000961A0000}"/>
    <cellStyle name="Percent 3 4 13 6 2" xfId="7081" xr:uid="{00000000-0005-0000-0000-0000971A0000}"/>
    <cellStyle name="Percent 3 4 13 7" xfId="7082" xr:uid="{00000000-0005-0000-0000-0000981A0000}"/>
    <cellStyle name="Percent 3 4 13 8" xfId="7063" xr:uid="{00000000-0005-0000-0000-0000991A0000}"/>
    <cellStyle name="Percent 3 4 14" xfId="2731" xr:uid="{00000000-0005-0000-0000-00009A1A0000}"/>
    <cellStyle name="Percent 3 4 14 2" xfId="7084" xr:uid="{00000000-0005-0000-0000-00009B1A0000}"/>
    <cellStyle name="Percent 3 4 14 2 2" xfId="7085" xr:uid="{00000000-0005-0000-0000-00009C1A0000}"/>
    <cellStyle name="Percent 3 4 14 2 2 2" xfId="7086" xr:uid="{00000000-0005-0000-0000-00009D1A0000}"/>
    <cellStyle name="Percent 3 4 14 2 3" xfId="7087" xr:uid="{00000000-0005-0000-0000-00009E1A0000}"/>
    <cellStyle name="Percent 3 4 14 2 3 2" xfId="7088" xr:uid="{00000000-0005-0000-0000-00009F1A0000}"/>
    <cellStyle name="Percent 3 4 14 2 4" xfId="7089" xr:uid="{00000000-0005-0000-0000-0000A01A0000}"/>
    <cellStyle name="Percent 3 4 14 3" xfId="7090" xr:uid="{00000000-0005-0000-0000-0000A11A0000}"/>
    <cellStyle name="Percent 3 4 14 3 2" xfId="7091" xr:uid="{00000000-0005-0000-0000-0000A21A0000}"/>
    <cellStyle name="Percent 3 4 14 3 2 2" xfId="7092" xr:uid="{00000000-0005-0000-0000-0000A31A0000}"/>
    <cellStyle name="Percent 3 4 14 3 3" xfId="7093" xr:uid="{00000000-0005-0000-0000-0000A41A0000}"/>
    <cellStyle name="Percent 3 4 14 3 3 2" xfId="7094" xr:uid="{00000000-0005-0000-0000-0000A51A0000}"/>
    <cellStyle name="Percent 3 4 14 3 4" xfId="7095" xr:uid="{00000000-0005-0000-0000-0000A61A0000}"/>
    <cellStyle name="Percent 3 4 14 4" xfId="7096" xr:uid="{00000000-0005-0000-0000-0000A71A0000}"/>
    <cellStyle name="Percent 3 4 14 4 2" xfId="7097" xr:uid="{00000000-0005-0000-0000-0000A81A0000}"/>
    <cellStyle name="Percent 3 4 14 5" xfId="7098" xr:uid="{00000000-0005-0000-0000-0000A91A0000}"/>
    <cellStyle name="Percent 3 4 14 5 2" xfId="7099" xr:uid="{00000000-0005-0000-0000-0000AA1A0000}"/>
    <cellStyle name="Percent 3 4 14 6" xfId="7100" xr:uid="{00000000-0005-0000-0000-0000AB1A0000}"/>
    <cellStyle name="Percent 3 4 14 6 2" xfId="7101" xr:uid="{00000000-0005-0000-0000-0000AC1A0000}"/>
    <cellStyle name="Percent 3 4 14 7" xfId="7102" xr:uid="{00000000-0005-0000-0000-0000AD1A0000}"/>
    <cellStyle name="Percent 3 4 14 8" xfId="7083" xr:uid="{00000000-0005-0000-0000-0000AE1A0000}"/>
    <cellStyle name="Percent 3 4 15" xfId="2732" xr:uid="{00000000-0005-0000-0000-0000AF1A0000}"/>
    <cellStyle name="Percent 3 4 15 2" xfId="7104" xr:uid="{00000000-0005-0000-0000-0000B01A0000}"/>
    <cellStyle name="Percent 3 4 15 2 2" xfId="7105" xr:uid="{00000000-0005-0000-0000-0000B11A0000}"/>
    <cellStyle name="Percent 3 4 15 2 2 2" xfId="7106" xr:uid="{00000000-0005-0000-0000-0000B21A0000}"/>
    <cellStyle name="Percent 3 4 15 2 3" xfId="7107" xr:uid="{00000000-0005-0000-0000-0000B31A0000}"/>
    <cellStyle name="Percent 3 4 15 2 3 2" xfId="7108" xr:uid="{00000000-0005-0000-0000-0000B41A0000}"/>
    <cellStyle name="Percent 3 4 15 2 4" xfId="7109" xr:uid="{00000000-0005-0000-0000-0000B51A0000}"/>
    <cellStyle name="Percent 3 4 15 3" xfId="7110" xr:uid="{00000000-0005-0000-0000-0000B61A0000}"/>
    <cellStyle name="Percent 3 4 15 3 2" xfId="7111" xr:uid="{00000000-0005-0000-0000-0000B71A0000}"/>
    <cellStyle name="Percent 3 4 15 3 2 2" xfId="7112" xr:uid="{00000000-0005-0000-0000-0000B81A0000}"/>
    <cellStyle name="Percent 3 4 15 3 3" xfId="7113" xr:uid="{00000000-0005-0000-0000-0000B91A0000}"/>
    <cellStyle name="Percent 3 4 15 3 3 2" xfId="7114" xr:uid="{00000000-0005-0000-0000-0000BA1A0000}"/>
    <cellStyle name="Percent 3 4 15 3 4" xfId="7115" xr:uid="{00000000-0005-0000-0000-0000BB1A0000}"/>
    <cellStyle name="Percent 3 4 15 4" xfId="7116" xr:uid="{00000000-0005-0000-0000-0000BC1A0000}"/>
    <cellStyle name="Percent 3 4 15 4 2" xfId="7117" xr:uid="{00000000-0005-0000-0000-0000BD1A0000}"/>
    <cellStyle name="Percent 3 4 15 5" xfId="7118" xr:uid="{00000000-0005-0000-0000-0000BE1A0000}"/>
    <cellStyle name="Percent 3 4 15 5 2" xfId="7119" xr:uid="{00000000-0005-0000-0000-0000BF1A0000}"/>
    <cellStyle name="Percent 3 4 15 6" xfId="7120" xr:uid="{00000000-0005-0000-0000-0000C01A0000}"/>
    <cellStyle name="Percent 3 4 15 6 2" xfId="7121" xr:uid="{00000000-0005-0000-0000-0000C11A0000}"/>
    <cellStyle name="Percent 3 4 15 7" xfId="7122" xr:uid="{00000000-0005-0000-0000-0000C21A0000}"/>
    <cellStyle name="Percent 3 4 15 8" xfId="7103" xr:uid="{00000000-0005-0000-0000-0000C31A0000}"/>
    <cellStyle name="Percent 3 4 16" xfId="7123" xr:uid="{00000000-0005-0000-0000-0000C41A0000}"/>
    <cellStyle name="Percent 3 4 16 2" xfId="7124" xr:uid="{00000000-0005-0000-0000-0000C51A0000}"/>
    <cellStyle name="Percent 3 4 16 2 2" xfId="7125" xr:uid="{00000000-0005-0000-0000-0000C61A0000}"/>
    <cellStyle name="Percent 3 4 16 3" xfId="7126" xr:uid="{00000000-0005-0000-0000-0000C71A0000}"/>
    <cellStyle name="Percent 3 4 16 3 2" xfId="7127" xr:uid="{00000000-0005-0000-0000-0000C81A0000}"/>
    <cellStyle name="Percent 3 4 16 4" xfId="7128" xr:uid="{00000000-0005-0000-0000-0000C91A0000}"/>
    <cellStyle name="Percent 3 4 17" xfId="7129" xr:uid="{00000000-0005-0000-0000-0000CA1A0000}"/>
    <cellStyle name="Percent 3 4 17 2" xfId="7130" xr:uid="{00000000-0005-0000-0000-0000CB1A0000}"/>
    <cellStyle name="Percent 3 4 17 2 2" xfId="7131" xr:uid="{00000000-0005-0000-0000-0000CC1A0000}"/>
    <cellStyle name="Percent 3 4 17 3" xfId="7132" xr:uid="{00000000-0005-0000-0000-0000CD1A0000}"/>
    <cellStyle name="Percent 3 4 17 3 2" xfId="7133" xr:uid="{00000000-0005-0000-0000-0000CE1A0000}"/>
    <cellStyle name="Percent 3 4 17 4" xfId="7134" xr:uid="{00000000-0005-0000-0000-0000CF1A0000}"/>
    <cellStyle name="Percent 3 4 18" xfId="7135" xr:uid="{00000000-0005-0000-0000-0000D01A0000}"/>
    <cellStyle name="Percent 3 4 18 2" xfId="7136" xr:uid="{00000000-0005-0000-0000-0000D11A0000}"/>
    <cellStyle name="Percent 3 4 19" xfId="7137" xr:uid="{00000000-0005-0000-0000-0000D21A0000}"/>
    <cellStyle name="Percent 3 4 19 2" xfId="7138" xr:uid="{00000000-0005-0000-0000-0000D31A0000}"/>
    <cellStyle name="Percent 3 4 2" xfId="2733" xr:uid="{00000000-0005-0000-0000-0000D41A0000}"/>
    <cellStyle name="Percent 3 4 2 2" xfId="7140" xr:uid="{00000000-0005-0000-0000-0000D51A0000}"/>
    <cellStyle name="Percent 3 4 2 2 2" xfId="7141" xr:uid="{00000000-0005-0000-0000-0000D61A0000}"/>
    <cellStyle name="Percent 3 4 2 2 2 2" xfId="7142" xr:uid="{00000000-0005-0000-0000-0000D71A0000}"/>
    <cellStyle name="Percent 3 4 2 2 3" xfId="7143" xr:uid="{00000000-0005-0000-0000-0000D81A0000}"/>
    <cellStyle name="Percent 3 4 2 2 3 2" xfId="7144" xr:uid="{00000000-0005-0000-0000-0000D91A0000}"/>
    <cellStyle name="Percent 3 4 2 2 4" xfId="7145" xr:uid="{00000000-0005-0000-0000-0000DA1A0000}"/>
    <cellStyle name="Percent 3 4 2 3" xfId="7146" xr:uid="{00000000-0005-0000-0000-0000DB1A0000}"/>
    <cellStyle name="Percent 3 4 2 3 2" xfId="7147" xr:uid="{00000000-0005-0000-0000-0000DC1A0000}"/>
    <cellStyle name="Percent 3 4 2 3 2 2" xfId="7148" xr:uid="{00000000-0005-0000-0000-0000DD1A0000}"/>
    <cellStyle name="Percent 3 4 2 3 3" xfId="7149" xr:uid="{00000000-0005-0000-0000-0000DE1A0000}"/>
    <cellStyle name="Percent 3 4 2 3 3 2" xfId="7150" xr:uid="{00000000-0005-0000-0000-0000DF1A0000}"/>
    <cellStyle name="Percent 3 4 2 3 4" xfId="7151" xr:uid="{00000000-0005-0000-0000-0000E01A0000}"/>
    <cellStyle name="Percent 3 4 2 4" xfId="7152" xr:uid="{00000000-0005-0000-0000-0000E11A0000}"/>
    <cellStyle name="Percent 3 4 2 4 2" xfId="7153" xr:uid="{00000000-0005-0000-0000-0000E21A0000}"/>
    <cellStyle name="Percent 3 4 2 4 2 2" xfId="7154" xr:uid="{00000000-0005-0000-0000-0000E31A0000}"/>
    <cellStyle name="Percent 3 4 2 4 3" xfId="7155" xr:uid="{00000000-0005-0000-0000-0000E41A0000}"/>
    <cellStyle name="Percent 3 4 2 4 3 2" xfId="7156" xr:uid="{00000000-0005-0000-0000-0000E51A0000}"/>
    <cellStyle name="Percent 3 4 2 4 4" xfId="7157" xr:uid="{00000000-0005-0000-0000-0000E61A0000}"/>
    <cellStyle name="Percent 3 4 2 5" xfId="7158" xr:uid="{00000000-0005-0000-0000-0000E71A0000}"/>
    <cellStyle name="Percent 3 4 2 5 2" xfId="7159" xr:uid="{00000000-0005-0000-0000-0000E81A0000}"/>
    <cellStyle name="Percent 3 4 2 6" xfId="7160" xr:uid="{00000000-0005-0000-0000-0000E91A0000}"/>
    <cellStyle name="Percent 3 4 2 6 2" xfId="7161" xr:uid="{00000000-0005-0000-0000-0000EA1A0000}"/>
    <cellStyle name="Percent 3 4 2 7" xfId="7162" xr:uid="{00000000-0005-0000-0000-0000EB1A0000}"/>
    <cellStyle name="Percent 3 4 2 7 2" xfId="7163" xr:uid="{00000000-0005-0000-0000-0000EC1A0000}"/>
    <cellStyle name="Percent 3 4 2 8" xfId="7164" xr:uid="{00000000-0005-0000-0000-0000ED1A0000}"/>
    <cellStyle name="Percent 3 4 2 9" xfId="7139" xr:uid="{00000000-0005-0000-0000-0000EE1A0000}"/>
    <cellStyle name="Percent 3 4 20" xfId="7165" xr:uid="{00000000-0005-0000-0000-0000EF1A0000}"/>
    <cellStyle name="Percent 3 4 20 2" xfId="7166" xr:uid="{00000000-0005-0000-0000-0000F01A0000}"/>
    <cellStyle name="Percent 3 4 21" xfId="7167" xr:uid="{00000000-0005-0000-0000-0000F11A0000}"/>
    <cellStyle name="Percent 3 4 22" xfId="7002" xr:uid="{00000000-0005-0000-0000-0000F21A0000}"/>
    <cellStyle name="Percent 3 4 3" xfId="2734" xr:uid="{00000000-0005-0000-0000-0000F31A0000}"/>
    <cellStyle name="Percent 3 4 3 2" xfId="7169" xr:uid="{00000000-0005-0000-0000-0000F41A0000}"/>
    <cellStyle name="Percent 3 4 3 2 2" xfId="7170" xr:uid="{00000000-0005-0000-0000-0000F51A0000}"/>
    <cellStyle name="Percent 3 4 3 2 2 2" xfId="7171" xr:uid="{00000000-0005-0000-0000-0000F61A0000}"/>
    <cellStyle name="Percent 3 4 3 2 3" xfId="7172" xr:uid="{00000000-0005-0000-0000-0000F71A0000}"/>
    <cellStyle name="Percent 3 4 3 2 3 2" xfId="7173" xr:uid="{00000000-0005-0000-0000-0000F81A0000}"/>
    <cellStyle name="Percent 3 4 3 2 4" xfId="7174" xr:uid="{00000000-0005-0000-0000-0000F91A0000}"/>
    <cellStyle name="Percent 3 4 3 3" xfId="7175" xr:uid="{00000000-0005-0000-0000-0000FA1A0000}"/>
    <cellStyle name="Percent 3 4 3 3 2" xfId="7176" xr:uid="{00000000-0005-0000-0000-0000FB1A0000}"/>
    <cellStyle name="Percent 3 4 3 3 2 2" xfId="7177" xr:uid="{00000000-0005-0000-0000-0000FC1A0000}"/>
    <cellStyle name="Percent 3 4 3 3 3" xfId="7178" xr:uid="{00000000-0005-0000-0000-0000FD1A0000}"/>
    <cellStyle name="Percent 3 4 3 3 3 2" xfId="7179" xr:uid="{00000000-0005-0000-0000-0000FE1A0000}"/>
    <cellStyle name="Percent 3 4 3 3 4" xfId="7180" xr:uid="{00000000-0005-0000-0000-0000FF1A0000}"/>
    <cellStyle name="Percent 3 4 3 4" xfId="7181" xr:uid="{00000000-0005-0000-0000-0000001B0000}"/>
    <cellStyle name="Percent 3 4 3 4 2" xfId="7182" xr:uid="{00000000-0005-0000-0000-0000011B0000}"/>
    <cellStyle name="Percent 3 4 3 4 2 2" xfId="7183" xr:uid="{00000000-0005-0000-0000-0000021B0000}"/>
    <cellStyle name="Percent 3 4 3 4 3" xfId="7184" xr:uid="{00000000-0005-0000-0000-0000031B0000}"/>
    <cellStyle name="Percent 3 4 3 4 3 2" xfId="7185" xr:uid="{00000000-0005-0000-0000-0000041B0000}"/>
    <cellStyle name="Percent 3 4 3 4 4" xfId="7186" xr:uid="{00000000-0005-0000-0000-0000051B0000}"/>
    <cellStyle name="Percent 3 4 3 5" xfId="7187" xr:uid="{00000000-0005-0000-0000-0000061B0000}"/>
    <cellStyle name="Percent 3 4 3 5 2" xfId="7188" xr:uid="{00000000-0005-0000-0000-0000071B0000}"/>
    <cellStyle name="Percent 3 4 3 6" xfId="7189" xr:uid="{00000000-0005-0000-0000-0000081B0000}"/>
    <cellStyle name="Percent 3 4 3 6 2" xfId="7190" xr:uid="{00000000-0005-0000-0000-0000091B0000}"/>
    <cellStyle name="Percent 3 4 3 7" xfId="7191" xr:uid="{00000000-0005-0000-0000-00000A1B0000}"/>
    <cellStyle name="Percent 3 4 3 7 2" xfId="7192" xr:uid="{00000000-0005-0000-0000-00000B1B0000}"/>
    <cellStyle name="Percent 3 4 3 8" xfId="7193" xr:uid="{00000000-0005-0000-0000-00000C1B0000}"/>
    <cellStyle name="Percent 3 4 3 9" xfId="7168" xr:uid="{00000000-0005-0000-0000-00000D1B0000}"/>
    <cellStyle name="Percent 3 4 4" xfId="2735" xr:uid="{00000000-0005-0000-0000-00000E1B0000}"/>
    <cellStyle name="Percent 3 4 4 2" xfId="7195" xr:uid="{00000000-0005-0000-0000-00000F1B0000}"/>
    <cellStyle name="Percent 3 4 4 2 2" xfId="7196" xr:uid="{00000000-0005-0000-0000-0000101B0000}"/>
    <cellStyle name="Percent 3 4 4 2 2 2" xfId="7197" xr:uid="{00000000-0005-0000-0000-0000111B0000}"/>
    <cellStyle name="Percent 3 4 4 2 3" xfId="7198" xr:uid="{00000000-0005-0000-0000-0000121B0000}"/>
    <cellStyle name="Percent 3 4 4 2 3 2" xfId="7199" xr:uid="{00000000-0005-0000-0000-0000131B0000}"/>
    <cellStyle name="Percent 3 4 4 2 4" xfId="7200" xr:uid="{00000000-0005-0000-0000-0000141B0000}"/>
    <cellStyle name="Percent 3 4 4 3" xfId="7201" xr:uid="{00000000-0005-0000-0000-0000151B0000}"/>
    <cellStyle name="Percent 3 4 4 3 2" xfId="7202" xr:uid="{00000000-0005-0000-0000-0000161B0000}"/>
    <cellStyle name="Percent 3 4 4 3 2 2" xfId="7203" xr:uid="{00000000-0005-0000-0000-0000171B0000}"/>
    <cellStyle name="Percent 3 4 4 3 3" xfId="7204" xr:uid="{00000000-0005-0000-0000-0000181B0000}"/>
    <cellStyle name="Percent 3 4 4 3 3 2" xfId="7205" xr:uid="{00000000-0005-0000-0000-0000191B0000}"/>
    <cellStyle name="Percent 3 4 4 3 4" xfId="7206" xr:uid="{00000000-0005-0000-0000-00001A1B0000}"/>
    <cellStyle name="Percent 3 4 4 4" xfId="7207" xr:uid="{00000000-0005-0000-0000-00001B1B0000}"/>
    <cellStyle name="Percent 3 4 4 4 2" xfId="7208" xr:uid="{00000000-0005-0000-0000-00001C1B0000}"/>
    <cellStyle name="Percent 3 4 4 4 2 2" xfId="7209" xr:uid="{00000000-0005-0000-0000-00001D1B0000}"/>
    <cellStyle name="Percent 3 4 4 4 3" xfId="7210" xr:uid="{00000000-0005-0000-0000-00001E1B0000}"/>
    <cellStyle name="Percent 3 4 4 4 3 2" xfId="7211" xr:uid="{00000000-0005-0000-0000-00001F1B0000}"/>
    <cellStyle name="Percent 3 4 4 4 4" xfId="7212" xr:uid="{00000000-0005-0000-0000-0000201B0000}"/>
    <cellStyle name="Percent 3 4 4 5" xfId="7213" xr:uid="{00000000-0005-0000-0000-0000211B0000}"/>
    <cellStyle name="Percent 3 4 4 5 2" xfId="7214" xr:uid="{00000000-0005-0000-0000-0000221B0000}"/>
    <cellStyle name="Percent 3 4 4 6" xfId="7215" xr:uid="{00000000-0005-0000-0000-0000231B0000}"/>
    <cellStyle name="Percent 3 4 4 6 2" xfId="7216" xr:uid="{00000000-0005-0000-0000-0000241B0000}"/>
    <cellStyle name="Percent 3 4 4 7" xfId="7217" xr:uid="{00000000-0005-0000-0000-0000251B0000}"/>
    <cellStyle name="Percent 3 4 4 7 2" xfId="7218" xr:uid="{00000000-0005-0000-0000-0000261B0000}"/>
    <cellStyle name="Percent 3 4 4 8" xfId="7219" xr:uid="{00000000-0005-0000-0000-0000271B0000}"/>
    <cellStyle name="Percent 3 4 4 9" xfId="7194" xr:uid="{00000000-0005-0000-0000-0000281B0000}"/>
    <cellStyle name="Percent 3 4 5" xfId="2736" xr:uid="{00000000-0005-0000-0000-0000291B0000}"/>
    <cellStyle name="Percent 3 4 5 2" xfId="7221" xr:uid="{00000000-0005-0000-0000-00002A1B0000}"/>
    <cellStyle name="Percent 3 4 5 2 2" xfId="7222" xr:uid="{00000000-0005-0000-0000-00002B1B0000}"/>
    <cellStyle name="Percent 3 4 5 2 2 2" xfId="7223" xr:uid="{00000000-0005-0000-0000-00002C1B0000}"/>
    <cellStyle name="Percent 3 4 5 2 3" xfId="7224" xr:uid="{00000000-0005-0000-0000-00002D1B0000}"/>
    <cellStyle name="Percent 3 4 5 2 3 2" xfId="7225" xr:uid="{00000000-0005-0000-0000-00002E1B0000}"/>
    <cellStyle name="Percent 3 4 5 2 4" xfId="7226" xr:uid="{00000000-0005-0000-0000-00002F1B0000}"/>
    <cellStyle name="Percent 3 4 5 3" xfId="7227" xr:uid="{00000000-0005-0000-0000-0000301B0000}"/>
    <cellStyle name="Percent 3 4 5 3 2" xfId="7228" xr:uid="{00000000-0005-0000-0000-0000311B0000}"/>
    <cellStyle name="Percent 3 4 5 3 2 2" xfId="7229" xr:uid="{00000000-0005-0000-0000-0000321B0000}"/>
    <cellStyle name="Percent 3 4 5 3 3" xfId="7230" xr:uid="{00000000-0005-0000-0000-0000331B0000}"/>
    <cellStyle name="Percent 3 4 5 3 3 2" xfId="7231" xr:uid="{00000000-0005-0000-0000-0000341B0000}"/>
    <cellStyle name="Percent 3 4 5 3 4" xfId="7232" xr:uid="{00000000-0005-0000-0000-0000351B0000}"/>
    <cellStyle name="Percent 3 4 5 4" xfId="7233" xr:uid="{00000000-0005-0000-0000-0000361B0000}"/>
    <cellStyle name="Percent 3 4 5 4 2" xfId="7234" xr:uid="{00000000-0005-0000-0000-0000371B0000}"/>
    <cellStyle name="Percent 3 4 5 4 2 2" xfId="7235" xr:uid="{00000000-0005-0000-0000-0000381B0000}"/>
    <cellStyle name="Percent 3 4 5 4 3" xfId="7236" xr:uid="{00000000-0005-0000-0000-0000391B0000}"/>
    <cellStyle name="Percent 3 4 5 4 3 2" xfId="7237" xr:uid="{00000000-0005-0000-0000-00003A1B0000}"/>
    <cellStyle name="Percent 3 4 5 4 4" xfId="7238" xr:uid="{00000000-0005-0000-0000-00003B1B0000}"/>
    <cellStyle name="Percent 3 4 5 5" xfId="7239" xr:uid="{00000000-0005-0000-0000-00003C1B0000}"/>
    <cellStyle name="Percent 3 4 5 5 2" xfId="7240" xr:uid="{00000000-0005-0000-0000-00003D1B0000}"/>
    <cellStyle name="Percent 3 4 5 6" xfId="7241" xr:uid="{00000000-0005-0000-0000-00003E1B0000}"/>
    <cellStyle name="Percent 3 4 5 6 2" xfId="7242" xr:uid="{00000000-0005-0000-0000-00003F1B0000}"/>
    <cellStyle name="Percent 3 4 5 7" xfId="7243" xr:uid="{00000000-0005-0000-0000-0000401B0000}"/>
    <cellStyle name="Percent 3 4 5 7 2" xfId="7244" xr:uid="{00000000-0005-0000-0000-0000411B0000}"/>
    <cellStyle name="Percent 3 4 5 8" xfId="7245" xr:uid="{00000000-0005-0000-0000-0000421B0000}"/>
    <cellStyle name="Percent 3 4 5 9" xfId="7220" xr:uid="{00000000-0005-0000-0000-0000431B0000}"/>
    <cellStyle name="Percent 3 4 6" xfId="2737" xr:uid="{00000000-0005-0000-0000-0000441B0000}"/>
    <cellStyle name="Percent 3 4 6 2" xfId="7247" xr:uid="{00000000-0005-0000-0000-0000451B0000}"/>
    <cellStyle name="Percent 3 4 6 2 2" xfId="7248" xr:uid="{00000000-0005-0000-0000-0000461B0000}"/>
    <cellStyle name="Percent 3 4 6 2 2 2" xfId="7249" xr:uid="{00000000-0005-0000-0000-0000471B0000}"/>
    <cellStyle name="Percent 3 4 6 2 3" xfId="7250" xr:uid="{00000000-0005-0000-0000-0000481B0000}"/>
    <cellStyle name="Percent 3 4 6 2 3 2" xfId="7251" xr:uid="{00000000-0005-0000-0000-0000491B0000}"/>
    <cellStyle name="Percent 3 4 6 2 4" xfId="7252" xr:uid="{00000000-0005-0000-0000-00004A1B0000}"/>
    <cellStyle name="Percent 3 4 6 3" xfId="7253" xr:uid="{00000000-0005-0000-0000-00004B1B0000}"/>
    <cellStyle name="Percent 3 4 6 3 2" xfId="7254" xr:uid="{00000000-0005-0000-0000-00004C1B0000}"/>
    <cellStyle name="Percent 3 4 6 3 2 2" xfId="7255" xr:uid="{00000000-0005-0000-0000-00004D1B0000}"/>
    <cellStyle name="Percent 3 4 6 3 3" xfId="7256" xr:uid="{00000000-0005-0000-0000-00004E1B0000}"/>
    <cellStyle name="Percent 3 4 6 3 3 2" xfId="7257" xr:uid="{00000000-0005-0000-0000-00004F1B0000}"/>
    <cellStyle name="Percent 3 4 6 3 4" xfId="7258" xr:uid="{00000000-0005-0000-0000-0000501B0000}"/>
    <cellStyle name="Percent 3 4 6 4" xfId="7259" xr:uid="{00000000-0005-0000-0000-0000511B0000}"/>
    <cellStyle name="Percent 3 4 6 4 2" xfId="7260" xr:uid="{00000000-0005-0000-0000-0000521B0000}"/>
    <cellStyle name="Percent 3 4 6 4 2 2" xfId="7261" xr:uid="{00000000-0005-0000-0000-0000531B0000}"/>
    <cellStyle name="Percent 3 4 6 4 3" xfId="7262" xr:uid="{00000000-0005-0000-0000-0000541B0000}"/>
    <cellStyle name="Percent 3 4 6 4 3 2" xfId="7263" xr:uid="{00000000-0005-0000-0000-0000551B0000}"/>
    <cellStyle name="Percent 3 4 6 4 4" xfId="7264" xr:uid="{00000000-0005-0000-0000-0000561B0000}"/>
    <cellStyle name="Percent 3 4 6 5" xfId="7265" xr:uid="{00000000-0005-0000-0000-0000571B0000}"/>
    <cellStyle name="Percent 3 4 6 5 2" xfId="7266" xr:uid="{00000000-0005-0000-0000-0000581B0000}"/>
    <cellStyle name="Percent 3 4 6 6" xfId="7267" xr:uid="{00000000-0005-0000-0000-0000591B0000}"/>
    <cellStyle name="Percent 3 4 6 6 2" xfId="7268" xr:uid="{00000000-0005-0000-0000-00005A1B0000}"/>
    <cellStyle name="Percent 3 4 6 7" xfId="7269" xr:uid="{00000000-0005-0000-0000-00005B1B0000}"/>
    <cellStyle name="Percent 3 4 6 7 2" xfId="7270" xr:uid="{00000000-0005-0000-0000-00005C1B0000}"/>
    <cellStyle name="Percent 3 4 6 8" xfId="7271" xr:uid="{00000000-0005-0000-0000-00005D1B0000}"/>
    <cellStyle name="Percent 3 4 6 9" xfId="7246" xr:uid="{00000000-0005-0000-0000-00005E1B0000}"/>
    <cellStyle name="Percent 3 4 7" xfId="2738" xr:uid="{00000000-0005-0000-0000-00005F1B0000}"/>
    <cellStyle name="Percent 3 4 7 2" xfId="7273" xr:uid="{00000000-0005-0000-0000-0000601B0000}"/>
    <cellStyle name="Percent 3 4 7 2 2" xfId="7274" xr:uid="{00000000-0005-0000-0000-0000611B0000}"/>
    <cellStyle name="Percent 3 4 7 2 2 2" xfId="7275" xr:uid="{00000000-0005-0000-0000-0000621B0000}"/>
    <cellStyle name="Percent 3 4 7 2 3" xfId="7276" xr:uid="{00000000-0005-0000-0000-0000631B0000}"/>
    <cellStyle name="Percent 3 4 7 2 3 2" xfId="7277" xr:uid="{00000000-0005-0000-0000-0000641B0000}"/>
    <cellStyle name="Percent 3 4 7 2 4" xfId="7278" xr:uid="{00000000-0005-0000-0000-0000651B0000}"/>
    <cellStyle name="Percent 3 4 7 3" xfId="7279" xr:uid="{00000000-0005-0000-0000-0000661B0000}"/>
    <cellStyle name="Percent 3 4 7 3 2" xfId="7280" xr:uid="{00000000-0005-0000-0000-0000671B0000}"/>
    <cellStyle name="Percent 3 4 7 3 2 2" xfId="7281" xr:uid="{00000000-0005-0000-0000-0000681B0000}"/>
    <cellStyle name="Percent 3 4 7 3 3" xfId="7282" xr:uid="{00000000-0005-0000-0000-0000691B0000}"/>
    <cellStyle name="Percent 3 4 7 3 3 2" xfId="7283" xr:uid="{00000000-0005-0000-0000-00006A1B0000}"/>
    <cellStyle name="Percent 3 4 7 3 4" xfId="7284" xr:uid="{00000000-0005-0000-0000-00006B1B0000}"/>
    <cellStyle name="Percent 3 4 7 4" xfId="7285" xr:uid="{00000000-0005-0000-0000-00006C1B0000}"/>
    <cellStyle name="Percent 3 4 7 4 2" xfId="7286" xr:uid="{00000000-0005-0000-0000-00006D1B0000}"/>
    <cellStyle name="Percent 3 4 7 4 2 2" xfId="7287" xr:uid="{00000000-0005-0000-0000-00006E1B0000}"/>
    <cellStyle name="Percent 3 4 7 4 3" xfId="7288" xr:uid="{00000000-0005-0000-0000-00006F1B0000}"/>
    <cellStyle name="Percent 3 4 7 4 3 2" xfId="7289" xr:uid="{00000000-0005-0000-0000-0000701B0000}"/>
    <cellStyle name="Percent 3 4 7 4 4" xfId="7290" xr:uid="{00000000-0005-0000-0000-0000711B0000}"/>
    <cellStyle name="Percent 3 4 7 5" xfId="7291" xr:uid="{00000000-0005-0000-0000-0000721B0000}"/>
    <cellStyle name="Percent 3 4 7 5 2" xfId="7292" xr:uid="{00000000-0005-0000-0000-0000731B0000}"/>
    <cellStyle name="Percent 3 4 7 6" xfId="7293" xr:uid="{00000000-0005-0000-0000-0000741B0000}"/>
    <cellStyle name="Percent 3 4 7 6 2" xfId="7294" xr:uid="{00000000-0005-0000-0000-0000751B0000}"/>
    <cellStyle name="Percent 3 4 7 7" xfId="7295" xr:uid="{00000000-0005-0000-0000-0000761B0000}"/>
    <cellStyle name="Percent 3 4 7 7 2" xfId="7296" xr:uid="{00000000-0005-0000-0000-0000771B0000}"/>
    <cellStyle name="Percent 3 4 7 8" xfId="7297" xr:uid="{00000000-0005-0000-0000-0000781B0000}"/>
    <cellStyle name="Percent 3 4 7 9" xfId="7272" xr:uid="{00000000-0005-0000-0000-0000791B0000}"/>
    <cellStyle name="Percent 3 4 8" xfId="2739" xr:uid="{00000000-0005-0000-0000-00007A1B0000}"/>
    <cellStyle name="Percent 3 4 8 10" xfId="7299" xr:uid="{00000000-0005-0000-0000-00007B1B0000}"/>
    <cellStyle name="Percent 3 4 8 10 2" xfId="7300" xr:uid="{00000000-0005-0000-0000-00007C1B0000}"/>
    <cellStyle name="Percent 3 4 8 11" xfId="7301" xr:uid="{00000000-0005-0000-0000-00007D1B0000}"/>
    <cellStyle name="Percent 3 4 8 12" xfId="7298" xr:uid="{00000000-0005-0000-0000-00007E1B0000}"/>
    <cellStyle name="Percent 3 4 8 2" xfId="7302" xr:uid="{00000000-0005-0000-0000-00007F1B0000}"/>
    <cellStyle name="Percent 3 4 8 2 2" xfId="7303" xr:uid="{00000000-0005-0000-0000-0000801B0000}"/>
    <cellStyle name="Percent 3 4 8 2 2 2" xfId="7304" xr:uid="{00000000-0005-0000-0000-0000811B0000}"/>
    <cellStyle name="Percent 3 4 8 2 3" xfId="7305" xr:uid="{00000000-0005-0000-0000-0000821B0000}"/>
    <cellStyle name="Percent 3 4 8 2 3 2" xfId="7306" xr:uid="{00000000-0005-0000-0000-0000831B0000}"/>
    <cellStyle name="Percent 3 4 8 2 4" xfId="7307" xr:uid="{00000000-0005-0000-0000-0000841B0000}"/>
    <cellStyle name="Percent 3 4 8 3" xfId="7308" xr:uid="{00000000-0005-0000-0000-0000851B0000}"/>
    <cellStyle name="Percent 3 4 8 3 2" xfId="7309" xr:uid="{00000000-0005-0000-0000-0000861B0000}"/>
    <cellStyle name="Percent 3 4 8 3 2 2" xfId="7310" xr:uid="{00000000-0005-0000-0000-0000871B0000}"/>
    <cellStyle name="Percent 3 4 8 3 3" xfId="7311" xr:uid="{00000000-0005-0000-0000-0000881B0000}"/>
    <cellStyle name="Percent 3 4 8 3 3 2" xfId="7312" xr:uid="{00000000-0005-0000-0000-0000891B0000}"/>
    <cellStyle name="Percent 3 4 8 3 4" xfId="7313" xr:uid="{00000000-0005-0000-0000-00008A1B0000}"/>
    <cellStyle name="Percent 3 4 8 4" xfId="7314" xr:uid="{00000000-0005-0000-0000-00008B1B0000}"/>
    <cellStyle name="Percent 3 4 8 4 2" xfId="7315" xr:uid="{00000000-0005-0000-0000-00008C1B0000}"/>
    <cellStyle name="Percent 3 4 8 4 2 2" xfId="7316" xr:uid="{00000000-0005-0000-0000-00008D1B0000}"/>
    <cellStyle name="Percent 3 4 8 4 3" xfId="7317" xr:uid="{00000000-0005-0000-0000-00008E1B0000}"/>
    <cellStyle name="Percent 3 4 8 4 3 2" xfId="7318" xr:uid="{00000000-0005-0000-0000-00008F1B0000}"/>
    <cellStyle name="Percent 3 4 8 4 4" xfId="7319" xr:uid="{00000000-0005-0000-0000-0000901B0000}"/>
    <cellStyle name="Percent 3 4 8 5" xfId="7320" xr:uid="{00000000-0005-0000-0000-0000911B0000}"/>
    <cellStyle name="Percent 3 4 8 5 2" xfId="7321" xr:uid="{00000000-0005-0000-0000-0000921B0000}"/>
    <cellStyle name="Percent 3 4 8 5 2 2" xfId="7322" xr:uid="{00000000-0005-0000-0000-0000931B0000}"/>
    <cellStyle name="Percent 3 4 8 5 3" xfId="7323" xr:uid="{00000000-0005-0000-0000-0000941B0000}"/>
    <cellStyle name="Percent 3 4 8 5 3 2" xfId="7324" xr:uid="{00000000-0005-0000-0000-0000951B0000}"/>
    <cellStyle name="Percent 3 4 8 5 4" xfId="7325" xr:uid="{00000000-0005-0000-0000-0000961B0000}"/>
    <cellStyle name="Percent 3 4 8 5 4 2" xfId="7326" xr:uid="{00000000-0005-0000-0000-0000971B0000}"/>
    <cellStyle name="Percent 3 4 8 5 5" xfId="7327" xr:uid="{00000000-0005-0000-0000-0000981B0000}"/>
    <cellStyle name="Percent 3 4 8 6" xfId="7328" xr:uid="{00000000-0005-0000-0000-0000991B0000}"/>
    <cellStyle name="Percent 3 4 8 6 2" xfId="7329" xr:uid="{00000000-0005-0000-0000-00009A1B0000}"/>
    <cellStyle name="Percent 3 4 8 6 2 2" xfId="7330" xr:uid="{00000000-0005-0000-0000-00009B1B0000}"/>
    <cellStyle name="Percent 3 4 8 6 3" xfId="7331" xr:uid="{00000000-0005-0000-0000-00009C1B0000}"/>
    <cellStyle name="Percent 3 4 8 6 3 2" xfId="7332" xr:uid="{00000000-0005-0000-0000-00009D1B0000}"/>
    <cellStyle name="Percent 3 4 8 6 4" xfId="7333" xr:uid="{00000000-0005-0000-0000-00009E1B0000}"/>
    <cellStyle name="Percent 3 4 8 7" xfId="7334" xr:uid="{00000000-0005-0000-0000-00009F1B0000}"/>
    <cellStyle name="Percent 3 4 8 7 2" xfId="7335" xr:uid="{00000000-0005-0000-0000-0000A01B0000}"/>
    <cellStyle name="Percent 3 4 8 8" xfId="7336" xr:uid="{00000000-0005-0000-0000-0000A11B0000}"/>
    <cellStyle name="Percent 3 4 8 8 2" xfId="7337" xr:uid="{00000000-0005-0000-0000-0000A21B0000}"/>
    <cellStyle name="Percent 3 4 8 9" xfId="7338" xr:uid="{00000000-0005-0000-0000-0000A31B0000}"/>
    <cellStyle name="Percent 3 4 8 9 2" xfId="7339" xr:uid="{00000000-0005-0000-0000-0000A41B0000}"/>
    <cellStyle name="Percent 3 4 9" xfId="2740" xr:uid="{00000000-0005-0000-0000-0000A51B0000}"/>
    <cellStyle name="Percent 3 4 9 10" xfId="7341" xr:uid="{00000000-0005-0000-0000-0000A61B0000}"/>
    <cellStyle name="Percent 3 4 9 10 2" xfId="7342" xr:uid="{00000000-0005-0000-0000-0000A71B0000}"/>
    <cellStyle name="Percent 3 4 9 11" xfId="7343" xr:uid="{00000000-0005-0000-0000-0000A81B0000}"/>
    <cellStyle name="Percent 3 4 9 12" xfId="7340" xr:uid="{00000000-0005-0000-0000-0000A91B0000}"/>
    <cellStyle name="Percent 3 4 9 2" xfId="7344" xr:uid="{00000000-0005-0000-0000-0000AA1B0000}"/>
    <cellStyle name="Percent 3 4 9 2 2" xfId="7345" xr:uid="{00000000-0005-0000-0000-0000AB1B0000}"/>
    <cellStyle name="Percent 3 4 9 2 2 2" xfId="7346" xr:uid="{00000000-0005-0000-0000-0000AC1B0000}"/>
    <cellStyle name="Percent 3 4 9 2 3" xfId="7347" xr:uid="{00000000-0005-0000-0000-0000AD1B0000}"/>
    <cellStyle name="Percent 3 4 9 2 3 2" xfId="7348" xr:uid="{00000000-0005-0000-0000-0000AE1B0000}"/>
    <cellStyle name="Percent 3 4 9 2 4" xfId="7349" xr:uid="{00000000-0005-0000-0000-0000AF1B0000}"/>
    <cellStyle name="Percent 3 4 9 3" xfId="7350" xr:uid="{00000000-0005-0000-0000-0000B01B0000}"/>
    <cellStyle name="Percent 3 4 9 3 2" xfId="7351" xr:uid="{00000000-0005-0000-0000-0000B11B0000}"/>
    <cellStyle name="Percent 3 4 9 3 2 2" xfId="7352" xr:uid="{00000000-0005-0000-0000-0000B21B0000}"/>
    <cellStyle name="Percent 3 4 9 3 3" xfId="7353" xr:uid="{00000000-0005-0000-0000-0000B31B0000}"/>
    <cellStyle name="Percent 3 4 9 3 3 2" xfId="7354" xr:uid="{00000000-0005-0000-0000-0000B41B0000}"/>
    <cellStyle name="Percent 3 4 9 3 4" xfId="7355" xr:uid="{00000000-0005-0000-0000-0000B51B0000}"/>
    <cellStyle name="Percent 3 4 9 4" xfId="7356" xr:uid="{00000000-0005-0000-0000-0000B61B0000}"/>
    <cellStyle name="Percent 3 4 9 4 2" xfId="7357" xr:uid="{00000000-0005-0000-0000-0000B71B0000}"/>
    <cellStyle name="Percent 3 4 9 4 2 2" xfId="7358" xr:uid="{00000000-0005-0000-0000-0000B81B0000}"/>
    <cellStyle name="Percent 3 4 9 4 3" xfId="7359" xr:uid="{00000000-0005-0000-0000-0000B91B0000}"/>
    <cellStyle name="Percent 3 4 9 4 3 2" xfId="7360" xr:uid="{00000000-0005-0000-0000-0000BA1B0000}"/>
    <cellStyle name="Percent 3 4 9 4 4" xfId="7361" xr:uid="{00000000-0005-0000-0000-0000BB1B0000}"/>
    <cellStyle name="Percent 3 4 9 5" xfId="7362" xr:uid="{00000000-0005-0000-0000-0000BC1B0000}"/>
    <cellStyle name="Percent 3 4 9 5 2" xfId="7363" xr:uid="{00000000-0005-0000-0000-0000BD1B0000}"/>
    <cellStyle name="Percent 3 4 9 5 2 2" xfId="7364" xr:uid="{00000000-0005-0000-0000-0000BE1B0000}"/>
    <cellStyle name="Percent 3 4 9 5 3" xfId="7365" xr:uid="{00000000-0005-0000-0000-0000BF1B0000}"/>
    <cellStyle name="Percent 3 4 9 5 3 2" xfId="7366" xr:uid="{00000000-0005-0000-0000-0000C01B0000}"/>
    <cellStyle name="Percent 3 4 9 5 4" xfId="7367" xr:uid="{00000000-0005-0000-0000-0000C11B0000}"/>
    <cellStyle name="Percent 3 4 9 5 4 2" xfId="7368" xr:uid="{00000000-0005-0000-0000-0000C21B0000}"/>
    <cellStyle name="Percent 3 4 9 5 5" xfId="7369" xr:uid="{00000000-0005-0000-0000-0000C31B0000}"/>
    <cellStyle name="Percent 3 4 9 6" xfId="7370" xr:uid="{00000000-0005-0000-0000-0000C41B0000}"/>
    <cellStyle name="Percent 3 4 9 6 2" xfId="7371" xr:uid="{00000000-0005-0000-0000-0000C51B0000}"/>
    <cellStyle name="Percent 3 4 9 6 2 2" xfId="7372" xr:uid="{00000000-0005-0000-0000-0000C61B0000}"/>
    <cellStyle name="Percent 3 4 9 6 3" xfId="7373" xr:uid="{00000000-0005-0000-0000-0000C71B0000}"/>
    <cellStyle name="Percent 3 4 9 6 3 2" xfId="7374" xr:uid="{00000000-0005-0000-0000-0000C81B0000}"/>
    <cellStyle name="Percent 3 4 9 6 4" xfId="7375" xr:uid="{00000000-0005-0000-0000-0000C91B0000}"/>
    <cellStyle name="Percent 3 4 9 7" xfId="7376" xr:uid="{00000000-0005-0000-0000-0000CA1B0000}"/>
    <cellStyle name="Percent 3 4 9 7 2" xfId="7377" xr:uid="{00000000-0005-0000-0000-0000CB1B0000}"/>
    <cellStyle name="Percent 3 4 9 8" xfId="7378" xr:uid="{00000000-0005-0000-0000-0000CC1B0000}"/>
    <cellStyle name="Percent 3 4 9 8 2" xfId="7379" xr:uid="{00000000-0005-0000-0000-0000CD1B0000}"/>
    <cellStyle name="Percent 3 4 9 9" xfId="7380" xr:uid="{00000000-0005-0000-0000-0000CE1B0000}"/>
    <cellStyle name="Percent 3 4 9 9 2" xfId="7381" xr:uid="{00000000-0005-0000-0000-0000CF1B0000}"/>
    <cellStyle name="Percent 3 5" xfId="2741" xr:uid="{00000000-0005-0000-0000-0000D01B0000}"/>
    <cellStyle name="Percent 3 5 10" xfId="2742" xr:uid="{00000000-0005-0000-0000-0000D11B0000}"/>
    <cellStyle name="Percent 3 5 10 10" xfId="7384" xr:uid="{00000000-0005-0000-0000-0000D21B0000}"/>
    <cellStyle name="Percent 3 5 10 10 2" xfId="7385" xr:uid="{00000000-0005-0000-0000-0000D31B0000}"/>
    <cellStyle name="Percent 3 5 10 11" xfId="7386" xr:uid="{00000000-0005-0000-0000-0000D41B0000}"/>
    <cellStyle name="Percent 3 5 10 12" xfId="7383" xr:uid="{00000000-0005-0000-0000-0000D51B0000}"/>
    <cellStyle name="Percent 3 5 10 2" xfId="7387" xr:uid="{00000000-0005-0000-0000-0000D61B0000}"/>
    <cellStyle name="Percent 3 5 10 2 2" xfId="7388" xr:uid="{00000000-0005-0000-0000-0000D71B0000}"/>
    <cellStyle name="Percent 3 5 10 2 2 2" xfId="7389" xr:uid="{00000000-0005-0000-0000-0000D81B0000}"/>
    <cellStyle name="Percent 3 5 10 2 3" xfId="7390" xr:uid="{00000000-0005-0000-0000-0000D91B0000}"/>
    <cellStyle name="Percent 3 5 10 2 3 2" xfId="7391" xr:uid="{00000000-0005-0000-0000-0000DA1B0000}"/>
    <cellStyle name="Percent 3 5 10 2 4" xfId="7392" xr:uid="{00000000-0005-0000-0000-0000DB1B0000}"/>
    <cellStyle name="Percent 3 5 10 3" xfId="7393" xr:uid="{00000000-0005-0000-0000-0000DC1B0000}"/>
    <cellStyle name="Percent 3 5 10 3 2" xfId="7394" xr:uid="{00000000-0005-0000-0000-0000DD1B0000}"/>
    <cellStyle name="Percent 3 5 10 3 2 2" xfId="7395" xr:uid="{00000000-0005-0000-0000-0000DE1B0000}"/>
    <cellStyle name="Percent 3 5 10 3 3" xfId="7396" xr:uid="{00000000-0005-0000-0000-0000DF1B0000}"/>
    <cellStyle name="Percent 3 5 10 3 3 2" xfId="7397" xr:uid="{00000000-0005-0000-0000-0000E01B0000}"/>
    <cellStyle name="Percent 3 5 10 3 4" xfId="7398" xr:uid="{00000000-0005-0000-0000-0000E11B0000}"/>
    <cellStyle name="Percent 3 5 10 4" xfId="7399" xr:uid="{00000000-0005-0000-0000-0000E21B0000}"/>
    <cellStyle name="Percent 3 5 10 4 2" xfId="7400" xr:uid="{00000000-0005-0000-0000-0000E31B0000}"/>
    <cellStyle name="Percent 3 5 10 4 2 2" xfId="7401" xr:uid="{00000000-0005-0000-0000-0000E41B0000}"/>
    <cellStyle name="Percent 3 5 10 4 3" xfId="7402" xr:uid="{00000000-0005-0000-0000-0000E51B0000}"/>
    <cellStyle name="Percent 3 5 10 4 3 2" xfId="7403" xr:uid="{00000000-0005-0000-0000-0000E61B0000}"/>
    <cellStyle name="Percent 3 5 10 4 4" xfId="7404" xr:uid="{00000000-0005-0000-0000-0000E71B0000}"/>
    <cellStyle name="Percent 3 5 10 5" xfId="7405" xr:uid="{00000000-0005-0000-0000-0000E81B0000}"/>
    <cellStyle name="Percent 3 5 10 5 2" xfId="7406" xr:uid="{00000000-0005-0000-0000-0000E91B0000}"/>
    <cellStyle name="Percent 3 5 10 5 2 2" xfId="7407" xr:uid="{00000000-0005-0000-0000-0000EA1B0000}"/>
    <cellStyle name="Percent 3 5 10 5 3" xfId="7408" xr:uid="{00000000-0005-0000-0000-0000EB1B0000}"/>
    <cellStyle name="Percent 3 5 10 5 3 2" xfId="7409" xr:uid="{00000000-0005-0000-0000-0000EC1B0000}"/>
    <cellStyle name="Percent 3 5 10 5 4" xfId="7410" xr:uid="{00000000-0005-0000-0000-0000ED1B0000}"/>
    <cellStyle name="Percent 3 5 10 5 4 2" xfId="7411" xr:uid="{00000000-0005-0000-0000-0000EE1B0000}"/>
    <cellStyle name="Percent 3 5 10 5 5" xfId="7412" xr:uid="{00000000-0005-0000-0000-0000EF1B0000}"/>
    <cellStyle name="Percent 3 5 10 6" xfId="7413" xr:uid="{00000000-0005-0000-0000-0000F01B0000}"/>
    <cellStyle name="Percent 3 5 10 6 2" xfId="7414" xr:uid="{00000000-0005-0000-0000-0000F11B0000}"/>
    <cellStyle name="Percent 3 5 10 6 2 2" xfId="7415" xr:uid="{00000000-0005-0000-0000-0000F21B0000}"/>
    <cellStyle name="Percent 3 5 10 6 3" xfId="7416" xr:uid="{00000000-0005-0000-0000-0000F31B0000}"/>
    <cellStyle name="Percent 3 5 10 6 3 2" xfId="7417" xr:uid="{00000000-0005-0000-0000-0000F41B0000}"/>
    <cellStyle name="Percent 3 5 10 6 4" xfId="7418" xr:uid="{00000000-0005-0000-0000-0000F51B0000}"/>
    <cellStyle name="Percent 3 5 10 7" xfId="7419" xr:uid="{00000000-0005-0000-0000-0000F61B0000}"/>
    <cellStyle name="Percent 3 5 10 7 2" xfId="7420" xr:uid="{00000000-0005-0000-0000-0000F71B0000}"/>
    <cellStyle name="Percent 3 5 10 8" xfId="7421" xr:uid="{00000000-0005-0000-0000-0000F81B0000}"/>
    <cellStyle name="Percent 3 5 10 8 2" xfId="7422" xr:uid="{00000000-0005-0000-0000-0000F91B0000}"/>
    <cellStyle name="Percent 3 5 10 9" xfId="7423" xr:uid="{00000000-0005-0000-0000-0000FA1B0000}"/>
    <cellStyle name="Percent 3 5 10 9 2" xfId="7424" xr:uid="{00000000-0005-0000-0000-0000FB1B0000}"/>
    <cellStyle name="Percent 3 5 11" xfId="2743" xr:uid="{00000000-0005-0000-0000-0000FC1B0000}"/>
    <cellStyle name="Percent 3 5 11 10" xfId="7426" xr:uid="{00000000-0005-0000-0000-0000FD1B0000}"/>
    <cellStyle name="Percent 3 5 11 10 2" xfId="7427" xr:uid="{00000000-0005-0000-0000-0000FE1B0000}"/>
    <cellStyle name="Percent 3 5 11 11" xfId="7428" xr:uid="{00000000-0005-0000-0000-0000FF1B0000}"/>
    <cellStyle name="Percent 3 5 11 12" xfId="7425" xr:uid="{00000000-0005-0000-0000-0000001C0000}"/>
    <cellStyle name="Percent 3 5 11 2" xfId="7429" xr:uid="{00000000-0005-0000-0000-0000011C0000}"/>
    <cellStyle name="Percent 3 5 11 2 2" xfId="7430" xr:uid="{00000000-0005-0000-0000-0000021C0000}"/>
    <cellStyle name="Percent 3 5 11 2 2 2" xfId="7431" xr:uid="{00000000-0005-0000-0000-0000031C0000}"/>
    <cellStyle name="Percent 3 5 11 2 3" xfId="7432" xr:uid="{00000000-0005-0000-0000-0000041C0000}"/>
    <cellStyle name="Percent 3 5 11 2 3 2" xfId="7433" xr:uid="{00000000-0005-0000-0000-0000051C0000}"/>
    <cellStyle name="Percent 3 5 11 2 4" xfId="7434" xr:uid="{00000000-0005-0000-0000-0000061C0000}"/>
    <cellStyle name="Percent 3 5 11 3" xfId="7435" xr:uid="{00000000-0005-0000-0000-0000071C0000}"/>
    <cellStyle name="Percent 3 5 11 3 2" xfId="7436" xr:uid="{00000000-0005-0000-0000-0000081C0000}"/>
    <cellStyle name="Percent 3 5 11 3 2 2" xfId="7437" xr:uid="{00000000-0005-0000-0000-0000091C0000}"/>
    <cellStyle name="Percent 3 5 11 3 3" xfId="7438" xr:uid="{00000000-0005-0000-0000-00000A1C0000}"/>
    <cellStyle name="Percent 3 5 11 3 3 2" xfId="7439" xr:uid="{00000000-0005-0000-0000-00000B1C0000}"/>
    <cellStyle name="Percent 3 5 11 3 4" xfId="7440" xr:uid="{00000000-0005-0000-0000-00000C1C0000}"/>
    <cellStyle name="Percent 3 5 11 4" xfId="7441" xr:uid="{00000000-0005-0000-0000-00000D1C0000}"/>
    <cellStyle name="Percent 3 5 11 4 2" xfId="7442" xr:uid="{00000000-0005-0000-0000-00000E1C0000}"/>
    <cellStyle name="Percent 3 5 11 4 2 2" xfId="7443" xr:uid="{00000000-0005-0000-0000-00000F1C0000}"/>
    <cellStyle name="Percent 3 5 11 4 3" xfId="7444" xr:uid="{00000000-0005-0000-0000-0000101C0000}"/>
    <cellStyle name="Percent 3 5 11 4 3 2" xfId="7445" xr:uid="{00000000-0005-0000-0000-0000111C0000}"/>
    <cellStyle name="Percent 3 5 11 4 4" xfId="7446" xr:uid="{00000000-0005-0000-0000-0000121C0000}"/>
    <cellStyle name="Percent 3 5 11 5" xfId="7447" xr:uid="{00000000-0005-0000-0000-0000131C0000}"/>
    <cellStyle name="Percent 3 5 11 5 2" xfId="7448" xr:uid="{00000000-0005-0000-0000-0000141C0000}"/>
    <cellStyle name="Percent 3 5 11 5 2 2" xfId="7449" xr:uid="{00000000-0005-0000-0000-0000151C0000}"/>
    <cellStyle name="Percent 3 5 11 5 3" xfId="7450" xr:uid="{00000000-0005-0000-0000-0000161C0000}"/>
    <cellStyle name="Percent 3 5 11 5 3 2" xfId="7451" xr:uid="{00000000-0005-0000-0000-0000171C0000}"/>
    <cellStyle name="Percent 3 5 11 5 4" xfId="7452" xr:uid="{00000000-0005-0000-0000-0000181C0000}"/>
    <cellStyle name="Percent 3 5 11 5 4 2" xfId="7453" xr:uid="{00000000-0005-0000-0000-0000191C0000}"/>
    <cellStyle name="Percent 3 5 11 5 5" xfId="7454" xr:uid="{00000000-0005-0000-0000-00001A1C0000}"/>
    <cellStyle name="Percent 3 5 11 6" xfId="7455" xr:uid="{00000000-0005-0000-0000-00001B1C0000}"/>
    <cellStyle name="Percent 3 5 11 6 2" xfId="7456" xr:uid="{00000000-0005-0000-0000-00001C1C0000}"/>
    <cellStyle name="Percent 3 5 11 6 2 2" xfId="7457" xr:uid="{00000000-0005-0000-0000-00001D1C0000}"/>
    <cellStyle name="Percent 3 5 11 6 3" xfId="7458" xr:uid="{00000000-0005-0000-0000-00001E1C0000}"/>
    <cellStyle name="Percent 3 5 11 6 3 2" xfId="7459" xr:uid="{00000000-0005-0000-0000-00001F1C0000}"/>
    <cellStyle name="Percent 3 5 11 6 4" xfId="7460" xr:uid="{00000000-0005-0000-0000-0000201C0000}"/>
    <cellStyle name="Percent 3 5 11 7" xfId="7461" xr:uid="{00000000-0005-0000-0000-0000211C0000}"/>
    <cellStyle name="Percent 3 5 11 7 2" xfId="7462" xr:uid="{00000000-0005-0000-0000-0000221C0000}"/>
    <cellStyle name="Percent 3 5 11 8" xfId="7463" xr:uid="{00000000-0005-0000-0000-0000231C0000}"/>
    <cellStyle name="Percent 3 5 11 8 2" xfId="7464" xr:uid="{00000000-0005-0000-0000-0000241C0000}"/>
    <cellStyle name="Percent 3 5 11 9" xfId="7465" xr:uid="{00000000-0005-0000-0000-0000251C0000}"/>
    <cellStyle name="Percent 3 5 11 9 2" xfId="7466" xr:uid="{00000000-0005-0000-0000-0000261C0000}"/>
    <cellStyle name="Percent 3 5 12" xfId="2744" xr:uid="{00000000-0005-0000-0000-0000271C0000}"/>
    <cellStyle name="Percent 3 5 12 10" xfId="7468" xr:uid="{00000000-0005-0000-0000-0000281C0000}"/>
    <cellStyle name="Percent 3 5 12 10 2" xfId="7469" xr:uid="{00000000-0005-0000-0000-0000291C0000}"/>
    <cellStyle name="Percent 3 5 12 11" xfId="7470" xr:uid="{00000000-0005-0000-0000-00002A1C0000}"/>
    <cellStyle name="Percent 3 5 12 12" xfId="7467" xr:uid="{00000000-0005-0000-0000-00002B1C0000}"/>
    <cellStyle name="Percent 3 5 12 2" xfId="7471" xr:uid="{00000000-0005-0000-0000-00002C1C0000}"/>
    <cellStyle name="Percent 3 5 12 2 2" xfId="7472" xr:uid="{00000000-0005-0000-0000-00002D1C0000}"/>
    <cellStyle name="Percent 3 5 12 2 2 2" xfId="7473" xr:uid="{00000000-0005-0000-0000-00002E1C0000}"/>
    <cellStyle name="Percent 3 5 12 2 3" xfId="7474" xr:uid="{00000000-0005-0000-0000-00002F1C0000}"/>
    <cellStyle name="Percent 3 5 12 2 3 2" xfId="7475" xr:uid="{00000000-0005-0000-0000-0000301C0000}"/>
    <cellStyle name="Percent 3 5 12 2 4" xfId="7476" xr:uid="{00000000-0005-0000-0000-0000311C0000}"/>
    <cellStyle name="Percent 3 5 12 3" xfId="7477" xr:uid="{00000000-0005-0000-0000-0000321C0000}"/>
    <cellStyle name="Percent 3 5 12 3 2" xfId="7478" xr:uid="{00000000-0005-0000-0000-0000331C0000}"/>
    <cellStyle name="Percent 3 5 12 3 2 2" xfId="7479" xr:uid="{00000000-0005-0000-0000-0000341C0000}"/>
    <cellStyle name="Percent 3 5 12 3 3" xfId="7480" xr:uid="{00000000-0005-0000-0000-0000351C0000}"/>
    <cellStyle name="Percent 3 5 12 3 3 2" xfId="7481" xr:uid="{00000000-0005-0000-0000-0000361C0000}"/>
    <cellStyle name="Percent 3 5 12 3 4" xfId="7482" xr:uid="{00000000-0005-0000-0000-0000371C0000}"/>
    <cellStyle name="Percent 3 5 12 4" xfId="7483" xr:uid="{00000000-0005-0000-0000-0000381C0000}"/>
    <cellStyle name="Percent 3 5 12 4 2" xfId="7484" xr:uid="{00000000-0005-0000-0000-0000391C0000}"/>
    <cellStyle name="Percent 3 5 12 4 2 2" xfId="7485" xr:uid="{00000000-0005-0000-0000-00003A1C0000}"/>
    <cellStyle name="Percent 3 5 12 4 3" xfId="7486" xr:uid="{00000000-0005-0000-0000-00003B1C0000}"/>
    <cellStyle name="Percent 3 5 12 4 3 2" xfId="7487" xr:uid="{00000000-0005-0000-0000-00003C1C0000}"/>
    <cellStyle name="Percent 3 5 12 4 4" xfId="7488" xr:uid="{00000000-0005-0000-0000-00003D1C0000}"/>
    <cellStyle name="Percent 3 5 12 5" xfId="7489" xr:uid="{00000000-0005-0000-0000-00003E1C0000}"/>
    <cellStyle name="Percent 3 5 12 5 2" xfId="7490" xr:uid="{00000000-0005-0000-0000-00003F1C0000}"/>
    <cellStyle name="Percent 3 5 12 5 2 2" xfId="7491" xr:uid="{00000000-0005-0000-0000-0000401C0000}"/>
    <cellStyle name="Percent 3 5 12 5 3" xfId="7492" xr:uid="{00000000-0005-0000-0000-0000411C0000}"/>
    <cellStyle name="Percent 3 5 12 5 3 2" xfId="7493" xr:uid="{00000000-0005-0000-0000-0000421C0000}"/>
    <cellStyle name="Percent 3 5 12 5 4" xfId="7494" xr:uid="{00000000-0005-0000-0000-0000431C0000}"/>
    <cellStyle name="Percent 3 5 12 5 4 2" xfId="7495" xr:uid="{00000000-0005-0000-0000-0000441C0000}"/>
    <cellStyle name="Percent 3 5 12 5 5" xfId="7496" xr:uid="{00000000-0005-0000-0000-0000451C0000}"/>
    <cellStyle name="Percent 3 5 12 6" xfId="7497" xr:uid="{00000000-0005-0000-0000-0000461C0000}"/>
    <cellStyle name="Percent 3 5 12 6 2" xfId="7498" xr:uid="{00000000-0005-0000-0000-0000471C0000}"/>
    <cellStyle name="Percent 3 5 12 6 2 2" xfId="7499" xr:uid="{00000000-0005-0000-0000-0000481C0000}"/>
    <cellStyle name="Percent 3 5 12 6 3" xfId="7500" xr:uid="{00000000-0005-0000-0000-0000491C0000}"/>
    <cellStyle name="Percent 3 5 12 6 3 2" xfId="7501" xr:uid="{00000000-0005-0000-0000-00004A1C0000}"/>
    <cellStyle name="Percent 3 5 12 6 4" xfId="7502" xr:uid="{00000000-0005-0000-0000-00004B1C0000}"/>
    <cellStyle name="Percent 3 5 12 7" xfId="7503" xr:uid="{00000000-0005-0000-0000-00004C1C0000}"/>
    <cellStyle name="Percent 3 5 12 7 2" xfId="7504" xr:uid="{00000000-0005-0000-0000-00004D1C0000}"/>
    <cellStyle name="Percent 3 5 12 8" xfId="7505" xr:uid="{00000000-0005-0000-0000-00004E1C0000}"/>
    <cellStyle name="Percent 3 5 12 8 2" xfId="7506" xr:uid="{00000000-0005-0000-0000-00004F1C0000}"/>
    <cellStyle name="Percent 3 5 12 9" xfId="7507" xr:uid="{00000000-0005-0000-0000-0000501C0000}"/>
    <cellStyle name="Percent 3 5 12 9 2" xfId="7508" xr:uid="{00000000-0005-0000-0000-0000511C0000}"/>
    <cellStyle name="Percent 3 5 13" xfId="2745" xr:uid="{00000000-0005-0000-0000-0000521C0000}"/>
    <cellStyle name="Percent 3 5 13 10" xfId="7510" xr:uid="{00000000-0005-0000-0000-0000531C0000}"/>
    <cellStyle name="Percent 3 5 13 10 2" xfId="7511" xr:uid="{00000000-0005-0000-0000-0000541C0000}"/>
    <cellStyle name="Percent 3 5 13 11" xfId="7512" xr:uid="{00000000-0005-0000-0000-0000551C0000}"/>
    <cellStyle name="Percent 3 5 13 12" xfId="7509" xr:uid="{00000000-0005-0000-0000-0000561C0000}"/>
    <cellStyle name="Percent 3 5 13 2" xfId="7513" xr:uid="{00000000-0005-0000-0000-0000571C0000}"/>
    <cellStyle name="Percent 3 5 13 2 2" xfId="7514" xr:uid="{00000000-0005-0000-0000-0000581C0000}"/>
    <cellStyle name="Percent 3 5 13 2 2 2" xfId="7515" xr:uid="{00000000-0005-0000-0000-0000591C0000}"/>
    <cellStyle name="Percent 3 5 13 2 3" xfId="7516" xr:uid="{00000000-0005-0000-0000-00005A1C0000}"/>
    <cellStyle name="Percent 3 5 13 2 3 2" xfId="7517" xr:uid="{00000000-0005-0000-0000-00005B1C0000}"/>
    <cellStyle name="Percent 3 5 13 2 4" xfId="7518" xr:uid="{00000000-0005-0000-0000-00005C1C0000}"/>
    <cellStyle name="Percent 3 5 13 3" xfId="7519" xr:uid="{00000000-0005-0000-0000-00005D1C0000}"/>
    <cellStyle name="Percent 3 5 13 3 2" xfId="7520" xr:uid="{00000000-0005-0000-0000-00005E1C0000}"/>
    <cellStyle name="Percent 3 5 13 3 2 2" xfId="7521" xr:uid="{00000000-0005-0000-0000-00005F1C0000}"/>
    <cellStyle name="Percent 3 5 13 3 3" xfId="7522" xr:uid="{00000000-0005-0000-0000-0000601C0000}"/>
    <cellStyle name="Percent 3 5 13 3 3 2" xfId="7523" xr:uid="{00000000-0005-0000-0000-0000611C0000}"/>
    <cellStyle name="Percent 3 5 13 3 4" xfId="7524" xr:uid="{00000000-0005-0000-0000-0000621C0000}"/>
    <cellStyle name="Percent 3 5 13 4" xfId="7525" xr:uid="{00000000-0005-0000-0000-0000631C0000}"/>
    <cellStyle name="Percent 3 5 13 4 2" xfId="7526" xr:uid="{00000000-0005-0000-0000-0000641C0000}"/>
    <cellStyle name="Percent 3 5 13 4 2 2" xfId="7527" xr:uid="{00000000-0005-0000-0000-0000651C0000}"/>
    <cellStyle name="Percent 3 5 13 4 3" xfId="7528" xr:uid="{00000000-0005-0000-0000-0000661C0000}"/>
    <cellStyle name="Percent 3 5 13 4 3 2" xfId="7529" xr:uid="{00000000-0005-0000-0000-0000671C0000}"/>
    <cellStyle name="Percent 3 5 13 4 4" xfId="7530" xr:uid="{00000000-0005-0000-0000-0000681C0000}"/>
    <cellStyle name="Percent 3 5 13 5" xfId="7531" xr:uid="{00000000-0005-0000-0000-0000691C0000}"/>
    <cellStyle name="Percent 3 5 13 5 2" xfId="7532" xr:uid="{00000000-0005-0000-0000-00006A1C0000}"/>
    <cellStyle name="Percent 3 5 13 5 2 2" xfId="7533" xr:uid="{00000000-0005-0000-0000-00006B1C0000}"/>
    <cellStyle name="Percent 3 5 13 5 3" xfId="7534" xr:uid="{00000000-0005-0000-0000-00006C1C0000}"/>
    <cellStyle name="Percent 3 5 13 5 3 2" xfId="7535" xr:uid="{00000000-0005-0000-0000-00006D1C0000}"/>
    <cellStyle name="Percent 3 5 13 5 4" xfId="7536" xr:uid="{00000000-0005-0000-0000-00006E1C0000}"/>
    <cellStyle name="Percent 3 5 13 5 4 2" xfId="7537" xr:uid="{00000000-0005-0000-0000-00006F1C0000}"/>
    <cellStyle name="Percent 3 5 13 5 5" xfId="7538" xr:uid="{00000000-0005-0000-0000-0000701C0000}"/>
    <cellStyle name="Percent 3 5 13 6" xfId="7539" xr:uid="{00000000-0005-0000-0000-0000711C0000}"/>
    <cellStyle name="Percent 3 5 13 6 2" xfId="7540" xr:uid="{00000000-0005-0000-0000-0000721C0000}"/>
    <cellStyle name="Percent 3 5 13 6 2 2" xfId="7541" xr:uid="{00000000-0005-0000-0000-0000731C0000}"/>
    <cellStyle name="Percent 3 5 13 6 3" xfId="7542" xr:uid="{00000000-0005-0000-0000-0000741C0000}"/>
    <cellStyle name="Percent 3 5 13 6 3 2" xfId="7543" xr:uid="{00000000-0005-0000-0000-0000751C0000}"/>
    <cellStyle name="Percent 3 5 13 6 4" xfId="7544" xr:uid="{00000000-0005-0000-0000-0000761C0000}"/>
    <cellStyle name="Percent 3 5 13 7" xfId="7545" xr:uid="{00000000-0005-0000-0000-0000771C0000}"/>
    <cellStyle name="Percent 3 5 13 7 2" xfId="7546" xr:uid="{00000000-0005-0000-0000-0000781C0000}"/>
    <cellStyle name="Percent 3 5 13 8" xfId="7547" xr:uid="{00000000-0005-0000-0000-0000791C0000}"/>
    <cellStyle name="Percent 3 5 13 8 2" xfId="7548" xr:uid="{00000000-0005-0000-0000-00007A1C0000}"/>
    <cellStyle name="Percent 3 5 13 9" xfId="7549" xr:uid="{00000000-0005-0000-0000-00007B1C0000}"/>
    <cellStyle name="Percent 3 5 13 9 2" xfId="7550" xr:uid="{00000000-0005-0000-0000-00007C1C0000}"/>
    <cellStyle name="Percent 3 5 14" xfId="2746" xr:uid="{00000000-0005-0000-0000-00007D1C0000}"/>
    <cellStyle name="Percent 3 5 14 10" xfId="7552" xr:uid="{00000000-0005-0000-0000-00007E1C0000}"/>
    <cellStyle name="Percent 3 5 14 10 2" xfId="7553" xr:uid="{00000000-0005-0000-0000-00007F1C0000}"/>
    <cellStyle name="Percent 3 5 14 11" xfId="7554" xr:uid="{00000000-0005-0000-0000-0000801C0000}"/>
    <cellStyle name="Percent 3 5 14 12" xfId="7551" xr:uid="{00000000-0005-0000-0000-0000811C0000}"/>
    <cellStyle name="Percent 3 5 14 2" xfId="7555" xr:uid="{00000000-0005-0000-0000-0000821C0000}"/>
    <cellStyle name="Percent 3 5 14 2 2" xfId="7556" xr:uid="{00000000-0005-0000-0000-0000831C0000}"/>
    <cellStyle name="Percent 3 5 14 2 2 2" xfId="7557" xr:uid="{00000000-0005-0000-0000-0000841C0000}"/>
    <cellStyle name="Percent 3 5 14 2 3" xfId="7558" xr:uid="{00000000-0005-0000-0000-0000851C0000}"/>
    <cellStyle name="Percent 3 5 14 2 3 2" xfId="7559" xr:uid="{00000000-0005-0000-0000-0000861C0000}"/>
    <cellStyle name="Percent 3 5 14 2 4" xfId="7560" xr:uid="{00000000-0005-0000-0000-0000871C0000}"/>
    <cellStyle name="Percent 3 5 14 3" xfId="7561" xr:uid="{00000000-0005-0000-0000-0000881C0000}"/>
    <cellStyle name="Percent 3 5 14 3 2" xfId="7562" xr:uid="{00000000-0005-0000-0000-0000891C0000}"/>
    <cellStyle name="Percent 3 5 14 3 2 2" xfId="7563" xr:uid="{00000000-0005-0000-0000-00008A1C0000}"/>
    <cellStyle name="Percent 3 5 14 3 3" xfId="7564" xr:uid="{00000000-0005-0000-0000-00008B1C0000}"/>
    <cellStyle name="Percent 3 5 14 3 3 2" xfId="7565" xr:uid="{00000000-0005-0000-0000-00008C1C0000}"/>
    <cellStyle name="Percent 3 5 14 3 4" xfId="7566" xr:uid="{00000000-0005-0000-0000-00008D1C0000}"/>
    <cellStyle name="Percent 3 5 14 4" xfId="7567" xr:uid="{00000000-0005-0000-0000-00008E1C0000}"/>
    <cellStyle name="Percent 3 5 14 4 2" xfId="7568" xr:uid="{00000000-0005-0000-0000-00008F1C0000}"/>
    <cellStyle name="Percent 3 5 14 4 2 2" xfId="7569" xr:uid="{00000000-0005-0000-0000-0000901C0000}"/>
    <cellStyle name="Percent 3 5 14 4 3" xfId="7570" xr:uid="{00000000-0005-0000-0000-0000911C0000}"/>
    <cellStyle name="Percent 3 5 14 4 3 2" xfId="7571" xr:uid="{00000000-0005-0000-0000-0000921C0000}"/>
    <cellStyle name="Percent 3 5 14 4 4" xfId="7572" xr:uid="{00000000-0005-0000-0000-0000931C0000}"/>
    <cellStyle name="Percent 3 5 14 5" xfId="7573" xr:uid="{00000000-0005-0000-0000-0000941C0000}"/>
    <cellStyle name="Percent 3 5 14 5 2" xfId="7574" xr:uid="{00000000-0005-0000-0000-0000951C0000}"/>
    <cellStyle name="Percent 3 5 14 5 2 2" xfId="7575" xr:uid="{00000000-0005-0000-0000-0000961C0000}"/>
    <cellStyle name="Percent 3 5 14 5 3" xfId="7576" xr:uid="{00000000-0005-0000-0000-0000971C0000}"/>
    <cellStyle name="Percent 3 5 14 5 3 2" xfId="7577" xr:uid="{00000000-0005-0000-0000-0000981C0000}"/>
    <cellStyle name="Percent 3 5 14 5 4" xfId="7578" xr:uid="{00000000-0005-0000-0000-0000991C0000}"/>
    <cellStyle name="Percent 3 5 14 5 4 2" xfId="7579" xr:uid="{00000000-0005-0000-0000-00009A1C0000}"/>
    <cellStyle name="Percent 3 5 14 5 5" xfId="7580" xr:uid="{00000000-0005-0000-0000-00009B1C0000}"/>
    <cellStyle name="Percent 3 5 14 6" xfId="7581" xr:uid="{00000000-0005-0000-0000-00009C1C0000}"/>
    <cellStyle name="Percent 3 5 14 6 2" xfId="7582" xr:uid="{00000000-0005-0000-0000-00009D1C0000}"/>
    <cellStyle name="Percent 3 5 14 6 2 2" xfId="7583" xr:uid="{00000000-0005-0000-0000-00009E1C0000}"/>
    <cellStyle name="Percent 3 5 14 6 3" xfId="7584" xr:uid="{00000000-0005-0000-0000-00009F1C0000}"/>
    <cellStyle name="Percent 3 5 14 6 3 2" xfId="7585" xr:uid="{00000000-0005-0000-0000-0000A01C0000}"/>
    <cellStyle name="Percent 3 5 14 6 4" xfId="7586" xr:uid="{00000000-0005-0000-0000-0000A11C0000}"/>
    <cellStyle name="Percent 3 5 14 7" xfId="7587" xr:uid="{00000000-0005-0000-0000-0000A21C0000}"/>
    <cellStyle name="Percent 3 5 14 7 2" xfId="7588" xr:uid="{00000000-0005-0000-0000-0000A31C0000}"/>
    <cellStyle name="Percent 3 5 14 8" xfId="7589" xr:uid="{00000000-0005-0000-0000-0000A41C0000}"/>
    <cellStyle name="Percent 3 5 14 8 2" xfId="7590" xr:uid="{00000000-0005-0000-0000-0000A51C0000}"/>
    <cellStyle name="Percent 3 5 14 9" xfId="7591" xr:uid="{00000000-0005-0000-0000-0000A61C0000}"/>
    <cellStyle name="Percent 3 5 14 9 2" xfId="7592" xr:uid="{00000000-0005-0000-0000-0000A71C0000}"/>
    <cellStyle name="Percent 3 5 15" xfId="2747" xr:uid="{00000000-0005-0000-0000-0000A81C0000}"/>
    <cellStyle name="Percent 3 5 15 10" xfId="7594" xr:uid="{00000000-0005-0000-0000-0000A91C0000}"/>
    <cellStyle name="Percent 3 5 15 10 2" xfId="7595" xr:uid="{00000000-0005-0000-0000-0000AA1C0000}"/>
    <cellStyle name="Percent 3 5 15 11" xfId="7596" xr:uid="{00000000-0005-0000-0000-0000AB1C0000}"/>
    <cellStyle name="Percent 3 5 15 12" xfId="7593" xr:uid="{00000000-0005-0000-0000-0000AC1C0000}"/>
    <cellStyle name="Percent 3 5 15 2" xfId="7597" xr:uid="{00000000-0005-0000-0000-0000AD1C0000}"/>
    <cellStyle name="Percent 3 5 15 2 2" xfId="7598" xr:uid="{00000000-0005-0000-0000-0000AE1C0000}"/>
    <cellStyle name="Percent 3 5 15 2 2 2" xfId="7599" xr:uid="{00000000-0005-0000-0000-0000AF1C0000}"/>
    <cellStyle name="Percent 3 5 15 2 3" xfId="7600" xr:uid="{00000000-0005-0000-0000-0000B01C0000}"/>
    <cellStyle name="Percent 3 5 15 2 3 2" xfId="7601" xr:uid="{00000000-0005-0000-0000-0000B11C0000}"/>
    <cellStyle name="Percent 3 5 15 2 4" xfId="7602" xr:uid="{00000000-0005-0000-0000-0000B21C0000}"/>
    <cellStyle name="Percent 3 5 15 3" xfId="7603" xr:uid="{00000000-0005-0000-0000-0000B31C0000}"/>
    <cellStyle name="Percent 3 5 15 3 2" xfId="7604" xr:uid="{00000000-0005-0000-0000-0000B41C0000}"/>
    <cellStyle name="Percent 3 5 15 3 2 2" xfId="7605" xr:uid="{00000000-0005-0000-0000-0000B51C0000}"/>
    <cellStyle name="Percent 3 5 15 3 3" xfId="7606" xr:uid="{00000000-0005-0000-0000-0000B61C0000}"/>
    <cellStyle name="Percent 3 5 15 3 3 2" xfId="7607" xr:uid="{00000000-0005-0000-0000-0000B71C0000}"/>
    <cellStyle name="Percent 3 5 15 3 4" xfId="7608" xr:uid="{00000000-0005-0000-0000-0000B81C0000}"/>
    <cellStyle name="Percent 3 5 15 4" xfId="7609" xr:uid="{00000000-0005-0000-0000-0000B91C0000}"/>
    <cellStyle name="Percent 3 5 15 4 2" xfId="7610" xr:uid="{00000000-0005-0000-0000-0000BA1C0000}"/>
    <cellStyle name="Percent 3 5 15 4 2 2" xfId="7611" xr:uid="{00000000-0005-0000-0000-0000BB1C0000}"/>
    <cellStyle name="Percent 3 5 15 4 3" xfId="7612" xr:uid="{00000000-0005-0000-0000-0000BC1C0000}"/>
    <cellStyle name="Percent 3 5 15 4 3 2" xfId="7613" xr:uid="{00000000-0005-0000-0000-0000BD1C0000}"/>
    <cellStyle name="Percent 3 5 15 4 4" xfId="7614" xr:uid="{00000000-0005-0000-0000-0000BE1C0000}"/>
    <cellStyle name="Percent 3 5 15 5" xfId="7615" xr:uid="{00000000-0005-0000-0000-0000BF1C0000}"/>
    <cellStyle name="Percent 3 5 15 5 2" xfId="7616" xr:uid="{00000000-0005-0000-0000-0000C01C0000}"/>
    <cellStyle name="Percent 3 5 15 5 2 2" xfId="7617" xr:uid="{00000000-0005-0000-0000-0000C11C0000}"/>
    <cellStyle name="Percent 3 5 15 5 3" xfId="7618" xr:uid="{00000000-0005-0000-0000-0000C21C0000}"/>
    <cellStyle name="Percent 3 5 15 5 3 2" xfId="7619" xr:uid="{00000000-0005-0000-0000-0000C31C0000}"/>
    <cellStyle name="Percent 3 5 15 5 4" xfId="7620" xr:uid="{00000000-0005-0000-0000-0000C41C0000}"/>
    <cellStyle name="Percent 3 5 15 5 4 2" xfId="7621" xr:uid="{00000000-0005-0000-0000-0000C51C0000}"/>
    <cellStyle name="Percent 3 5 15 5 5" xfId="7622" xr:uid="{00000000-0005-0000-0000-0000C61C0000}"/>
    <cellStyle name="Percent 3 5 15 6" xfId="7623" xr:uid="{00000000-0005-0000-0000-0000C71C0000}"/>
    <cellStyle name="Percent 3 5 15 6 2" xfId="7624" xr:uid="{00000000-0005-0000-0000-0000C81C0000}"/>
    <cellStyle name="Percent 3 5 15 6 2 2" xfId="7625" xr:uid="{00000000-0005-0000-0000-0000C91C0000}"/>
    <cellStyle name="Percent 3 5 15 6 3" xfId="7626" xr:uid="{00000000-0005-0000-0000-0000CA1C0000}"/>
    <cellStyle name="Percent 3 5 15 6 3 2" xfId="7627" xr:uid="{00000000-0005-0000-0000-0000CB1C0000}"/>
    <cellStyle name="Percent 3 5 15 6 4" xfId="7628" xr:uid="{00000000-0005-0000-0000-0000CC1C0000}"/>
    <cellStyle name="Percent 3 5 15 7" xfId="7629" xr:uid="{00000000-0005-0000-0000-0000CD1C0000}"/>
    <cellStyle name="Percent 3 5 15 7 2" xfId="7630" xr:uid="{00000000-0005-0000-0000-0000CE1C0000}"/>
    <cellStyle name="Percent 3 5 15 8" xfId="7631" xr:uid="{00000000-0005-0000-0000-0000CF1C0000}"/>
    <cellStyle name="Percent 3 5 15 8 2" xfId="7632" xr:uid="{00000000-0005-0000-0000-0000D01C0000}"/>
    <cellStyle name="Percent 3 5 15 9" xfId="7633" xr:uid="{00000000-0005-0000-0000-0000D11C0000}"/>
    <cellStyle name="Percent 3 5 15 9 2" xfId="7634" xr:uid="{00000000-0005-0000-0000-0000D21C0000}"/>
    <cellStyle name="Percent 3 5 16" xfId="2748" xr:uid="{00000000-0005-0000-0000-0000D31C0000}"/>
    <cellStyle name="Percent 3 5 16 2" xfId="7636" xr:uid="{00000000-0005-0000-0000-0000D41C0000}"/>
    <cellStyle name="Percent 3 5 16 2 2" xfId="7637" xr:uid="{00000000-0005-0000-0000-0000D51C0000}"/>
    <cellStyle name="Percent 3 5 16 3" xfId="7638" xr:uid="{00000000-0005-0000-0000-0000D61C0000}"/>
    <cellStyle name="Percent 3 5 16 3 2" xfId="7639" xr:uid="{00000000-0005-0000-0000-0000D71C0000}"/>
    <cellStyle name="Percent 3 5 16 4" xfId="7640" xr:uid="{00000000-0005-0000-0000-0000D81C0000}"/>
    <cellStyle name="Percent 3 5 16 4 2" xfId="7641" xr:uid="{00000000-0005-0000-0000-0000D91C0000}"/>
    <cellStyle name="Percent 3 5 16 5" xfId="7642" xr:uid="{00000000-0005-0000-0000-0000DA1C0000}"/>
    <cellStyle name="Percent 3 5 16 6" xfId="7635" xr:uid="{00000000-0005-0000-0000-0000DB1C0000}"/>
    <cellStyle name="Percent 3 5 17" xfId="7643" xr:uid="{00000000-0005-0000-0000-0000DC1C0000}"/>
    <cellStyle name="Percent 3 5 17 2" xfId="7644" xr:uid="{00000000-0005-0000-0000-0000DD1C0000}"/>
    <cellStyle name="Percent 3 5 17 2 2" xfId="7645" xr:uid="{00000000-0005-0000-0000-0000DE1C0000}"/>
    <cellStyle name="Percent 3 5 17 3" xfId="7646" xr:uid="{00000000-0005-0000-0000-0000DF1C0000}"/>
    <cellStyle name="Percent 3 5 17 3 2" xfId="7647" xr:uid="{00000000-0005-0000-0000-0000E01C0000}"/>
    <cellStyle name="Percent 3 5 17 4" xfId="7648" xr:uid="{00000000-0005-0000-0000-0000E11C0000}"/>
    <cellStyle name="Percent 3 5 18" xfId="7649" xr:uid="{00000000-0005-0000-0000-0000E21C0000}"/>
    <cellStyle name="Percent 3 5 18 2" xfId="7650" xr:uid="{00000000-0005-0000-0000-0000E31C0000}"/>
    <cellStyle name="Percent 3 5 18 2 2" xfId="7651" xr:uid="{00000000-0005-0000-0000-0000E41C0000}"/>
    <cellStyle name="Percent 3 5 18 3" xfId="7652" xr:uid="{00000000-0005-0000-0000-0000E51C0000}"/>
    <cellStyle name="Percent 3 5 18 3 2" xfId="7653" xr:uid="{00000000-0005-0000-0000-0000E61C0000}"/>
    <cellStyle name="Percent 3 5 18 4" xfId="7654" xr:uid="{00000000-0005-0000-0000-0000E71C0000}"/>
    <cellStyle name="Percent 3 5 19" xfId="7655" xr:uid="{00000000-0005-0000-0000-0000E81C0000}"/>
    <cellStyle name="Percent 3 5 19 2" xfId="7656" xr:uid="{00000000-0005-0000-0000-0000E91C0000}"/>
    <cellStyle name="Percent 3 5 19 2 2" xfId="7657" xr:uid="{00000000-0005-0000-0000-0000EA1C0000}"/>
    <cellStyle name="Percent 3 5 19 3" xfId="7658" xr:uid="{00000000-0005-0000-0000-0000EB1C0000}"/>
    <cellStyle name="Percent 3 5 19 3 2" xfId="7659" xr:uid="{00000000-0005-0000-0000-0000EC1C0000}"/>
    <cellStyle name="Percent 3 5 19 4" xfId="7660" xr:uid="{00000000-0005-0000-0000-0000ED1C0000}"/>
    <cellStyle name="Percent 3 5 19 4 2" xfId="7661" xr:uid="{00000000-0005-0000-0000-0000EE1C0000}"/>
    <cellStyle name="Percent 3 5 19 5" xfId="7662" xr:uid="{00000000-0005-0000-0000-0000EF1C0000}"/>
    <cellStyle name="Percent 3 5 2" xfId="2749" xr:uid="{00000000-0005-0000-0000-0000F01C0000}"/>
    <cellStyle name="Percent 3 5 2 10" xfId="7664" xr:uid="{00000000-0005-0000-0000-0000F11C0000}"/>
    <cellStyle name="Percent 3 5 2 10 2" xfId="7665" xr:uid="{00000000-0005-0000-0000-0000F21C0000}"/>
    <cellStyle name="Percent 3 5 2 11" xfId="7666" xr:uid="{00000000-0005-0000-0000-0000F31C0000}"/>
    <cellStyle name="Percent 3 5 2 12" xfId="7663" xr:uid="{00000000-0005-0000-0000-0000F41C0000}"/>
    <cellStyle name="Percent 3 5 2 2" xfId="7667" xr:uid="{00000000-0005-0000-0000-0000F51C0000}"/>
    <cellStyle name="Percent 3 5 2 2 2" xfId="7668" xr:uid="{00000000-0005-0000-0000-0000F61C0000}"/>
    <cellStyle name="Percent 3 5 2 2 2 2" xfId="7669" xr:uid="{00000000-0005-0000-0000-0000F71C0000}"/>
    <cellStyle name="Percent 3 5 2 2 3" xfId="7670" xr:uid="{00000000-0005-0000-0000-0000F81C0000}"/>
    <cellStyle name="Percent 3 5 2 2 3 2" xfId="7671" xr:uid="{00000000-0005-0000-0000-0000F91C0000}"/>
    <cellStyle name="Percent 3 5 2 2 4" xfId="7672" xr:uid="{00000000-0005-0000-0000-0000FA1C0000}"/>
    <cellStyle name="Percent 3 5 2 3" xfId="7673" xr:uid="{00000000-0005-0000-0000-0000FB1C0000}"/>
    <cellStyle name="Percent 3 5 2 3 2" xfId="7674" xr:uid="{00000000-0005-0000-0000-0000FC1C0000}"/>
    <cellStyle name="Percent 3 5 2 3 2 2" xfId="7675" xr:uid="{00000000-0005-0000-0000-0000FD1C0000}"/>
    <cellStyle name="Percent 3 5 2 3 3" xfId="7676" xr:uid="{00000000-0005-0000-0000-0000FE1C0000}"/>
    <cellStyle name="Percent 3 5 2 3 3 2" xfId="7677" xr:uid="{00000000-0005-0000-0000-0000FF1C0000}"/>
    <cellStyle name="Percent 3 5 2 3 4" xfId="7678" xr:uid="{00000000-0005-0000-0000-0000001D0000}"/>
    <cellStyle name="Percent 3 5 2 4" xfId="7679" xr:uid="{00000000-0005-0000-0000-0000011D0000}"/>
    <cellStyle name="Percent 3 5 2 4 2" xfId="7680" xr:uid="{00000000-0005-0000-0000-0000021D0000}"/>
    <cellStyle name="Percent 3 5 2 4 2 2" xfId="7681" xr:uid="{00000000-0005-0000-0000-0000031D0000}"/>
    <cellStyle name="Percent 3 5 2 4 3" xfId="7682" xr:uid="{00000000-0005-0000-0000-0000041D0000}"/>
    <cellStyle name="Percent 3 5 2 4 3 2" xfId="7683" xr:uid="{00000000-0005-0000-0000-0000051D0000}"/>
    <cellStyle name="Percent 3 5 2 4 4" xfId="7684" xr:uid="{00000000-0005-0000-0000-0000061D0000}"/>
    <cellStyle name="Percent 3 5 2 5" xfId="7685" xr:uid="{00000000-0005-0000-0000-0000071D0000}"/>
    <cellStyle name="Percent 3 5 2 5 2" xfId="7686" xr:uid="{00000000-0005-0000-0000-0000081D0000}"/>
    <cellStyle name="Percent 3 5 2 5 2 2" xfId="7687" xr:uid="{00000000-0005-0000-0000-0000091D0000}"/>
    <cellStyle name="Percent 3 5 2 5 3" xfId="7688" xr:uid="{00000000-0005-0000-0000-00000A1D0000}"/>
    <cellStyle name="Percent 3 5 2 5 3 2" xfId="7689" xr:uid="{00000000-0005-0000-0000-00000B1D0000}"/>
    <cellStyle name="Percent 3 5 2 5 4" xfId="7690" xr:uid="{00000000-0005-0000-0000-00000C1D0000}"/>
    <cellStyle name="Percent 3 5 2 5 4 2" xfId="7691" xr:uid="{00000000-0005-0000-0000-00000D1D0000}"/>
    <cellStyle name="Percent 3 5 2 5 5" xfId="7692" xr:uid="{00000000-0005-0000-0000-00000E1D0000}"/>
    <cellStyle name="Percent 3 5 2 6" xfId="7693" xr:uid="{00000000-0005-0000-0000-00000F1D0000}"/>
    <cellStyle name="Percent 3 5 2 6 2" xfId="7694" xr:uid="{00000000-0005-0000-0000-0000101D0000}"/>
    <cellStyle name="Percent 3 5 2 6 2 2" xfId="7695" xr:uid="{00000000-0005-0000-0000-0000111D0000}"/>
    <cellStyle name="Percent 3 5 2 6 3" xfId="7696" xr:uid="{00000000-0005-0000-0000-0000121D0000}"/>
    <cellStyle name="Percent 3 5 2 6 3 2" xfId="7697" xr:uid="{00000000-0005-0000-0000-0000131D0000}"/>
    <cellStyle name="Percent 3 5 2 6 4" xfId="7698" xr:uid="{00000000-0005-0000-0000-0000141D0000}"/>
    <cellStyle name="Percent 3 5 2 7" xfId="7699" xr:uid="{00000000-0005-0000-0000-0000151D0000}"/>
    <cellStyle name="Percent 3 5 2 7 2" xfId="7700" xr:uid="{00000000-0005-0000-0000-0000161D0000}"/>
    <cellStyle name="Percent 3 5 2 8" xfId="7701" xr:uid="{00000000-0005-0000-0000-0000171D0000}"/>
    <cellStyle name="Percent 3 5 2 8 2" xfId="7702" xr:uid="{00000000-0005-0000-0000-0000181D0000}"/>
    <cellStyle name="Percent 3 5 2 9" xfId="7703" xr:uid="{00000000-0005-0000-0000-0000191D0000}"/>
    <cellStyle name="Percent 3 5 2 9 2" xfId="7704" xr:uid="{00000000-0005-0000-0000-00001A1D0000}"/>
    <cellStyle name="Percent 3 5 20" xfId="7705" xr:uid="{00000000-0005-0000-0000-00001B1D0000}"/>
    <cellStyle name="Percent 3 5 20 2" xfId="7706" xr:uid="{00000000-0005-0000-0000-00001C1D0000}"/>
    <cellStyle name="Percent 3 5 20 2 2" xfId="7707" xr:uid="{00000000-0005-0000-0000-00001D1D0000}"/>
    <cellStyle name="Percent 3 5 20 3" xfId="7708" xr:uid="{00000000-0005-0000-0000-00001E1D0000}"/>
    <cellStyle name="Percent 3 5 20 3 2" xfId="7709" xr:uid="{00000000-0005-0000-0000-00001F1D0000}"/>
    <cellStyle name="Percent 3 5 20 4" xfId="7710" xr:uid="{00000000-0005-0000-0000-0000201D0000}"/>
    <cellStyle name="Percent 3 5 21" xfId="7711" xr:uid="{00000000-0005-0000-0000-0000211D0000}"/>
    <cellStyle name="Percent 3 5 21 2" xfId="7712" xr:uid="{00000000-0005-0000-0000-0000221D0000}"/>
    <cellStyle name="Percent 3 5 22" xfId="7713" xr:uid="{00000000-0005-0000-0000-0000231D0000}"/>
    <cellStyle name="Percent 3 5 22 2" xfId="7714" xr:uid="{00000000-0005-0000-0000-0000241D0000}"/>
    <cellStyle name="Percent 3 5 23" xfId="7715" xr:uid="{00000000-0005-0000-0000-0000251D0000}"/>
    <cellStyle name="Percent 3 5 23 2" xfId="7716" xr:uid="{00000000-0005-0000-0000-0000261D0000}"/>
    <cellStyle name="Percent 3 5 24" xfId="7717" xr:uid="{00000000-0005-0000-0000-0000271D0000}"/>
    <cellStyle name="Percent 3 5 24 2" xfId="7718" xr:uid="{00000000-0005-0000-0000-0000281D0000}"/>
    <cellStyle name="Percent 3 5 25" xfId="7719" xr:uid="{00000000-0005-0000-0000-0000291D0000}"/>
    <cellStyle name="Percent 3 5 26" xfId="7382" xr:uid="{00000000-0005-0000-0000-00002A1D0000}"/>
    <cellStyle name="Percent 3 5 3" xfId="2750" xr:uid="{00000000-0005-0000-0000-00002B1D0000}"/>
    <cellStyle name="Percent 3 5 3 10" xfId="7721" xr:uid="{00000000-0005-0000-0000-00002C1D0000}"/>
    <cellStyle name="Percent 3 5 3 10 2" xfId="7722" xr:uid="{00000000-0005-0000-0000-00002D1D0000}"/>
    <cellStyle name="Percent 3 5 3 11" xfId="7723" xr:uid="{00000000-0005-0000-0000-00002E1D0000}"/>
    <cellStyle name="Percent 3 5 3 12" xfId="7720" xr:uid="{00000000-0005-0000-0000-00002F1D0000}"/>
    <cellStyle name="Percent 3 5 3 2" xfId="7724" xr:uid="{00000000-0005-0000-0000-0000301D0000}"/>
    <cellStyle name="Percent 3 5 3 2 2" xfId="7725" xr:uid="{00000000-0005-0000-0000-0000311D0000}"/>
    <cellStyle name="Percent 3 5 3 2 2 2" xfId="7726" xr:uid="{00000000-0005-0000-0000-0000321D0000}"/>
    <cellStyle name="Percent 3 5 3 2 3" xfId="7727" xr:uid="{00000000-0005-0000-0000-0000331D0000}"/>
    <cellStyle name="Percent 3 5 3 2 3 2" xfId="7728" xr:uid="{00000000-0005-0000-0000-0000341D0000}"/>
    <cellStyle name="Percent 3 5 3 2 4" xfId="7729" xr:uid="{00000000-0005-0000-0000-0000351D0000}"/>
    <cellStyle name="Percent 3 5 3 3" xfId="7730" xr:uid="{00000000-0005-0000-0000-0000361D0000}"/>
    <cellStyle name="Percent 3 5 3 3 2" xfId="7731" xr:uid="{00000000-0005-0000-0000-0000371D0000}"/>
    <cellStyle name="Percent 3 5 3 3 2 2" xfId="7732" xr:uid="{00000000-0005-0000-0000-0000381D0000}"/>
    <cellStyle name="Percent 3 5 3 3 3" xfId="7733" xr:uid="{00000000-0005-0000-0000-0000391D0000}"/>
    <cellStyle name="Percent 3 5 3 3 3 2" xfId="7734" xr:uid="{00000000-0005-0000-0000-00003A1D0000}"/>
    <cellStyle name="Percent 3 5 3 3 4" xfId="7735" xr:uid="{00000000-0005-0000-0000-00003B1D0000}"/>
    <cellStyle name="Percent 3 5 3 4" xfId="7736" xr:uid="{00000000-0005-0000-0000-00003C1D0000}"/>
    <cellStyle name="Percent 3 5 3 4 2" xfId="7737" xr:uid="{00000000-0005-0000-0000-00003D1D0000}"/>
    <cellStyle name="Percent 3 5 3 4 2 2" xfId="7738" xr:uid="{00000000-0005-0000-0000-00003E1D0000}"/>
    <cellStyle name="Percent 3 5 3 4 3" xfId="7739" xr:uid="{00000000-0005-0000-0000-00003F1D0000}"/>
    <cellStyle name="Percent 3 5 3 4 3 2" xfId="7740" xr:uid="{00000000-0005-0000-0000-0000401D0000}"/>
    <cellStyle name="Percent 3 5 3 4 4" xfId="7741" xr:uid="{00000000-0005-0000-0000-0000411D0000}"/>
    <cellStyle name="Percent 3 5 3 5" xfId="7742" xr:uid="{00000000-0005-0000-0000-0000421D0000}"/>
    <cellStyle name="Percent 3 5 3 5 2" xfId="7743" xr:uid="{00000000-0005-0000-0000-0000431D0000}"/>
    <cellStyle name="Percent 3 5 3 5 2 2" xfId="7744" xr:uid="{00000000-0005-0000-0000-0000441D0000}"/>
    <cellStyle name="Percent 3 5 3 5 3" xfId="7745" xr:uid="{00000000-0005-0000-0000-0000451D0000}"/>
    <cellStyle name="Percent 3 5 3 5 3 2" xfId="7746" xr:uid="{00000000-0005-0000-0000-0000461D0000}"/>
    <cellStyle name="Percent 3 5 3 5 4" xfId="7747" xr:uid="{00000000-0005-0000-0000-0000471D0000}"/>
    <cellStyle name="Percent 3 5 3 5 4 2" xfId="7748" xr:uid="{00000000-0005-0000-0000-0000481D0000}"/>
    <cellStyle name="Percent 3 5 3 5 5" xfId="7749" xr:uid="{00000000-0005-0000-0000-0000491D0000}"/>
    <cellStyle name="Percent 3 5 3 6" xfId="7750" xr:uid="{00000000-0005-0000-0000-00004A1D0000}"/>
    <cellStyle name="Percent 3 5 3 6 2" xfId="7751" xr:uid="{00000000-0005-0000-0000-00004B1D0000}"/>
    <cellStyle name="Percent 3 5 3 6 2 2" xfId="7752" xr:uid="{00000000-0005-0000-0000-00004C1D0000}"/>
    <cellStyle name="Percent 3 5 3 6 3" xfId="7753" xr:uid="{00000000-0005-0000-0000-00004D1D0000}"/>
    <cellStyle name="Percent 3 5 3 6 3 2" xfId="7754" xr:uid="{00000000-0005-0000-0000-00004E1D0000}"/>
    <cellStyle name="Percent 3 5 3 6 4" xfId="7755" xr:uid="{00000000-0005-0000-0000-00004F1D0000}"/>
    <cellStyle name="Percent 3 5 3 7" xfId="7756" xr:uid="{00000000-0005-0000-0000-0000501D0000}"/>
    <cellStyle name="Percent 3 5 3 7 2" xfId="7757" xr:uid="{00000000-0005-0000-0000-0000511D0000}"/>
    <cellStyle name="Percent 3 5 3 8" xfId="7758" xr:uid="{00000000-0005-0000-0000-0000521D0000}"/>
    <cellStyle name="Percent 3 5 3 8 2" xfId="7759" xr:uid="{00000000-0005-0000-0000-0000531D0000}"/>
    <cellStyle name="Percent 3 5 3 9" xfId="7760" xr:uid="{00000000-0005-0000-0000-0000541D0000}"/>
    <cellStyle name="Percent 3 5 3 9 2" xfId="7761" xr:uid="{00000000-0005-0000-0000-0000551D0000}"/>
    <cellStyle name="Percent 3 5 4" xfId="2751" xr:uid="{00000000-0005-0000-0000-0000561D0000}"/>
    <cellStyle name="Percent 3 5 4 10" xfId="7763" xr:uid="{00000000-0005-0000-0000-0000571D0000}"/>
    <cellStyle name="Percent 3 5 4 10 2" xfId="7764" xr:uid="{00000000-0005-0000-0000-0000581D0000}"/>
    <cellStyle name="Percent 3 5 4 11" xfId="7765" xr:uid="{00000000-0005-0000-0000-0000591D0000}"/>
    <cellStyle name="Percent 3 5 4 12" xfId="7762" xr:uid="{00000000-0005-0000-0000-00005A1D0000}"/>
    <cellStyle name="Percent 3 5 4 2" xfId="7766" xr:uid="{00000000-0005-0000-0000-00005B1D0000}"/>
    <cellStyle name="Percent 3 5 4 2 2" xfId="7767" xr:uid="{00000000-0005-0000-0000-00005C1D0000}"/>
    <cellStyle name="Percent 3 5 4 2 2 2" xfId="7768" xr:uid="{00000000-0005-0000-0000-00005D1D0000}"/>
    <cellStyle name="Percent 3 5 4 2 3" xfId="7769" xr:uid="{00000000-0005-0000-0000-00005E1D0000}"/>
    <cellStyle name="Percent 3 5 4 2 3 2" xfId="7770" xr:uid="{00000000-0005-0000-0000-00005F1D0000}"/>
    <cellStyle name="Percent 3 5 4 2 4" xfId="7771" xr:uid="{00000000-0005-0000-0000-0000601D0000}"/>
    <cellStyle name="Percent 3 5 4 3" xfId="7772" xr:uid="{00000000-0005-0000-0000-0000611D0000}"/>
    <cellStyle name="Percent 3 5 4 3 2" xfId="7773" xr:uid="{00000000-0005-0000-0000-0000621D0000}"/>
    <cellStyle name="Percent 3 5 4 3 2 2" xfId="7774" xr:uid="{00000000-0005-0000-0000-0000631D0000}"/>
    <cellStyle name="Percent 3 5 4 3 3" xfId="7775" xr:uid="{00000000-0005-0000-0000-0000641D0000}"/>
    <cellStyle name="Percent 3 5 4 3 3 2" xfId="7776" xr:uid="{00000000-0005-0000-0000-0000651D0000}"/>
    <cellStyle name="Percent 3 5 4 3 4" xfId="7777" xr:uid="{00000000-0005-0000-0000-0000661D0000}"/>
    <cellStyle name="Percent 3 5 4 4" xfId="7778" xr:uid="{00000000-0005-0000-0000-0000671D0000}"/>
    <cellStyle name="Percent 3 5 4 4 2" xfId="7779" xr:uid="{00000000-0005-0000-0000-0000681D0000}"/>
    <cellStyle name="Percent 3 5 4 4 2 2" xfId="7780" xr:uid="{00000000-0005-0000-0000-0000691D0000}"/>
    <cellStyle name="Percent 3 5 4 4 3" xfId="7781" xr:uid="{00000000-0005-0000-0000-00006A1D0000}"/>
    <cellStyle name="Percent 3 5 4 4 3 2" xfId="7782" xr:uid="{00000000-0005-0000-0000-00006B1D0000}"/>
    <cellStyle name="Percent 3 5 4 4 4" xfId="7783" xr:uid="{00000000-0005-0000-0000-00006C1D0000}"/>
    <cellStyle name="Percent 3 5 4 5" xfId="7784" xr:uid="{00000000-0005-0000-0000-00006D1D0000}"/>
    <cellStyle name="Percent 3 5 4 5 2" xfId="7785" xr:uid="{00000000-0005-0000-0000-00006E1D0000}"/>
    <cellStyle name="Percent 3 5 4 5 2 2" xfId="7786" xr:uid="{00000000-0005-0000-0000-00006F1D0000}"/>
    <cellStyle name="Percent 3 5 4 5 3" xfId="7787" xr:uid="{00000000-0005-0000-0000-0000701D0000}"/>
    <cellStyle name="Percent 3 5 4 5 3 2" xfId="7788" xr:uid="{00000000-0005-0000-0000-0000711D0000}"/>
    <cellStyle name="Percent 3 5 4 5 4" xfId="7789" xr:uid="{00000000-0005-0000-0000-0000721D0000}"/>
    <cellStyle name="Percent 3 5 4 5 4 2" xfId="7790" xr:uid="{00000000-0005-0000-0000-0000731D0000}"/>
    <cellStyle name="Percent 3 5 4 5 5" xfId="7791" xr:uid="{00000000-0005-0000-0000-0000741D0000}"/>
    <cellStyle name="Percent 3 5 4 6" xfId="7792" xr:uid="{00000000-0005-0000-0000-0000751D0000}"/>
    <cellStyle name="Percent 3 5 4 6 2" xfId="7793" xr:uid="{00000000-0005-0000-0000-0000761D0000}"/>
    <cellStyle name="Percent 3 5 4 6 2 2" xfId="7794" xr:uid="{00000000-0005-0000-0000-0000771D0000}"/>
    <cellStyle name="Percent 3 5 4 6 3" xfId="7795" xr:uid="{00000000-0005-0000-0000-0000781D0000}"/>
    <cellStyle name="Percent 3 5 4 6 3 2" xfId="7796" xr:uid="{00000000-0005-0000-0000-0000791D0000}"/>
    <cellStyle name="Percent 3 5 4 6 4" xfId="7797" xr:uid="{00000000-0005-0000-0000-00007A1D0000}"/>
    <cellStyle name="Percent 3 5 4 7" xfId="7798" xr:uid="{00000000-0005-0000-0000-00007B1D0000}"/>
    <cellStyle name="Percent 3 5 4 7 2" xfId="7799" xr:uid="{00000000-0005-0000-0000-00007C1D0000}"/>
    <cellStyle name="Percent 3 5 4 8" xfId="7800" xr:uid="{00000000-0005-0000-0000-00007D1D0000}"/>
    <cellStyle name="Percent 3 5 4 8 2" xfId="7801" xr:uid="{00000000-0005-0000-0000-00007E1D0000}"/>
    <cellStyle name="Percent 3 5 4 9" xfId="7802" xr:uid="{00000000-0005-0000-0000-00007F1D0000}"/>
    <cellStyle name="Percent 3 5 4 9 2" xfId="7803" xr:uid="{00000000-0005-0000-0000-0000801D0000}"/>
    <cellStyle name="Percent 3 5 5" xfId="2752" xr:uid="{00000000-0005-0000-0000-0000811D0000}"/>
    <cellStyle name="Percent 3 5 5 10" xfId="7805" xr:uid="{00000000-0005-0000-0000-0000821D0000}"/>
    <cellStyle name="Percent 3 5 5 10 2" xfId="7806" xr:uid="{00000000-0005-0000-0000-0000831D0000}"/>
    <cellStyle name="Percent 3 5 5 11" xfId="7807" xr:uid="{00000000-0005-0000-0000-0000841D0000}"/>
    <cellStyle name="Percent 3 5 5 12" xfId="7804" xr:uid="{00000000-0005-0000-0000-0000851D0000}"/>
    <cellStyle name="Percent 3 5 5 2" xfId="7808" xr:uid="{00000000-0005-0000-0000-0000861D0000}"/>
    <cellStyle name="Percent 3 5 5 2 2" xfId="7809" xr:uid="{00000000-0005-0000-0000-0000871D0000}"/>
    <cellStyle name="Percent 3 5 5 2 2 2" xfId="7810" xr:uid="{00000000-0005-0000-0000-0000881D0000}"/>
    <cellStyle name="Percent 3 5 5 2 3" xfId="7811" xr:uid="{00000000-0005-0000-0000-0000891D0000}"/>
    <cellStyle name="Percent 3 5 5 2 3 2" xfId="7812" xr:uid="{00000000-0005-0000-0000-00008A1D0000}"/>
    <cellStyle name="Percent 3 5 5 2 4" xfId="7813" xr:uid="{00000000-0005-0000-0000-00008B1D0000}"/>
    <cellStyle name="Percent 3 5 5 3" xfId="7814" xr:uid="{00000000-0005-0000-0000-00008C1D0000}"/>
    <cellStyle name="Percent 3 5 5 3 2" xfId="7815" xr:uid="{00000000-0005-0000-0000-00008D1D0000}"/>
    <cellStyle name="Percent 3 5 5 3 2 2" xfId="7816" xr:uid="{00000000-0005-0000-0000-00008E1D0000}"/>
    <cellStyle name="Percent 3 5 5 3 3" xfId="7817" xr:uid="{00000000-0005-0000-0000-00008F1D0000}"/>
    <cellStyle name="Percent 3 5 5 3 3 2" xfId="7818" xr:uid="{00000000-0005-0000-0000-0000901D0000}"/>
    <cellStyle name="Percent 3 5 5 3 4" xfId="7819" xr:uid="{00000000-0005-0000-0000-0000911D0000}"/>
    <cellStyle name="Percent 3 5 5 4" xfId="7820" xr:uid="{00000000-0005-0000-0000-0000921D0000}"/>
    <cellStyle name="Percent 3 5 5 4 2" xfId="7821" xr:uid="{00000000-0005-0000-0000-0000931D0000}"/>
    <cellStyle name="Percent 3 5 5 4 2 2" xfId="7822" xr:uid="{00000000-0005-0000-0000-0000941D0000}"/>
    <cellStyle name="Percent 3 5 5 4 3" xfId="7823" xr:uid="{00000000-0005-0000-0000-0000951D0000}"/>
    <cellStyle name="Percent 3 5 5 4 3 2" xfId="7824" xr:uid="{00000000-0005-0000-0000-0000961D0000}"/>
    <cellStyle name="Percent 3 5 5 4 4" xfId="7825" xr:uid="{00000000-0005-0000-0000-0000971D0000}"/>
    <cellStyle name="Percent 3 5 5 5" xfId="7826" xr:uid="{00000000-0005-0000-0000-0000981D0000}"/>
    <cellStyle name="Percent 3 5 5 5 2" xfId="7827" xr:uid="{00000000-0005-0000-0000-0000991D0000}"/>
    <cellStyle name="Percent 3 5 5 5 2 2" xfId="7828" xr:uid="{00000000-0005-0000-0000-00009A1D0000}"/>
    <cellStyle name="Percent 3 5 5 5 3" xfId="7829" xr:uid="{00000000-0005-0000-0000-00009B1D0000}"/>
    <cellStyle name="Percent 3 5 5 5 3 2" xfId="7830" xr:uid="{00000000-0005-0000-0000-00009C1D0000}"/>
    <cellStyle name="Percent 3 5 5 5 4" xfId="7831" xr:uid="{00000000-0005-0000-0000-00009D1D0000}"/>
    <cellStyle name="Percent 3 5 5 5 4 2" xfId="7832" xr:uid="{00000000-0005-0000-0000-00009E1D0000}"/>
    <cellStyle name="Percent 3 5 5 5 5" xfId="7833" xr:uid="{00000000-0005-0000-0000-00009F1D0000}"/>
    <cellStyle name="Percent 3 5 5 6" xfId="7834" xr:uid="{00000000-0005-0000-0000-0000A01D0000}"/>
    <cellStyle name="Percent 3 5 5 6 2" xfId="7835" xr:uid="{00000000-0005-0000-0000-0000A11D0000}"/>
    <cellStyle name="Percent 3 5 5 6 2 2" xfId="7836" xr:uid="{00000000-0005-0000-0000-0000A21D0000}"/>
    <cellStyle name="Percent 3 5 5 6 3" xfId="7837" xr:uid="{00000000-0005-0000-0000-0000A31D0000}"/>
    <cellStyle name="Percent 3 5 5 6 3 2" xfId="7838" xr:uid="{00000000-0005-0000-0000-0000A41D0000}"/>
    <cellStyle name="Percent 3 5 5 6 4" xfId="7839" xr:uid="{00000000-0005-0000-0000-0000A51D0000}"/>
    <cellStyle name="Percent 3 5 5 7" xfId="7840" xr:uid="{00000000-0005-0000-0000-0000A61D0000}"/>
    <cellStyle name="Percent 3 5 5 7 2" xfId="7841" xr:uid="{00000000-0005-0000-0000-0000A71D0000}"/>
    <cellStyle name="Percent 3 5 5 8" xfId="7842" xr:uid="{00000000-0005-0000-0000-0000A81D0000}"/>
    <cellStyle name="Percent 3 5 5 8 2" xfId="7843" xr:uid="{00000000-0005-0000-0000-0000A91D0000}"/>
    <cellStyle name="Percent 3 5 5 9" xfId="7844" xr:uid="{00000000-0005-0000-0000-0000AA1D0000}"/>
    <cellStyle name="Percent 3 5 5 9 2" xfId="7845" xr:uid="{00000000-0005-0000-0000-0000AB1D0000}"/>
    <cellStyle name="Percent 3 5 6" xfId="2753" xr:uid="{00000000-0005-0000-0000-0000AC1D0000}"/>
    <cellStyle name="Percent 3 5 6 10" xfId="7847" xr:uid="{00000000-0005-0000-0000-0000AD1D0000}"/>
    <cellStyle name="Percent 3 5 6 10 2" xfId="7848" xr:uid="{00000000-0005-0000-0000-0000AE1D0000}"/>
    <cellStyle name="Percent 3 5 6 11" xfId="7849" xr:uid="{00000000-0005-0000-0000-0000AF1D0000}"/>
    <cellStyle name="Percent 3 5 6 12" xfId="7846" xr:uid="{00000000-0005-0000-0000-0000B01D0000}"/>
    <cellStyle name="Percent 3 5 6 2" xfId="7850" xr:uid="{00000000-0005-0000-0000-0000B11D0000}"/>
    <cellStyle name="Percent 3 5 6 2 2" xfId="7851" xr:uid="{00000000-0005-0000-0000-0000B21D0000}"/>
    <cellStyle name="Percent 3 5 6 2 2 2" xfId="7852" xr:uid="{00000000-0005-0000-0000-0000B31D0000}"/>
    <cellStyle name="Percent 3 5 6 2 3" xfId="7853" xr:uid="{00000000-0005-0000-0000-0000B41D0000}"/>
    <cellStyle name="Percent 3 5 6 2 3 2" xfId="7854" xr:uid="{00000000-0005-0000-0000-0000B51D0000}"/>
    <cellStyle name="Percent 3 5 6 2 4" xfId="7855" xr:uid="{00000000-0005-0000-0000-0000B61D0000}"/>
    <cellStyle name="Percent 3 5 6 3" xfId="7856" xr:uid="{00000000-0005-0000-0000-0000B71D0000}"/>
    <cellStyle name="Percent 3 5 6 3 2" xfId="7857" xr:uid="{00000000-0005-0000-0000-0000B81D0000}"/>
    <cellStyle name="Percent 3 5 6 3 2 2" xfId="7858" xr:uid="{00000000-0005-0000-0000-0000B91D0000}"/>
    <cellStyle name="Percent 3 5 6 3 3" xfId="7859" xr:uid="{00000000-0005-0000-0000-0000BA1D0000}"/>
    <cellStyle name="Percent 3 5 6 3 3 2" xfId="7860" xr:uid="{00000000-0005-0000-0000-0000BB1D0000}"/>
    <cellStyle name="Percent 3 5 6 3 4" xfId="7861" xr:uid="{00000000-0005-0000-0000-0000BC1D0000}"/>
    <cellStyle name="Percent 3 5 6 4" xfId="7862" xr:uid="{00000000-0005-0000-0000-0000BD1D0000}"/>
    <cellStyle name="Percent 3 5 6 4 2" xfId="7863" xr:uid="{00000000-0005-0000-0000-0000BE1D0000}"/>
    <cellStyle name="Percent 3 5 6 4 2 2" xfId="7864" xr:uid="{00000000-0005-0000-0000-0000BF1D0000}"/>
    <cellStyle name="Percent 3 5 6 4 3" xfId="7865" xr:uid="{00000000-0005-0000-0000-0000C01D0000}"/>
    <cellStyle name="Percent 3 5 6 4 3 2" xfId="7866" xr:uid="{00000000-0005-0000-0000-0000C11D0000}"/>
    <cellStyle name="Percent 3 5 6 4 4" xfId="7867" xr:uid="{00000000-0005-0000-0000-0000C21D0000}"/>
    <cellStyle name="Percent 3 5 6 5" xfId="7868" xr:uid="{00000000-0005-0000-0000-0000C31D0000}"/>
    <cellStyle name="Percent 3 5 6 5 2" xfId="7869" xr:uid="{00000000-0005-0000-0000-0000C41D0000}"/>
    <cellStyle name="Percent 3 5 6 5 2 2" xfId="7870" xr:uid="{00000000-0005-0000-0000-0000C51D0000}"/>
    <cellStyle name="Percent 3 5 6 5 3" xfId="7871" xr:uid="{00000000-0005-0000-0000-0000C61D0000}"/>
    <cellStyle name="Percent 3 5 6 5 3 2" xfId="7872" xr:uid="{00000000-0005-0000-0000-0000C71D0000}"/>
    <cellStyle name="Percent 3 5 6 5 4" xfId="7873" xr:uid="{00000000-0005-0000-0000-0000C81D0000}"/>
    <cellStyle name="Percent 3 5 6 5 4 2" xfId="7874" xr:uid="{00000000-0005-0000-0000-0000C91D0000}"/>
    <cellStyle name="Percent 3 5 6 5 5" xfId="7875" xr:uid="{00000000-0005-0000-0000-0000CA1D0000}"/>
    <cellStyle name="Percent 3 5 6 6" xfId="7876" xr:uid="{00000000-0005-0000-0000-0000CB1D0000}"/>
    <cellStyle name="Percent 3 5 6 6 2" xfId="7877" xr:uid="{00000000-0005-0000-0000-0000CC1D0000}"/>
    <cellStyle name="Percent 3 5 6 6 2 2" xfId="7878" xr:uid="{00000000-0005-0000-0000-0000CD1D0000}"/>
    <cellStyle name="Percent 3 5 6 6 3" xfId="7879" xr:uid="{00000000-0005-0000-0000-0000CE1D0000}"/>
    <cellStyle name="Percent 3 5 6 6 3 2" xfId="7880" xr:uid="{00000000-0005-0000-0000-0000CF1D0000}"/>
    <cellStyle name="Percent 3 5 6 6 4" xfId="7881" xr:uid="{00000000-0005-0000-0000-0000D01D0000}"/>
    <cellStyle name="Percent 3 5 6 7" xfId="7882" xr:uid="{00000000-0005-0000-0000-0000D11D0000}"/>
    <cellStyle name="Percent 3 5 6 7 2" xfId="7883" xr:uid="{00000000-0005-0000-0000-0000D21D0000}"/>
    <cellStyle name="Percent 3 5 6 8" xfId="7884" xr:uid="{00000000-0005-0000-0000-0000D31D0000}"/>
    <cellStyle name="Percent 3 5 6 8 2" xfId="7885" xr:uid="{00000000-0005-0000-0000-0000D41D0000}"/>
    <cellStyle name="Percent 3 5 6 9" xfId="7886" xr:uid="{00000000-0005-0000-0000-0000D51D0000}"/>
    <cellStyle name="Percent 3 5 6 9 2" xfId="7887" xr:uid="{00000000-0005-0000-0000-0000D61D0000}"/>
    <cellStyle name="Percent 3 5 7" xfId="2754" xr:uid="{00000000-0005-0000-0000-0000D71D0000}"/>
    <cellStyle name="Percent 3 5 7 10" xfId="7889" xr:uid="{00000000-0005-0000-0000-0000D81D0000}"/>
    <cellStyle name="Percent 3 5 7 10 2" xfId="7890" xr:uid="{00000000-0005-0000-0000-0000D91D0000}"/>
    <cellStyle name="Percent 3 5 7 11" xfId="7891" xr:uid="{00000000-0005-0000-0000-0000DA1D0000}"/>
    <cellStyle name="Percent 3 5 7 12" xfId="7888" xr:uid="{00000000-0005-0000-0000-0000DB1D0000}"/>
    <cellStyle name="Percent 3 5 7 2" xfId="7892" xr:uid="{00000000-0005-0000-0000-0000DC1D0000}"/>
    <cellStyle name="Percent 3 5 7 2 2" xfId="7893" xr:uid="{00000000-0005-0000-0000-0000DD1D0000}"/>
    <cellStyle name="Percent 3 5 7 2 2 2" xfId="7894" xr:uid="{00000000-0005-0000-0000-0000DE1D0000}"/>
    <cellStyle name="Percent 3 5 7 2 3" xfId="7895" xr:uid="{00000000-0005-0000-0000-0000DF1D0000}"/>
    <cellStyle name="Percent 3 5 7 2 3 2" xfId="7896" xr:uid="{00000000-0005-0000-0000-0000E01D0000}"/>
    <cellStyle name="Percent 3 5 7 2 4" xfId="7897" xr:uid="{00000000-0005-0000-0000-0000E11D0000}"/>
    <cellStyle name="Percent 3 5 7 3" xfId="7898" xr:uid="{00000000-0005-0000-0000-0000E21D0000}"/>
    <cellStyle name="Percent 3 5 7 3 2" xfId="7899" xr:uid="{00000000-0005-0000-0000-0000E31D0000}"/>
    <cellStyle name="Percent 3 5 7 3 2 2" xfId="7900" xr:uid="{00000000-0005-0000-0000-0000E41D0000}"/>
    <cellStyle name="Percent 3 5 7 3 3" xfId="7901" xr:uid="{00000000-0005-0000-0000-0000E51D0000}"/>
    <cellStyle name="Percent 3 5 7 3 3 2" xfId="7902" xr:uid="{00000000-0005-0000-0000-0000E61D0000}"/>
    <cellStyle name="Percent 3 5 7 3 4" xfId="7903" xr:uid="{00000000-0005-0000-0000-0000E71D0000}"/>
    <cellStyle name="Percent 3 5 7 4" xfId="7904" xr:uid="{00000000-0005-0000-0000-0000E81D0000}"/>
    <cellStyle name="Percent 3 5 7 4 2" xfId="7905" xr:uid="{00000000-0005-0000-0000-0000E91D0000}"/>
    <cellStyle name="Percent 3 5 7 4 2 2" xfId="7906" xr:uid="{00000000-0005-0000-0000-0000EA1D0000}"/>
    <cellStyle name="Percent 3 5 7 4 3" xfId="7907" xr:uid="{00000000-0005-0000-0000-0000EB1D0000}"/>
    <cellStyle name="Percent 3 5 7 4 3 2" xfId="7908" xr:uid="{00000000-0005-0000-0000-0000EC1D0000}"/>
    <cellStyle name="Percent 3 5 7 4 4" xfId="7909" xr:uid="{00000000-0005-0000-0000-0000ED1D0000}"/>
    <cellStyle name="Percent 3 5 7 5" xfId="7910" xr:uid="{00000000-0005-0000-0000-0000EE1D0000}"/>
    <cellStyle name="Percent 3 5 7 5 2" xfId="7911" xr:uid="{00000000-0005-0000-0000-0000EF1D0000}"/>
    <cellStyle name="Percent 3 5 7 5 2 2" xfId="7912" xr:uid="{00000000-0005-0000-0000-0000F01D0000}"/>
    <cellStyle name="Percent 3 5 7 5 3" xfId="7913" xr:uid="{00000000-0005-0000-0000-0000F11D0000}"/>
    <cellStyle name="Percent 3 5 7 5 3 2" xfId="7914" xr:uid="{00000000-0005-0000-0000-0000F21D0000}"/>
    <cellStyle name="Percent 3 5 7 5 4" xfId="7915" xr:uid="{00000000-0005-0000-0000-0000F31D0000}"/>
    <cellStyle name="Percent 3 5 7 5 4 2" xfId="7916" xr:uid="{00000000-0005-0000-0000-0000F41D0000}"/>
    <cellStyle name="Percent 3 5 7 5 5" xfId="7917" xr:uid="{00000000-0005-0000-0000-0000F51D0000}"/>
    <cellStyle name="Percent 3 5 7 6" xfId="7918" xr:uid="{00000000-0005-0000-0000-0000F61D0000}"/>
    <cellStyle name="Percent 3 5 7 6 2" xfId="7919" xr:uid="{00000000-0005-0000-0000-0000F71D0000}"/>
    <cellStyle name="Percent 3 5 7 6 2 2" xfId="7920" xr:uid="{00000000-0005-0000-0000-0000F81D0000}"/>
    <cellStyle name="Percent 3 5 7 6 3" xfId="7921" xr:uid="{00000000-0005-0000-0000-0000F91D0000}"/>
    <cellStyle name="Percent 3 5 7 6 3 2" xfId="7922" xr:uid="{00000000-0005-0000-0000-0000FA1D0000}"/>
    <cellStyle name="Percent 3 5 7 6 4" xfId="7923" xr:uid="{00000000-0005-0000-0000-0000FB1D0000}"/>
    <cellStyle name="Percent 3 5 7 7" xfId="7924" xr:uid="{00000000-0005-0000-0000-0000FC1D0000}"/>
    <cellStyle name="Percent 3 5 7 7 2" xfId="7925" xr:uid="{00000000-0005-0000-0000-0000FD1D0000}"/>
    <cellStyle name="Percent 3 5 7 8" xfId="7926" xr:uid="{00000000-0005-0000-0000-0000FE1D0000}"/>
    <cellStyle name="Percent 3 5 7 8 2" xfId="7927" xr:uid="{00000000-0005-0000-0000-0000FF1D0000}"/>
    <cellStyle name="Percent 3 5 7 9" xfId="7928" xr:uid="{00000000-0005-0000-0000-0000001E0000}"/>
    <cellStyle name="Percent 3 5 7 9 2" xfId="7929" xr:uid="{00000000-0005-0000-0000-0000011E0000}"/>
    <cellStyle name="Percent 3 5 8" xfId="2755" xr:uid="{00000000-0005-0000-0000-0000021E0000}"/>
    <cellStyle name="Percent 3 5 8 10" xfId="7931" xr:uid="{00000000-0005-0000-0000-0000031E0000}"/>
    <cellStyle name="Percent 3 5 8 10 2" xfId="7932" xr:uid="{00000000-0005-0000-0000-0000041E0000}"/>
    <cellStyle name="Percent 3 5 8 11" xfId="7933" xr:uid="{00000000-0005-0000-0000-0000051E0000}"/>
    <cellStyle name="Percent 3 5 8 12" xfId="7930" xr:uid="{00000000-0005-0000-0000-0000061E0000}"/>
    <cellStyle name="Percent 3 5 8 2" xfId="7934" xr:uid="{00000000-0005-0000-0000-0000071E0000}"/>
    <cellStyle name="Percent 3 5 8 2 2" xfId="7935" xr:uid="{00000000-0005-0000-0000-0000081E0000}"/>
    <cellStyle name="Percent 3 5 8 2 2 2" xfId="7936" xr:uid="{00000000-0005-0000-0000-0000091E0000}"/>
    <cellStyle name="Percent 3 5 8 2 3" xfId="7937" xr:uid="{00000000-0005-0000-0000-00000A1E0000}"/>
    <cellStyle name="Percent 3 5 8 2 3 2" xfId="7938" xr:uid="{00000000-0005-0000-0000-00000B1E0000}"/>
    <cellStyle name="Percent 3 5 8 2 4" xfId="7939" xr:uid="{00000000-0005-0000-0000-00000C1E0000}"/>
    <cellStyle name="Percent 3 5 8 3" xfId="7940" xr:uid="{00000000-0005-0000-0000-00000D1E0000}"/>
    <cellStyle name="Percent 3 5 8 3 2" xfId="7941" xr:uid="{00000000-0005-0000-0000-00000E1E0000}"/>
    <cellStyle name="Percent 3 5 8 3 2 2" xfId="7942" xr:uid="{00000000-0005-0000-0000-00000F1E0000}"/>
    <cellStyle name="Percent 3 5 8 3 3" xfId="7943" xr:uid="{00000000-0005-0000-0000-0000101E0000}"/>
    <cellStyle name="Percent 3 5 8 3 3 2" xfId="7944" xr:uid="{00000000-0005-0000-0000-0000111E0000}"/>
    <cellStyle name="Percent 3 5 8 3 4" xfId="7945" xr:uid="{00000000-0005-0000-0000-0000121E0000}"/>
    <cellStyle name="Percent 3 5 8 4" xfId="7946" xr:uid="{00000000-0005-0000-0000-0000131E0000}"/>
    <cellStyle name="Percent 3 5 8 4 2" xfId="7947" xr:uid="{00000000-0005-0000-0000-0000141E0000}"/>
    <cellStyle name="Percent 3 5 8 4 2 2" xfId="7948" xr:uid="{00000000-0005-0000-0000-0000151E0000}"/>
    <cellStyle name="Percent 3 5 8 4 3" xfId="7949" xr:uid="{00000000-0005-0000-0000-0000161E0000}"/>
    <cellStyle name="Percent 3 5 8 4 3 2" xfId="7950" xr:uid="{00000000-0005-0000-0000-0000171E0000}"/>
    <cellStyle name="Percent 3 5 8 4 4" xfId="7951" xr:uid="{00000000-0005-0000-0000-0000181E0000}"/>
    <cellStyle name="Percent 3 5 8 5" xfId="7952" xr:uid="{00000000-0005-0000-0000-0000191E0000}"/>
    <cellStyle name="Percent 3 5 8 5 2" xfId="7953" xr:uid="{00000000-0005-0000-0000-00001A1E0000}"/>
    <cellStyle name="Percent 3 5 8 5 2 2" xfId="7954" xr:uid="{00000000-0005-0000-0000-00001B1E0000}"/>
    <cellStyle name="Percent 3 5 8 5 3" xfId="7955" xr:uid="{00000000-0005-0000-0000-00001C1E0000}"/>
    <cellStyle name="Percent 3 5 8 5 3 2" xfId="7956" xr:uid="{00000000-0005-0000-0000-00001D1E0000}"/>
    <cellStyle name="Percent 3 5 8 5 4" xfId="7957" xr:uid="{00000000-0005-0000-0000-00001E1E0000}"/>
    <cellStyle name="Percent 3 5 8 5 4 2" xfId="7958" xr:uid="{00000000-0005-0000-0000-00001F1E0000}"/>
    <cellStyle name="Percent 3 5 8 5 5" xfId="7959" xr:uid="{00000000-0005-0000-0000-0000201E0000}"/>
    <cellStyle name="Percent 3 5 8 6" xfId="7960" xr:uid="{00000000-0005-0000-0000-0000211E0000}"/>
    <cellStyle name="Percent 3 5 8 6 2" xfId="7961" xr:uid="{00000000-0005-0000-0000-0000221E0000}"/>
    <cellStyle name="Percent 3 5 8 6 2 2" xfId="7962" xr:uid="{00000000-0005-0000-0000-0000231E0000}"/>
    <cellStyle name="Percent 3 5 8 6 3" xfId="7963" xr:uid="{00000000-0005-0000-0000-0000241E0000}"/>
    <cellStyle name="Percent 3 5 8 6 3 2" xfId="7964" xr:uid="{00000000-0005-0000-0000-0000251E0000}"/>
    <cellStyle name="Percent 3 5 8 6 4" xfId="7965" xr:uid="{00000000-0005-0000-0000-0000261E0000}"/>
    <cellStyle name="Percent 3 5 8 7" xfId="7966" xr:uid="{00000000-0005-0000-0000-0000271E0000}"/>
    <cellStyle name="Percent 3 5 8 7 2" xfId="7967" xr:uid="{00000000-0005-0000-0000-0000281E0000}"/>
    <cellStyle name="Percent 3 5 8 8" xfId="7968" xr:uid="{00000000-0005-0000-0000-0000291E0000}"/>
    <cellStyle name="Percent 3 5 8 8 2" xfId="7969" xr:uid="{00000000-0005-0000-0000-00002A1E0000}"/>
    <cellStyle name="Percent 3 5 8 9" xfId="7970" xr:uid="{00000000-0005-0000-0000-00002B1E0000}"/>
    <cellStyle name="Percent 3 5 8 9 2" xfId="7971" xr:uid="{00000000-0005-0000-0000-00002C1E0000}"/>
    <cellStyle name="Percent 3 5 9" xfId="2756" xr:uid="{00000000-0005-0000-0000-00002D1E0000}"/>
    <cellStyle name="Percent 3 5 9 10" xfId="7973" xr:uid="{00000000-0005-0000-0000-00002E1E0000}"/>
    <cellStyle name="Percent 3 5 9 10 2" xfId="7974" xr:uid="{00000000-0005-0000-0000-00002F1E0000}"/>
    <cellStyle name="Percent 3 5 9 11" xfId="7975" xr:uid="{00000000-0005-0000-0000-0000301E0000}"/>
    <cellStyle name="Percent 3 5 9 12" xfId="7972" xr:uid="{00000000-0005-0000-0000-0000311E0000}"/>
    <cellStyle name="Percent 3 5 9 2" xfId="7976" xr:uid="{00000000-0005-0000-0000-0000321E0000}"/>
    <cellStyle name="Percent 3 5 9 2 2" xfId="7977" xr:uid="{00000000-0005-0000-0000-0000331E0000}"/>
    <cellStyle name="Percent 3 5 9 2 2 2" xfId="7978" xr:uid="{00000000-0005-0000-0000-0000341E0000}"/>
    <cellStyle name="Percent 3 5 9 2 3" xfId="7979" xr:uid="{00000000-0005-0000-0000-0000351E0000}"/>
    <cellStyle name="Percent 3 5 9 2 3 2" xfId="7980" xr:uid="{00000000-0005-0000-0000-0000361E0000}"/>
    <cellStyle name="Percent 3 5 9 2 4" xfId="7981" xr:uid="{00000000-0005-0000-0000-0000371E0000}"/>
    <cellStyle name="Percent 3 5 9 3" xfId="7982" xr:uid="{00000000-0005-0000-0000-0000381E0000}"/>
    <cellStyle name="Percent 3 5 9 3 2" xfId="7983" xr:uid="{00000000-0005-0000-0000-0000391E0000}"/>
    <cellStyle name="Percent 3 5 9 3 2 2" xfId="7984" xr:uid="{00000000-0005-0000-0000-00003A1E0000}"/>
    <cellStyle name="Percent 3 5 9 3 3" xfId="7985" xr:uid="{00000000-0005-0000-0000-00003B1E0000}"/>
    <cellStyle name="Percent 3 5 9 3 3 2" xfId="7986" xr:uid="{00000000-0005-0000-0000-00003C1E0000}"/>
    <cellStyle name="Percent 3 5 9 3 4" xfId="7987" xr:uid="{00000000-0005-0000-0000-00003D1E0000}"/>
    <cellStyle name="Percent 3 5 9 4" xfId="7988" xr:uid="{00000000-0005-0000-0000-00003E1E0000}"/>
    <cellStyle name="Percent 3 5 9 4 2" xfId="7989" xr:uid="{00000000-0005-0000-0000-00003F1E0000}"/>
    <cellStyle name="Percent 3 5 9 4 2 2" xfId="7990" xr:uid="{00000000-0005-0000-0000-0000401E0000}"/>
    <cellStyle name="Percent 3 5 9 4 3" xfId="7991" xr:uid="{00000000-0005-0000-0000-0000411E0000}"/>
    <cellStyle name="Percent 3 5 9 4 3 2" xfId="7992" xr:uid="{00000000-0005-0000-0000-0000421E0000}"/>
    <cellStyle name="Percent 3 5 9 4 4" xfId="7993" xr:uid="{00000000-0005-0000-0000-0000431E0000}"/>
    <cellStyle name="Percent 3 5 9 5" xfId="7994" xr:uid="{00000000-0005-0000-0000-0000441E0000}"/>
    <cellStyle name="Percent 3 5 9 5 2" xfId="7995" xr:uid="{00000000-0005-0000-0000-0000451E0000}"/>
    <cellStyle name="Percent 3 5 9 5 2 2" xfId="7996" xr:uid="{00000000-0005-0000-0000-0000461E0000}"/>
    <cellStyle name="Percent 3 5 9 5 3" xfId="7997" xr:uid="{00000000-0005-0000-0000-0000471E0000}"/>
    <cellStyle name="Percent 3 5 9 5 3 2" xfId="7998" xr:uid="{00000000-0005-0000-0000-0000481E0000}"/>
    <cellStyle name="Percent 3 5 9 5 4" xfId="7999" xr:uid="{00000000-0005-0000-0000-0000491E0000}"/>
    <cellStyle name="Percent 3 5 9 5 4 2" xfId="8000" xr:uid="{00000000-0005-0000-0000-00004A1E0000}"/>
    <cellStyle name="Percent 3 5 9 5 5" xfId="8001" xr:uid="{00000000-0005-0000-0000-00004B1E0000}"/>
    <cellStyle name="Percent 3 5 9 6" xfId="8002" xr:uid="{00000000-0005-0000-0000-00004C1E0000}"/>
    <cellStyle name="Percent 3 5 9 6 2" xfId="8003" xr:uid="{00000000-0005-0000-0000-00004D1E0000}"/>
    <cellStyle name="Percent 3 5 9 6 2 2" xfId="8004" xr:uid="{00000000-0005-0000-0000-00004E1E0000}"/>
    <cellStyle name="Percent 3 5 9 6 3" xfId="8005" xr:uid="{00000000-0005-0000-0000-00004F1E0000}"/>
    <cellStyle name="Percent 3 5 9 6 3 2" xfId="8006" xr:uid="{00000000-0005-0000-0000-0000501E0000}"/>
    <cellStyle name="Percent 3 5 9 6 4" xfId="8007" xr:uid="{00000000-0005-0000-0000-0000511E0000}"/>
    <cellStyle name="Percent 3 5 9 7" xfId="8008" xr:uid="{00000000-0005-0000-0000-0000521E0000}"/>
    <cellStyle name="Percent 3 5 9 7 2" xfId="8009" xr:uid="{00000000-0005-0000-0000-0000531E0000}"/>
    <cellStyle name="Percent 3 5 9 8" xfId="8010" xr:uid="{00000000-0005-0000-0000-0000541E0000}"/>
    <cellStyle name="Percent 3 5 9 8 2" xfId="8011" xr:uid="{00000000-0005-0000-0000-0000551E0000}"/>
    <cellStyle name="Percent 3 5 9 9" xfId="8012" xr:uid="{00000000-0005-0000-0000-0000561E0000}"/>
    <cellStyle name="Percent 3 5 9 9 2" xfId="8013" xr:uid="{00000000-0005-0000-0000-0000571E0000}"/>
    <cellStyle name="Percent 3 6" xfId="2757" xr:uid="{00000000-0005-0000-0000-0000581E0000}"/>
    <cellStyle name="Percent 3 6 10" xfId="2758" xr:uid="{00000000-0005-0000-0000-0000591E0000}"/>
    <cellStyle name="Percent 3 6 10 10" xfId="8016" xr:uid="{00000000-0005-0000-0000-00005A1E0000}"/>
    <cellStyle name="Percent 3 6 10 10 2" xfId="8017" xr:uid="{00000000-0005-0000-0000-00005B1E0000}"/>
    <cellStyle name="Percent 3 6 10 11" xfId="8018" xr:uid="{00000000-0005-0000-0000-00005C1E0000}"/>
    <cellStyle name="Percent 3 6 10 12" xfId="8015" xr:uid="{00000000-0005-0000-0000-00005D1E0000}"/>
    <cellStyle name="Percent 3 6 10 2" xfId="8019" xr:uid="{00000000-0005-0000-0000-00005E1E0000}"/>
    <cellStyle name="Percent 3 6 10 2 2" xfId="8020" xr:uid="{00000000-0005-0000-0000-00005F1E0000}"/>
    <cellStyle name="Percent 3 6 10 2 2 2" xfId="8021" xr:uid="{00000000-0005-0000-0000-0000601E0000}"/>
    <cellStyle name="Percent 3 6 10 2 3" xfId="8022" xr:uid="{00000000-0005-0000-0000-0000611E0000}"/>
    <cellStyle name="Percent 3 6 10 2 3 2" xfId="8023" xr:uid="{00000000-0005-0000-0000-0000621E0000}"/>
    <cellStyle name="Percent 3 6 10 2 4" xfId="8024" xr:uid="{00000000-0005-0000-0000-0000631E0000}"/>
    <cellStyle name="Percent 3 6 10 3" xfId="8025" xr:uid="{00000000-0005-0000-0000-0000641E0000}"/>
    <cellStyle name="Percent 3 6 10 3 2" xfId="8026" xr:uid="{00000000-0005-0000-0000-0000651E0000}"/>
    <cellStyle name="Percent 3 6 10 3 2 2" xfId="8027" xr:uid="{00000000-0005-0000-0000-0000661E0000}"/>
    <cellStyle name="Percent 3 6 10 3 3" xfId="8028" xr:uid="{00000000-0005-0000-0000-0000671E0000}"/>
    <cellStyle name="Percent 3 6 10 3 3 2" xfId="8029" xr:uid="{00000000-0005-0000-0000-0000681E0000}"/>
    <cellStyle name="Percent 3 6 10 3 4" xfId="8030" xr:uid="{00000000-0005-0000-0000-0000691E0000}"/>
    <cellStyle name="Percent 3 6 10 4" xfId="8031" xr:uid="{00000000-0005-0000-0000-00006A1E0000}"/>
    <cellStyle name="Percent 3 6 10 4 2" xfId="8032" xr:uid="{00000000-0005-0000-0000-00006B1E0000}"/>
    <cellStyle name="Percent 3 6 10 4 2 2" xfId="8033" xr:uid="{00000000-0005-0000-0000-00006C1E0000}"/>
    <cellStyle name="Percent 3 6 10 4 3" xfId="8034" xr:uid="{00000000-0005-0000-0000-00006D1E0000}"/>
    <cellStyle name="Percent 3 6 10 4 3 2" xfId="8035" xr:uid="{00000000-0005-0000-0000-00006E1E0000}"/>
    <cellStyle name="Percent 3 6 10 4 4" xfId="8036" xr:uid="{00000000-0005-0000-0000-00006F1E0000}"/>
    <cellStyle name="Percent 3 6 10 5" xfId="8037" xr:uid="{00000000-0005-0000-0000-0000701E0000}"/>
    <cellStyle name="Percent 3 6 10 5 2" xfId="8038" xr:uid="{00000000-0005-0000-0000-0000711E0000}"/>
    <cellStyle name="Percent 3 6 10 5 2 2" xfId="8039" xr:uid="{00000000-0005-0000-0000-0000721E0000}"/>
    <cellStyle name="Percent 3 6 10 5 3" xfId="8040" xr:uid="{00000000-0005-0000-0000-0000731E0000}"/>
    <cellStyle name="Percent 3 6 10 5 3 2" xfId="8041" xr:uid="{00000000-0005-0000-0000-0000741E0000}"/>
    <cellStyle name="Percent 3 6 10 5 4" xfId="8042" xr:uid="{00000000-0005-0000-0000-0000751E0000}"/>
    <cellStyle name="Percent 3 6 10 5 4 2" xfId="8043" xr:uid="{00000000-0005-0000-0000-0000761E0000}"/>
    <cellStyle name="Percent 3 6 10 5 5" xfId="8044" xr:uid="{00000000-0005-0000-0000-0000771E0000}"/>
    <cellStyle name="Percent 3 6 10 6" xfId="8045" xr:uid="{00000000-0005-0000-0000-0000781E0000}"/>
    <cellStyle name="Percent 3 6 10 6 2" xfId="8046" xr:uid="{00000000-0005-0000-0000-0000791E0000}"/>
    <cellStyle name="Percent 3 6 10 6 2 2" xfId="8047" xr:uid="{00000000-0005-0000-0000-00007A1E0000}"/>
    <cellStyle name="Percent 3 6 10 6 3" xfId="8048" xr:uid="{00000000-0005-0000-0000-00007B1E0000}"/>
    <cellStyle name="Percent 3 6 10 6 3 2" xfId="8049" xr:uid="{00000000-0005-0000-0000-00007C1E0000}"/>
    <cellStyle name="Percent 3 6 10 6 4" xfId="8050" xr:uid="{00000000-0005-0000-0000-00007D1E0000}"/>
    <cellStyle name="Percent 3 6 10 7" xfId="8051" xr:uid="{00000000-0005-0000-0000-00007E1E0000}"/>
    <cellStyle name="Percent 3 6 10 7 2" xfId="8052" xr:uid="{00000000-0005-0000-0000-00007F1E0000}"/>
    <cellStyle name="Percent 3 6 10 8" xfId="8053" xr:uid="{00000000-0005-0000-0000-0000801E0000}"/>
    <cellStyle name="Percent 3 6 10 8 2" xfId="8054" xr:uid="{00000000-0005-0000-0000-0000811E0000}"/>
    <cellStyle name="Percent 3 6 10 9" xfId="8055" xr:uid="{00000000-0005-0000-0000-0000821E0000}"/>
    <cellStyle name="Percent 3 6 10 9 2" xfId="8056" xr:uid="{00000000-0005-0000-0000-0000831E0000}"/>
    <cellStyle name="Percent 3 6 11" xfId="2759" xr:uid="{00000000-0005-0000-0000-0000841E0000}"/>
    <cellStyle name="Percent 3 6 11 10" xfId="8058" xr:uid="{00000000-0005-0000-0000-0000851E0000}"/>
    <cellStyle name="Percent 3 6 11 10 2" xfId="8059" xr:uid="{00000000-0005-0000-0000-0000861E0000}"/>
    <cellStyle name="Percent 3 6 11 11" xfId="8060" xr:uid="{00000000-0005-0000-0000-0000871E0000}"/>
    <cellStyle name="Percent 3 6 11 12" xfId="8057" xr:uid="{00000000-0005-0000-0000-0000881E0000}"/>
    <cellStyle name="Percent 3 6 11 2" xfId="8061" xr:uid="{00000000-0005-0000-0000-0000891E0000}"/>
    <cellStyle name="Percent 3 6 11 2 2" xfId="8062" xr:uid="{00000000-0005-0000-0000-00008A1E0000}"/>
    <cellStyle name="Percent 3 6 11 2 2 2" xfId="8063" xr:uid="{00000000-0005-0000-0000-00008B1E0000}"/>
    <cellStyle name="Percent 3 6 11 2 3" xfId="8064" xr:uid="{00000000-0005-0000-0000-00008C1E0000}"/>
    <cellStyle name="Percent 3 6 11 2 3 2" xfId="8065" xr:uid="{00000000-0005-0000-0000-00008D1E0000}"/>
    <cellStyle name="Percent 3 6 11 2 4" xfId="8066" xr:uid="{00000000-0005-0000-0000-00008E1E0000}"/>
    <cellStyle name="Percent 3 6 11 3" xfId="8067" xr:uid="{00000000-0005-0000-0000-00008F1E0000}"/>
    <cellStyle name="Percent 3 6 11 3 2" xfId="8068" xr:uid="{00000000-0005-0000-0000-0000901E0000}"/>
    <cellStyle name="Percent 3 6 11 3 2 2" xfId="8069" xr:uid="{00000000-0005-0000-0000-0000911E0000}"/>
    <cellStyle name="Percent 3 6 11 3 3" xfId="8070" xr:uid="{00000000-0005-0000-0000-0000921E0000}"/>
    <cellStyle name="Percent 3 6 11 3 3 2" xfId="8071" xr:uid="{00000000-0005-0000-0000-0000931E0000}"/>
    <cellStyle name="Percent 3 6 11 3 4" xfId="8072" xr:uid="{00000000-0005-0000-0000-0000941E0000}"/>
    <cellStyle name="Percent 3 6 11 4" xfId="8073" xr:uid="{00000000-0005-0000-0000-0000951E0000}"/>
    <cellStyle name="Percent 3 6 11 4 2" xfId="8074" xr:uid="{00000000-0005-0000-0000-0000961E0000}"/>
    <cellStyle name="Percent 3 6 11 4 2 2" xfId="8075" xr:uid="{00000000-0005-0000-0000-0000971E0000}"/>
    <cellStyle name="Percent 3 6 11 4 3" xfId="8076" xr:uid="{00000000-0005-0000-0000-0000981E0000}"/>
    <cellStyle name="Percent 3 6 11 4 3 2" xfId="8077" xr:uid="{00000000-0005-0000-0000-0000991E0000}"/>
    <cellStyle name="Percent 3 6 11 4 4" xfId="8078" xr:uid="{00000000-0005-0000-0000-00009A1E0000}"/>
    <cellStyle name="Percent 3 6 11 5" xfId="8079" xr:uid="{00000000-0005-0000-0000-00009B1E0000}"/>
    <cellStyle name="Percent 3 6 11 5 2" xfId="8080" xr:uid="{00000000-0005-0000-0000-00009C1E0000}"/>
    <cellStyle name="Percent 3 6 11 5 2 2" xfId="8081" xr:uid="{00000000-0005-0000-0000-00009D1E0000}"/>
    <cellStyle name="Percent 3 6 11 5 3" xfId="8082" xr:uid="{00000000-0005-0000-0000-00009E1E0000}"/>
    <cellStyle name="Percent 3 6 11 5 3 2" xfId="8083" xr:uid="{00000000-0005-0000-0000-00009F1E0000}"/>
    <cellStyle name="Percent 3 6 11 5 4" xfId="8084" xr:uid="{00000000-0005-0000-0000-0000A01E0000}"/>
    <cellStyle name="Percent 3 6 11 5 4 2" xfId="8085" xr:uid="{00000000-0005-0000-0000-0000A11E0000}"/>
    <cellStyle name="Percent 3 6 11 5 5" xfId="8086" xr:uid="{00000000-0005-0000-0000-0000A21E0000}"/>
    <cellStyle name="Percent 3 6 11 6" xfId="8087" xr:uid="{00000000-0005-0000-0000-0000A31E0000}"/>
    <cellStyle name="Percent 3 6 11 6 2" xfId="8088" xr:uid="{00000000-0005-0000-0000-0000A41E0000}"/>
    <cellStyle name="Percent 3 6 11 6 2 2" xfId="8089" xr:uid="{00000000-0005-0000-0000-0000A51E0000}"/>
    <cellStyle name="Percent 3 6 11 6 3" xfId="8090" xr:uid="{00000000-0005-0000-0000-0000A61E0000}"/>
    <cellStyle name="Percent 3 6 11 6 3 2" xfId="8091" xr:uid="{00000000-0005-0000-0000-0000A71E0000}"/>
    <cellStyle name="Percent 3 6 11 6 4" xfId="8092" xr:uid="{00000000-0005-0000-0000-0000A81E0000}"/>
    <cellStyle name="Percent 3 6 11 7" xfId="8093" xr:uid="{00000000-0005-0000-0000-0000A91E0000}"/>
    <cellStyle name="Percent 3 6 11 7 2" xfId="8094" xr:uid="{00000000-0005-0000-0000-0000AA1E0000}"/>
    <cellStyle name="Percent 3 6 11 8" xfId="8095" xr:uid="{00000000-0005-0000-0000-0000AB1E0000}"/>
    <cellStyle name="Percent 3 6 11 8 2" xfId="8096" xr:uid="{00000000-0005-0000-0000-0000AC1E0000}"/>
    <cellStyle name="Percent 3 6 11 9" xfId="8097" xr:uid="{00000000-0005-0000-0000-0000AD1E0000}"/>
    <cellStyle name="Percent 3 6 11 9 2" xfId="8098" xr:uid="{00000000-0005-0000-0000-0000AE1E0000}"/>
    <cellStyle name="Percent 3 6 12" xfId="2760" xr:uid="{00000000-0005-0000-0000-0000AF1E0000}"/>
    <cellStyle name="Percent 3 6 12 10" xfId="8100" xr:uid="{00000000-0005-0000-0000-0000B01E0000}"/>
    <cellStyle name="Percent 3 6 12 10 2" xfId="8101" xr:uid="{00000000-0005-0000-0000-0000B11E0000}"/>
    <cellStyle name="Percent 3 6 12 11" xfId="8102" xr:uid="{00000000-0005-0000-0000-0000B21E0000}"/>
    <cellStyle name="Percent 3 6 12 12" xfId="8099" xr:uid="{00000000-0005-0000-0000-0000B31E0000}"/>
    <cellStyle name="Percent 3 6 12 2" xfId="8103" xr:uid="{00000000-0005-0000-0000-0000B41E0000}"/>
    <cellStyle name="Percent 3 6 12 2 2" xfId="8104" xr:uid="{00000000-0005-0000-0000-0000B51E0000}"/>
    <cellStyle name="Percent 3 6 12 2 2 2" xfId="8105" xr:uid="{00000000-0005-0000-0000-0000B61E0000}"/>
    <cellStyle name="Percent 3 6 12 2 3" xfId="8106" xr:uid="{00000000-0005-0000-0000-0000B71E0000}"/>
    <cellStyle name="Percent 3 6 12 2 3 2" xfId="8107" xr:uid="{00000000-0005-0000-0000-0000B81E0000}"/>
    <cellStyle name="Percent 3 6 12 2 4" xfId="8108" xr:uid="{00000000-0005-0000-0000-0000B91E0000}"/>
    <cellStyle name="Percent 3 6 12 3" xfId="8109" xr:uid="{00000000-0005-0000-0000-0000BA1E0000}"/>
    <cellStyle name="Percent 3 6 12 3 2" xfId="8110" xr:uid="{00000000-0005-0000-0000-0000BB1E0000}"/>
    <cellStyle name="Percent 3 6 12 3 2 2" xfId="8111" xr:uid="{00000000-0005-0000-0000-0000BC1E0000}"/>
    <cellStyle name="Percent 3 6 12 3 3" xfId="8112" xr:uid="{00000000-0005-0000-0000-0000BD1E0000}"/>
    <cellStyle name="Percent 3 6 12 3 3 2" xfId="8113" xr:uid="{00000000-0005-0000-0000-0000BE1E0000}"/>
    <cellStyle name="Percent 3 6 12 3 4" xfId="8114" xr:uid="{00000000-0005-0000-0000-0000BF1E0000}"/>
    <cellStyle name="Percent 3 6 12 4" xfId="8115" xr:uid="{00000000-0005-0000-0000-0000C01E0000}"/>
    <cellStyle name="Percent 3 6 12 4 2" xfId="8116" xr:uid="{00000000-0005-0000-0000-0000C11E0000}"/>
    <cellStyle name="Percent 3 6 12 4 2 2" xfId="8117" xr:uid="{00000000-0005-0000-0000-0000C21E0000}"/>
    <cellStyle name="Percent 3 6 12 4 3" xfId="8118" xr:uid="{00000000-0005-0000-0000-0000C31E0000}"/>
    <cellStyle name="Percent 3 6 12 4 3 2" xfId="8119" xr:uid="{00000000-0005-0000-0000-0000C41E0000}"/>
    <cellStyle name="Percent 3 6 12 4 4" xfId="8120" xr:uid="{00000000-0005-0000-0000-0000C51E0000}"/>
    <cellStyle name="Percent 3 6 12 5" xfId="8121" xr:uid="{00000000-0005-0000-0000-0000C61E0000}"/>
    <cellStyle name="Percent 3 6 12 5 2" xfId="8122" xr:uid="{00000000-0005-0000-0000-0000C71E0000}"/>
    <cellStyle name="Percent 3 6 12 5 2 2" xfId="8123" xr:uid="{00000000-0005-0000-0000-0000C81E0000}"/>
    <cellStyle name="Percent 3 6 12 5 3" xfId="8124" xr:uid="{00000000-0005-0000-0000-0000C91E0000}"/>
    <cellStyle name="Percent 3 6 12 5 3 2" xfId="8125" xr:uid="{00000000-0005-0000-0000-0000CA1E0000}"/>
    <cellStyle name="Percent 3 6 12 5 4" xfId="8126" xr:uid="{00000000-0005-0000-0000-0000CB1E0000}"/>
    <cellStyle name="Percent 3 6 12 5 4 2" xfId="8127" xr:uid="{00000000-0005-0000-0000-0000CC1E0000}"/>
    <cellStyle name="Percent 3 6 12 5 5" xfId="8128" xr:uid="{00000000-0005-0000-0000-0000CD1E0000}"/>
    <cellStyle name="Percent 3 6 12 6" xfId="8129" xr:uid="{00000000-0005-0000-0000-0000CE1E0000}"/>
    <cellStyle name="Percent 3 6 12 6 2" xfId="8130" xr:uid="{00000000-0005-0000-0000-0000CF1E0000}"/>
    <cellStyle name="Percent 3 6 12 6 2 2" xfId="8131" xr:uid="{00000000-0005-0000-0000-0000D01E0000}"/>
    <cellStyle name="Percent 3 6 12 6 3" xfId="8132" xr:uid="{00000000-0005-0000-0000-0000D11E0000}"/>
    <cellStyle name="Percent 3 6 12 6 3 2" xfId="8133" xr:uid="{00000000-0005-0000-0000-0000D21E0000}"/>
    <cellStyle name="Percent 3 6 12 6 4" xfId="8134" xr:uid="{00000000-0005-0000-0000-0000D31E0000}"/>
    <cellStyle name="Percent 3 6 12 7" xfId="8135" xr:uid="{00000000-0005-0000-0000-0000D41E0000}"/>
    <cellStyle name="Percent 3 6 12 7 2" xfId="8136" xr:uid="{00000000-0005-0000-0000-0000D51E0000}"/>
    <cellStyle name="Percent 3 6 12 8" xfId="8137" xr:uid="{00000000-0005-0000-0000-0000D61E0000}"/>
    <cellStyle name="Percent 3 6 12 8 2" xfId="8138" xr:uid="{00000000-0005-0000-0000-0000D71E0000}"/>
    <cellStyle name="Percent 3 6 12 9" xfId="8139" xr:uid="{00000000-0005-0000-0000-0000D81E0000}"/>
    <cellStyle name="Percent 3 6 12 9 2" xfId="8140" xr:uid="{00000000-0005-0000-0000-0000D91E0000}"/>
    <cellStyle name="Percent 3 6 13" xfId="2761" xr:uid="{00000000-0005-0000-0000-0000DA1E0000}"/>
    <cellStyle name="Percent 3 6 13 10" xfId="8142" xr:uid="{00000000-0005-0000-0000-0000DB1E0000}"/>
    <cellStyle name="Percent 3 6 13 10 2" xfId="8143" xr:uid="{00000000-0005-0000-0000-0000DC1E0000}"/>
    <cellStyle name="Percent 3 6 13 11" xfId="8144" xr:uid="{00000000-0005-0000-0000-0000DD1E0000}"/>
    <cellStyle name="Percent 3 6 13 12" xfId="8141" xr:uid="{00000000-0005-0000-0000-0000DE1E0000}"/>
    <cellStyle name="Percent 3 6 13 2" xfId="8145" xr:uid="{00000000-0005-0000-0000-0000DF1E0000}"/>
    <cellStyle name="Percent 3 6 13 2 2" xfId="8146" xr:uid="{00000000-0005-0000-0000-0000E01E0000}"/>
    <cellStyle name="Percent 3 6 13 2 2 2" xfId="8147" xr:uid="{00000000-0005-0000-0000-0000E11E0000}"/>
    <cellStyle name="Percent 3 6 13 2 3" xfId="8148" xr:uid="{00000000-0005-0000-0000-0000E21E0000}"/>
    <cellStyle name="Percent 3 6 13 2 3 2" xfId="8149" xr:uid="{00000000-0005-0000-0000-0000E31E0000}"/>
    <cellStyle name="Percent 3 6 13 2 4" xfId="8150" xr:uid="{00000000-0005-0000-0000-0000E41E0000}"/>
    <cellStyle name="Percent 3 6 13 3" xfId="8151" xr:uid="{00000000-0005-0000-0000-0000E51E0000}"/>
    <cellStyle name="Percent 3 6 13 3 2" xfId="8152" xr:uid="{00000000-0005-0000-0000-0000E61E0000}"/>
    <cellStyle name="Percent 3 6 13 3 2 2" xfId="8153" xr:uid="{00000000-0005-0000-0000-0000E71E0000}"/>
    <cellStyle name="Percent 3 6 13 3 3" xfId="8154" xr:uid="{00000000-0005-0000-0000-0000E81E0000}"/>
    <cellStyle name="Percent 3 6 13 3 3 2" xfId="8155" xr:uid="{00000000-0005-0000-0000-0000E91E0000}"/>
    <cellStyle name="Percent 3 6 13 3 4" xfId="8156" xr:uid="{00000000-0005-0000-0000-0000EA1E0000}"/>
    <cellStyle name="Percent 3 6 13 4" xfId="8157" xr:uid="{00000000-0005-0000-0000-0000EB1E0000}"/>
    <cellStyle name="Percent 3 6 13 4 2" xfId="8158" xr:uid="{00000000-0005-0000-0000-0000EC1E0000}"/>
    <cellStyle name="Percent 3 6 13 4 2 2" xfId="8159" xr:uid="{00000000-0005-0000-0000-0000ED1E0000}"/>
    <cellStyle name="Percent 3 6 13 4 3" xfId="8160" xr:uid="{00000000-0005-0000-0000-0000EE1E0000}"/>
    <cellStyle name="Percent 3 6 13 4 3 2" xfId="8161" xr:uid="{00000000-0005-0000-0000-0000EF1E0000}"/>
    <cellStyle name="Percent 3 6 13 4 4" xfId="8162" xr:uid="{00000000-0005-0000-0000-0000F01E0000}"/>
    <cellStyle name="Percent 3 6 13 5" xfId="8163" xr:uid="{00000000-0005-0000-0000-0000F11E0000}"/>
    <cellStyle name="Percent 3 6 13 5 2" xfId="8164" xr:uid="{00000000-0005-0000-0000-0000F21E0000}"/>
    <cellStyle name="Percent 3 6 13 5 2 2" xfId="8165" xr:uid="{00000000-0005-0000-0000-0000F31E0000}"/>
    <cellStyle name="Percent 3 6 13 5 3" xfId="8166" xr:uid="{00000000-0005-0000-0000-0000F41E0000}"/>
    <cellStyle name="Percent 3 6 13 5 3 2" xfId="8167" xr:uid="{00000000-0005-0000-0000-0000F51E0000}"/>
    <cellStyle name="Percent 3 6 13 5 4" xfId="8168" xr:uid="{00000000-0005-0000-0000-0000F61E0000}"/>
    <cellStyle name="Percent 3 6 13 5 4 2" xfId="8169" xr:uid="{00000000-0005-0000-0000-0000F71E0000}"/>
    <cellStyle name="Percent 3 6 13 5 5" xfId="8170" xr:uid="{00000000-0005-0000-0000-0000F81E0000}"/>
    <cellStyle name="Percent 3 6 13 6" xfId="8171" xr:uid="{00000000-0005-0000-0000-0000F91E0000}"/>
    <cellStyle name="Percent 3 6 13 6 2" xfId="8172" xr:uid="{00000000-0005-0000-0000-0000FA1E0000}"/>
    <cellStyle name="Percent 3 6 13 6 2 2" xfId="8173" xr:uid="{00000000-0005-0000-0000-0000FB1E0000}"/>
    <cellStyle name="Percent 3 6 13 6 3" xfId="8174" xr:uid="{00000000-0005-0000-0000-0000FC1E0000}"/>
    <cellStyle name="Percent 3 6 13 6 3 2" xfId="8175" xr:uid="{00000000-0005-0000-0000-0000FD1E0000}"/>
    <cellStyle name="Percent 3 6 13 6 4" xfId="8176" xr:uid="{00000000-0005-0000-0000-0000FE1E0000}"/>
    <cellStyle name="Percent 3 6 13 7" xfId="8177" xr:uid="{00000000-0005-0000-0000-0000FF1E0000}"/>
    <cellStyle name="Percent 3 6 13 7 2" xfId="8178" xr:uid="{00000000-0005-0000-0000-0000001F0000}"/>
    <cellStyle name="Percent 3 6 13 8" xfId="8179" xr:uid="{00000000-0005-0000-0000-0000011F0000}"/>
    <cellStyle name="Percent 3 6 13 8 2" xfId="8180" xr:uid="{00000000-0005-0000-0000-0000021F0000}"/>
    <cellStyle name="Percent 3 6 13 9" xfId="8181" xr:uid="{00000000-0005-0000-0000-0000031F0000}"/>
    <cellStyle name="Percent 3 6 13 9 2" xfId="8182" xr:uid="{00000000-0005-0000-0000-0000041F0000}"/>
    <cellStyle name="Percent 3 6 14" xfId="2762" xr:uid="{00000000-0005-0000-0000-0000051F0000}"/>
    <cellStyle name="Percent 3 6 14 10" xfId="8184" xr:uid="{00000000-0005-0000-0000-0000061F0000}"/>
    <cellStyle name="Percent 3 6 14 10 2" xfId="8185" xr:uid="{00000000-0005-0000-0000-0000071F0000}"/>
    <cellStyle name="Percent 3 6 14 11" xfId="8186" xr:uid="{00000000-0005-0000-0000-0000081F0000}"/>
    <cellStyle name="Percent 3 6 14 12" xfId="8183" xr:uid="{00000000-0005-0000-0000-0000091F0000}"/>
    <cellStyle name="Percent 3 6 14 2" xfId="8187" xr:uid="{00000000-0005-0000-0000-00000A1F0000}"/>
    <cellStyle name="Percent 3 6 14 2 2" xfId="8188" xr:uid="{00000000-0005-0000-0000-00000B1F0000}"/>
    <cellStyle name="Percent 3 6 14 2 2 2" xfId="8189" xr:uid="{00000000-0005-0000-0000-00000C1F0000}"/>
    <cellStyle name="Percent 3 6 14 2 3" xfId="8190" xr:uid="{00000000-0005-0000-0000-00000D1F0000}"/>
    <cellStyle name="Percent 3 6 14 2 3 2" xfId="8191" xr:uid="{00000000-0005-0000-0000-00000E1F0000}"/>
    <cellStyle name="Percent 3 6 14 2 4" xfId="8192" xr:uid="{00000000-0005-0000-0000-00000F1F0000}"/>
    <cellStyle name="Percent 3 6 14 3" xfId="8193" xr:uid="{00000000-0005-0000-0000-0000101F0000}"/>
    <cellStyle name="Percent 3 6 14 3 2" xfId="8194" xr:uid="{00000000-0005-0000-0000-0000111F0000}"/>
    <cellStyle name="Percent 3 6 14 3 2 2" xfId="8195" xr:uid="{00000000-0005-0000-0000-0000121F0000}"/>
    <cellStyle name="Percent 3 6 14 3 3" xfId="8196" xr:uid="{00000000-0005-0000-0000-0000131F0000}"/>
    <cellStyle name="Percent 3 6 14 3 3 2" xfId="8197" xr:uid="{00000000-0005-0000-0000-0000141F0000}"/>
    <cellStyle name="Percent 3 6 14 3 4" xfId="8198" xr:uid="{00000000-0005-0000-0000-0000151F0000}"/>
    <cellStyle name="Percent 3 6 14 4" xfId="8199" xr:uid="{00000000-0005-0000-0000-0000161F0000}"/>
    <cellStyle name="Percent 3 6 14 4 2" xfId="8200" xr:uid="{00000000-0005-0000-0000-0000171F0000}"/>
    <cellStyle name="Percent 3 6 14 4 2 2" xfId="8201" xr:uid="{00000000-0005-0000-0000-0000181F0000}"/>
    <cellStyle name="Percent 3 6 14 4 3" xfId="8202" xr:uid="{00000000-0005-0000-0000-0000191F0000}"/>
    <cellStyle name="Percent 3 6 14 4 3 2" xfId="8203" xr:uid="{00000000-0005-0000-0000-00001A1F0000}"/>
    <cellStyle name="Percent 3 6 14 4 4" xfId="8204" xr:uid="{00000000-0005-0000-0000-00001B1F0000}"/>
    <cellStyle name="Percent 3 6 14 5" xfId="8205" xr:uid="{00000000-0005-0000-0000-00001C1F0000}"/>
    <cellStyle name="Percent 3 6 14 5 2" xfId="8206" xr:uid="{00000000-0005-0000-0000-00001D1F0000}"/>
    <cellStyle name="Percent 3 6 14 5 2 2" xfId="8207" xr:uid="{00000000-0005-0000-0000-00001E1F0000}"/>
    <cellStyle name="Percent 3 6 14 5 3" xfId="8208" xr:uid="{00000000-0005-0000-0000-00001F1F0000}"/>
    <cellStyle name="Percent 3 6 14 5 3 2" xfId="8209" xr:uid="{00000000-0005-0000-0000-0000201F0000}"/>
    <cellStyle name="Percent 3 6 14 5 4" xfId="8210" xr:uid="{00000000-0005-0000-0000-0000211F0000}"/>
    <cellStyle name="Percent 3 6 14 5 4 2" xfId="8211" xr:uid="{00000000-0005-0000-0000-0000221F0000}"/>
    <cellStyle name="Percent 3 6 14 5 5" xfId="8212" xr:uid="{00000000-0005-0000-0000-0000231F0000}"/>
    <cellStyle name="Percent 3 6 14 6" xfId="8213" xr:uid="{00000000-0005-0000-0000-0000241F0000}"/>
    <cellStyle name="Percent 3 6 14 6 2" xfId="8214" xr:uid="{00000000-0005-0000-0000-0000251F0000}"/>
    <cellStyle name="Percent 3 6 14 6 2 2" xfId="8215" xr:uid="{00000000-0005-0000-0000-0000261F0000}"/>
    <cellStyle name="Percent 3 6 14 6 3" xfId="8216" xr:uid="{00000000-0005-0000-0000-0000271F0000}"/>
    <cellStyle name="Percent 3 6 14 6 3 2" xfId="8217" xr:uid="{00000000-0005-0000-0000-0000281F0000}"/>
    <cellStyle name="Percent 3 6 14 6 4" xfId="8218" xr:uid="{00000000-0005-0000-0000-0000291F0000}"/>
    <cellStyle name="Percent 3 6 14 7" xfId="8219" xr:uid="{00000000-0005-0000-0000-00002A1F0000}"/>
    <cellStyle name="Percent 3 6 14 7 2" xfId="8220" xr:uid="{00000000-0005-0000-0000-00002B1F0000}"/>
    <cellStyle name="Percent 3 6 14 8" xfId="8221" xr:uid="{00000000-0005-0000-0000-00002C1F0000}"/>
    <cellStyle name="Percent 3 6 14 8 2" xfId="8222" xr:uid="{00000000-0005-0000-0000-00002D1F0000}"/>
    <cellStyle name="Percent 3 6 14 9" xfId="8223" xr:uid="{00000000-0005-0000-0000-00002E1F0000}"/>
    <cellStyle name="Percent 3 6 14 9 2" xfId="8224" xr:uid="{00000000-0005-0000-0000-00002F1F0000}"/>
    <cellStyle name="Percent 3 6 15" xfId="2763" xr:uid="{00000000-0005-0000-0000-0000301F0000}"/>
    <cellStyle name="Percent 3 6 15 10" xfId="8226" xr:uid="{00000000-0005-0000-0000-0000311F0000}"/>
    <cellStyle name="Percent 3 6 15 10 2" xfId="8227" xr:uid="{00000000-0005-0000-0000-0000321F0000}"/>
    <cellStyle name="Percent 3 6 15 11" xfId="8228" xr:uid="{00000000-0005-0000-0000-0000331F0000}"/>
    <cellStyle name="Percent 3 6 15 12" xfId="8225" xr:uid="{00000000-0005-0000-0000-0000341F0000}"/>
    <cellStyle name="Percent 3 6 15 2" xfId="8229" xr:uid="{00000000-0005-0000-0000-0000351F0000}"/>
    <cellStyle name="Percent 3 6 15 2 2" xfId="8230" xr:uid="{00000000-0005-0000-0000-0000361F0000}"/>
    <cellStyle name="Percent 3 6 15 2 2 2" xfId="8231" xr:uid="{00000000-0005-0000-0000-0000371F0000}"/>
    <cellStyle name="Percent 3 6 15 2 3" xfId="8232" xr:uid="{00000000-0005-0000-0000-0000381F0000}"/>
    <cellStyle name="Percent 3 6 15 2 3 2" xfId="8233" xr:uid="{00000000-0005-0000-0000-0000391F0000}"/>
    <cellStyle name="Percent 3 6 15 2 4" xfId="8234" xr:uid="{00000000-0005-0000-0000-00003A1F0000}"/>
    <cellStyle name="Percent 3 6 15 3" xfId="8235" xr:uid="{00000000-0005-0000-0000-00003B1F0000}"/>
    <cellStyle name="Percent 3 6 15 3 2" xfId="8236" xr:uid="{00000000-0005-0000-0000-00003C1F0000}"/>
    <cellStyle name="Percent 3 6 15 3 2 2" xfId="8237" xr:uid="{00000000-0005-0000-0000-00003D1F0000}"/>
    <cellStyle name="Percent 3 6 15 3 3" xfId="8238" xr:uid="{00000000-0005-0000-0000-00003E1F0000}"/>
    <cellStyle name="Percent 3 6 15 3 3 2" xfId="8239" xr:uid="{00000000-0005-0000-0000-00003F1F0000}"/>
    <cellStyle name="Percent 3 6 15 3 4" xfId="8240" xr:uid="{00000000-0005-0000-0000-0000401F0000}"/>
    <cellStyle name="Percent 3 6 15 4" xfId="8241" xr:uid="{00000000-0005-0000-0000-0000411F0000}"/>
    <cellStyle name="Percent 3 6 15 4 2" xfId="8242" xr:uid="{00000000-0005-0000-0000-0000421F0000}"/>
    <cellStyle name="Percent 3 6 15 4 2 2" xfId="8243" xr:uid="{00000000-0005-0000-0000-0000431F0000}"/>
    <cellStyle name="Percent 3 6 15 4 3" xfId="8244" xr:uid="{00000000-0005-0000-0000-0000441F0000}"/>
    <cellStyle name="Percent 3 6 15 4 3 2" xfId="8245" xr:uid="{00000000-0005-0000-0000-0000451F0000}"/>
    <cellStyle name="Percent 3 6 15 4 4" xfId="8246" xr:uid="{00000000-0005-0000-0000-0000461F0000}"/>
    <cellStyle name="Percent 3 6 15 5" xfId="8247" xr:uid="{00000000-0005-0000-0000-0000471F0000}"/>
    <cellStyle name="Percent 3 6 15 5 2" xfId="8248" xr:uid="{00000000-0005-0000-0000-0000481F0000}"/>
    <cellStyle name="Percent 3 6 15 5 2 2" xfId="8249" xr:uid="{00000000-0005-0000-0000-0000491F0000}"/>
    <cellStyle name="Percent 3 6 15 5 3" xfId="8250" xr:uid="{00000000-0005-0000-0000-00004A1F0000}"/>
    <cellStyle name="Percent 3 6 15 5 3 2" xfId="8251" xr:uid="{00000000-0005-0000-0000-00004B1F0000}"/>
    <cellStyle name="Percent 3 6 15 5 4" xfId="8252" xr:uid="{00000000-0005-0000-0000-00004C1F0000}"/>
    <cellStyle name="Percent 3 6 15 5 4 2" xfId="8253" xr:uid="{00000000-0005-0000-0000-00004D1F0000}"/>
    <cellStyle name="Percent 3 6 15 5 5" xfId="8254" xr:uid="{00000000-0005-0000-0000-00004E1F0000}"/>
    <cellStyle name="Percent 3 6 15 6" xfId="8255" xr:uid="{00000000-0005-0000-0000-00004F1F0000}"/>
    <cellStyle name="Percent 3 6 15 6 2" xfId="8256" xr:uid="{00000000-0005-0000-0000-0000501F0000}"/>
    <cellStyle name="Percent 3 6 15 6 2 2" xfId="8257" xr:uid="{00000000-0005-0000-0000-0000511F0000}"/>
    <cellStyle name="Percent 3 6 15 6 3" xfId="8258" xr:uid="{00000000-0005-0000-0000-0000521F0000}"/>
    <cellStyle name="Percent 3 6 15 6 3 2" xfId="8259" xr:uid="{00000000-0005-0000-0000-0000531F0000}"/>
    <cellStyle name="Percent 3 6 15 6 4" xfId="8260" xr:uid="{00000000-0005-0000-0000-0000541F0000}"/>
    <cellStyle name="Percent 3 6 15 7" xfId="8261" xr:uid="{00000000-0005-0000-0000-0000551F0000}"/>
    <cellStyle name="Percent 3 6 15 7 2" xfId="8262" xr:uid="{00000000-0005-0000-0000-0000561F0000}"/>
    <cellStyle name="Percent 3 6 15 8" xfId="8263" xr:uid="{00000000-0005-0000-0000-0000571F0000}"/>
    <cellStyle name="Percent 3 6 15 8 2" xfId="8264" xr:uid="{00000000-0005-0000-0000-0000581F0000}"/>
    <cellStyle name="Percent 3 6 15 9" xfId="8265" xr:uid="{00000000-0005-0000-0000-0000591F0000}"/>
    <cellStyle name="Percent 3 6 15 9 2" xfId="8266" xr:uid="{00000000-0005-0000-0000-00005A1F0000}"/>
    <cellStyle name="Percent 3 6 16" xfId="8267" xr:uid="{00000000-0005-0000-0000-00005B1F0000}"/>
    <cellStyle name="Percent 3 6 16 2" xfId="8268" xr:uid="{00000000-0005-0000-0000-00005C1F0000}"/>
    <cellStyle name="Percent 3 6 16 2 2" xfId="8269" xr:uid="{00000000-0005-0000-0000-00005D1F0000}"/>
    <cellStyle name="Percent 3 6 16 3" xfId="8270" xr:uid="{00000000-0005-0000-0000-00005E1F0000}"/>
    <cellStyle name="Percent 3 6 16 3 2" xfId="8271" xr:uid="{00000000-0005-0000-0000-00005F1F0000}"/>
    <cellStyle name="Percent 3 6 16 4" xfId="8272" xr:uid="{00000000-0005-0000-0000-0000601F0000}"/>
    <cellStyle name="Percent 3 6 17" xfId="8273" xr:uid="{00000000-0005-0000-0000-0000611F0000}"/>
    <cellStyle name="Percent 3 6 17 2" xfId="8274" xr:uid="{00000000-0005-0000-0000-0000621F0000}"/>
    <cellStyle name="Percent 3 6 17 2 2" xfId="8275" xr:uid="{00000000-0005-0000-0000-0000631F0000}"/>
    <cellStyle name="Percent 3 6 17 3" xfId="8276" xr:uid="{00000000-0005-0000-0000-0000641F0000}"/>
    <cellStyle name="Percent 3 6 17 3 2" xfId="8277" xr:uid="{00000000-0005-0000-0000-0000651F0000}"/>
    <cellStyle name="Percent 3 6 17 4" xfId="8278" xr:uid="{00000000-0005-0000-0000-0000661F0000}"/>
    <cellStyle name="Percent 3 6 18" xfId="8279" xr:uid="{00000000-0005-0000-0000-0000671F0000}"/>
    <cellStyle name="Percent 3 6 18 2" xfId="8280" xr:uid="{00000000-0005-0000-0000-0000681F0000}"/>
    <cellStyle name="Percent 3 6 18 2 2" xfId="8281" xr:uid="{00000000-0005-0000-0000-0000691F0000}"/>
    <cellStyle name="Percent 3 6 18 3" xfId="8282" xr:uid="{00000000-0005-0000-0000-00006A1F0000}"/>
    <cellStyle name="Percent 3 6 18 3 2" xfId="8283" xr:uid="{00000000-0005-0000-0000-00006B1F0000}"/>
    <cellStyle name="Percent 3 6 18 4" xfId="8284" xr:uid="{00000000-0005-0000-0000-00006C1F0000}"/>
    <cellStyle name="Percent 3 6 19" xfId="8285" xr:uid="{00000000-0005-0000-0000-00006D1F0000}"/>
    <cellStyle name="Percent 3 6 19 2" xfId="8286" xr:uid="{00000000-0005-0000-0000-00006E1F0000}"/>
    <cellStyle name="Percent 3 6 19 2 2" xfId="8287" xr:uid="{00000000-0005-0000-0000-00006F1F0000}"/>
    <cellStyle name="Percent 3 6 19 3" xfId="8288" xr:uid="{00000000-0005-0000-0000-0000701F0000}"/>
    <cellStyle name="Percent 3 6 19 3 2" xfId="8289" xr:uid="{00000000-0005-0000-0000-0000711F0000}"/>
    <cellStyle name="Percent 3 6 19 4" xfId="8290" xr:uid="{00000000-0005-0000-0000-0000721F0000}"/>
    <cellStyle name="Percent 3 6 19 4 2" xfId="8291" xr:uid="{00000000-0005-0000-0000-0000731F0000}"/>
    <cellStyle name="Percent 3 6 19 5" xfId="8292" xr:uid="{00000000-0005-0000-0000-0000741F0000}"/>
    <cellStyle name="Percent 3 6 2" xfId="2764" xr:uid="{00000000-0005-0000-0000-0000751F0000}"/>
    <cellStyle name="Percent 3 6 2 10" xfId="8294" xr:uid="{00000000-0005-0000-0000-0000761F0000}"/>
    <cellStyle name="Percent 3 6 2 10 2" xfId="8295" xr:uid="{00000000-0005-0000-0000-0000771F0000}"/>
    <cellStyle name="Percent 3 6 2 11" xfId="8296" xr:uid="{00000000-0005-0000-0000-0000781F0000}"/>
    <cellStyle name="Percent 3 6 2 12" xfId="8293" xr:uid="{00000000-0005-0000-0000-0000791F0000}"/>
    <cellStyle name="Percent 3 6 2 2" xfId="8297" xr:uid="{00000000-0005-0000-0000-00007A1F0000}"/>
    <cellStyle name="Percent 3 6 2 2 2" xfId="8298" xr:uid="{00000000-0005-0000-0000-00007B1F0000}"/>
    <cellStyle name="Percent 3 6 2 2 2 2" xfId="8299" xr:uid="{00000000-0005-0000-0000-00007C1F0000}"/>
    <cellStyle name="Percent 3 6 2 2 3" xfId="8300" xr:uid="{00000000-0005-0000-0000-00007D1F0000}"/>
    <cellStyle name="Percent 3 6 2 2 3 2" xfId="8301" xr:uid="{00000000-0005-0000-0000-00007E1F0000}"/>
    <cellStyle name="Percent 3 6 2 2 4" xfId="8302" xr:uid="{00000000-0005-0000-0000-00007F1F0000}"/>
    <cellStyle name="Percent 3 6 2 3" xfId="8303" xr:uid="{00000000-0005-0000-0000-0000801F0000}"/>
    <cellStyle name="Percent 3 6 2 3 2" xfId="8304" xr:uid="{00000000-0005-0000-0000-0000811F0000}"/>
    <cellStyle name="Percent 3 6 2 3 2 2" xfId="8305" xr:uid="{00000000-0005-0000-0000-0000821F0000}"/>
    <cellStyle name="Percent 3 6 2 3 3" xfId="8306" xr:uid="{00000000-0005-0000-0000-0000831F0000}"/>
    <cellStyle name="Percent 3 6 2 3 3 2" xfId="8307" xr:uid="{00000000-0005-0000-0000-0000841F0000}"/>
    <cellStyle name="Percent 3 6 2 3 4" xfId="8308" xr:uid="{00000000-0005-0000-0000-0000851F0000}"/>
    <cellStyle name="Percent 3 6 2 4" xfId="8309" xr:uid="{00000000-0005-0000-0000-0000861F0000}"/>
    <cellStyle name="Percent 3 6 2 4 2" xfId="8310" xr:uid="{00000000-0005-0000-0000-0000871F0000}"/>
    <cellStyle name="Percent 3 6 2 4 2 2" xfId="8311" xr:uid="{00000000-0005-0000-0000-0000881F0000}"/>
    <cellStyle name="Percent 3 6 2 4 3" xfId="8312" xr:uid="{00000000-0005-0000-0000-0000891F0000}"/>
    <cellStyle name="Percent 3 6 2 4 3 2" xfId="8313" xr:uid="{00000000-0005-0000-0000-00008A1F0000}"/>
    <cellStyle name="Percent 3 6 2 4 4" xfId="8314" xr:uid="{00000000-0005-0000-0000-00008B1F0000}"/>
    <cellStyle name="Percent 3 6 2 5" xfId="8315" xr:uid="{00000000-0005-0000-0000-00008C1F0000}"/>
    <cellStyle name="Percent 3 6 2 5 2" xfId="8316" xr:uid="{00000000-0005-0000-0000-00008D1F0000}"/>
    <cellStyle name="Percent 3 6 2 5 2 2" xfId="8317" xr:uid="{00000000-0005-0000-0000-00008E1F0000}"/>
    <cellStyle name="Percent 3 6 2 5 3" xfId="8318" xr:uid="{00000000-0005-0000-0000-00008F1F0000}"/>
    <cellStyle name="Percent 3 6 2 5 3 2" xfId="8319" xr:uid="{00000000-0005-0000-0000-0000901F0000}"/>
    <cellStyle name="Percent 3 6 2 5 4" xfId="8320" xr:uid="{00000000-0005-0000-0000-0000911F0000}"/>
    <cellStyle name="Percent 3 6 2 5 4 2" xfId="8321" xr:uid="{00000000-0005-0000-0000-0000921F0000}"/>
    <cellStyle name="Percent 3 6 2 5 5" xfId="8322" xr:uid="{00000000-0005-0000-0000-0000931F0000}"/>
    <cellStyle name="Percent 3 6 2 6" xfId="8323" xr:uid="{00000000-0005-0000-0000-0000941F0000}"/>
    <cellStyle name="Percent 3 6 2 6 2" xfId="8324" xr:uid="{00000000-0005-0000-0000-0000951F0000}"/>
    <cellStyle name="Percent 3 6 2 6 2 2" xfId="8325" xr:uid="{00000000-0005-0000-0000-0000961F0000}"/>
    <cellStyle name="Percent 3 6 2 6 3" xfId="8326" xr:uid="{00000000-0005-0000-0000-0000971F0000}"/>
    <cellStyle name="Percent 3 6 2 6 3 2" xfId="8327" xr:uid="{00000000-0005-0000-0000-0000981F0000}"/>
    <cellStyle name="Percent 3 6 2 6 4" xfId="8328" xr:uid="{00000000-0005-0000-0000-0000991F0000}"/>
    <cellStyle name="Percent 3 6 2 7" xfId="8329" xr:uid="{00000000-0005-0000-0000-00009A1F0000}"/>
    <cellStyle name="Percent 3 6 2 7 2" xfId="8330" xr:uid="{00000000-0005-0000-0000-00009B1F0000}"/>
    <cellStyle name="Percent 3 6 2 8" xfId="8331" xr:uid="{00000000-0005-0000-0000-00009C1F0000}"/>
    <cellStyle name="Percent 3 6 2 8 2" xfId="8332" xr:uid="{00000000-0005-0000-0000-00009D1F0000}"/>
    <cellStyle name="Percent 3 6 2 9" xfId="8333" xr:uid="{00000000-0005-0000-0000-00009E1F0000}"/>
    <cellStyle name="Percent 3 6 2 9 2" xfId="8334" xr:uid="{00000000-0005-0000-0000-00009F1F0000}"/>
    <cellStyle name="Percent 3 6 20" xfId="8335" xr:uid="{00000000-0005-0000-0000-0000A01F0000}"/>
    <cellStyle name="Percent 3 6 20 2" xfId="8336" xr:uid="{00000000-0005-0000-0000-0000A11F0000}"/>
    <cellStyle name="Percent 3 6 20 2 2" xfId="8337" xr:uid="{00000000-0005-0000-0000-0000A21F0000}"/>
    <cellStyle name="Percent 3 6 20 3" xfId="8338" xr:uid="{00000000-0005-0000-0000-0000A31F0000}"/>
    <cellStyle name="Percent 3 6 20 3 2" xfId="8339" xr:uid="{00000000-0005-0000-0000-0000A41F0000}"/>
    <cellStyle name="Percent 3 6 20 4" xfId="8340" xr:uid="{00000000-0005-0000-0000-0000A51F0000}"/>
    <cellStyle name="Percent 3 6 21" xfId="8341" xr:uid="{00000000-0005-0000-0000-0000A61F0000}"/>
    <cellStyle name="Percent 3 6 21 2" xfId="8342" xr:uid="{00000000-0005-0000-0000-0000A71F0000}"/>
    <cellStyle name="Percent 3 6 22" xfId="8343" xr:uid="{00000000-0005-0000-0000-0000A81F0000}"/>
    <cellStyle name="Percent 3 6 22 2" xfId="8344" xr:uid="{00000000-0005-0000-0000-0000A91F0000}"/>
    <cellStyle name="Percent 3 6 23" xfId="8345" xr:uid="{00000000-0005-0000-0000-0000AA1F0000}"/>
    <cellStyle name="Percent 3 6 23 2" xfId="8346" xr:uid="{00000000-0005-0000-0000-0000AB1F0000}"/>
    <cellStyle name="Percent 3 6 24" xfId="8347" xr:uid="{00000000-0005-0000-0000-0000AC1F0000}"/>
    <cellStyle name="Percent 3 6 24 2" xfId="8348" xr:uid="{00000000-0005-0000-0000-0000AD1F0000}"/>
    <cellStyle name="Percent 3 6 25" xfId="8349" xr:uid="{00000000-0005-0000-0000-0000AE1F0000}"/>
    <cellStyle name="Percent 3 6 26" xfId="8014" xr:uid="{00000000-0005-0000-0000-0000AF1F0000}"/>
    <cellStyle name="Percent 3 6 3" xfId="2765" xr:uid="{00000000-0005-0000-0000-0000B01F0000}"/>
    <cellStyle name="Percent 3 6 3 10" xfId="8351" xr:uid="{00000000-0005-0000-0000-0000B11F0000}"/>
    <cellStyle name="Percent 3 6 3 10 2" xfId="8352" xr:uid="{00000000-0005-0000-0000-0000B21F0000}"/>
    <cellStyle name="Percent 3 6 3 11" xfId="8353" xr:uid="{00000000-0005-0000-0000-0000B31F0000}"/>
    <cellStyle name="Percent 3 6 3 12" xfId="8350" xr:uid="{00000000-0005-0000-0000-0000B41F0000}"/>
    <cellStyle name="Percent 3 6 3 2" xfId="8354" xr:uid="{00000000-0005-0000-0000-0000B51F0000}"/>
    <cellStyle name="Percent 3 6 3 2 2" xfId="8355" xr:uid="{00000000-0005-0000-0000-0000B61F0000}"/>
    <cellStyle name="Percent 3 6 3 2 2 2" xfId="8356" xr:uid="{00000000-0005-0000-0000-0000B71F0000}"/>
    <cellStyle name="Percent 3 6 3 2 3" xfId="8357" xr:uid="{00000000-0005-0000-0000-0000B81F0000}"/>
    <cellStyle name="Percent 3 6 3 2 3 2" xfId="8358" xr:uid="{00000000-0005-0000-0000-0000B91F0000}"/>
    <cellStyle name="Percent 3 6 3 2 4" xfId="8359" xr:uid="{00000000-0005-0000-0000-0000BA1F0000}"/>
    <cellStyle name="Percent 3 6 3 3" xfId="8360" xr:uid="{00000000-0005-0000-0000-0000BB1F0000}"/>
    <cellStyle name="Percent 3 6 3 3 2" xfId="8361" xr:uid="{00000000-0005-0000-0000-0000BC1F0000}"/>
    <cellStyle name="Percent 3 6 3 3 2 2" xfId="8362" xr:uid="{00000000-0005-0000-0000-0000BD1F0000}"/>
    <cellStyle name="Percent 3 6 3 3 3" xfId="8363" xr:uid="{00000000-0005-0000-0000-0000BE1F0000}"/>
    <cellStyle name="Percent 3 6 3 3 3 2" xfId="8364" xr:uid="{00000000-0005-0000-0000-0000BF1F0000}"/>
    <cellStyle name="Percent 3 6 3 3 4" xfId="8365" xr:uid="{00000000-0005-0000-0000-0000C01F0000}"/>
    <cellStyle name="Percent 3 6 3 4" xfId="8366" xr:uid="{00000000-0005-0000-0000-0000C11F0000}"/>
    <cellStyle name="Percent 3 6 3 4 2" xfId="8367" xr:uid="{00000000-0005-0000-0000-0000C21F0000}"/>
    <cellStyle name="Percent 3 6 3 4 2 2" xfId="8368" xr:uid="{00000000-0005-0000-0000-0000C31F0000}"/>
    <cellStyle name="Percent 3 6 3 4 3" xfId="8369" xr:uid="{00000000-0005-0000-0000-0000C41F0000}"/>
    <cellStyle name="Percent 3 6 3 4 3 2" xfId="8370" xr:uid="{00000000-0005-0000-0000-0000C51F0000}"/>
    <cellStyle name="Percent 3 6 3 4 4" xfId="8371" xr:uid="{00000000-0005-0000-0000-0000C61F0000}"/>
    <cellStyle name="Percent 3 6 3 5" xfId="8372" xr:uid="{00000000-0005-0000-0000-0000C71F0000}"/>
    <cellStyle name="Percent 3 6 3 5 2" xfId="8373" xr:uid="{00000000-0005-0000-0000-0000C81F0000}"/>
    <cellStyle name="Percent 3 6 3 5 2 2" xfId="8374" xr:uid="{00000000-0005-0000-0000-0000C91F0000}"/>
    <cellStyle name="Percent 3 6 3 5 3" xfId="8375" xr:uid="{00000000-0005-0000-0000-0000CA1F0000}"/>
    <cellStyle name="Percent 3 6 3 5 3 2" xfId="8376" xr:uid="{00000000-0005-0000-0000-0000CB1F0000}"/>
    <cellStyle name="Percent 3 6 3 5 4" xfId="8377" xr:uid="{00000000-0005-0000-0000-0000CC1F0000}"/>
    <cellStyle name="Percent 3 6 3 5 4 2" xfId="8378" xr:uid="{00000000-0005-0000-0000-0000CD1F0000}"/>
    <cellStyle name="Percent 3 6 3 5 5" xfId="8379" xr:uid="{00000000-0005-0000-0000-0000CE1F0000}"/>
    <cellStyle name="Percent 3 6 3 6" xfId="8380" xr:uid="{00000000-0005-0000-0000-0000CF1F0000}"/>
    <cellStyle name="Percent 3 6 3 6 2" xfId="8381" xr:uid="{00000000-0005-0000-0000-0000D01F0000}"/>
    <cellStyle name="Percent 3 6 3 6 2 2" xfId="8382" xr:uid="{00000000-0005-0000-0000-0000D11F0000}"/>
    <cellStyle name="Percent 3 6 3 6 3" xfId="8383" xr:uid="{00000000-0005-0000-0000-0000D21F0000}"/>
    <cellStyle name="Percent 3 6 3 6 3 2" xfId="8384" xr:uid="{00000000-0005-0000-0000-0000D31F0000}"/>
    <cellStyle name="Percent 3 6 3 6 4" xfId="8385" xr:uid="{00000000-0005-0000-0000-0000D41F0000}"/>
    <cellStyle name="Percent 3 6 3 7" xfId="8386" xr:uid="{00000000-0005-0000-0000-0000D51F0000}"/>
    <cellStyle name="Percent 3 6 3 7 2" xfId="8387" xr:uid="{00000000-0005-0000-0000-0000D61F0000}"/>
    <cellStyle name="Percent 3 6 3 8" xfId="8388" xr:uid="{00000000-0005-0000-0000-0000D71F0000}"/>
    <cellStyle name="Percent 3 6 3 8 2" xfId="8389" xr:uid="{00000000-0005-0000-0000-0000D81F0000}"/>
    <cellStyle name="Percent 3 6 3 9" xfId="8390" xr:uid="{00000000-0005-0000-0000-0000D91F0000}"/>
    <cellStyle name="Percent 3 6 3 9 2" xfId="8391" xr:uid="{00000000-0005-0000-0000-0000DA1F0000}"/>
    <cellStyle name="Percent 3 6 4" xfId="2766" xr:uid="{00000000-0005-0000-0000-0000DB1F0000}"/>
    <cellStyle name="Percent 3 6 4 10" xfId="8393" xr:uid="{00000000-0005-0000-0000-0000DC1F0000}"/>
    <cellStyle name="Percent 3 6 4 10 2" xfId="8394" xr:uid="{00000000-0005-0000-0000-0000DD1F0000}"/>
    <cellStyle name="Percent 3 6 4 11" xfId="8395" xr:uid="{00000000-0005-0000-0000-0000DE1F0000}"/>
    <cellStyle name="Percent 3 6 4 12" xfId="8392" xr:uid="{00000000-0005-0000-0000-0000DF1F0000}"/>
    <cellStyle name="Percent 3 6 4 2" xfId="8396" xr:uid="{00000000-0005-0000-0000-0000E01F0000}"/>
    <cellStyle name="Percent 3 6 4 2 2" xfId="8397" xr:uid="{00000000-0005-0000-0000-0000E11F0000}"/>
    <cellStyle name="Percent 3 6 4 2 2 2" xfId="8398" xr:uid="{00000000-0005-0000-0000-0000E21F0000}"/>
    <cellStyle name="Percent 3 6 4 2 3" xfId="8399" xr:uid="{00000000-0005-0000-0000-0000E31F0000}"/>
    <cellStyle name="Percent 3 6 4 2 3 2" xfId="8400" xr:uid="{00000000-0005-0000-0000-0000E41F0000}"/>
    <cellStyle name="Percent 3 6 4 2 4" xfId="8401" xr:uid="{00000000-0005-0000-0000-0000E51F0000}"/>
    <cellStyle name="Percent 3 6 4 3" xfId="8402" xr:uid="{00000000-0005-0000-0000-0000E61F0000}"/>
    <cellStyle name="Percent 3 6 4 3 2" xfId="8403" xr:uid="{00000000-0005-0000-0000-0000E71F0000}"/>
    <cellStyle name="Percent 3 6 4 3 2 2" xfId="8404" xr:uid="{00000000-0005-0000-0000-0000E81F0000}"/>
    <cellStyle name="Percent 3 6 4 3 3" xfId="8405" xr:uid="{00000000-0005-0000-0000-0000E91F0000}"/>
    <cellStyle name="Percent 3 6 4 3 3 2" xfId="8406" xr:uid="{00000000-0005-0000-0000-0000EA1F0000}"/>
    <cellStyle name="Percent 3 6 4 3 4" xfId="8407" xr:uid="{00000000-0005-0000-0000-0000EB1F0000}"/>
    <cellStyle name="Percent 3 6 4 4" xfId="8408" xr:uid="{00000000-0005-0000-0000-0000EC1F0000}"/>
    <cellStyle name="Percent 3 6 4 4 2" xfId="8409" xr:uid="{00000000-0005-0000-0000-0000ED1F0000}"/>
    <cellStyle name="Percent 3 6 4 4 2 2" xfId="8410" xr:uid="{00000000-0005-0000-0000-0000EE1F0000}"/>
    <cellStyle name="Percent 3 6 4 4 3" xfId="8411" xr:uid="{00000000-0005-0000-0000-0000EF1F0000}"/>
    <cellStyle name="Percent 3 6 4 4 3 2" xfId="8412" xr:uid="{00000000-0005-0000-0000-0000F01F0000}"/>
    <cellStyle name="Percent 3 6 4 4 4" xfId="8413" xr:uid="{00000000-0005-0000-0000-0000F11F0000}"/>
    <cellStyle name="Percent 3 6 4 5" xfId="8414" xr:uid="{00000000-0005-0000-0000-0000F21F0000}"/>
    <cellStyle name="Percent 3 6 4 5 2" xfId="8415" xr:uid="{00000000-0005-0000-0000-0000F31F0000}"/>
    <cellStyle name="Percent 3 6 4 5 2 2" xfId="8416" xr:uid="{00000000-0005-0000-0000-0000F41F0000}"/>
    <cellStyle name="Percent 3 6 4 5 3" xfId="8417" xr:uid="{00000000-0005-0000-0000-0000F51F0000}"/>
    <cellStyle name="Percent 3 6 4 5 3 2" xfId="8418" xr:uid="{00000000-0005-0000-0000-0000F61F0000}"/>
    <cellStyle name="Percent 3 6 4 5 4" xfId="8419" xr:uid="{00000000-0005-0000-0000-0000F71F0000}"/>
    <cellStyle name="Percent 3 6 4 5 4 2" xfId="8420" xr:uid="{00000000-0005-0000-0000-0000F81F0000}"/>
    <cellStyle name="Percent 3 6 4 5 5" xfId="8421" xr:uid="{00000000-0005-0000-0000-0000F91F0000}"/>
    <cellStyle name="Percent 3 6 4 6" xfId="8422" xr:uid="{00000000-0005-0000-0000-0000FA1F0000}"/>
    <cellStyle name="Percent 3 6 4 6 2" xfId="8423" xr:uid="{00000000-0005-0000-0000-0000FB1F0000}"/>
    <cellStyle name="Percent 3 6 4 6 2 2" xfId="8424" xr:uid="{00000000-0005-0000-0000-0000FC1F0000}"/>
    <cellStyle name="Percent 3 6 4 6 3" xfId="8425" xr:uid="{00000000-0005-0000-0000-0000FD1F0000}"/>
    <cellStyle name="Percent 3 6 4 6 3 2" xfId="8426" xr:uid="{00000000-0005-0000-0000-0000FE1F0000}"/>
    <cellStyle name="Percent 3 6 4 6 4" xfId="8427" xr:uid="{00000000-0005-0000-0000-0000FF1F0000}"/>
    <cellStyle name="Percent 3 6 4 7" xfId="8428" xr:uid="{00000000-0005-0000-0000-000000200000}"/>
    <cellStyle name="Percent 3 6 4 7 2" xfId="8429" xr:uid="{00000000-0005-0000-0000-000001200000}"/>
    <cellStyle name="Percent 3 6 4 8" xfId="8430" xr:uid="{00000000-0005-0000-0000-000002200000}"/>
    <cellStyle name="Percent 3 6 4 8 2" xfId="8431" xr:uid="{00000000-0005-0000-0000-000003200000}"/>
    <cellStyle name="Percent 3 6 4 9" xfId="8432" xr:uid="{00000000-0005-0000-0000-000004200000}"/>
    <cellStyle name="Percent 3 6 4 9 2" xfId="8433" xr:uid="{00000000-0005-0000-0000-000005200000}"/>
    <cellStyle name="Percent 3 6 5" xfId="2767" xr:uid="{00000000-0005-0000-0000-000006200000}"/>
    <cellStyle name="Percent 3 6 5 10" xfId="8435" xr:uid="{00000000-0005-0000-0000-000007200000}"/>
    <cellStyle name="Percent 3 6 5 10 2" xfId="8436" xr:uid="{00000000-0005-0000-0000-000008200000}"/>
    <cellStyle name="Percent 3 6 5 11" xfId="8437" xr:uid="{00000000-0005-0000-0000-000009200000}"/>
    <cellStyle name="Percent 3 6 5 12" xfId="8434" xr:uid="{00000000-0005-0000-0000-00000A200000}"/>
    <cellStyle name="Percent 3 6 5 2" xfId="8438" xr:uid="{00000000-0005-0000-0000-00000B200000}"/>
    <cellStyle name="Percent 3 6 5 2 2" xfId="8439" xr:uid="{00000000-0005-0000-0000-00000C200000}"/>
    <cellStyle name="Percent 3 6 5 2 2 2" xfId="8440" xr:uid="{00000000-0005-0000-0000-00000D200000}"/>
    <cellStyle name="Percent 3 6 5 2 3" xfId="8441" xr:uid="{00000000-0005-0000-0000-00000E200000}"/>
    <cellStyle name="Percent 3 6 5 2 3 2" xfId="8442" xr:uid="{00000000-0005-0000-0000-00000F200000}"/>
    <cellStyle name="Percent 3 6 5 2 4" xfId="8443" xr:uid="{00000000-0005-0000-0000-000010200000}"/>
    <cellStyle name="Percent 3 6 5 3" xfId="8444" xr:uid="{00000000-0005-0000-0000-000011200000}"/>
    <cellStyle name="Percent 3 6 5 3 2" xfId="8445" xr:uid="{00000000-0005-0000-0000-000012200000}"/>
    <cellStyle name="Percent 3 6 5 3 2 2" xfId="8446" xr:uid="{00000000-0005-0000-0000-000013200000}"/>
    <cellStyle name="Percent 3 6 5 3 3" xfId="8447" xr:uid="{00000000-0005-0000-0000-000014200000}"/>
    <cellStyle name="Percent 3 6 5 3 3 2" xfId="8448" xr:uid="{00000000-0005-0000-0000-000015200000}"/>
    <cellStyle name="Percent 3 6 5 3 4" xfId="8449" xr:uid="{00000000-0005-0000-0000-000016200000}"/>
    <cellStyle name="Percent 3 6 5 4" xfId="8450" xr:uid="{00000000-0005-0000-0000-000017200000}"/>
    <cellStyle name="Percent 3 6 5 4 2" xfId="8451" xr:uid="{00000000-0005-0000-0000-000018200000}"/>
    <cellStyle name="Percent 3 6 5 4 2 2" xfId="8452" xr:uid="{00000000-0005-0000-0000-000019200000}"/>
    <cellStyle name="Percent 3 6 5 4 3" xfId="8453" xr:uid="{00000000-0005-0000-0000-00001A200000}"/>
    <cellStyle name="Percent 3 6 5 4 3 2" xfId="8454" xr:uid="{00000000-0005-0000-0000-00001B200000}"/>
    <cellStyle name="Percent 3 6 5 4 4" xfId="8455" xr:uid="{00000000-0005-0000-0000-00001C200000}"/>
    <cellStyle name="Percent 3 6 5 5" xfId="8456" xr:uid="{00000000-0005-0000-0000-00001D200000}"/>
    <cellStyle name="Percent 3 6 5 5 2" xfId="8457" xr:uid="{00000000-0005-0000-0000-00001E200000}"/>
    <cellStyle name="Percent 3 6 5 5 2 2" xfId="8458" xr:uid="{00000000-0005-0000-0000-00001F200000}"/>
    <cellStyle name="Percent 3 6 5 5 3" xfId="8459" xr:uid="{00000000-0005-0000-0000-000020200000}"/>
    <cellStyle name="Percent 3 6 5 5 3 2" xfId="8460" xr:uid="{00000000-0005-0000-0000-000021200000}"/>
    <cellStyle name="Percent 3 6 5 5 4" xfId="8461" xr:uid="{00000000-0005-0000-0000-000022200000}"/>
    <cellStyle name="Percent 3 6 5 5 4 2" xfId="8462" xr:uid="{00000000-0005-0000-0000-000023200000}"/>
    <cellStyle name="Percent 3 6 5 5 5" xfId="8463" xr:uid="{00000000-0005-0000-0000-000024200000}"/>
    <cellStyle name="Percent 3 6 5 6" xfId="8464" xr:uid="{00000000-0005-0000-0000-000025200000}"/>
    <cellStyle name="Percent 3 6 5 6 2" xfId="8465" xr:uid="{00000000-0005-0000-0000-000026200000}"/>
    <cellStyle name="Percent 3 6 5 6 2 2" xfId="8466" xr:uid="{00000000-0005-0000-0000-000027200000}"/>
    <cellStyle name="Percent 3 6 5 6 3" xfId="8467" xr:uid="{00000000-0005-0000-0000-000028200000}"/>
    <cellStyle name="Percent 3 6 5 6 3 2" xfId="8468" xr:uid="{00000000-0005-0000-0000-000029200000}"/>
    <cellStyle name="Percent 3 6 5 6 4" xfId="8469" xr:uid="{00000000-0005-0000-0000-00002A200000}"/>
    <cellStyle name="Percent 3 6 5 7" xfId="8470" xr:uid="{00000000-0005-0000-0000-00002B200000}"/>
    <cellStyle name="Percent 3 6 5 7 2" xfId="8471" xr:uid="{00000000-0005-0000-0000-00002C200000}"/>
    <cellStyle name="Percent 3 6 5 8" xfId="8472" xr:uid="{00000000-0005-0000-0000-00002D200000}"/>
    <cellStyle name="Percent 3 6 5 8 2" xfId="8473" xr:uid="{00000000-0005-0000-0000-00002E200000}"/>
    <cellStyle name="Percent 3 6 5 9" xfId="8474" xr:uid="{00000000-0005-0000-0000-00002F200000}"/>
    <cellStyle name="Percent 3 6 5 9 2" xfId="8475" xr:uid="{00000000-0005-0000-0000-000030200000}"/>
    <cellStyle name="Percent 3 6 6" xfId="2768" xr:uid="{00000000-0005-0000-0000-000031200000}"/>
    <cellStyle name="Percent 3 6 6 10" xfId="8477" xr:uid="{00000000-0005-0000-0000-000032200000}"/>
    <cellStyle name="Percent 3 6 6 10 2" xfId="8478" xr:uid="{00000000-0005-0000-0000-000033200000}"/>
    <cellStyle name="Percent 3 6 6 11" xfId="8479" xr:uid="{00000000-0005-0000-0000-000034200000}"/>
    <cellStyle name="Percent 3 6 6 12" xfId="8476" xr:uid="{00000000-0005-0000-0000-000035200000}"/>
    <cellStyle name="Percent 3 6 6 2" xfId="8480" xr:uid="{00000000-0005-0000-0000-000036200000}"/>
    <cellStyle name="Percent 3 6 6 2 2" xfId="8481" xr:uid="{00000000-0005-0000-0000-000037200000}"/>
    <cellStyle name="Percent 3 6 6 2 2 2" xfId="8482" xr:uid="{00000000-0005-0000-0000-000038200000}"/>
    <cellStyle name="Percent 3 6 6 2 3" xfId="8483" xr:uid="{00000000-0005-0000-0000-000039200000}"/>
    <cellStyle name="Percent 3 6 6 2 3 2" xfId="8484" xr:uid="{00000000-0005-0000-0000-00003A200000}"/>
    <cellStyle name="Percent 3 6 6 2 4" xfId="8485" xr:uid="{00000000-0005-0000-0000-00003B200000}"/>
    <cellStyle name="Percent 3 6 6 3" xfId="8486" xr:uid="{00000000-0005-0000-0000-00003C200000}"/>
    <cellStyle name="Percent 3 6 6 3 2" xfId="8487" xr:uid="{00000000-0005-0000-0000-00003D200000}"/>
    <cellStyle name="Percent 3 6 6 3 2 2" xfId="8488" xr:uid="{00000000-0005-0000-0000-00003E200000}"/>
    <cellStyle name="Percent 3 6 6 3 3" xfId="8489" xr:uid="{00000000-0005-0000-0000-00003F200000}"/>
    <cellStyle name="Percent 3 6 6 3 3 2" xfId="8490" xr:uid="{00000000-0005-0000-0000-000040200000}"/>
    <cellStyle name="Percent 3 6 6 3 4" xfId="8491" xr:uid="{00000000-0005-0000-0000-000041200000}"/>
    <cellStyle name="Percent 3 6 6 4" xfId="8492" xr:uid="{00000000-0005-0000-0000-000042200000}"/>
    <cellStyle name="Percent 3 6 6 4 2" xfId="8493" xr:uid="{00000000-0005-0000-0000-000043200000}"/>
    <cellStyle name="Percent 3 6 6 4 2 2" xfId="8494" xr:uid="{00000000-0005-0000-0000-000044200000}"/>
    <cellStyle name="Percent 3 6 6 4 3" xfId="8495" xr:uid="{00000000-0005-0000-0000-000045200000}"/>
    <cellStyle name="Percent 3 6 6 4 3 2" xfId="8496" xr:uid="{00000000-0005-0000-0000-000046200000}"/>
    <cellStyle name="Percent 3 6 6 4 4" xfId="8497" xr:uid="{00000000-0005-0000-0000-000047200000}"/>
    <cellStyle name="Percent 3 6 6 5" xfId="8498" xr:uid="{00000000-0005-0000-0000-000048200000}"/>
    <cellStyle name="Percent 3 6 6 5 2" xfId="8499" xr:uid="{00000000-0005-0000-0000-000049200000}"/>
    <cellStyle name="Percent 3 6 6 5 2 2" xfId="8500" xr:uid="{00000000-0005-0000-0000-00004A200000}"/>
    <cellStyle name="Percent 3 6 6 5 3" xfId="8501" xr:uid="{00000000-0005-0000-0000-00004B200000}"/>
    <cellStyle name="Percent 3 6 6 5 3 2" xfId="8502" xr:uid="{00000000-0005-0000-0000-00004C200000}"/>
    <cellStyle name="Percent 3 6 6 5 4" xfId="8503" xr:uid="{00000000-0005-0000-0000-00004D200000}"/>
    <cellStyle name="Percent 3 6 6 5 4 2" xfId="8504" xr:uid="{00000000-0005-0000-0000-00004E200000}"/>
    <cellStyle name="Percent 3 6 6 5 5" xfId="8505" xr:uid="{00000000-0005-0000-0000-00004F200000}"/>
    <cellStyle name="Percent 3 6 6 6" xfId="8506" xr:uid="{00000000-0005-0000-0000-000050200000}"/>
    <cellStyle name="Percent 3 6 6 6 2" xfId="8507" xr:uid="{00000000-0005-0000-0000-000051200000}"/>
    <cellStyle name="Percent 3 6 6 6 2 2" xfId="8508" xr:uid="{00000000-0005-0000-0000-000052200000}"/>
    <cellStyle name="Percent 3 6 6 6 3" xfId="8509" xr:uid="{00000000-0005-0000-0000-000053200000}"/>
    <cellStyle name="Percent 3 6 6 6 3 2" xfId="8510" xr:uid="{00000000-0005-0000-0000-000054200000}"/>
    <cellStyle name="Percent 3 6 6 6 4" xfId="8511" xr:uid="{00000000-0005-0000-0000-000055200000}"/>
    <cellStyle name="Percent 3 6 6 7" xfId="8512" xr:uid="{00000000-0005-0000-0000-000056200000}"/>
    <cellStyle name="Percent 3 6 6 7 2" xfId="8513" xr:uid="{00000000-0005-0000-0000-000057200000}"/>
    <cellStyle name="Percent 3 6 6 8" xfId="8514" xr:uid="{00000000-0005-0000-0000-000058200000}"/>
    <cellStyle name="Percent 3 6 6 8 2" xfId="8515" xr:uid="{00000000-0005-0000-0000-000059200000}"/>
    <cellStyle name="Percent 3 6 6 9" xfId="8516" xr:uid="{00000000-0005-0000-0000-00005A200000}"/>
    <cellStyle name="Percent 3 6 6 9 2" xfId="8517" xr:uid="{00000000-0005-0000-0000-00005B200000}"/>
    <cellStyle name="Percent 3 6 7" xfId="2769" xr:uid="{00000000-0005-0000-0000-00005C200000}"/>
    <cellStyle name="Percent 3 6 7 10" xfId="8519" xr:uid="{00000000-0005-0000-0000-00005D200000}"/>
    <cellStyle name="Percent 3 6 7 10 2" xfId="8520" xr:uid="{00000000-0005-0000-0000-00005E200000}"/>
    <cellStyle name="Percent 3 6 7 11" xfId="8521" xr:uid="{00000000-0005-0000-0000-00005F200000}"/>
    <cellStyle name="Percent 3 6 7 12" xfId="8518" xr:uid="{00000000-0005-0000-0000-000060200000}"/>
    <cellStyle name="Percent 3 6 7 2" xfId="8522" xr:uid="{00000000-0005-0000-0000-000061200000}"/>
    <cellStyle name="Percent 3 6 7 2 2" xfId="8523" xr:uid="{00000000-0005-0000-0000-000062200000}"/>
    <cellStyle name="Percent 3 6 7 2 2 2" xfId="8524" xr:uid="{00000000-0005-0000-0000-000063200000}"/>
    <cellStyle name="Percent 3 6 7 2 3" xfId="8525" xr:uid="{00000000-0005-0000-0000-000064200000}"/>
    <cellStyle name="Percent 3 6 7 2 3 2" xfId="8526" xr:uid="{00000000-0005-0000-0000-000065200000}"/>
    <cellStyle name="Percent 3 6 7 2 4" xfId="8527" xr:uid="{00000000-0005-0000-0000-000066200000}"/>
    <cellStyle name="Percent 3 6 7 3" xfId="8528" xr:uid="{00000000-0005-0000-0000-000067200000}"/>
    <cellStyle name="Percent 3 6 7 3 2" xfId="8529" xr:uid="{00000000-0005-0000-0000-000068200000}"/>
    <cellStyle name="Percent 3 6 7 3 2 2" xfId="8530" xr:uid="{00000000-0005-0000-0000-000069200000}"/>
    <cellStyle name="Percent 3 6 7 3 3" xfId="8531" xr:uid="{00000000-0005-0000-0000-00006A200000}"/>
    <cellStyle name="Percent 3 6 7 3 3 2" xfId="8532" xr:uid="{00000000-0005-0000-0000-00006B200000}"/>
    <cellStyle name="Percent 3 6 7 3 4" xfId="8533" xr:uid="{00000000-0005-0000-0000-00006C200000}"/>
    <cellStyle name="Percent 3 6 7 4" xfId="8534" xr:uid="{00000000-0005-0000-0000-00006D200000}"/>
    <cellStyle name="Percent 3 6 7 4 2" xfId="8535" xr:uid="{00000000-0005-0000-0000-00006E200000}"/>
    <cellStyle name="Percent 3 6 7 4 2 2" xfId="8536" xr:uid="{00000000-0005-0000-0000-00006F200000}"/>
    <cellStyle name="Percent 3 6 7 4 3" xfId="8537" xr:uid="{00000000-0005-0000-0000-000070200000}"/>
    <cellStyle name="Percent 3 6 7 4 3 2" xfId="8538" xr:uid="{00000000-0005-0000-0000-000071200000}"/>
    <cellStyle name="Percent 3 6 7 4 4" xfId="8539" xr:uid="{00000000-0005-0000-0000-000072200000}"/>
    <cellStyle name="Percent 3 6 7 5" xfId="8540" xr:uid="{00000000-0005-0000-0000-000073200000}"/>
    <cellStyle name="Percent 3 6 7 5 2" xfId="8541" xr:uid="{00000000-0005-0000-0000-000074200000}"/>
    <cellStyle name="Percent 3 6 7 5 2 2" xfId="8542" xr:uid="{00000000-0005-0000-0000-000075200000}"/>
    <cellStyle name="Percent 3 6 7 5 3" xfId="8543" xr:uid="{00000000-0005-0000-0000-000076200000}"/>
    <cellStyle name="Percent 3 6 7 5 3 2" xfId="8544" xr:uid="{00000000-0005-0000-0000-000077200000}"/>
    <cellStyle name="Percent 3 6 7 5 4" xfId="8545" xr:uid="{00000000-0005-0000-0000-000078200000}"/>
    <cellStyle name="Percent 3 6 7 5 4 2" xfId="8546" xr:uid="{00000000-0005-0000-0000-000079200000}"/>
    <cellStyle name="Percent 3 6 7 5 5" xfId="8547" xr:uid="{00000000-0005-0000-0000-00007A200000}"/>
    <cellStyle name="Percent 3 6 7 6" xfId="8548" xr:uid="{00000000-0005-0000-0000-00007B200000}"/>
    <cellStyle name="Percent 3 6 7 6 2" xfId="8549" xr:uid="{00000000-0005-0000-0000-00007C200000}"/>
    <cellStyle name="Percent 3 6 7 6 2 2" xfId="8550" xr:uid="{00000000-0005-0000-0000-00007D200000}"/>
    <cellStyle name="Percent 3 6 7 6 3" xfId="8551" xr:uid="{00000000-0005-0000-0000-00007E200000}"/>
    <cellStyle name="Percent 3 6 7 6 3 2" xfId="8552" xr:uid="{00000000-0005-0000-0000-00007F200000}"/>
    <cellStyle name="Percent 3 6 7 6 4" xfId="8553" xr:uid="{00000000-0005-0000-0000-000080200000}"/>
    <cellStyle name="Percent 3 6 7 7" xfId="8554" xr:uid="{00000000-0005-0000-0000-000081200000}"/>
    <cellStyle name="Percent 3 6 7 7 2" xfId="8555" xr:uid="{00000000-0005-0000-0000-000082200000}"/>
    <cellStyle name="Percent 3 6 7 8" xfId="8556" xr:uid="{00000000-0005-0000-0000-000083200000}"/>
    <cellStyle name="Percent 3 6 7 8 2" xfId="8557" xr:uid="{00000000-0005-0000-0000-000084200000}"/>
    <cellStyle name="Percent 3 6 7 9" xfId="8558" xr:uid="{00000000-0005-0000-0000-000085200000}"/>
    <cellStyle name="Percent 3 6 7 9 2" xfId="8559" xr:uid="{00000000-0005-0000-0000-000086200000}"/>
    <cellStyle name="Percent 3 6 8" xfId="2770" xr:uid="{00000000-0005-0000-0000-000087200000}"/>
    <cellStyle name="Percent 3 6 8 10" xfId="8561" xr:uid="{00000000-0005-0000-0000-000088200000}"/>
    <cellStyle name="Percent 3 6 8 10 2" xfId="8562" xr:uid="{00000000-0005-0000-0000-000089200000}"/>
    <cellStyle name="Percent 3 6 8 11" xfId="8563" xr:uid="{00000000-0005-0000-0000-00008A200000}"/>
    <cellStyle name="Percent 3 6 8 12" xfId="8560" xr:uid="{00000000-0005-0000-0000-00008B200000}"/>
    <cellStyle name="Percent 3 6 8 2" xfId="8564" xr:uid="{00000000-0005-0000-0000-00008C200000}"/>
    <cellStyle name="Percent 3 6 8 2 2" xfId="8565" xr:uid="{00000000-0005-0000-0000-00008D200000}"/>
    <cellStyle name="Percent 3 6 8 2 2 2" xfId="8566" xr:uid="{00000000-0005-0000-0000-00008E200000}"/>
    <cellStyle name="Percent 3 6 8 2 3" xfId="8567" xr:uid="{00000000-0005-0000-0000-00008F200000}"/>
    <cellStyle name="Percent 3 6 8 2 3 2" xfId="8568" xr:uid="{00000000-0005-0000-0000-000090200000}"/>
    <cellStyle name="Percent 3 6 8 2 4" xfId="8569" xr:uid="{00000000-0005-0000-0000-000091200000}"/>
    <cellStyle name="Percent 3 6 8 3" xfId="8570" xr:uid="{00000000-0005-0000-0000-000092200000}"/>
    <cellStyle name="Percent 3 6 8 3 2" xfId="8571" xr:uid="{00000000-0005-0000-0000-000093200000}"/>
    <cellStyle name="Percent 3 6 8 3 2 2" xfId="8572" xr:uid="{00000000-0005-0000-0000-000094200000}"/>
    <cellStyle name="Percent 3 6 8 3 3" xfId="8573" xr:uid="{00000000-0005-0000-0000-000095200000}"/>
    <cellStyle name="Percent 3 6 8 3 3 2" xfId="8574" xr:uid="{00000000-0005-0000-0000-000096200000}"/>
    <cellStyle name="Percent 3 6 8 3 4" xfId="8575" xr:uid="{00000000-0005-0000-0000-000097200000}"/>
    <cellStyle name="Percent 3 6 8 4" xfId="8576" xr:uid="{00000000-0005-0000-0000-000098200000}"/>
    <cellStyle name="Percent 3 6 8 4 2" xfId="8577" xr:uid="{00000000-0005-0000-0000-000099200000}"/>
    <cellStyle name="Percent 3 6 8 4 2 2" xfId="8578" xr:uid="{00000000-0005-0000-0000-00009A200000}"/>
    <cellStyle name="Percent 3 6 8 4 3" xfId="8579" xr:uid="{00000000-0005-0000-0000-00009B200000}"/>
    <cellStyle name="Percent 3 6 8 4 3 2" xfId="8580" xr:uid="{00000000-0005-0000-0000-00009C200000}"/>
    <cellStyle name="Percent 3 6 8 4 4" xfId="8581" xr:uid="{00000000-0005-0000-0000-00009D200000}"/>
    <cellStyle name="Percent 3 6 8 5" xfId="8582" xr:uid="{00000000-0005-0000-0000-00009E200000}"/>
    <cellStyle name="Percent 3 6 8 5 2" xfId="8583" xr:uid="{00000000-0005-0000-0000-00009F200000}"/>
    <cellStyle name="Percent 3 6 8 5 2 2" xfId="8584" xr:uid="{00000000-0005-0000-0000-0000A0200000}"/>
    <cellStyle name="Percent 3 6 8 5 3" xfId="8585" xr:uid="{00000000-0005-0000-0000-0000A1200000}"/>
    <cellStyle name="Percent 3 6 8 5 3 2" xfId="8586" xr:uid="{00000000-0005-0000-0000-0000A2200000}"/>
    <cellStyle name="Percent 3 6 8 5 4" xfId="8587" xr:uid="{00000000-0005-0000-0000-0000A3200000}"/>
    <cellStyle name="Percent 3 6 8 5 4 2" xfId="8588" xr:uid="{00000000-0005-0000-0000-0000A4200000}"/>
    <cellStyle name="Percent 3 6 8 5 5" xfId="8589" xr:uid="{00000000-0005-0000-0000-0000A5200000}"/>
    <cellStyle name="Percent 3 6 8 6" xfId="8590" xr:uid="{00000000-0005-0000-0000-0000A6200000}"/>
    <cellStyle name="Percent 3 6 8 6 2" xfId="8591" xr:uid="{00000000-0005-0000-0000-0000A7200000}"/>
    <cellStyle name="Percent 3 6 8 6 2 2" xfId="8592" xr:uid="{00000000-0005-0000-0000-0000A8200000}"/>
    <cellStyle name="Percent 3 6 8 6 3" xfId="8593" xr:uid="{00000000-0005-0000-0000-0000A9200000}"/>
    <cellStyle name="Percent 3 6 8 6 3 2" xfId="8594" xr:uid="{00000000-0005-0000-0000-0000AA200000}"/>
    <cellStyle name="Percent 3 6 8 6 4" xfId="8595" xr:uid="{00000000-0005-0000-0000-0000AB200000}"/>
    <cellStyle name="Percent 3 6 8 7" xfId="8596" xr:uid="{00000000-0005-0000-0000-0000AC200000}"/>
    <cellStyle name="Percent 3 6 8 7 2" xfId="8597" xr:uid="{00000000-0005-0000-0000-0000AD200000}"/>
    <cellStyle name="Percent 3 6 8 8" xfId="8598" xr:uid="{00000000-0005-0000-0000-0000AE200000}"/>
    <cellStyle name="Percent 3 6 8 8 2" xfId="8599" xr:uid="{00000000-0005-0000-0000-0000AF200000}"/>
    <cellStyle name="Percent 3 6 8 9" xfId="8600" xr:uid="{00000000-0005-0000-0000-0000B0200000}"/>
    <cellStyle name="Percent 3 6 8 9 2" xfId="8601" xr:uid="{00000000-0005-0000-0000-0000B1200000}"/>
    <cellStyle name="Percent 3 6 9" xfId="2771" xr:uid="{00000000-0005-0000-0000-0000B2200000}"/>
    <cellStyle name="Percent 3 6 9 10" xfId="8603" xr:uid="{00000000-0005-0000-0000-0000B3200000}"/>
    <cellStyle name="Percent 3 6 9 10 2" xfId="8604" xr:uid="{00000000-0005-0000-0000-0000B4200000}"/>
    <cellStyle name="Percent 3 6 9 11" xfId="8605" xr:uid="{00000000-0005-0000-0000-0000B5200000}"/>
    <cellStyle name="Percent 3 6 9 12" xfId="8602" xr:uid="{00000000-0005-0000-0000-0000B6200000}"/>
    <cellStyle name="Percent 3 6 9 2" xfId="8606" xr:uid="{00000000-0005-0000-0000-0000B7200000}"/>
    <cellStyle name="Percent 3 6 9 2 2" xfId="8607" xr:uid="{00000000-0005-0000-0000-0000B8200000}"/>
    <cellStyle name="Percent 3 6 9 2 2 2" xfId="8608" xr:uid="{00000000-0005-0000-0000-0000B9200000}"/>
    <cellStyle name="Percent 3 6 9 2 3" xfId="8609" xr:uid="{00000000-0005-0000-0000-0000BA200000}"/>
    <cellStyle name="Percent 3 6 9 2 3 2" xfId="8610" xr:uid="{00000000-0005-0000-0000-0000BB200000}"/>
    <cellStyle name="Percent 3 6 9 2 4" xfId="8611" xr:uid="{00000000-0005-0000-0000-0000BC200000}"/>
    <cellStyle name="Percent 3 6 9 3" xfId="8612" xr:uid="{00000000-0005-0000-0000-0000BD200000}"/>
    <cellStyle name="Percent 3 6 9 3 2" xfId="8613" xr:uid="{00000000-0005-0000-0000-0000BE200000}"/>
    <cellStyle name="Percent 3 6 9 3 2 2" xfId="8614" xr:uid="{00000000-0005-0000-0000-0000BF200000}"/>
    <cellStyle name="Percent 3 6 9 3 3" xfId="8615" xr:uid="{00000000-0005-0000-0000-0000C0200000}"/>
    <cellStyle name="Percent 3 6 9 3 3 2" xfId="8616" xr:uid="{00000000-0005-0000-0000-0000C1200000}"/>
    <cellStyle name="Percent 3 6 9 3 4" xfId="8617" xr:uid="{00000000-0005-0000-0000-0000C2200000}"/>
    <cellStyle name="Percent 3 6 9 4" xfId="8618" xr:uid="{00000000-0005-0000-0000-0000C3200000}"/>
    <cellStyle name="Percent 3 6 9 4 2" xfId="8619" xr:uid="{00000000-0005-0000-0000-0000C4200000}"/>
    <cellStyle name="Percent 3 6 9 4 2 2" xfId="8620" xr:uid="{00000000-0005-0000-0000-0000C5200000}"/>
    <cellStyle name="Percent 3 6 9 4 3" xfId="8621" xr:uid="{00000000-0005-0000-0000-0000C6200000}"/>
    <cellStyle name="Percent 3 6 9 4 3 2" xfId="8622" xr:uid="{00000000-0005-0000-0000-0000C7200000}"/>
    <cellStyle name="Percent 3 6 9 4 4" xfId="8623" xr:uid="{00000000-0005-0000-0000-0000C8200000}"/>
    <cellStyle name="Percent 3 6 9 5" xfId="8624" xr:uid="{00000000-0005-0000-0000-0000C9200000}"/>
    <cellStyle name="Percent 3 6 9 5 2" xfId="8625" xr:uid="{00000000-0005-0000-0000-0000CA200000}"/>
    <cellStyle name="Percent 3 6 9 5 2 2" xfId="8626" xr:uid="{00000000-0005-0000-0000-0000CB200000}"/>
    <cellStyle name="Percent 3 6 9 5 3" xfId="8627" xr:uid="{00000000-0005-0000-0000-0000CC200000}"/>
    <cellStyle name="Percent 3 6 9 5 3 2" xfId="8628" xr:uid="{00000000-0005-0000-0000-0000CD200000}"/>
    <cellStyle name="Percent 3 6 9 5 4" xfId="8629" xr:uid="{00000000-0005-0000-0000-0000CE200000}"/>
    <cellStyle name="Percent 3 6 9 5 4 2" xfId="8630" xr:uid="{00000000-0005-0000-0000-0000CF200000}"/>
    <cellStyle name="Percent 3 6 9 5 5" xfId="8631" xr:uid="{00000000-0005-0000-0000-0000D0200000}"/>
    <cellStyle name="Percent 3 6 9 6" xfId="8632" xr:uid="{00000000-0005-0000-0000-0000D1200000}"/>
    <cellStyle name="Percent 3 6 9 6 2" xfId="8633" xr:uid="{00000000-0005-0000-0000-0000D2200000}"/>
    <cellStyle name="Percent 3 6 9 6 2 2" xfId="8634" xr:uid="{00000000-0005-0000-0000-0000D3200000}"/>
    <cellStyle name="Percent 3 6 9 6 3" xfId="8635" xr:uid="{00000000-0005-0000-0000-0000D4200000}"/>
    <cellStyle name="Percent 3 6 9 6 3 2" xfId="8636" xr:uid="{00000000-0005-0000-0000-0000D5200000}"/>
    <cellStyle name="Percent 3 6 9 6 4" xfId="8637" xr:uid="{00000000-0005-0000-0000-0000D6200000}"/>
    <cellStyle name="Percent 3 6 9 7" xfId="8638" xr:uid="{00000000-0005-0000-0000-0000D7200000}"/>
    <cellStyle name="Percent 3 6 9 7 2" xfId="8639" xr:uid="{00000000-0005-0000-0000-0000D8200000}"/>
    <cellStyle name="Percent 3 6 9 8" xfId="8640" xr:uid="{00000000-0005-0000-0000-0000D9200000}"/>
    <cellStyle name="Percent 3 6 9 8 2" xfId="8641" xr:uid="{00000000-0005-0000-0000-0000DA200000}"/>
    <cellStyle name="Percent 3 6 9 9" xfId="8642" xr:uid="{00000000-0005-0000-0000-0000DB200000}"/>
    <cellStyle name="Percent 3 6 9 9 2" xfId="8643" xr:uid="{00000000-0005-0000-0000-0000DC200000}"/>
    <cellStyle name="Percent 3 7" xfId="2772" xr:uid="{00000000-0005-0000-0000-0000DD200000}"/>
    <cellStyle name="Percent 3 7 10" xfId="2773" xr:uid="{00000000-0005-0000-0000-0000DE200000}"/>
    <cellStyle name="Percent 3 7 10 10" xfId="8646" xr:uid="{00000000-0005-0000-0000-0000DF200000}"/>
    <cellStyle name="Percent 3 7 10 10 2" xfId="8647" xr:uid="{00000000-0005-0000-0000-0000E0200000}"/>
    <cellStyle name="Percent 3 7 10 11" xfId="8648" xr:uid="{00000000-0005-0000-0000-0000E1200000}"/>
    <cellStyle name="Percent 3 7 10 12" xfId="8645" xr:uid="{00000000-0005-0000-0000-0000E2200000}"/>
    <cellStyle name="Percent 3 7 10 2" xfId="8649" xr:uid="{00000000-0005-0000-0000-0000E3200000}"/>
    <cellStyle name="Percent 3 7 10 2 2" xfId="8650" xr:uid="{00000000-0005-0000-0000-0000E4200000}"/>
    <cellStyle name="Percent 3 7 10 2 2 2" xfId="8651" xr:uid="{00000000-0005-0000-0000-0000E5200000}"/>
    <cellStyle name="Percent 3 7 10 2 3" xfId="8652" xr:uid="{00000000-0005-0000-0000-0000E6200000}"/>
    <cellStyle name="Percent 3 7 10 2 3 2" xfId="8653" xr:uid="{00000000-0005-0000-0000-0000E7200000}"/>
    <cellStyle name="Percent 3 7 10 2 4" xfId="8654" xr:uid="{00000000-0005-0000-0000-0000E8200000}"/>
    <cellStyle name="Percent 3 7 10 3" xfId="8655" xr:uid="{00000000-0005-0000-0000-0000E9200000}"/>
    <cellStyle name="Percent 3 7 10 3 2" xfId="8656" xr:uid="{00000000-0005-0000-0000-0000EA200000}"/>
    <cellStyle name="Percent 3 7 10 3 2 2" xfId="8657" xr:uid="{00000000-0005-0000-0000-0000EB200000}"/>
    <cellStyle name="Percent 3 7 10 3 3" xfId="8658" xr:uid="{00000000-0005-0000-0000-0000EC200000}"/>
    <cellStyle name="Percent 3 7 10 3 3 2" xfId="8659" xr:uid="{00000000-0005-0000-0000-0000ED200000}"/>
    <cellStyle name="Percent 3 7 10 3 4" xfId="8660" xr:uid="{00000000-0005-0000-0000-0000EE200000}"/>
    <cellStyle name="Percent 3 7 10 4" xfId="8661" xr:uid="{00000000-0005-0000-0000-0000EF200000}"/>
    <cellStyle name="Percent 3 7 10 4 2" xfId="8662" xr:uid="{00000000-0005-0000-0000-0000F0200000}"/>
    <cellStyle name="Percent 3 7 10 4 2 2" xfId="8663" xr:uid="{00000000-0005-0000-0000-0000F1200000}"/>
    <cellStyle name="Percent 3 7 10 4 3" xfId="8664" xr:uid="{00000000-0005-0000-0000-0000F2200000}"/>
    <cellStyle name="Percent 3 7 10 4 3 2" xfId="8665" xr:uid="{00000000-0005-0000-0000-0000F3200000}"/>
    <cellStyle name="Percent 3 7 10 4 4" xfId="8666" xr:uid="{00000000-0005-0000-0000-0000F4200000}"/>
    <cellStyle name="Percent 3 7 10 5" xfId="8667" xr:uid="{00000000-0005-0000-0000-0000F5200000}"/>
    <cellStyle name="Percent 3 7 10 5 2" xfId="8668" xr:uid="{00000000-0005-0000-0000-0000F6200000}"/>
    <cellStyle name="Percent 3 7 10 5 2 2" xfId="8669" xr:uid="{00000000-0005-0000-0000-0000F7200000}"/>
    <cellStyle name="Percent 3 7 10 5 3" xfId="8670" xr:uid="{00000000-0005-0000-0000-0000F8200000}"/>
    <cellStyle name="Percent 3 7 10 5 3 2" xfId="8671" xr:uid="{00000000-0005-0000-0000-0000F9200000}"/>
    <cellStyle name="Percent 3 7 10 5 4" xfId="8672" xr:uid="{00000000-0005-0000-0000-0000FA200000}"/>
    <cellStyle name="Percent 3 7 10 5 4 2" xfId="8673" xr:uid="{00000000-0005-0000-0000-0000FB200000}"/>
    <cellStyle name="Percent 3 7 10 5 5" xfId="8674" xr:uid="{00000000-0005-0000-0000-0000FC200000}"/>
    <cellStyle name="Percent 3 7 10 6" xfId="8675" xr:uid="{00000000-0005-0000-0000-0000FD200000}"/>
    <cellStyle name="Percent 3 7 10 6 2" xfId="8676" xr:uid="{00000000-0005-0000-0000-0000FE200000}"/>
    <cellStyle name="Percent 3 7 10 6 2 2" xfId="8677" xr:uid="{00000000-0005-0000-0000-0000FF200000}"/>
    <cellStyle name="Percent 3 7 10 6 3" xfId="8678" xr:uid="{00000000-0005-0000-0000-000000210000}"/>
    <cellStyle name="Percent 3 7 10 6 3 2" xfId="8679" xr:uid="{00000000-0005-0000-0000-000001210000}"/>
    <cellStyle name="Percent 3 7 10 6 4" xfId="8680" xr:uid="{00000000-0005-0000-0000-000002210000}"/>
    <cellStyle name="Percent 3 7 10 7" xfId="8681" xr:uid="{00000000-0005-0000-0000-000003210000}"/>
    <cellStyle name="Percent 3 7 10 7 2" xfId="8682" xr:uid="{00000000-0005-0000-0000-000004210000}"/>
    <cellStyle name="Percent 3 7 10 8" xfId="8683" xr:uid="{00000000-0005-0000-0000-000005210000}"/>
    <cellStyle name="Percent 3 7 10 8 2" xfId="8684" xr:uid="{00000000-0005-0000-0000-000006210000}"/>
    <cellStyle name="Percent 3 7 10 9" xfId="8685" xr:uid="{00000000-0005-0000-0000-000007210000}"/>
    <cellStyle name="Percent 3 7 10 9 2" xfId="8686" xr:uid="{00000000-0005-0000-0000-000008210000}"/>
    <cellStyle name="Percent 3 7 11" xfId="2774" xr:uid="{00000000-0005-0000-0000-000009210000}"/>
    <cellStyle name="Percent 3 7 11 10" xfId="8688" xr:uid="{00000000-0005-0000-0000-00000A210000}"/>
    <cellStyle name="Percent 3 7 11 10 2" xfId="8689" xr:uid="{00000000-0005-0000-0000-00000B210000}"/>
    <cellStyle name="Percent 3 7 11 11" xfId="8690" xr:uid="{00000000-0005-0000-0000-00000C210000}"/>
    <cellStyle name="Percent 3 7 11 12" xfId="8687" xr:uid="{00000000-0005-0000-0000-00000D210000}"/>
    <cellStyle name="Percent 3 7 11 2" xfId="8691" xr:uid="{00000000-0005-0000-0000-00000E210000}"/>
    <cellStyle name="Percent 3 7 11 2 2" xfId="8692" xr:uid="{00000000-0005-0000-0000-00000F210000}"/>
    <cellStyle name="Percent 3 7 11 2 2 2" xfId="8693" xr:uid="{00000000-0005-0000-0000-000010210000}"/>
    <cellStyle name="Percent 3 7 11 2 3" xfId="8694" xr:uid="{00000000-0005-0000-0000-000011210000}"/>
    <cellStyle name="Percent 3 7 11 2 3 2" xfId="8695" xr:uid="{00000000-0005-0000-0000-000012210000}"/>
    <cellStyle name="Percent 3 7 11 2 4" xfId="8696" xr:uid="{00000000-0005-0000-0000-000013210000}"/>
    <cellStyle name="Percent 3 7 11 3" xfId="8697" xr:uid="{00000000-0005-0000-0000-000014210000}"/>
    <cellStyle name="Percent 3 7 11 3 2" xfId="8698" xr:uid="{00000000-0005-0000-0000-000015210000}"/>
    <cellStyle name="Percent 3 7 11 3 2 2" xfId="8699" xr:uid="{00000000-0005-0000-0000-000016210000}"/>
    <cellStyle name="Percent 3 7 11 3 3" xfId="8700" xr:uid="{00000000-0005-0000-0000-000017210000}"/>
    <cellStyle name="Percent 3 7 11 3 3 2" xfId="8701" xr:uid="{00000000-0005-0000-0000-000018210000}"/>
    <cellStyle name="Percent 3 7 11 3 4" xfId="8702" xr:uid="{00000000-0005-0000-0000-000019210000}"/>
    <cellStyle name="Percent 3 7 11 4" xfId="8703" xr:uid="{00000000-0005-0000-0000-00001A210000}"/>
    <cellStyle name="Percent 3 7 11 4 2" xfId="8704" xr:uid="{00000000-0005-0000-0000-00001B210000}"/>
    <cellStyle name="Percent 3 7 11 4 2 2" xfId="8705" xr:uid="{00000000-0005-0000-0000-00001C210000}"/>
    <cellStyle name="Percent 3 7 11 4 3" xfId="8706" xr:uid="{00000000-0005-0000-0000-00001D210000}"/>
    <cellStyle name="Percent 3 7 11 4 3 2" xfId="8707" xr:uid="{00000000-0005-0000-0000-00001E210000}"/>
    <cellStyle name="Percent 3 7 11 4 4" xfId="8708" xr:uid="{00000000-0005-0000-0000-00001F210000}"/>
    <cellStyle name="Percent 3 7 11 5" xfId="8709" xr:uid="{00000000-0005-0000-0000-000020210000}"/>
    <cellStyle name="Percent 3 7 11 5 2" xfId="8710" xr:uid="{00000000-0005-0000-0000-000021210000}"/>
    <cellStyle name="Percent 3 7 11 5 2 2" xfId="8711" xr:uid="{00000000-0005-0000-0000-000022210000}"/>
    <cellStyle name="Percent 3 7 11 5 3" xfId="8712" xr:uid="{00000000-0005-0000-0000-000023210000}"/>
    <cellStyle name="Percent 3 7 11 5 3 2" xfId="8713" xr:uid="{00000000-0005-0000-0000-000024210000}"/>
    <cellStyle name="Percent 3 7 11 5 4" xfId="8714" xr:uid="{00000000-0005-0000-0000-000025210000}"/>
    <cellStyle name="Percent 3 7 11 5 4 2" xfId="8715" xr:uid="{00000000-0005-0000-0000-000026210000}"/>
    <cellStyle name="Percent 3 7 11 5 5" xfId="8716" xr:uid="{00000000-0005-0000-0000-000027210000}"/>
    <cellStyle name="Percent 3 7 11 6" xfId="8717" xr:uid="{00000000-0005-0000-0000-000028210000}"/>
    <cellStyle name="Percent 3 7 11 6 2" xfId="8718" xr:uid="{00000000-0005-0000-0000-000029210000}"/>
    <cellStyle name="Percent 3 7 11 6 2 2" xfId="8719" xr:uid="{00000000-0005-0000-0000-00002A210000}"/>
    <cellStyle name="Percent 3 7 11 6 3" xfId="8720" xr:uid="{00000000-0005-0000-0000-00002B210000}"/>
    <cellStyle name="Percent 3 7 11 6 3 2" xfId="8721" xr:uid="{00000000-0005-0000-0000-00002C210000}"/>
    <cellStyle name="Percent 3 7 11 6 4" xfId="8722" xr:uid="{00000000-0005-0000-0000-00002D210000}"/>
    <cellStyle name="Percent 3 7 11 7" xfId="8723" xr:uid="{00000000-0005-0000-0000-00002E210000}"/>
    <cellStyle name="Percent 3 7 11 7 2" xfId="8724" xr:uid="{00000000-0005-0000-0000-00002F210000}"/>
    <cellStyle name="Percent 3 7 11 8" xfId="8725" xr:uid="{00000000-0005-0000-0000-000030210000}"/>
    <cellStyle name="Percent 3 7 11 8 2" xfId="8726" xr:uid="{00000000-0005-0000-0000-000031210000}"/>
    <cellStyle name="Percent 3 7 11 9" xfId="8727" xr:uid="{00000000-0005-0000-0000-000032210000}"/>
    <cellStyle name="Percent 3 7 11 9 2" xfId="8728" xr:uid="{00000000-0005-0000-0000-000033210000}"/>
    <cellStyle name="Percent 3 7 12" xfId="2775" xr:uid="{00000000-0005-0000-0000-000034210000}"/>
    <cellStyle name="Percent 3 7 12 10" xfId="8730" xr:uid="{00000000-0005-0000-0000-000035210000}"/>
    <cellStyle name="Percent 3 7 12 10 2" xfId="8731" xr:uid="{00000000-0005-0000-0000-000036210000}"/>
    <cellStyle name="Percent 3 7 12 11" xfId="8732" xr:uid="{00000000-0005-0000-0000-000037210000}"/>
    <cellStyle name="Percent 3 7 12 12" xfId="8729" xr:uid="{00000000-0005-0000-0000-000038210000}"/>
    <cellStyle name="Percent 3 7 12 2" xfId="8733" xr:uid="{00000000-0005-0000-0000-000039210000}"/>
    <cellStyle name="Percent 3 7 12 2 2" xfId="8734" xr:uid="{00000000-0005-0000-0000-00003A210000}"/>
    <cellStyle name="Percent 3 7 12 2 2 2" xfId="8735" xr:uid="{00000000-0005-0000-0000-00003B210000}"/>
    <cellStyle name="Percent 3 7 12 2 3" xfId="8736" xr:uid="{00000000-0005-0000-0000-00003C210000}"/>
    <cellStyle name="Percent 3 7 12 2 3 2" xfId="8737" xr:uid="{00000000-0005-0000-0000-00003D210000}"/>
    <cellStyle name="Percent 3 7 12 2 4" xfId="8738" xr:uid="{00000000-0005-0000-0000-00003E210000}"/>
    <cellStyle name="Percent 3 7 12 3" xfId="8739" xr:uid="{00000000-0005-0000-0000-00003F210000}"/>
    <cellStyle name="Percent 3 7 12 3 2" xfId="8740" xr:uid="{00000000-0005-0000-0000-000040210000}"/>
    <cellStyle name="Percent 3 7 12 3 2 2" xfId="8741" xr:uid="{00000000-0005-0000-0000-000041210000}"/>
    <cellStyle name="Percent 3 7 12 3 3" xfId="8742" xr:uid="{00000000-0005-0000-0000-000042210000}"/>
    <cellStyle name="Percent 3 7 12 3 3 2" xfId="8743" xr:uid="{00000000-0005-0000-0000-000043210000}"/>
    <cellStyle name="Percent 3 7 12 3 4" xfId="8744" xr:uid="{00000000-0005-0000-0000-000044210000}"/>
    <cellStyle name="Percent 3 7 12 4" xfId="8745" xr:uid="{00000000-0005-0000-0000-000045210000}"/>
    <cellStyle name="Percent 3 7 12 4 2" xfId="8746" xr:uid="{00000000-0005-0000-0000-000046210000}"/>
    <cellStyle name="Percent 3 7 12 4 2 2" xfId="8747" xr:uid="{00000000-0005-0000-0000-000047210000}"/>
    <cellStyle name="Percent 3 7 12 4 3" xfId="8748" xr:uid="{00000000-0005-0000-0000-000048210000}"/>
    <cellStyle name="Percent 3 7 12 4 3 2" xfId="8749" xr:uid="{00000000-0005-0000-0000-000049210000}"/>
    <cellStyle name="Percent 3 7 12 4 4" xfId="8750" xr:uid="{00000000-0005-0000-0000-00004A210000}"/>
    <cellStyle name="Percent 3 7 12 5" xfId="8751" xr:uid="{00000000-0005-0000-0000-00004B210000}"/>
    <cellStyle name="Percent 3 7 12 5 2" xfId="8752" xr:uid="{00000000-0005-0000-0000-00004C210000}"/>
    <cellStyle name="Percent 3 7 12 5 2 2" xfId="8753" xr:uid="{00000000-0005-0000-0000-00004D210000}"/>
    <cellStyle name="Percent 3 7 12 5 3" xfId="8754" xr:uid="{00000000-0005-0000-0000-00004E210000}"/>
    <cellStyle name="Percent 3 7 12 5 3 2" xfId="8755" xr:uid="{00000000-0005-0000-0000-00004F210000}"/>
    <cellStyle name="Percent 3 7 12 5 4" xfId="8756" xr:uid="{00000000-0005-0000-0000-000050210000}"/>
    <cellStyle name="Percent 3 7 12 5 4 2" xfId="8757" xr:uid="{00000000-0005-0000-0000-000051210000}"/>
    <cellStyle name="Percent 3 7 12 5 5" xfId="8758" xr:uid="{00000000-0005-0000-0000-000052210000}"/>
    <cellStyle name="Percent 3 7 12 6" xfId="8759" xr:uid="{00000000-0005-0000-0000-000053210000}"/>
    <cellStyle name="Percent 3 7 12 6 2" xfId="8760" xr:uid="{00000000-0005-0000-0000-000054210000}"/>
    <cellStyle name="Percent 3 7 12 6 2 2" xfId="8761" xr:uid="{00000000-0005-0000-0000-000055210000}"/>
    <cellStyle name="Percent 3 7 12 6 3" xfId="8762" xr:uid="{00000000-0005-0000-0000-000056210000}"/>
    <cellStyle name="Percent 3 7 12 6 3 2" xfId="8763" xr:uid="{00000000-0005-0000-0000-000057210000}"/>
    <cellStyle name="Percent 3 7 12 6 4" xfId="8764" xr:uid="{00000000-0005-0000-0000-000058210000}"/>
    <cellStyle name="Percent 3 7 12 7" xfId="8765" xr:uid="{00000000-0005-0000-0000-000059210000}"/>
    <cellStyle name="Percent 3 7 12 7 2" xfId="8766" xr:uid="{00000000-0005-0000-0000-00005A210000}"/>
    <cellStyle name="Percent 3 7 12 8" xfId="8767" xr:uid="{00000000-0005-0000-0000-00005B210000}"/>
    <cellStyle name="Percent 3 7 12 8 2" xfId="8768" xr:uid="{00000000-0005-0000-0000-00005C210000}"/>
    <cellStyle name="Percent 3 7 12 9" xfId="8769" xr:uid="{00000000-0005-0000-0000-00005D210000}"/>
    <cellStyle name="Percent 3 7 12 9 2" xfId="8770" xr:uid="{00000000-0005-0000-0000-00005E210000}"/>
    <cellStyle name="Percent 3 7 13" xfId="2776" xr:uid="{00000000-0005-0000-0000-00005F210000}"/>
    <cellStyle name="Percent 3 7 13 10" xfId="8772" xr:uid="{00000000-0005-0000-0000-000060210000}"/>
    <cellStyle name="Percent 3 7 13 10 2" xfId="8773" xr:uid="{00000000-0005-0000-0000-000061210000}"/>
    <cellStyle name="Percent 3 7 13 11" xfId="8774" xr:uid="{00000000-0005-0000-0000-000062210000}"/>
    <cellStyle name="Percent 3 7 13 12" xfId="8771" xr:uid="{00000000-0005-0000-0000-000063210000}"/>
    <cellStyle name="Percent 3 7 13 2" xfId="8775" xr:uid="{00000000-0005-0000-0000-000064210000}"/>
    <cellStyle name="Percent 3 7 13 2 2" xfId="8776" xr:uid="{00000000-0005-0000-0000-000065210000}"/>
    <cellStyle name="Percent 3 7 13 2 2 2" xfId="8777" xr:uid="{00000000-0005-0000-0000-000066210000}"/>
    <cellStyle name="Percent 3 7 13 2 3" xfId="8778" xr:uid="{00000000-0005-0000-0000-000067210000}"/>
    <cellStyle name="Percent 3 7 13 2 3 2" xfId="8779" xr:uid="{00000000-0005-0000-0000-000068210000}"/>
    <cellStyle name="Percent 3 7 13 2 4" xfId="8780" xr:uid="{00000000-0005-0000-0000-000069210000}"/>
    <cellStyle name="Percent 3 7 13 3" xfId="8781" xr:uid="{00000000-0005-0000-0000-00006A210000}"/>
    <cellStyle name="Percent 3 7 13 3 2" xfId="8782" xr:uid="{00000000-0005-0000-0000-00006B210000}"/>
    <cellStyle name="Percent 3 7 13 3 2 2" xfId="8783" xr:uid="{00000000-0005-0000-0000-00006C210000}"/>
    <cellStyle name="Percent 3 7 13 3 3" xfId="8784" xr:uid="{00000000-0005-0000-0000-00006D210000}"/>
    <cellStyle name="Percent 3 7 13 3 3 2" xfId="8785" xr:uid="{00000000-0005-0000-0000-00006E210000}"/>
    <cellStyle name="Percent 3 7 13 3 4" xfId="8786" xr:uid="{00000000-0005-0000-0000-00006F210000}"/>
    <cellStyle name="Percent 3 7 13 4" xfId="8787" xr:uid="{00000000-0005-0000-0000-000070210000}"/>
    <cellStyle name="Percent 3 7 13 4 2" xfId="8788" xr:uid="{00000000-0005-0000-0000-000071210000}"/>
    <cellStyle name="Percent 3 7 13 4 2 2" xfId="8789" xr:uid="{00000000-0005-0000-0000-000072210000}"/>
    <cellStyle name="Percent 3 7 13 4 3" xfId="8790" xr:uid="{00000000-0005-0000-0000-000073210000}"/>
    <cellStyle name="Percent 3 7 13 4 3 2" xfId="8791" xr:uid="{00000000-0005-0000-0000-000074210000}"/>
    <cellStyle name="Percent 3 7 13 4 4" xfId="8792" xr:uid="{00000000-0005-0000-0000-000075210000}"/>
    <cellStyle name="Percent 3 7 13 5" xfId="8793" xr:uid="{00000000-0005-0000-0000-000076210000}"/>
    <cellStyle name="Percent 3 7 13 5 2" xfId="8794" xr:uid="{00000000-0005-0000-0000-000077210000}"/>
    <cellStyle name="Percent 3 7 13 5 2 2" xfId="8795" xr:uid="{00000000-0005-0000-0000-000078210000}"/>
    <cellStyle name="Percent 3 7 13 5 3" xfId="8796" xr:uid="{00000000-0005-0000-0000-000079210000}"/>
    <cellStyle name="Percent 3 7 13 5 3 2" xfId="8797" xr:uid="{00000000-0005-0000-0000-00007A210000}"/>
    <cellStyle name="Percent 3 7 13 5 4" xfId="8798" xr:uid="{00000000-0005-0000-0000-00007B210000}"/>
    <cellStyle name="Percent 3 7 13 5 4 2" xfId="8799" xr:uid="{00000000-0005-0000-0000-00007C210000}"/>
    <cellStyle name="Percent 3 7 13 5 5" xfId="8800" xr:uid="{00000000-0005-0000-0000-00007D210000}"/>
    <cellStyle name="Percent 3 7 13 6" xfId="8801" xr:uid="{00000000-0005-0000-0000-00007E210000}"/>
    <cellStyle name="Percent 3 7 13 6 2" xfId="8802" xr:uid="{00000000-0005-0000-0000-00007F210000}"/>
    <cellStyle name="Percent 3 7 13 6 2 2" xfId="8803" xr:uid="{00000000-0005-0000-0000-000080210000}"/>
    <cellStyle name="Percent 3 7 13 6 3" xfId="8804" xr:uid="{00000000-0005-0000-0000-000081210000}"/>
    <cellStyle name="Percent 3 7 13 6 3 2" xfId="8805" xr:uid="{00000000-0005-0000-0000-000082210000}"/>
    <cellStyle name="Percent 3 7 13 6 4" xfId="8806" xr:uid="{00000000-0005-0000-0000-000083210000}"/>
    <cellStyle name="Percent 3 7 13 7" xfId="8807" xr:uid="{00000000-0005-0000-0000-000084210000}"/>
    <cellStyle name="Percent 3 7 13 7 2" xfId="8808" xr:uid="{00000000-0005-0000-0000-000085210000}"/>
    <cellStyle name="Percent 3 7 13 8" xfId="8809" xr:uid="{00000000-0005-0000-0000-000086210000}"/>
    <cellStyle name="Percent 3 7 13 8 2" xfId="8810" xr:uid="{00000000-0005-0000-0000-000087210000}"/>
    <cellStyle name="Percent 3 7 13 9" xfId="8811" xr:uid="{00000000-0005-0000-0000-000088210000}"/>
    <cellStyle name="Percent 3 7 13 9 2" xfId="8812" xr:uid="{00000000-0005-0000-0000-000089210000}"/>
    <cellStyle name="Percent 3 7 14" xfId="2777" xr:uid="{00000000-0005-0000-0000-00008A210000}"/>
    <cellStyle name="Percent 3 7 14 10" xfId="8814" xr:uid="{00000000-0005-0000-0000-00008B210000}"/>
    <cellStyle name="Percent 3 7 14 10 2" xfId="8815" xr:uid="{00000000-0005-0000-0000-00008C210000}"/>
    <cellStyle name="Percent 3 7 14 11" xfId="8816" xr:uid="{00000000-0005-0000-0000-00008D210000}"/>
    <cellStyle name="Percent 3 7 14 12" xfId="8813" xr:uid="{00000000-0005-0000-0000-00008E210000}"/>
    <cellStyle name="Percent 3 7 14 2" xfId="8817" xr:uid="{00000000-0005-0000-0000-00008F210000}"/>
    <cellStyle name="Percent 3 7 14 2 2" xfId="8818" xr:uid="{00000000-0005-0000-0000-000090210000}"/>
    <cellStyle name="Percent 3 7 14 2 2 2" xfId="8819" xr:uid="{00000000-0005-0000-0000-000091210000}"/>
    <cellStyle name="Percent 3 7 14 2 3" xfId="8820" xr:uid="{00000000-0005-0000-0000-000092210000}"/>
    <cellStyle name="Percent 3 7 14 2 3 2" xfId="8821" xr:uid="{00000000-0005-0000-0000-000093210000}"/>
    <cellStyle name="Percent 3 7 14 2 4" xfId="8822" xr:uid="{00000000-0005-0000-0000-000094210000}"/>
    <cellStyle name="Percent 3 7 14 3" xfId="8823" xr:uid="{00000000-0005-0000-0000-000095210000}"/>
    <cellStyle name="Percent 3 7 14 3 2" xfId="8824" xr:uid="{00000000-0005-0000-0000-000096210000}"/>
    <cellStyle name="Percent 3 7 14 3 2 2" xfId="8825" xr:uid="{00000000-0005-0000-0000-000097210000}"/>
    <cellStyle name="Percent 3 7 14 3 3" xfId="8826" xr:uid="{00000000-0005-0000-0000-000098210000}"/>
    <cellStyle name="Percent 3 7 14 3 3 2" xfId="8827" xr:uid="{00000000-0005-0000-0000-000099210000}"/>
    <cellStyle name="Percent 3 7 14 3 4" xfId="8828" xr:uid="{00000000-0005-0000-0000-00009A210000}"/>
    <cellStyle name="Percent 3 7 14 4" xfId="8829" xr:uid="{00000000-0005-0000-0000-00009B210000}"/>
    <cellStyle name="Percent 3 7 14 4 2" xfId="8830" xr:uid="{00000000-0005-0000-0000-00009C210000}"/>
    <cellStyle name="Percent 3 7 14 4 2 2" xfId="8831" xr:uid="{00000000-0005-0000-0000-00009D210000}"/>
    <cellStyle name="Percent 3 7 14 4 3" xfId="8832" xr:uid="{00000000-0005-0000-0000-00009E210000}"/>
    <cellStyle name="Percent 3 7 14 4 3 2" xfId="8833" xr:uid="{00000000-0005-0000-0000-00009F210000}"/>
    <cellStyle name="Percent 3 7 14 4 4" xfId="8834" xr:uid="{00000000-0005-0000-0000-0000A0210000}"/>
    <cellStyle name="Percent 3 7 14 5" xfId="8835" xr:uid="{00000000-0005-0000-0000-0000A1210000}"/>
    <cellStyle name="Percent 3 7 14 5 2" xfId="8836" xr:uid="{00000000-0005-0000-0000-0000A2210000}"/>
    <cellStyle name="Percent 3 7 14 5 2 2" xfId="8837" xr:uid="{00000000-0005-0000-0000-0000A3210000}"/>
    <cellStyle name="Percent 3 7 14 5 3" xfId="8838" xr:uid="{00000000-0005-0000-0000-0000A4210000}"/>
    <cellStyle name="Percent 3 7 14 5 3 2" xfId="8839" xr:uid="{00000000-0005-0000-0000-0000A5210000}"/>
    <cellStyle name="Percent 3 7 14 5 4" xfId="8840" xr:uid="{00000000-0005-0000-0000-0000A6210000}"/>
    <cellStyle name="Percent 3 7 14 5 4 2" xfId="8841" xr:uid="{00000000-0005-0000-0000-0000A7210000}"/>
    <cellStyle name="Percent 3 7 14 5 5" xfId="8842" xr:uid="{00000000-0005-0000-0000-0000A8210000}"/>
    <cellStyle name="Percent 3 7 14 6" xfId="8843" xr:uid="{00000000-0005-0000-0000-0000A9210000}"/>
    <cellStyle name="Percent 3 7 14 6 2" xfId="8844" xr:uid="{00000000-0005-0000-0000-0000AA210000}"/>
    <cellStyle name="Percent 3 7 14 6 2 2" xfId="8845" xr:uid="{00000000-0005-0000-0000-0000AB210000}"/>
    <cellStyle name="Percent 3 7 14 6 3" xfId="8846" xr:uid="{00000000-0005-0000-0000-0000AC210000}"/>
    <cellStyle name="Percent 3 7 14 6 3 2" xfId="8847" xr:uid="{00000000-0005-0000-0000-0000AD210000}"/>
    <cellStyle name="Percent 3 7 14 6 4" xfId="8848" xr:uid="{00000000-0005-0000-0000-0000AE210000}"/>
    <cellStyle name="Percent 3 7 14 7" xfId="8849" xr:uid="{00000000-0005-0000-0000-0000AF210000}"/>
    <cellStyle name="Percent 3 7 14 7 2" xfId="8850" xr:uid="{00000000-0005-0000-0000-0000B0210000}"/>
    <cellStyle name="Percent 3 7 14 8" xfId="8851" xr:uid="{00000000-0005-0000-0000-0000B1210000}"/>
    <cellStyle name="Percent 3 7 14 8 2" xfId="8852" xr:uid="{00000000-0005-0000-0000-0000B2210000}"/>
    <cellStyle name="Percent 3 7 14 9" xfId="8853" xr:uid="{00000000-0005-0000-0000-0000B3210000}"/>
    <cellStyle name="Percent 3 7 14 9 2" xfId="8854" xr:uid="{00000000-0005-0000-0000-0000B4210000}"/>
    <cellStyle name="Percent 3 7 15" xfId="2778" xr:uid="{00000000-0005-0000-0000-0000B5210000}"/>
    <cellStyle name="Percent 3 7 15 10" xfId="8856" xr:uid="{00000000-0005-0000-0000-0000B6210000}"/>
    <cellStyle name="Percent 3 7 15 10 2" xfId="8857" xr:uid="{00000000-0005-0000-0000-0000B7210000}"/>
    <cellStyle name="Percent 3 7 15 11" xfId="8858" xr:uid="{00000000-0005-0000-0000-0000B8210000}"/>
    <cellStyle name="Percent 3 7 15 12" xfId="8855" xr:uid="{00000000-0005-0000-0000-0000B9210000}"/>
    <cellStyle name="Percent 3 7 15 2" xfId="8859" xr:uid="{00000000-0005-0000-0000-0000BA210000}"/>
    <cellStyle name="Percent 3 7 15 2 2" xfId="8860" xr:uid="{00000000-0005-0000-0000-0000BB210000}"/>
    <cellStyle name="Percent 3 7 15 2 2 2" xfId="8861" xr:uid="{00000000-0005-0000-0000-0000BC210000}"/>
    <cellStyle name="Percent 3 7 15 2 3" xfId="8862" xr:uid="{00000000-0005-0000-0000-0000BD210000}"/>
    <cellStyle name="Percent 3 7 15 2 3 2" xfId="8863" xr:uid="{00000000-0005-0000-0000-0000BE210000}"/>
    <cellStyle name="Percent 3 7 15 2 4" xfId="8864" xr:uid="{00000000-0005-0000-0000-0000BF210000}"/>
    <cellStyle name="Percent 3 7 15 3" xfId="8865" xr:uid="{00000000-0005-0000-0000-0000C0210000}"/>
    <cellStyle name="Percent 3 7 15 3 2" xfId="8866" xr:uid="{00000000-0005-0000-0000-0000C1210000}"/>
    <cellStyle name="Percent 3 7 15 3 2 2" xfId="8867" xr:uid="{00000000-0005-0000-0000-0000C2210000}"/>
    <cellStyle name="Percent 3 7 15 3 3" xfId="8868" xr:uid="{00000000-0005-0000-0000-0000C3210000}"/>
    <cellStyle name="Percent 3 7 15 3 3 2" xfId="8869" xr:uid="{00000000-0005-0000-0000-0000C4210000}"/>
    <cellStyle name="Percent 3 7 15 3 4" xfId="8870" xr:uid="{00000000-0005-0000-0000-0000C5210000}"/>
    <cellStyle name="Percent 3 7 15 4" xfId="8871" xr:uid="{00000000-0005-0000-0000-0000C6210000}"/>
    <cellStyle name="Percent 3 7 15 4 2" xfId="8872" xr:uid="{00000000-0005-0000-0000-0000C7210000}"/>
    <cellStyle name="Percent 3 7 15 4 2 2" xfId="8873" xr:uid="{00000000-0005-0000-0000-0000C8210000}"/>
    <cellStyle name="Percent 3 7 15 4 3" xfId="8874" xr:uid="{00000000-0005-0000-0000-0000C9210000}"/>
    <cellStyle name="Percent 3 7 15 4 3 2" xfId="8875" xr:uid="{00000000-0005-0000-0000-0000CA210000}"/>
    <cellStyle name="Percent 3 7 15 4 4" xfId="8876" xr:uid="{00000000-0005-0000-0000-0000CB210000}"/>
    <cellStyle name="Percent 3 7 15 5" xfId="8877" xr:uid="{00000000-0005-0000-0000-0000CC210000}"/>
    <cellStyle name="Percent 3 7 15 5 2" xfId="8878" xr:uid="{00000000-0005-0000-0000-0000CD210000}"/>
    <cellStyle name="Percent 3 7 15 5 2 2" xfId="8879" xr:uid="{00000000-0005-0000-0000-0000CE210000}"/>
    <cellStyle name="Percent 3 7 15 5 3" xfId="8880" xr:uid="{00000000-0005-0000-0000-0000CF210000}"/>
    <cellStyle name="Percent 3 7 15 5 3 2" xfId="8881" xr:uid="{00000000-0005-0000-0000-0000D0210000}"/>
    <cellStyle name="Percent 3 7 15 5 4" xfId="8882" xr:uid="{00000000-0005-0000-0000-0000D1210000}"/>
    <cellStyle name="Percent 3 7 15 5 4 2" xfId="8883" xr:uid="{00000000-0005-0000-0000-0000D2210000}"/>
    <cellStyle name="Percent 3 7 15 5 5" xfId="8884" xr:uid="{00000000-0005-0000-0000-0000D3210000}"/>
    <cellStyle name="Percent 3 7 15 6" xfId="8885" xr:uid="{00000000-0005-0000-0000-0000D4210000}"/>
    <cellStyle name="Percent 3 7 15 6 2" xfId="8886" xr:uid="{00000000-0005-0000-0000-0000D5210000}"/>
    <cellStyle name="Percent 3 7 15 6 2 2" xfId="8887" xr:uid="{00000000-0005-0000-0000-0000D6210000}"/>
    <cellStyle name="Percent 3 7 15 6 3" xfId="8888" xr:uid="{00000000-0005-0000-0000-0000D7210000}"/>
    <cellStyle name="Percent 3 7 15 6 3 2" xfId="8889" xr:uid="{00000000-0005-0000-0000-0000D8210000}"/>
    <cellStyle name="Percent 3 7 15 6 4" xfId="8890" xr:uid="{00000000-0005-0000-0000-0000D9210000}"/>
    <cellStyle name="Percent 3 7 15 7" xfId="8891" xr:uid="{00000000-0005-0000-0000-0000DA210000}"/>
    <cellStyle name="Percent 3 7 15 7 2" xfId="8892" xr:uid="{00000000-0005-0000-0000-0000DB210000}"/>
    <cellStyle name="Percent 3 7 15 8" xfId="8893" xr:uid="{00000000-0005-0000-0000-0000DC210000}"/>
    <cellStyle name="Percent 3 7 15 8 2" xfId="8894" xr:uid="{00000000-0005-0000-0000-0000DD210000}"/>
    <cellStyle name="Percent 3 7 15 9" xfId="8895" xr:uid="{00000000-0005-0000-0000-0000DE210000}"/>
    <cellStyle name="Percent 3 7 15 9 2" xfId="8896" xr:uid="{00000000-0005-0000-0000-0000DF210000}"/>
    <cellStyle name="Percent 3 7 16" xfId="8897" xr:uid="{00000000-0005-0000-0000-0000E0210000}"/>
    <cellStyle name="Percent 3 7 16 2" xfId="8898" xr:uid="{00000000-0005-0000-0000-0000E1210000}"/>
    <cellStyle name="Percent 3 7 16 2 2" xfId="8899" xr:uid="{00000000-0005-0000-0000-0000E2210000}"/>
    <cellStyle name="Percent 3 7 16 3" xfId="8900" xr:uid="{00000000-0005-0000-0000-0000E3210000}"/>
    <cellStyle name="Percent 3 7 16 3 2" xfId="8901" xr:uid="{00000000-0005-0000-0000-0000E4210000}"/>
    <cellStyle name="Percent 3 7 16 4" xfId="8902" xr:uid="{00000000-0005-0000-0000-0000E5210000}"/>
    <cellStyle name="Percent 3 7 17" xfId="8903" xr:uid="{00000000-0005-0000-0000-0000E6210000}"/>
    <cellStyle name="Percent 3 7 17 2" xfId="8904" xr:uid="{00000000-0005-0000-0000-0000E7210000}"/>
    <cellStyle name="Percent 3 7 17 2 2" xfId="8905" xr:uid="{00000000-0005-0000-0000-0000E8210000}"/>
    <cellStyle name="Percent 3 7 17 3" xfId="8906" xr:uid="{00000000-0005-0000-0000-0000E9210000}"/>
    <cellStyle name="Percent 3 7 17 3 2" xfId="8907" xr:uid="{00000000-0005-0000-0000-0000EA210000}"/>
    <cellStyle name="Percent 3 7 17 4" xfId="8908" xr:uid="{00000000-0005-0000-0000-0000EB210000}"/>
    <cellStyle name="Percent 3 7 18" xfId="8909" xr:uid="{00000000-0005-0000-0000-0000EC210000}"/>
    <cellStyle name="Percent 3 7 18 2" xfId="8910" xr:uid="{00000000-0005-0000-0000-0000ED210000}"/>
    <cellStyle name="Percent 3 7 18 2 2" xfId="8911" xr:uid="{00000000-0005-0000-0000-0000EE210000}"/>
    <cellStyle name="Percent 3 7 18 3" xfId="8912" xr:uid="{00000000-0005-0000-0000-0000EF210000}"/>
    <cellStyle name="Percent 3 7 18 3 2" xfId="8913" xr:uid="{00000000-0005-0000-0000-0000F0210000}"/>
    <cellStyle name="Percent 3 7 18 4" xfId="8914" xr:uid="{00000000-0005-0000-0000-0000F1210000}"/>
    <cellStyle name="Percent 3 7 19" xfId="8915" xr:uid="{00000000-0005-0000-0000-0000F2210000}"/>
    <cellStyle name="Percent 3 7 19 2" xfId="8916" xr:uid="{00000000-0005-0000-0000-0000F3210000}"/>
    <cellStyle name="Percent 3 7 19 2 2" xfId="8917" xr:uid="{00000000-0005-0000-0000-0000F4210000}"/>
    <cellStyle name="Percent 3 7 19 3" xfId="8918" xr:uid="{00000000-0005-0000-0000-0000F5210000}"/>
    <cellStyle name="Percent 3 7 19 3 2" xfId="8919" xr:uid="{00000000-0005-0000-0000-0000F6210000}"/>
    <cellStyle name="Percent 3 7 19 4" xfId="8920" xr:uid="{00000000-0005-0000-0000-0000F7210000}"/>
    <cellStyle name="Percent 3 7 19 4 2" xfId="8921" xr:uid="{00000000-0005-0000-0000-0000F8210000}"/>
    <cellStyle name="Percent 3 7 19 5" xfId="8922" xr:uid="{00000000-0005-0000-0000-0000F9210000}"/>
    <cellStyle name="Percent 3 7 2" xfId="2779" xr:uid="{00000000-0005-0000-0000-0000FA210000}"/>
    <cellStyle name="Percent 3 7 2 10" xfId="8924" xr:uid="{00000000-0005-0000-0000-0000FB210000}"/>
    <cellStyle name="Percent 3 7 2 10 2" xfId="8925" xr:uid="{00000000-0005-0000-0000-0000FC210000}"/>
    <cellStyle name="Percent 3 7 2 11" xfId="8926" xr:uid="{00000000-0005-0000-0000-0000FD210000}"/>
    <cellStyle name="Percent 3 7 2 12" xfId="8923" xr:uid="{00000000-0005-0000-0000-0000FE210000}"/>
    <cellStyle name="Percent 3 7 2 2" xfId="8927" xr:uid="{00000000-0005-0000-0000-0000FF210000}"/>
    <cellStyle name="Percent 3 7 2 2 2" xfId="8928" xr:uid="{00000000-0005-0000-0000-000000220000}"/>
    <cellStyle name="Percent 3 7 2 2 2 2" xfId="8929" xr:uid="{00000000-0005-0000-0000-000001220000}"/>
    <cellStyle name="Percent 3 7 2 2 3" xfId="8930" xr:uid="{00000000-0005-0000-0000-000002220000}"/>
    <cellStyle name="Percent 3 7 2 2 3 2" xfId="8931" xr:uid="{00000000-0005-0000-0000-000003220000}"/>
    <cellStyle name="Percent 3 7 2 2 4" xfId="8932" xr:uid="{00000000-0005-0000-0000-000004220000}"/>
    <cellStyle name="Percent 3 7 2 3" xfId="8933" xr:uid="{00000000-0005-0000-0000-000005220000}"/>
    <cellStyle name="Percent 3 7 2 3 2" xfId="8934" xr:uid="{00000000-0005-0000-0000-000006220000}"/>
    <cellStyle name="Percent 3 7 2 3 2 2" xfId="8935" xr:uid="{00000000-0005-0000-0000-000007220000}"/>
    <cellStyle name="Percent 3 7 2 3 3" xfId="8936" xr:uid="{00000000-0005-0000-0000-000008220000}"/>
    <cellStyle name="Percent 3 7 2 3 3 2" xfId="8937" xr:uid="{00000000-0005-0000-0000-000009220000}"/>
    <cellStyle name="Percent 3 7 2 3 4" xfId="8938" xr:uid="{00000000-0005-0000-0000-00000A220000}"/>
    <cellStyle name="Percent 3 7 2 4" xfId="8939" xr:uid="{00000000-0005-0000-0000-00000B220000}"/>
    <cellStyle name="Percent 3 7 2 4 2" xfId="8940" xr:uid="{00000000-0005-0000-0000-00000C220000}"/>
    <cellStyle name="Percent 3 7 2 4 2 2" xfId="8941" xr:uid="{00000000-0005-0000-0000-00000D220000}"/>
    <cellStyle name="Percent 3 7 2 4 3" xfId="8942" xr:uid="{00000000-0005-0000-0000-00000E220000}"/>
    <cellStyle name="Percent 3 7 2 4 3 2" xfId="8943" xr:uid="{00000000-0005-0000-0000-00000F220000}"/>
    <cellStyle name="Percent 3 7 2 4 4" xfId="8944" xr:uid="{00000000-0005-0000-0000-000010220000}"/>
    <cellStyle name="Percent 3 7 2 5" xfId="8945" xr:uid="{00000000-0005-0000-0000-000011220000}"/>
    <cellStyle name="Percent 3 7 2 5 2" xfId="8946" xr:uid="{00000000-0005-0000-0000-000012220000}"/>
    <cellStyle name="Percent 3 7 2 5 2 2" xfId="8947" xr:uid="{00000000-0005-0000-0000-000013220000}"/>
    <cellStyle name="Percent 3 7 2 5 3" xfId="8948" xr:uid="{00000000-0005-0000-0000-000014220000}"/>
    <cellStyle name="Percent 3 7 2 5 3 2" xfId="8949" xr:uid="{00000000-0005-0000-0000-000015220000}"/>
    <cellStyle name="Percent 3 7 2 5 4" xfId="8950" xr:uid="{00000000-0005-0000-0000-000016220000}"/>
    <cellStyle name="Percent 3 7 2 5 4 2" xfId="8951" xr:uid="{00000000-0005-0000-0000-000017220000}"/>
    <cellStyle name="Percent 3 7 2 5 5" xfId="8952" xr:uid="{00000000-0005-0000-0000-000018220000}"/>
    <cellStyle name="Percent 3 7 2 6" xfId="8953" xr:uid="{00000000-0005-0000-0000-000019220000}"/>
    <cellStyle name="Percent 3 7 2 6 2" xfId="8954" xr:uid="{00000000-0005-0000-0000-00001A220000}"/>
    <cellStyle name="Percent 3 7 2 6 2 2" xfId="8955" xr:uid="{00000000-0005-0000-0000-00001B220000}"/>
    <cellStyle name="Percent 3 7 2 6 3" xfId="8956" xr:uid="{00000000-0005-0000-0000-00001C220000}"/>
    <cellStyle name="Percent 3 7 2 6 3 2" xfId="8957" xr:uid="{00000000-0005-0000-0000-00001D220000}"/>
    <cellStyle name="Percent 3 7 2 6 4" xfId="8958" xr:uid="{00000000-0005-0000-0000-00001E220000}"/>
    <cellStyle name="Percent 3 7 2 7" xfId="8959" xr:uid="{00000000-0005-0000-0000-00001F220000}"/>
    <cellStyle name="Percent 3 7 2 7 2" xfId="8960" xr:uid="{00000000-0005-0000-0000-000020220000}"/>
    <cellStyle name="Percent 3 7 2 8" xfId="8961" xr:uid="{00000000-0005-0000-0000-000021220000}"/>
    <cellStyle name="Percent 3 7 2 8 2" xfId="8962" xr:uid="{00000000-0005-0000-0000-000022220000}"/>
    <cellStyle name="Percent 3 7 2 9" xfId="8963" xr:uid="{00000000-0005-0000-0000-000023220000}"/>
    <cellStyle name="Percent 3 7 2 9 2" xfId="8964" xr:uid="{00000000-0005-0000-0000-000024220000}"/>
    <cellStyle name="Percent 3 7 20" xfId="8965" xr:uid="{00000000-0005-0000-0000-000025220000}"/>
    <cellStyle name="Percent 3 7 20 2" xfId="8966" xr:uid="{00000000-0005-0000-0000-000026220000}"/>
    <cellStyle name="Percent 3 7 20 2 2" xfId="8967" xr:uid="{00000000-0005-0000-0000-000027220000}"/>
    <cellStyle name="Percent 3 7 20 3" xfId="8968" xr:uid="{00000000-0005-0000-0000-000028220000}"/>
    <cellStyle name="Percent 3 7 20 3 2" xfId="8969" xr:uid="{00000000-0005-0000-0000-000029220000}"/>
    <cellStyle name="Percent 3 7 20 4" xfId="8970" xr:uid="{00000000-0005-0000-0000-00002A220000}"/>
    <cellStyle name="Percent 3 7 21" xfId="8971" xr:uid="{00000000-0005-0000-0000-00002B220000}"/>
    <cellStyle name="Percent 3 7 21 2" xfId="8972" xr:uid="{00000000-0005-0000-0000-00002C220000}"/>
    <cellStyle name="Percent 3 7 22" xfId="8973" xr:uid="{00000000-0005-0000-0000-00002D220000}"/>
    <cellStyle name="Percent 3 7 22 2" xfId="8974" xr:uid="{00000000-0005-0000-0000-00002E220000}"/>
    <cellStyle name="Percent 3 7 23" xfId="8975" xr:uid="{00000000-0005-0000-0000-00002F220000}"/>
    <cellStyle name="Percent 3 7 23 2" xfId="8976" xr:uid="{00000000-0005-0000-0000-000030220000}"/>
    <cellStyle name="Percent 3 7 24" xfId="8977" xr:uid="{00000000-0005-0000-0000-000031220000}"/>
    <cellStyle name="Percent 3 7 24 2" xfId="8978" xr:uid="{00000000-0005-0000-0000-000032220000}"/>
    <cellStyle name="Percent 3 7 25" xfId="8979" xr:uid="{00000000-0005-0000-0000-000033220000}"/>
    <cellStyle name="Percent 3 7 26" xfId="8644" xr:uid="{00000000-0005-0000-0000-000034220000}"/>
    <cellStyle name="Percent 3 7 3" xfId="2780" xr:uid="{00000000-0005-0000-0000-000035220000}"/>
    <cellStyle name="Percent 3 7 3 10" xfId="8981" xr:uid="{00000000-0005-0000-0000-000036220000}"/>
    <cellStyle name="Percent 3 7 3 10 2" xfId="8982" xr:uid="{00000000-0005-0000-0000-000037220000}"/>
    <cellStyle name="Percent 3 7 3 11" xfId="8983" xr:uid="{00000000-0005-0000-0000-000038220000}"/>
    <cellStyle name="Percent 3 7 3 12" xfId="8980" xr:uid="{00000000-0005-0000-0000-000039220000}"/>
    <cellStyle name="Percent 3 7 3 2" xfId="8984" xr:uid="{00000000-0005-0000-0000-00003A220000}"/>
    <cellStyle name="Percent 3 7 3 2 2" xfId="8985" xr:uid="{00000000-0005-0000-0000-00003B220000}"/>
    <cellStyle name="Percent 3 7 3 2 2 2" xfId="8986" xr:uid="{00000000-0005-0000-0000-00003C220000}"/>
    <cellStyle name="Percent 3 7 3 2 3" xfId="8987" xr:uid="{00000000-0005-0000-0000-00003D220000}"/>
    <cellStyle name="Percent 3 7 3 2 3 2" xfId="8988" xr:uid="{00000000-0005-0000-0000-00003E220000}"/>
    <cellStyle name="Percent 3 7 3 2 4" xfId="8989" xr:uid="{00000000-0005-0000-0000-00003F220000}"/>
    <cellStyle name="Percent 3 7 3 3" xfId="8990" xr:uid="{00000000-0005-0000-0000-000040220000}"/>
    <cellStyle name="Percent 3 7 3 3 2" xfId="8991" xr:uid="{00000000-0005-0000-0000-000041220000}"/>
    <cellStyle name="Percent 3 7 3 3 2 2" xfId="8992" xr:uid="{00000000-0005-0000-0000-000042220000}"/>
    <cellStyle name="Percent 3 7 3 3 3" xfId="8993" xr:uid="{00000000-0005-0000-0000-000043220000}"/>
    <cellStyle name="Percent 3 7 3 3 3 2" xfId="8994" xr:uid="{00000000-0005-0000-0000-000044220000}"/>
    <cellStyle name="Percent 3 7 3 3 4" xfId="8995" xr:uid="{00000000-0005-0000-0000-000045220000}"/>
    <cellStyle name="Percent 3 7 3 4" xfId="8996" xr:uid="{00000000-0005-0000-0000-000046220000}"/>
    <cellStyle name="Percent 3 7 3 4 2" xfId="8997" xr:uid="{00000000-0005-0000-0000-000047220000}"/>
    <cellStyle name="Percent 3 7 3 4 2 2" xfId="8998" xr:uid="{00000000-0005-0000-0000-000048220000}"/>
    <cellStyle name="Percent 3 7 3 4 3" xfId="8999" xr:uid="{00000000-0005-0000-0000-000049220000}"/>
    <cellStyle name="Percent 3 7 3 4 3 2" xfId="9000" xr:uid="{00000000-0005-0000-0000-00004A220000}"/>
    <cellStyle name="Percent 3 7 3 4 4" xfId="9001" xr:uid="{00000000-0005-0000-0000-00004B220000}"/>
    <cellStyle name="Percent 3 7 3 5" xfId="9002" xr:uid="{00000000-0005-0000-0000-00004C220000}"/>
    <cellStyle name="Percent 3 7 3 5 2" xfId="9003" xr:uid="{00000000-0005-0000-0000-00004D220000}"/>
    <cellStyle name="Percent 3 7 3 5 2 2" xfId="9004" xr:uid="{00000000-0005-0000-0000-00004E220000}"/>
    <cellStyle name="Percent 3 7 3 5 3" xfId="9005" xr:uid="{00000000-0005-0000-0000-00004F220000}"/>
    <cellStyle name="Percent 3 7 3 5 3 2" xfId="9006" xr:uid="{00000000-0005-0000-0000-000050220000}"/>
    <cellStyle name="Percent 3 7 3 5 4" xfId="9007" xr:uid="{00000000-0005-0000-0000-000051220000}"/>
    <cellStyle name="Percent 3 7 3 5 4 2" xfId="9008" xr:uid="{00000000-0005-0000-0000-000052220000}"/>
    <cellStyle name="Percent 3 7 3 5 5" xfId="9009" xr:uid="{00000000-0005-0000-0000-000053220000}"/>
    <cellStyle name="Percent 3 7 3 6" xfId="9010" xr:uid="{00000000-0005-0000-0000-000054220000}"/>
    <cellStyle name="Percent 3 7 3 6 2" xfId="9011" xr:uid="{00000000-0005-0000-0000-000055220000}"/>
    <cellStyle name="Percent 3 7 3 6 2 2" xfId="9012" xr:uid="{00000000-0005-0000-0000-000056220000}"/>
    <cellStyle name="Percent 3 7 3 6 3" xfId="9013" xr:uid="{00000000-0005-0000-0000-000057220000}"/>
    <cellStyle name="Percent 3 7 3 6 3 2" xfId="9014" xr:uid="{00000000-0005-0000-0000-000058220000}"/>
    <cellStyle name="Percent 3 7 3 6 4" xfId="9015" xr:uid="{00000000-0005-0000-0000-000059220000}"/>
    <cellStyle name="Percent 3 7 3 7" xfId="9016" xr:uid="{00000000-0005-0000-0000-00005A220000}"/>
    <cellStyle name="Percent 3 7 3 7 2" xfId="9017" xr:uid="{00000000-0005-0000-0000-00005B220000}"/>
    <cellStyle name="Percent 3 7 3 8" xfId="9018" xr:uid="{00000000-0005-0000-0000-00005C220000}"/>
    <cellStyle name="Percent 3 7 3 8 2" xfId="9019" xr:uid="{00000000-0005-0000-0000-00005D220000}"/>
    <cellStyle name="Percent 3 7 3 9" xfId="9020" xr:uid="{00000000-0005-0000-0000-00005E220000}"/>
    <cellStyle name="Percent 3 7 3 9 2" xfId="9021" xr:uid="{00000000-0005-0000-0000-00005F220000}"/>
    <cellStyle name="Percent 3 7 4" xfId="2781" xr:uid="{00000000-0005-0000-0000-000060220000}"/>
    <cellStyle name="Percent 3 7 4 10" xfId="9023" xr:uid="{00000000-0005-0000-0000-000061220000}"/>
    <cellStyle name="Percent 3 7 4 10 2" xfId="9024" xr:uid="{00000000-0005-0000-0000-000062220000}"/>
    <cellStyle name="Percent 3 7 4 11" xfId="9025" xr:uid="{00000000-0005-0000-0000-000063220000}"/>
    <cellStyle name="Percent 3 7 4 12" xfId="9022" xr:uid="{00000000-0005-0000-0000-000064220000}"/>
    <cellStyle name="Percent 3 7 4 2" xfId="9026" xr:uid="{00000000-0005-0000-0000-000065220000}"/>
    <cellStyle name="Percent 3 7 4 2 2" xfId="9027" xr:uid="{00000000-0005-0000-0000-000066220000}"/>
    <cellStyle name="Percent 3 7 4 2 2 2" xfId="9028" xr:uid="{00000000-0005-0000-0000-000067220000}"/>
    <cellStyle name="Percent 3 7 4 2 3" xfId="9029" xr:uid="{00000000-0005-0000-0000-000068220000}"/>
    <cellStyle name="Percent 3 7 4 2 3 2" xfId="9030" xr:uid="{00000000-0005-0000-0000-000069220000}"/>
    <cellStyle name="Percent 3 7 4 2 4" xfId="9031" xr:uid="{00000000-0005-0000-0000-00006A220000}"/>
    <cellStyle name="Percent 3 7 4 3" xfId="9032" xr:uid="{00000000-0005-0000-0000-00006B220000}"/>
    <cellStyle name="Percent 3 7 4 3 2" xfId="9033" xr:uid="{00000000-0005-0000-0000-00006C220000}"/>
    <cellStyle name="Percent 3 7 4 3 2 2" xfId="9034" xr:uid="{00000000-0005-0000-0000-00006D220000}"/>
    <cellStyle name="Percent 3 7 4 3 3" xfId="9035" xr:uid="{00000000-0005-0000-0000-00006E220000}"/>
    <cellStyle name="Percent 3 7 4 3 3 2" xfId="9036" xr:uid="{00000000-0005-0000-0000-00006F220000}"/>
    <cellStyle name="Percent 3 7 4 3 4" xfId="9037" xr:uid="{00000000-0005-0000-0000-000070220000}"/>
    <cellStyle name="Percent 3 7 4 4" xfId="9038" xr:uid="{00000000-0005-0000-0000-000071220000}"/>
    <cellStyle name="Percent 3 7 4 4 2" xfId="9039" xr:uid="{00000000-0005-0000-0000-000072220000}"/>
    <cellStyle name="Percent 3 7 4 4 2 2" xfId="9040" xr:uid="{00000000-0005-0000-0000-000073220000}"/>
    <cellStyle name="Percent 3 7 4 4 3" xfId="9041" xr:uid="{00000000-0005-0000-0000-000074220000}"/>
    <cellStyle name="Percent 3 7 4 4 3 2" xfId="9042" xr:uid="{00000000-0005-0000-0000-000075220000}"/>
    <cellStyle name="Percent 3 7 4 4 4" xfId="9043" xr:uid="{00000000-0005-0000-0000-000076220000}"/>
    <cellStyle name="Percent 3 7 4 5" xfId="9044" xr:uid="{00000000-0005-0000-0000-000077220000}"/>
    <cellStyle name="Percent 3 7 4 5 2" xfId="9045" xr:uid="{00000000-0005-0000-0000-000078220000}"/>
    <cellStyle name="Percent 3 7 4 5 2 2" xfId="9046" xr:uid="{00000000-0005-0000-0000-000079220000}"/>
    <cellStyle name="Percent 3 7 4 5 3" xfId="9047" xr:uid="{00000000-0005-0000-0000-00007A220000}"/>
    <cellStyle name="Percent 3 7 4 5 3 2" xfId="9048" xr:uid="{00000000-0005-0000-0000-00007B220000}"/>
    <cellStyle name="Percent 3 7 4 5 4" xfId="9049" xr:uid="{00000000-0005-0000-0000-00007C220000}"/>
    <cellStyle name="Percent 3 7 4 5 4 2" xfId="9050" xr:uid="{00000000-0005-0000-0000-00007D220000}"/>
    <cellStyle name="Percent 3 7 4 5 5" xfId="9051" xr:uid="{00000000-0005-0000-0000-00007E220000}"/>
    <cellStyle name="Percent 3 7 4 6" xfId="9052" xr:uid="{00000000-0005-0000-0000-00007F220000}"/>
    <cellStyle name="Percent 3 7 4 6 2" xfId="9053" xr:uid="{00000000-0005-0000-0000-000080220000}"/>
    <cellStyle name="Percent 3 7 4 6 2 2" xfId="9054" xr:uid="{00000000-0005-0000-0000-000081220000}"/>
    <cellStyle name="Percent 3 7 4 6 3" xfId="9055" xr:uid="{00000000-0005-0000-0000-000082220000}"/>
    <cellStyle name="Percent 3 7 4 6 3 2" xfId="9056" xr:uid="{00000000-0005-0000-0000-000083220000}"/>
    <cellStyle name="Percent 3 7 4 6 4" xfId="9057" xr:uid="{00000000-0005-0000-0000-000084220000}"/>
    <cellStyle name="Percent 3 7 4 7" xfId="9058" xr:uid="{00000000-0005-0000-0000-000085220000}"/>
    <cellStyle name="Percent 3 7 4 7 2" xfId="9059" xr:uid="{00000000-0005-0000-0000-000086220000}"/>
    <cellStyle name="Percent 3 7 4 8" xfId="9060" xr:uid="{00000000-0005-0000-0000-000087220000}"/>
    <cellStyle name="Percent 3 7 4 8 2" xfId="9061" xr:uid="{00000000-0005-0000-0000-000088220000}"/>
    <cellStyle name="Percent 3 7 4 9" xfId="9062" xr:uid="{00000000-0005-0000-0000-000089220000}"/>
    <cellStyle name="Percent 3 7 4 9 2" xfId="9063" xr:uid="{00000000-0005-0000-0000-00008A220000}"/>
    <cellStyle name="Percent 3 7 5" xfId="2782" xr:uid="{00000000-0005-0000-0000-00008B220000}"/>
    <cellStyle name="Percent 3 7 5 10" xfId="9065" xr:uid="{00000000-0005-0000-0000-00008C220000}"/>
    <cellStyle name="Percent 3 7 5 10 2" xfId="9066" xr:uid="{00000000-0005-0000-0000-00008D220000}"/>
    <cellStyle name="Percent 3 7 5 11" xfId="9067" xr:uid="{00000000-0005-0000-0000-00008E220000}"/>
    <cellStyle name="Percent 3 7 5 12" xfId="9064" xr:uid="{00000000-0005-0000-0000-00008F220000}"/>
    <cellStyle name="Percent 3 7 5 2" xfId="9068" xr:uid="{00000000-0005-0000-0000-000090220000}"/>
    <cellStyle name="Percent 3 7 5 2 2" xfId="9069" xr:uid="{00000000-0005-0000-0000-000091220000}"/>
    <cellStyle name="Percent 3 7 5 2 2 2" xfId="9070" xr:uid="{00000000-0005-0000-0000-000092220000}"/>
    <cellStyle name="Percent 3 7 5 2 3" xfId="9071" xr:uid="{00000000-0005-0000-0000-000093220000}"/>
    <cellStyle name="Percent 3 7 5 2 3 2" xfId="9072" xr:uid="{00000000-0005-0000-0000-000094220000}"/>
    <cellStyle name="Percent 3 7 5 2 4" xfId="9073" xr:uid="{00000000-0005-0000-0000-000095220000}"/>
    <cellStyle name="Percent 3 7 5 3" xfId="9074" xr:uid="{00000000-0005-0000-0000-000096220000}"/>
    <cellStyle name="Percent 3 7 5 3 2" xfId="9075" xr:uid="{00000000-0005-0000-0000-000097220000}"/>
    <cellStyle name="Percent 3 7 5 3 2 2" xfId="9076" xr:uid="{00000000-0005-0000-0000-000098220000}"/>
    <cellStyle name="Percent 3 7 5 3 3" xfId="9077" xr:uid="{00000000-0005-0000-0000-000099220000}"/>
    <cellStyle name="Percent 3 7 5 3 3 2" xfId="9078" xr:uid="{00000000-0005-0000-0000-00009A220000}"/>
    <cellStyle name="Percent 3 7 5 3 4" xfId="9079" xr:uid="{00000000-0005-0000-0000-00009B220000}"/>
    <cellStyle name="Percent 3 7 5 4" xfId="9080" xr:uid="{00000000-0005-0000-0000-00009C220000}"/>
    <cellStyle name="Percent 3 7 5 4 2" xfId="9081" xr:uid="{00000000-0005-0000-0000-00009D220000}"/>
    <cellStyle name="Percent 3 7 5 4 2 2" xfId="9082" xr:uid="{00000000-0005-0000-0000-00009E220000}"/>
    <cellStyle name="Percent 3 7 5 4 3" xfId="9083" xr:uid="{00000000-0005-0000-0000-00009F220000}"/>
    <cellStyle name="Percent 3 7 5 4 3 2" xfId="9084" xr:uid="{00000000-0005-0000-0000-0000A0220000}"/>
    <cellStyle name="Percent 3 7 5 4 4" xfId="9085" xr:uid="{00000000-0005-0000-0000-0000A1220000}"/>
    <cellStyle name="Percent 3 7 5 5" xfId="9086" xr:uid="{00000000-0005-0000-0000-0000A2220000}"/>
    <cellStyle name="Percent 3 7 5 5 2" xfId="9087" xr:uid="{00000000-0005-0000-0000-0000A3220000}"/>
    <cellStyle name="Percent 3 7 5 5 2 2" xfId="9088" xr:uid="{00000000-0005-0000-0000-0000A4220000}"/>
    <cellStyle name="Percent 3 7 5 5 3" xfId="9089" xr:uid="{00000000-0005-0000-0000-0000A5220000}"/>
    <cellStyle name="Percent 3 7 5 5 3 2" xfId="9090" xr:uid="{00000000-0005-0000-0000-0000A6220000}"/>
    <cellStyle name="Percent 3 7 5 5 4" xfId="9091" xr:uid="{00000000-0005-0000-0000-0000A7220000}"/>
    <cellStyle name="Percent 3 7 5 5 4 2" xfId="9092" xr:uid="{00000000-0005-0000-0000-0000A8220000}"/>
    <cellStyle name="Percent 3 7 5 5 5" xfId="9093" xr:uid="{00000000-0005-0000-0000-0000A9220000}"/>
    <cellStyle name="Percent 3 7 5 6" xfId="9094" xr:uid="{00000000-0005-0000-0000-0000AA220000}"/>
    <cellStyle name="Percent 3 7 5 6 2" xfId="9095" xr:uid="{00000000-0005-0000-0000-0000AB220000}"/>
    <cellStyle name="Percent 3 7 5 6 2 2" xfId="9096" xr:uid="{00000000-0005-0000-0000-0000AC220000}"/>
    <cellStyle name="Percent 3 7 5 6 3" xfId="9097" xr:uid="{00000000-0005-0000-0000-0000AD220000}"/>
    <cellStyle name="Percent 3 7 5 6 3 2" xfId="9098" xr:uid="{00000000-0005-0000-0000-0000AE220000}"/>
    <cellStyle name="Percent 3 7 5 6 4" xfId="9099" xr:uid="{00000000-0005-0000-0000-0000AF220000}"/>
    <cellStyle name="Percent 3 7 5 7" xfId="9100" xr:uid="{00000000-0005-0000-0000-0000B0220000}"/>
    <cellStyle name="Percent 3 7 5 7 2" xfId="9101" xr:uid="{00000000-0005-0000-0000-0000B1220000}"/>
    <cellStyle name="Percent 3 7 5 8" xfId="9102" xr:uid="{00000000-0005-0000-0000-0000B2220000}"/>
    <cellStyle name="Percent 3 7 5 8 2" xfId="9103" xr:uid="{00000000-0005-0000-0000-0000B3220000}"/>
    <cellStyle name="Percent 3 7 5 9" xfId="9104" xr:uid="{00000000-0005-0000-0000-0000B4220000}"/>
    <cellStyle name="Percent 3 7 5 9 2" xfId="9105" xr:uid="{00000000-0005-0000-0000-0000B5220000}"/>
    <cellStyle name="Percent 3 7 6" xfId="2783" xr:uid="{00000000-0005-0000-0000-0000B6220000}"/>
    <cellStyle name="Percent 3 7 6 10" xfId="9107" xr:uid="{00000000-0005-0000-0000-0000B7220000}"/>
    <cellStyle name="Percent 3 7 6 10 2" xfId="9108" xr:uid="{00000000-0005-0000-0000-0000B8220000}"/>
    <cellStyle name="Percent 3 7 6 11" xfId="9109" xr:uid="{00000000-0005-0000-0000-0000B9220000}"/>
    <cellStyle name="Percent 3 7 6 12" xfId="9106" xr:uid="{00000000-0005-0000-0000-0000BA220000}"/>
    <cellStyle name="Percent 3 7 6 2" xfId="9110" xr:uid="{00000000-0005-0000-0000-0000BB220000}"/>
    <cellStyle name="Percent 3 7 6 2 2" xfId="9111" xr:uid="{00000000-0005-0000-0000-0000BC220000}"/>
    <cellStyle name="Percent 3 7 6 2 2 2" xfId="9112" xr:uid="{00000000-0005-0000-0000-0000BD220000}"/>
    <cellStyle name="Percent 3 7 6 2 3" xfId="9113" xr:uid="{00000000-0005-0000-0000-0000BE220000}"/>
    <cellStyle name="Percent 3 7 6 2 3 2" xfId="9114" xr:uid="{00000000-0005-0000-0000-0000BF220000}"/>
    <cellStyle name="Percent 3 7 6 2 4" xfId="9115" xr:uid="{00000000-0005-0000-0000-0000C0220000}"/>
    <cellStyle name="Percent 3 7 6 3" xfId="9116" xr:uid="{00000000-0005-0000-0000-0000C1220000}"/>
    <cellStyle name="Percent 3 7 6 3 2" xfId="9117" xr:uid="{00000000-0005-0000-0000-0000C2220000}"/>
    <cellStyle name="Percent 3 7 6 3 2 2" xfId="9118" xr:uid="{00000000-0005-0000-0000-0000C3220000}"/>
    <cellStyle name="Percent 3 7 6 3 3" xfId="9119" xr:uid="{00000000-0005-0000-0000-0000C4220000}"/>
    <cellStyle name="Percent 3 7 6 3 3 2" xfId="9120" xr:uid="{00000000-0005-0000-0000-0000C5220000}"/>
    <cellStyle name="Percent 3 7 6 3 4" xfId="9121" xr:uid="{00000000-0005-0000-0000-0000C6220000}"/>
    <cellStyle name="Percent 3 7 6 4" xfId="9122" xr:uid="{00000000-0005-0000-0000-0000C7220000}"/>
    <cellStyle name="Percent 3 7 6 4 2" xfId="9123" xr:uid="{00000000-0005-0000-0000-0000C8220000}"/>
    <cellStyle name="Percent 3 7 6 4 2 2" xfId="9124" xr:uid="{00000000-0005-0000-0000-0000C9220000}"/>
    <cellStyle name="Percent 3 7 6 4 3" xfId="9125" xr:uid="{00000000-0005-0000-0000-0000CA220000}"/>
    <cellStyle name="Percent 3 7 6 4 3 2" xfId="9126" xr:uid="{00000000-0005-0000-0000-0000CB220000}"/>
    <cellStyle name="Percent 3 7 6 4 4" xfId="9127" xr:uid="{00000000-0005-0000-0000-0000CC220000}"/>
    <cellStyle name="Percent 3 7 6 5" xfId="9128" xr:uid="{00000000-0005-0000-0000-0000CD220000}"/>
    <cellStyle name="Percent 3 7 6 5 2" xfId="9129" xr:uid="{00000000-0005-0000-0000-0000CE220000}"/>
    <cellStyle name="Percent 3 7 6 5 2 2" xfId="9130" xr:uid="{00000000-0005-0000-0000-0000CF220000}"/>
    <cellStyle name="Percent 3 7 6 5 3" xfId="9131" xr:uid="{00000000-0005-0000-0000-0000D0220000}"/>
    <cellStyle name="Percent 3 7 6 5 3 2" xfId="9132" xr:uid="{00000000-0005-0000-0000-0000D1220000}"/>
    <cellStyle name="Percent 3 7 6 5 4" xfId="9133" xr:uid="{00000000-0005-0000-0000-0000D2220000}"/>
    <cellStyle name="Percent 3 7 6 5 4 2" xfId="9134" xr:uid="{00000000-0005-0000-0000-0000D3220000}"/>
    <cellStyle name="Percent 3 7 6 5 5" xfId="9135" xr:uid="{00000000-0005-0000-0000-0000D4220000}"/>
    <cellStyle name="Percent 3 7 6 6" xfId="9136" xr:uid="{00000000-0005-0000-0000-0000D5220000}"/>
    <cellStyle name="Percent 3 7 6 6 2" xfId="9137" xr:uid="{00000000-0005-0000-0000-0000D6220000}"/>
    <cellStyle name="Percent 3 7 6 6 2 2" xfId="9138" xr:uid="{00000000-0005-0000-0000-0000D7220000}"/>
    <cellStyle name="Percent 3 7 6 6 3" xfId="9139" xr:uid="{00000000-0005-0000-0000-0000D8220000}"/>
    <cellStyle name="Percent 3 7 6 6 3 2" xfId="9140" xr:uid="{00000000-0005-0000-0000-0000D9220000}"/>
    <cellStyle name="Percent 3 7 6 6 4" xfId="9141" xr:uid="{00000000-0005-0000-0000-0000DA220000}"/>
    <cellStyle name="Percent 3 7 6 7" xfId="9142" xr:uid="{00000000-0005-0000-0000-0000DB220000}"/>
    <cellStyle name="Percent 3 7 6 7 2" xfId="9143" xr:uid="{00000000-0005-0000-0000-0000DC220000}"/>
    <cellStyle name="Percent 3 7 6 8" xfId="9144" xr:uid="{00000000-0005-0000-0000-0000DD220000}"/>
    <cellStyle name="Percent 3 7 6 8 2" xfId="9145" xr:uid="{00000000-0005-0000-0000-0000DE220000}"/>
    <cellStyle name="Percent 3 7 6 9" xfId="9146" xr:uid="{00000000-0005-0000-0000-0000DF220000}"/>
    <cellStyle name="Percent 3 7 6 9 2" xfId="9147" xr:uid="{00000000-0005-0000-0000-0000E0220000}"/>
    <cellStyle name="Percent 3 7 7" xfId="2784" xr:uid="{00000000-0005-0000-0000-0000E1220000}"/>
    <cellStyle name="Percent 3 7 7 10" xfId="9149" xr:uid="{00000000-0005-0000-0000-0000E2220000}"/>
    <cellStyle name="Percent 3 7 7 10 2" xfId="9150" xr:uid="{00000000-0005-0000-0000-0000E3220000}"/>
    <cellStyle name="Percent 3 7 7 11" xfId="9151" xr:uid="{00000000-0005-0000-0000-0000E4220000}"/>
    <cellStyle name="Percent 3 7 7 12" xfId="9148" xr:uid="{00000000-0005-0000-0000-0000E5220000}"/>
    <cellStyle name="Percent 3 7 7 2" xfId="9152" xr:uid="{00000000-0005-0000-0000-0000E6220000}"/>
    <cellStyle name="Percent 3 7 7 2 2" xfId="9153" xr:uid="{00000000-0005-0000-0000-0000E7220000}"/>
    <cellStyle name="Percent 3 7 7 2 2 2" xfId="9154" xr:uid="{00000000-0005-0000-0000-0000E8220000}"/>
    <cellStyle name="Percent 3 7 7 2 3" xfId="9155" xr:uid="{00000000-0005-0000-0000-0000E9220000}"/>
    <cellStyle name="Percent 3 7 7 2 3 2" xfId="9156" xr:uid="{00000000-0005-0000-0000-0000EA220000}"/>
    <cellStyle name="Percent 3 7 7 2 4" xfId="9157" xr:uid="{00000000-0005-0000-0000-0000EB220000}"/>
    <cellStyle name="Percent 3 7 7 3" xfId="9158" xr:uid="{00000000-0005-0000-0000-0000EC220000}"/>
    <cellStyle name="Percent 3 7 7 3 2" xfId="9159" xr:uid="{00000000-0005-0000-0000-0000ED220000}"/>
    <cellStyle name="Percent 3 7 7 3 2 2" xfId="9160" xr:uid="{00000000-0005-0000-0000-0000EE220000}"/>
    <cellStyle name="Percent 3 7 7 3 3" xfId="9161" xr:uid="{00000000-0005-0000-0000-0000EF220000}"/>
    <cellStyle name="Percent 3 7 7 3 3 2" xfId="9162" xr:uid="{00000000-0005-0000-0000-0000F0220000}"/>
    <cellStyle name="Percent 3 7 7 3 4" xfId="9163" xr:uid="{00000000-0005-0000-0000-0000F1220000}"/>
    <cellStyle name="Percent 3 7 7 4" xfId="9164" xr:uid="{00000000-0005-0000-0000-0000F2220000}"/>
    <cellStyle name="Percent 3 7 7 4 2" xfId="9165" xr:uid="{00000000-0005-0000-0000-0000F3220000}"/>
    <cellStyle name="Percent 3 7 7 4 2 2" xfId="9166" xr:uid="{00000000-0005-0000-0000-0000F4220000}"/>
    <cellStyle name="Percent 3 7 7 4 3" xfId="9167" xr:uid="{00000000-0005-0000-0000-0000F5220000}"/>
    <cellStyle name="Percent 3 7 7 4 3 2" xfId="9168" xr:uid="{00000000-0005-0000-0000-0000F6220000}"/>
    <cellStyle name="Percent 3 7 7 4 4" xfId="9169" xr:uid="{00000000-0005-0000-0000-0000F7220000}"/>
    <cellStyle name="Percent 3 7 7 5" xfId="9170" xr:uid="{00000000-0005-0000-0000-0000F8220000}"/>
    <cellStyle name="Percent 3 7 7 5 2" xfId="9171" xr:uid="{00000000-0005-0000-0000-0000F9220000}"/>
    <cellStyle name="Percent 3 7 7 5 2 2" xfId="9172" xr:uid="{00000000-0005-0000-0000-0000FA220000}"/>
    <cellStyle name="Percent 3 7 7 5 3" xfId="9173" xr:uid="{00000000-0005-0000-0000-0000FB220000}"/>
    <cellStyle name="Percent 3 7 7 5 3 2" xfId="9174" xr:uid="{00000000-0005-0000-0000-0000FC220000}"/>
    <cellStyle name="Percent 3 7 7 5 4" xfId="9175" xr:uid="{00000000-0005-0000-0000-0000FD220000}"/>
    <cellStyle name="Percent 3 7 7 5 4 2" xfId="9176" xr:uid="{00000000-0005-0000-0000-0000FE220000}"/>
    <cellStyle name="Percent 3 7 7 5 5" xfId="9177" xr:uid="{00000000-0005-0000-0000-0000FF220000}"/>
    <cellStyle name="Percent 3 7 7 6" xfId="9178" xr:uid="{00000000-0005-0000-0000-000000230000}"/>
    <cellStyle name="Percent 3 7 7 6 2" xfId="9179" xr:uid="{00000000-0005-0000-0000-000001230000}"/>
    <cellStyle name="Percent 3 7 7 6 2 2" xfId="9180" xr:uid="{00000000-0005-0000-0000-000002230000}"/>
    <cellStyle name="Percent 3 7 7 6 3" xfId="9181" xr:uid="{00000000-0005-0000-0000-000003230000}"/>
    <cellStyle name="Percent 3 7 7 6 3 2" xfId="9182" xr:uid="{00000000-0005-0000-0000-000004230000}"/>
    <cellStyle name="Percent 3 7 7 6 4" xfId="9183" xr:uid="{00000000-0005-0000-0000-000005230000}"/>
    <cellStyle name="Percent 3 7 7 7" xfId="9184" xr:uid="{00000000-0005-0000-0000-000006230000}"/>
    <cellStyle name="Percent 3 7 7 7 2" xfId="9185" xr:uid="{00000000-0005-0000-0000-000007230000}"/>
    <cellStyle name="Percent 3 7 7 8" xfId="9186" xr:uid="{00000000-0005-0000-0000-000008230000}"/>
    <cellStyle name="Percent 3 7 7 8 2" xfId="9187" xr:uid="{00000000-0005-0000-0000-000009230000}"/>
    <cellStyle name="Percent 3 7 7 9" xfId="9188" xr:uid="{00000000-0005-0000-0000-00000A230000}"/>
    <cellStyle name="Percent 3 7 7 9 2" xfId="9189" xr:uid="{00000000-0005-0000-0000-00000B230000}"/>
    <cellStyle name="Percent 3 7 8" xfId="2785" xr:uid="{00000000-0005-0000-0000-00000C230000}"/>
    <cellStyle name="Percent 3 7 8 10" xfId="9191" xr:uid="{00000000-0005-0000-0000-00000D230000}"/>
    <cellStyle name="Percent 3 7 8 10 2" xfId="9192" xr:uid="{00000000-0005-0000-0000-00000E230000}"/>
    <cellStyle name="Percent 3 7 8 11" xfId="9193" xr:uid="{00000000-0005-0000-0000-00000F230000}"/>
    <cellStyle name="Percent 3 7 8 12" xfId="9190" xr:uid="{00000000-0005-0000-0000-000010230000}"/>
    <cellStyle name="Percent 3 7 8 2" xfId="9194" xr:uid="{00000000-0005-0000-0000-000011230000}"/>
    <cellStyle name="Percent 3 7 8 2 2" xfId="9195" xr:uid="{00000000-0005-0000-0000-000012230000}"/>
    <cellStyle name="Percent 3 7 8 2 2 2" xfId="9196" xr:uid="{00000000-0005-0000-0000-000013230000}"/>
    <cellStyle name="Percent 3 7 8 2 3" xfId="9197" xr:uid="{00000000-0005-0000-0000-000014230000}"/>
    <cellStyle name="Percent 3 7 8 2 3 2" xfId="9198" xr:uid="{00000000-0005-0000-0000-000015230000}"/>
    <cellStyle name="Percent 3 7 8 2 4" xfId="9199" xr:uid="{00000000-0005-0000-0000-000016230000}"/>
    <cellStyle name="Percent 3 7 8 3" xfId="9200" xr:uid="{00000000-0005-0000-0000-000017230000}"/>
    <cellStyle name="Percent 3 7 8 3 2" xfId="9201" xr:uid="{00000000-0005-0000-0000-000018230000}"/>
    <cellStyle name="Percent 3 7 8 3 2 2" xfId="9202" xr:uid="{00000000-0005-0000-0000-000019230000}"/>
    <cellStyle name="Percent 3 7 8 3 3" xfId="9203" xr:uid="{00000000-0005-0000-0000-00001A230000}"/>
    <cellStyle name="Percent 3 7 8 3 3 2" xfId="9204" xr:uid="{00000000-0005-0000-0000-00001B230000}"/>
    <cellStyle name="Percent 3 7 8 3 4" xfId="9205" xr:uid="{00000000-0005-0000-0000-00001C230000}"/>
    <cellStyle name="Percent 3 7 8 4" xfId="9206" xr:uid="{00000000-0005-0000-0000-00001D230000}"/>
    <cellStyle name="Percent 3 7 8 4 2" xfId="9207" xr:uid="{00000000-0005-0000-0000-00001E230000}"/>
    <cellStyle name="Percent 3 7 8 4 2 2" xfId="9208" xr:uid="{00000000-0005-0000-0000-00001F230000}"/>
    <cellStyle name="Percent 3 7 8 4 3" xfId="9209" xr:uid="{00000000-0005-0000-0000-000020230000}"/>
    <cellStyle name="Percent 3 7 8 4 3 2" xfId="9210" xr:uid="{00000000-0005-0000-0000-000021230000}"/>
    <cellStyle name="Percent 3 7 8 4 4" xfId="9211" xr:uid="{00000000-0005-0000-0000-000022230000}"/>
    <cellStyle name="Percent 3 7 8 5" xfId="9212" xr:uid="{00000000-0005-0000-0000-000023230000}"/>
    <cellStyle name="Percent 3 7 8 5 2" xfId="9213" xr:uid="{00000000-0005-0000-0000-000024230000}"/>
    <cellStyle name="Percent 3 7 8 5 2 2" xfId="9214" xr:uid="{00000000-0005-0000-0000-000025230000}"/>
    <cellStyle name="Percent 3 7 8 5 3" xfId="9215" xr:uid="{00000000-0005-0000-0000-000026230000}"/>
    <cellStyle name="Percent 3 7 8 5 3 2" xfId="9216" xr:uid="{00000000-0005-0000-0000-000027230000}"/>
    <cellStyle name="Percent 3 7 8 5 4" xfId="9217" xr:uid="{00000000-0005-0000-0000-000028230000}"/>
    <cellStyle name="Percent 3 7 8 5 4 2" xfId="9218" xr:uid="{00000000-0005-0000-0000-000029230000}"/>
    <cellStyle name="Percent 3 7 8 5 5" xfId="9219" xr:uid="{00000000-0005-0000-0000-00002A230000}"/>
    <cellStyle name="Percent 3 7 8 6" xfId="9220" xr:uid="{00000000-0005-0000-0000-00002B230000}"/>
    <cellStyle name="Percent 3 7 8 6 2" xfId="9221" xr:uid="{00000000-0005-0000-0000-00002C230000}"/>
    <cellStyle name="Percent 3 7 8 6 2 2" xfId="9222" xr:uid="{00000000-0005-0000-0000-00002D230000}"/>
    <cellStyle name="Percent 3 7 8 6 3" xfId="9223" xr:uid="{00000000-0005-0000-0000-00002E230000}"/>
    <cellStyle name="Percent 3 7 8 6 3 2" xfId="9224" xr:uid="{00000000-0005-0000-0000-00002F230000}"/>
    <cellStyle name="Percent 3 7 8 6 4" xfId="9225" xr:uid="{00000000-0005-0000-0000-000030230000}"/>
    <cellStyle name="Percent 3 7 8 7" xfId="9226" xr:uid="{00000000-0005-0000-0000-000031230000}"/>
    <cellStyle name="Percent 3 7 8 7 2" xfId="9227" xr:uid="{00000000-0005-0000-0000-000032230000}"/>
    <cellStyle name="Percent 3 7 8 8" xfId="9228" xr:uid="{00000000-0005-0000-0000-000033230000}"/>
    <cellStyle name="Percent 3 7 8 8 2" xfId="9229" xr:uid="{00000000-0005-0000-0000-000034230000}"/>
    <cellStyle name="Percent 3 7 8 9" xfId="9230" xr:uid="{00000000-0005-0000-0000-000035230000}"/>
    <cellStyle name="Percent 3 7 8 9 2" xfId="9231" xr:uid="{00000000-0005-0000-0000-000036230000}"/>
    <cellStyle name="Percent 3 7 9" xfId="2786" xr:uid="{00000000-0005-0000-0000-000037230000}"/>
    <cellStyle name="Percent 3 7 9 10" xfId="9233" xr:uid="{00000000-0005-0000-0000-000038230000}"/>
    <cellStyle name="Percent 3 7 9 10 2" xfId="9234" xr:uid="{00000000-0005-0000-0000-000039230000}"/>
    <cellStyle name="Percent 3 7 9 11" xfId="9235" xr:uid="{00000000-0005-0000-0000-00003A230000}"/>
    <cellStyle name="Percent 3 7 9 12" xfId="9232" xr:uid="{00000000-0005-0000-0000-00003B230000}"/>
    <cellStyle name="Percent 3 7 9 2" xfId="9236" xr:uid="{00000000-0005-0000-0000-00003C230000}"/>
    <cellStyle name="Percent 3 7 9 2 2" xfId="9237" xr:uid="{00000000-0005-0000-0000-00003D230000}"/>
    <cellStyle name="Percent 3 7 9 2 2 2" xfId="9238" xr:uid="{00000000-0005-0000-0000-00003E230000}"/>
    <cellStyle name="Percent 3 7 9 2 3" xfId="9239" xr:uid="{00000000-0005-0000-0000-00003F230000}"/>
    <cellStyle name="Percent 3 7 9 2 3 2" xfId="9240" xr:uid="{00000000-0005-0000-0000-000040230000}"/>
    <cellStyle name="Percent 3 7 9 2 4" xfId="9241" xr:uid="{00000000-0005-0000-0000-000041230000}"/>
    <cellStyle name="Percent 3 7 9 3" xfId="9242" xr:uid="{00000000-0005-0000-0000-000042230000}"/>
    <cellStyle name="Percent 3 7 9 3 2" xfId="9243" xr:uid="{00000000-0005-0000-0000-000043230000}"/>
    <cellStyle name="Percent 3 7 9 3 2 2" xfId="9244" xr:uid="{00000000-0005-0000-0000-000044230000}"/>
    <cellStyle name="Percent 3 7 9 3 3" xfId="9245" xr:uid="{00000000-0005-0000-0000-000045230000}"/>
    <cellStyle name="Percent 3 7 9 3 3 2" xfId="9246" xr:uid="{00000000-0005-0000-0000-000046230000}"/>
    <cellStyle name="Percent 3 7 9 3 4" xfId="9247" xr:uid="{00000000-0005-0000-0000-000047230000}"/>
    <cellStyle name="Percent 3 7 9 4" xfId="9248" xr:uid="{00000000-0005-0000-0000-000048230000}"/>
    <cellStyle name="Percent 3 7 9 4 2" xfId="9249" xr:uid="{00000000-0005-0000-0000-000049230000}"/>
    <cellStyle name="Percent 3 7 9 4 2 2" xfId="9250" xr:uid="{00000000-0005-0000-0000-00004A230000}"/>
    <cellStyle name="Percent 3 7 9 4 3" xfId="9251" xr:uid="{00000000-0005-0000-0000-00004B230000}"/>
    <cellStyle name="Percent 3 7 9 4 3 2" xfId="9252" xr:uid="{00000000-0005-0000-0000-00004C230000}"/>
    <cellStyle name="Percent 3 7 9 4 4" xfId="9253" xr:uid="{00000000-0005-0000-0000-00004D230000}"/>
    <cellStyle name="Percent 3 7 9 5" xfId="9254" xr:uid="{00000000-0005-0000-0000-00004E230000}"/>
    <cellStyle name="Percent 3 7 9 5 2" xfId="9255" xr:uid="{00000000-0005-0000-0000-00004F230000}"/>
    <cellStyle name="Percent 3 7 9 5 2 2" xfId="9256" xr:uid="{00000000-0005-0000-0000-000050230000}"/>
    <cellStyle name="Percent 3 7 9 5 3" xfId="9257" xr:uid="{00000000-0005-0000-0000-000051230000}"/>
    <cellStyle name="Percent 3 7 9 5 3 2" xfId="9258" xr:uid="{00000000-0005-0000-0000-000052230000}"/>
    <cellStyle name="Percent 3 7 9 5 4" xfId="9259" xr:uid="{00000000-0005-0000-0000-000053230000}"/>
    <cellStyle name="Percent 3 7 9 5 4 2" xfId="9260" xr:uid="{00000000-0005-0000-0000-000054230000}"/>
    <cellStyle name="Percent 3 7 9 5 5" xfId="9261" xr:uid="{00000000-0005-0000-0000-000055230000}"/>
    <cellStyle name="Percent 3 7 9 6" xfId="9262" xr:uid="{00000000-0005-0000-0000-000056230000}"/>
    <cellStyle name="Percent 3 7 9 6 2" xfId="9263" xr:uid="{00000000-0005-0000-0000-000057230000}"/>
    <cellStyle name="Percent 3 7 9 6 2 2" xfId="9264" xr:uid="{00000000-0005-0000-0000-000058230000}"/>
    <cellStyle name="Percent 3 7 9 6 3" xfId="9265" xr:uid="{00000000-0005-0000-0000-000059230000}"/>
    <cellStyle name="Percent 3 7 9 6 3 2" xfId="9266" xr:uid="{00000000-0005-0000-0000-00005A230000}"/>
    <cellStyle name="Percent 3 7 9 6 4" xfId="9267" xr:uid="{00000000-0005-0000-0000-00005B230000}"/>
    <cellStyle name="Percent 3 7 9 7" xfId="9268" xr:uid="{00000000-0005-0000-0000-00005C230000}"/>
    <cellStyle name="Percent 3 7 9 7 2" xfId="9269" xr:uid="{00000000-0005-0000-0000-00005D230000}"/>
    <cellStyle name="Percent 3 7 9 8" xfId="9270" xr:uid="{00000000-0005-0000-0000-00005E230000}"/>
    <cellStyle name="Percent 3 7 9 8 2" xfId="9271" xr:uid="{00000000-0005-0000-0000-00005F230000}"/>
    <cellStyle name="Percent 3 7 9 9" xfId="9272" xr:uid="{00000000-0005-0000-0000-000060230000}"/>
    <cellStyle name="Percent 3 7 9 9 2" xfId="9273" xr:uid="{00000000-0005-0000-0000-000061230000}"/>
    <cellStyle name="Percent 3 8" xfId="2787" xr:uid="{00000000-0005-0000-0000-000062230000}"/>
    <cellStyle name="Percent 3 8 10" xfId="2788" xr:uid="{00000000-0005-0000-0000-000063230000}"/>
    <cellStyle name="Percent 3 8 10 10" xfId="9276" xr:uid="{00000000-0005-0000-0000-000064230000}"/>
    <cellStyle name="Percent 3 8 10 10 2" xfId="9277" xr:uid="{00000000-0005-0000-0000-000065230000}"/>
    <cellStyle name="Percent 3 8 10 11" xfId="9278" xr:uid="{00000000-0005-0000-0000-000066230000}"/>
    <cellStyle name="Percent 3 8 10 12" xfId="9275" xr:uid="{00000000-0005-0000-0000-000067230000}"/>
    <cellStyle name="Percent 3 8 10 2" xfId="9279" xr:uid="{00000000-0005-0000-0000-000068230000}"/>
    <cellStyle name="Percent 3 8 10 2 2" xfId="9280" xr:uid="{00000000-0005-0000-0000-000069230000}"/>
    <cellStyle name="Percent 3 8 10 2 2 2" xfId="9281" xr:uid="{00000000-0005-0000-0000-00006A230000}"/>
    <cellStyle name="Percent 3 8 10 2 3" xfId="9282" xr:uid="{00000000-0005-0000-0000-00006B230000}"/>
    <cellStyle name="Percent 3 8 10 2 3 2" xfId="9283" xr:uid="{00000000-0005-0000-0000-00006C230000}"/>
    <cellStyle name="Percent 3 8 10 2 4" xfId="9284" xr:uid="{00000000-0005-0000-0000-00006D230000}"/>
    <cellStyle name="Percent 3 8 10 3" xfId="9285" xr:uid="{00000000-0005-0000-0000-00006E230000}"/>
    <cellStyle name="Percent 3 8 10 3 2" xfId="9286" xr:uid="{00000000-0005-0000-0000-00006F230000}"/>
    <cellStyle name="Percent 3 8 10 3 2 2" xfId="9287" xr:uid="{00000000-0005-0000-0000-000070230000}"/>
    <cellStyle name="Percent 3 8 10 3 3" xfId="9288" xr:uid="{00000000-0005-0000-0000-000071230000}"/>
    <cellStyle name="Percent 3 8 10 3 3 2" xfId="9289" xr:uid="{00000000-0005-0000-0000-000072230000}"/>
    <cellStyle name="Percent 3 8 10 3 4" xfId="9290" xr:uid="{00000000-0005-0000-0000-000073230000}"/>
    <cellStyle name="Percent 3 8 10 4" xfId="9291" xr:uid="{00000000-0005-0000-0000-000074230000}"/>
    <cellStyle name="Percent 3 8 10 4 2" xfId="9292" xr:uid="{00000000-0005-0000-0000-000075230000}"/>
    <cellStyle name="Percent 3 8 10 4 2 2" xfId="9293" xr:uid="{00000000-0005-0000-0000-000076230000}"/>
    <cellStyle name="Percent 3 8 10 4 3" xfId="9294" xr:uid="{00000000-0005-0000-0000-000077230000}"/>
    <cellStyle name="Percent 3 8 10 4 3 2" xfId="9295" xr:uid="{00000000-0005-0000-0000-000078230000}"/>
    <cellStyle name="Percent 3 8 10 4 4" xfId="9296" xr:uid="{00000000-0005-0000-0000-000079230000}"/>
    <cellStyle name="Percent 3 8 10 5" xfId="9297" xr:uid="{00000000-0005-0000-0000-00007A230000}"/>
    <cellStyle name="Percent 3 8 10 5 2" xfId="9298" xr:uid="{00000000-0005-0000-0000-00007B230000}"/>
    <cellStyle name="Percent 3 8 10 5 2 2" xfId="9299" xr:uid="{00000000-0005-0000-0000-00007C230000}"/>
    <cellStyle name="Percent 3 8 10 5 3" xfId="9300" xr:uid="{00000000-0005-0000-0000-00007D230000}"/>
    <cellStyle name="Percent 3 8 10 5 3 2" xfId="9301" xr:uid="{00000000-0005-0000-0000-00007E230000}"/>
    <cellStyle name="Percent 3 8 10 5 4" xfId="9302" xr:uid="{00000000-0005-0000-0000-00007F230000}"/>
    <cellStyle name="Percent 3 8 10 5 4 2" xfId="9303" xr:uid="{00000000-0005-0000-0000-000080230000}"/>
    <cellStyle name="Percent 3 8 10 5 5" xfId="9304" xr:uid="{00000000-0005-0000-0000-000081230000}"/>
    <cellStyle name="Percent 3 8 10 6" xfId="9305" xr:uid="{00000000-0005-0000-0000-000082230000}"/>
    <cellStyle name="Percent 3 8 10 6 2" xfId="9306" xr:uid="{00000000-0005-0000-0000-000083230000}"/>
    <cellStyle name="Percent 3 8 10 6 2 2" xfId="9307" xr:uid="{00000000-0005-0000-0000-000084230000}"/>
    <cellStyle name="Percent 3 8 10 6 3" xfId="9308" xr:uid="{00000000-0005-0000-0000-000085230000}"/>
    <cellStyle name="Percent 3 8 10 6 3 2" xfId="9309" xr:uid="{00000000-0005-0000-0000-000086230000}"/>
    <cellStyle name="Percent 3 8 10 6 4" xfId="9310" xr:uid="{00000000-0005-0000-0000-000087230000}"/>
    <cellStyle name="Percent 3 8 10 7" xfId="9311" xr:uid="{00000000-0005-0000-0000-000088230000}"/>
    <cellStyle name="Percent 3 8 10 7 2" xfId="9312" xr:uid="{00000000-0005-0000-0000-000089230000}"/>
    <cellStyle name="Percent 3 8 10 8" xfId="9313" xr:uid="{00000000-0005-0000-0000-00008A230000}"/>
    <cellStyle name="Percent 3 8 10 8 2" xfId="9314" xr:uid="{00000000-0005-0000-0000-00008B230000}"/>
    <cellStyle name="Percent 3 8 10 9" xfId="9315" xr:uid="{00000000-0005-0000-0000-00008C230000}"/>
    <cellStyle name="Percent 3 8 10 9 2" xfId="9316" xr:uid="{00000000-0005-0000-0000-00008D230000}"/>
    <cellStyle name="Percent 3 8 11" xfId="2789" xr:uid="{00000000-0005-0000-0000-00008E230000}"/>
    <cellStyle name="Percent 3 8 11 10" xfId="9318" xr:uid="{00000000-0005-0000-0000-00008F230000}"/>
    <cellStyle name="Percent 3 8 11 10 2" xfId="9319" xr:uid="{00000000-0005-0000-0000-000090230000}"/>
    <cellStyle name="Percent 3 8 11 11" xfId="9320" xr:uid="{00000000-0005-0000-0000-000091230000}"/>
    <cellStyle name="Percent 3 8 11 12" xfId="9317" xr:uid="{00000000-0005-0000-0000-000092230000}"/>
    <cellStyle name="Percent 3 8 11 2" xfId="9321" xr:uid="{00000000-0005-0000-0000-000093230000}"/>
    <cellStyle name="Percent 3 8 11 2 2" xfId="9322" xr:uid="{00000000-0005-0000-0000-000094230000}"/>
    <cellStyle name="Percent 3 8 11 2 2 2" xfId="9323" xr:uid="{00000000-0005-0000-0000-000095230000}"/>
    <cellStyle name="Percent 3 8 11 2 3" xfId="9324" xr:uid="{00000000-0005-0000-0000-000096230000}"/>
    <cellStyle name="Percent 3 8 11 2 3 2" xfId="9325" xr:uid="{00000000-0005-0000-0000-000097230000}"/>
    <cellStyle name="Percent 3 8 11 2 4" xfId="9326" xr:uid="{00000000-0005-0000-0000-000098230000}"/>
    <cellStyle name="Percent 3 8 11 3" xfId="9327" xr:uid="{00000000-0005-0000-0000-000099230000}"/>
    <cellStyle name="Percent 3 8 11 3 2" xfId="9328" xr:uid="{00000000-0005-0000-0000-00009A230000}"/>
    <cellStyle name="Percent 3 8 11 3 2 2" xfId="9329" xr:uid="{00000000-0005-0000-0000-00009B230000}"/>
    <cellStyle name="Percent 3 8 11 3 3" xfId="9330" xr:uid="{00000000-0005-0000-0000-00009C230000}"/>
    <cellStyle name="Percent 3 8 11 3 3 2" xfId="9331" xr:uid="{00000000-0005-0000-0000-00009D230000}"/>
    <cellStyle name="Percent 3 8 11 3 4" xfId="9332" xr:uid="{00000000-0005-0000-0000-00009E230000}"/>
    <cellStyle name="Percent 3 8 11 4" xfId="9333" xr:uid="{00000000-0005-0000-0000-00009F230000}"/>
    <cellStyle name="Percent 3 8 11 4 2" xfId="9334" xr:uid="{00000000-0005-0000-0000-0000A0230000}"/>
    <cellStyle name="Percent 3 8 11 4 2 2" xfId="9335" xr:uid="{00000000-0005-0000-0000-0000A1230000}"/>
    <cellStyle name="Percent 3 8 11 4 3" xfId="9336" xr:uid="{00000000-0005-0000-0000-0000A2230000}"/>
    <cellStyle name="Percent 3 8 11 4 3 2" xfId="9337" xr:uid="{00000000-0005-0000-0000-0000A3230000}"/>
    <cellStyle name="Percent 3 8 11 4 4" xfId="9338" xr:uid="{00000000-0005-0000-0000-0000A4230000}"/>
    <cellStyle name="Percent 3 8 11 5" xfId="9339" xr:uid="{00000000-0005-0000-0000-0000A5230000}"/>
    <cellStyle name="Percent 3 8 11 5 2" xfId="9340" xr:uid="{00000000-0005-0000-0000-0000A6230000}"/>
    <cellStyle name="Percent 3 8 11 5 2 2" xfId="9341" xr:uid="{00000000-0005-0000-0000-0000A7230000}"/>
    <cellStyle name="Percent 3 8 11 5 3" xfId="9342" xr:uid="{00000000-0005-0000-0000-0000A8230000}"/>
    <cellStyle name="Percent 3 8 11 5 3 2" xfId="9343" xr:uid="{00000000-0005-0000-0000-0000A9230000}"/>
    <cellStyle name="Percent 3 8 11 5 4" xfId="9344" xr:uid="{00000000-0005-0000-0000-0000AA230000}"/>
    <cellStyle name="Percent 3 8 11 5 4 2" xfId="9345" xr:uid="{00000000-0005-0000-0000-0000AB230000}"/>
    <cellStyle name="Percent 3 8 11 5 5" xfId="9346" xr:uid="{00000000-0005-0000-0000-0000AC230000}"/>
    <cellStyle name="Percent 3 8 11 6" xfId="9347" xr:uid="{00000000-0005-0000-0000-0000AD230000}"/>
    <cellStyle name="Percent 3 8 11 6 2" xfId="9348" xr:uid="{00000000-0005-0000-0000-0000AE230000}"/>
    <cellStyle name="Percent 3 8 11 6 2 2" xfId="9349" xr:uid="{00000000-0005-0000-0000-0000AF230000}"/>
    <cellStyle name="Percent 3 8 11 6 3" xfId="9350" xr:uid="{00000000-0005-0000-0000-0000B0230000}"/>
    <cellStyle name="Percent 3 8 11 6 3 2" xfId="9351" xr:uid="{00000000-0005-0000-0000-0000B1230000}"/>
    <cellStyle name="Percent 3 8 11 6 4" xfId="9352" xr:uid="{00000000-0005-0000-0000-0000B2230000}"/>
    <cellStyle name="Percent 3 8 11 7" xfId="9353" xr:uid="{00000000-0005-0000-0000-0000B3230000}"/>
    <cellStyle name="Percent 3 8 11 7 2" xfId="9354" xr:uid="{00000000-0005-0000-0000-0000B4230000}"/>
    <cellStyle name="Percent 3 8 11 8" xfId="9355" xr:uid="{00000000-0005-0000-0000-0000B5230000}"/>
    <cellStyle name="Percent 3 8 11 8 2" xfId="9356" xr:uid="{00000000-0005-0000-0000-0000B6230000}"/>
    <cellStyle name="Percent 3 8 11 9" xfId="9357" xr:uid="{00000000-0005-0000-0000-0000B7230000}"/>
    <cellStyle name="Percent 3 8 11 9 2" xfId="9358" xr:uid="{00000000-0005-0000-0000-0000B8230000}"/>
    <cellStyle name="Percent 3 8 12" xfId="2790" xr:uid="{00000000-0005-0000-0000-0000B9230000}"/>
    <cellStyle name="Percent 3 8 12 10" xfId="9360" xr:uid="{00000000-0005-0000-0000-0000BA230000}"/>
    <cellStyle name="Percent 3 8 12 10 2" xfId="9361" xr:uid="{00000000-0005-0000-0000-0000BB230000}"/>
    <cellStyle name="Percent 3 8 12 11" xfId="9362" xr:uid="{00000000-0005-0000-0000-0000BC230000}"/>
    <cellStyle name="Percent 3 8 12 12" xfId="9359" xr:uid="{00000000-0005-0000-0000-0000BD230000}"/>
    <cellStyle name="Percent 3 8 12 2" xfId="9363" xr:uid="{00000000-0005-0000-0000-0000BE230000}"/>
    <cellStyle name="Percent 3 8 12 2 2" xfId="9364" xr:uid="{00000000-0005-0000-0000-0000BF230000}"/>
    <cellStyle name="Percent 3 8 12 2 2 2" xfId="9365" xr:uid="{00000000-0005-0000-0000-0000C0230000}"/>
    <cellStyle name="Percent 3 8 12 2 3" xfId="9366" xr:uid="{00000000-0005-0000-0000-0000C1230000}"/>
    <cellStyle name="Percent 3 8 12 2 3 2" xfId="9367" xr:uid="{00000000-0005-0000-0000-0000C2230000}"/>
    <cellStyle name="Percent 3 8 12 2 4" xfId="9368" xr:uid="{00000000-0005-0000-0000-0000C3230000}"/>
    <cellStyle name="Percent 3 8 12 3" xfId="9369" xr:uid="{00000000-0005-0000-0000-0000C4230000}"/>
    <cellStyle name="Percent 3 8 12 3 2" xfId="9370" xr:uid="{00000000-0005-0000-0000-0000C5230000}"/>
    <cellStyle name="Percent 3 8 12 3 2 2" xfId="9371" xr:uid="{00000000-0005-0000-0000-0000C6230000}"/>
    <cellStyle name="Percent 3 8 12 3 3" xfId="9372" xr:uid="{00000000-0005-0000-0000-0000C7230000}"/>
    <cellStyle name="Percent 3 8 12 3 3 2" xfId="9373" xr:uid="{00000000-0005-0000-0000-0000C8230000}"/>
    <cellStyle name="Percent 3 8 12 3 4" xfId="9374" xr:uid="{00000000-0005-0000-0000-0000C9230000}"/>
    <cellStyle name="Percent 3 8 12 4" xfId="9375" xr:uid="{00000000-0005-0000-0000-0000CA230000}"/>
    <cellStyle name="Percent 3 8 12 4 2" xfId="9376" xr:uid="{00000000-0005-0000-0000-0000CB230000}"/>
    <cellStyle name="Percent 3 8 12 4 2 2" xfId="9377" xr:uid="{00000000-0005-0000-0000-0000CC230000}"/>
    <cellStyle name="Percent 3 8 12 4 3" xfId="9378" xr:uid="{00000000-0005-0000-0000-0000CD230000}"/>
    <cellStyle name="Percent 3 8 12 4 3 2" xfId="9379" xr:uid="{00000000-0005-0000-0000-0000CE230000}"/>
    <cellStyle name="Percent 3 8 12 4 4" xfId="9380" xr:uid="{00000000-0005-0000-0000-0000CF230000}"/>
    <cellStyle name="Percent 3 8 12 5" xfId="9381" xr:uid="{00000000-0005-0000-0000-0000D0230000}"/>
    <cellStyle name="Percent 3 8 12 5 2" xfId="9382" xr:uid="{00000000-0005-0000-0000-0000D1230000}"/>
    <cellStyle name="Percent 3 8 12 5 2 2" xfId="9383" xr:uid="{00000000-0005-0000-0000-0000D2230000}"/>
    <cellStyle name="Percent 3 8 12 5 3" xfId="9384" xr:uid="{00000000-0005-0000-0000-0000D3230000}"/>
    <cellStyle name="Percent 3 8 12 5 3 2" xfId="9385" xr:uid="{00000000-0005-0000-0000-0000D4230000}"/>
    <cellStyle name="Percent 3 8 12 5 4" xfId="9386" xr:uid="{00000000-0005-0000-0000-0000D5230000}"/>
    <cellStyle name="Percent 3 8 12 5 4 2" xfId="9387" xr:uid="{00000000-0005-0000-0000-0000D6230000}"/>
    <cellStyle name="Percent 3 8 12 5 5" xfId="9388" xr:uid="{00000000-0005-0000-0000-0000D7230000}"/>
    <cellStyle name="Percent 3 8 12 6" xfId="9389" xr:uid="{00000000-0005-0000-0000-0000D8230000}"/>
    <cellStyle name="Percent 3 8 12 6 2" xfId="9390" xr:uid="{00000000-0005-0000-0000-0000D9230000}"/>
    <cellStyle name="Percent 3 8 12 6 2 2" xfId="9391" xr:uid="{00000000-0005-0000-0000-0000DA230000}"/>
    <cellStyle name="Percent 3 8 12 6 3" xfId="9392" xr:uid="{00000000-0005-0000-0000-0000DB230000}"/>
    <cellStyle name="Percent 3 8 12 6 3 2" xfId="9393" xr:uid="{00000000-0005-0000-0000-0000DC230000}"/>
    <cellStyle name="Percent 3 8 12 6 4" xfId="9394" xr:uid="{00000000-0005-0000-0000-0000DD230000}"/>
    <cellStyle name="Percent 3 8 12 7" xfId="9395" xr:uid="{00000000-0005-0000-0000-0000DE230000}"/>
    <cellStyle name="Percent 3 8 12 7 2" xfId="9396" xr:uid="{00000000-0005-0000-0000-0000DF230000}"/>
    <cellStyle name="Percent 3 8 12 8" xfId="9397" xr:uid="{00000000-0005-0000-0000-0000E0230000}"/>
    <cellStyle name="Percent 3 8 12 8 2" xfId="9398" xr:uid="{00000000-0005-0000-0000-0000E1230000}"/>
    <cellStyle name="Percent 3 8 12 9" xfId="9399" xr:uid="{00000000-0005-0000-0000-0000E2230000}"/>
    <cellStyle name="Percent 3 8 12 9 2" xfId="9400" xr:uid="{00000000-0005-0000-0000-0000E3230000}"/>
    <cellStyle name="Percent 3 8 13" xfId="2791" xr:uid="{00000000-0005-0000-0000-0000E4230000}"/>
    <cellStyle name="Percent 3 8 13 10" xfId="9402" xr:uid="{00000000-0005-0000-0000-0000E5230000}"/>
    <cellStyle name="Percent 3 8 13 10 2" xfId="9403" xr:uid="{00000000-0005-0000-0000-0000E6230000}"/>
    <cellStyle name="Percent 3 8 13 11" xfId="9404" xr:uid="{00000000-0005-0000-0000-0000E7230000}"/>
    <cellStyle name="Percent 3 8 13 12" xfId="9401" xr:uid="{00000000-0005-0000-0000-0000E8230000}"/>
    <cellStyle name="Percent 3 8 13 2" xfId="9405" xr:uid="{00000000-0005-0000-0000-0000E9230000}"/>
    <cellStyle name="Percent 3 8 13 2 2" xfId="9406" xr:uid="{00000000-0005-0000-0000-0000EA230000}"/>
    <cellStyle name="Percent 3 8 13 2 2 2" xfId="9407" xr:uid="{00000000-0005-0000-0000-0000EB230000}"/>
    <cellStyle name="Percent 3 8 13 2 3" xfId="9408" xr:uid="{00000000-0005-0000-0000-0000EC230000}"/>
    <cellStyle name="Percent 3 8 13 2 3 2" xfId="9409" xr:uid="{00000000-0005-0000-0000-0000ED230000}"/>
    <cellStyle name="Percent 3 8 13 2 4" xfId="9410" xr:uid="{00000000-0005-0000-0000-0000EE230000}"/>
    <cellStyle name="Percent 3 8 13 3" xfId="9411" xr:uid="{00000000-0005-0000-0000-0000EF230000}"/>
    <cellStyle name="Percent 3 8 13 3 2" xfId="9412" xr:uid="{00000000-0005-0000-0000-0000F0230000}"/>
    <cellStyle name="Percent 3 8 13 3 2 2" xfId="9413" xr:uid="{00000000-0005-0000-0000-0000F1230000}"/>
    <cellStyle name="Percent 3 8 13 3 3" xfId="9414" xr:uid="{00000000-0005-0000-0000-0000F2230000}"/>
    <cellStyle name="Percent 3 8 13 3 3 2" xfId="9415" xr:uid="{00000000-0005-0000-0000-0000F3230000}"/>
    <cellStyle name="Percent 3 8 13 3 4" xfId="9416" xr:uid="{00000000-0005-0000-0000-0000F4230000}"/>
    <cellStyle name="Percent 3 8 13 4" xfId="9417" xr:uid="{00000000-0005-0000-0000-0000F5230000}"/>
    <cellStyle name="Percent 3 8 13 4 2" xfId="9418" xr:uid="{00000000-0005-0000-0000-0000F6230000}"/>
    <cellStyle name="Percent 3 8 13 4 2 2" xfId="9419" xr:uid="{00000000-0005-0000-0000-0000F7230000}"/>
    <cellStyle name="Percent 3 8 13 4 3" xfId="9420" xr:uid="{00000000-0005-0000-0000-0000F8230000}"/>
    <cellStyle name="Percent 3 8 13 4 3 2" xfId="9421" xr:uid="{00000000-0005-0000-0000-0000F9230000}"/>
    <cellStyle name="Percent 3 8 13 4 4" xfId="9422" xr:uid="{00000000-0005-0000-0000-0000FA230000}"/>
    <cellStyle name="Percent 3 8 13 5" xfId="9423" xr:uid="{00000000-0005-0000-0000-0000FB230000}"/>
    <cellStyle name="Percent 3 8 13 5 2" xfId="9424" xr:uid="{00000000-0005-0000-0000-0000FC230000}"/>
    <cellStyle name="Percent 3 8 13 5 2 2" xfId="9425" xr:uid="{00000000-0005-0000-0000-0000FD230000}"/>
    <cellStyle name="Percent 3 8 13 5 3" xfId="9426" xr:uid="{00000000-0005-0000-0000-0000FE230000}"/>
    <cellStyle name="Percent 3 8 13 5 3 2" xfId="9427" xr:uid="{00000000-0005-0000-0000-0000FF230000}"/>
    <cellStyle name="Percent 3 8 13 5 4" xfId="9428" xr:uid="{00000000-0005-0000-0000-000000240000}"/>
    <cellStyle name="Percent 3 8 13 5 4 2" xfId="9429" xr:uid="{00000000-0005-0000-0000-000001240000}"/>
    <cellStyle name="Percent 3 8 13 5 5" xfId="9430" xr:uid="{00000000-0005-0000-0000-000002240000}"/>
    <cellStyle name="Percent 3 8 13 6" xfId="9431" xr:uid="{00000000-0005-0000-0000-000003240000}"/>
    <cellStyle name="Percent 3 8 13 6 2" xfId="9432" xr:uid="{00000000-0005-0000-0000-000004240000}"/>
    <cellStyle name="Percent 3 8 13 6 2 2" xfId="9433" xr:uid="{00000000-0005-0000-0000-000005240000}"/>
    <cellStyle name="Percent 3 8 13 6 3" xfId="9434" xr:uid="{00000000-0005-0000-0000-000006240000}"/>
    <cellStyle name="Percent 3 8 13 6 3 2" xfId="9435" xr:uid="{00000000-0005-0000-0000-000007240000}"/>
    <cellStyle name="Percent 3 8 13 6 4" xfId="9436" xr:uid="{00000000-0005-0000-0000-000008240000}"/>
    <cellStyle name="Percent 3 8 13 7" xfId="9437" xr:uid="{00000000-0005-0000-0000-000009240000}"/>
    <cellStyle name="Percent 3 8 13 7 2" xfId="9438" xr:uid="{00000000-0005-0000-0000-00000A240000}"/>
    <cellStyle name="Percent 3 8 13 8" xfId="9439" xr:uid="{00000000-0005-0000-0000-00000B240000}"/>
    <cellStyle name="Percent 3 8 13 8 2" xfId="9440" xr:uid="{00000000-0005-0000-0000-00000C240000}"/>
    <cellStyle name="Percent 3 8 13 9" xfId="9441" xr:uid="{00000000-0005-0000-0000-00000D240000}"/>
    <cellStyle name="Percent 3 8 13 9 2" xfId="9442" xr:uid="{00000000-0005-0000-0000-00000E240000}"/>
    <cellStyle name="Percent 3 8 14" xfId="2792" xr:uid="{00000000-0005-0000-0000-00000F240000}"/>
    <cellStyle name="Percent 3 8 14 10" xfId="9444" xr:uid="{00000000-0005-0000-0000-000010240000}"/>
    <cellStyle name="Percent 3 8 14 10 2" xfId="9445" xr:uid="{00000000-0005-0000-0000-000011240000}"/>
    <cellStyle name="Percent 3 8 14 11" xfId="9446" xr:uid="{00000000-0005-0000-0000-000012240000}"/>
    <cellStyle name="Percent 3 8 14 12" xfId="9443" xr:uid="{00000000-0005-0000-0000-000013240000}"/>
    <cellStyle name="Percent 3 8 14 2" xfId="9447" xr:uid="{00000000-0005-0000-0000-000014240000}"/>
    <cellStyle name="Percent 3 8 14 2 2" xfId="9448" xr:uid="{00000000-0005-0000-0000-000015240000}"/>
    <cellStyle name="Percent 3 8 14 2 2 2" xfId="9449" xr:uid="{00000000-0005-0000-0000-000016240000}"/>
    <cellStyle name="Percent 3 8 14 2 3" xfId="9450" xr:uid="{00000000-0005-0000-0000-000017240000}"/>
    <cellStyle name="Percent 3 8 14 2 3 2" xfId="9451" xr:uid="{00000000-0005-0000-0000-000018240000}"/>
    <cellStyle name="Percent 3 8 14 2 4" xfId="9452" xr:uid="{00000000-0005-0000-0000-000019240000}"/>
    <cellStyle name="Percent 3 8 14 3" xfId="9453" xr:uid="{00000000-0005-0000-0000-00001A240000}"/>
    <cellStyle name="Percent 3 8 14 3 2" xfId="9454" xr:uid="{00000000-0005-0000-0000-00001B240000}"/>
    <cellStyle name="Percent 3 8 14 3 2 2" xfId="9455" xr:uid="{00000000-0005-0000-0000-00001C240000}"/>
    <cellStyle name="Percent 3 8 14 3 3" xfId="9456" xr:uid="{00000000-0005-0000-0000-00001D240000}"/>
    <cellStyle name="Percent 3 8 14 3 3 2" xfId="9457" xr:uid="{00000000-0005-0000-0000-00001E240000}"/>
    <cellStyle name="Percent 3 8 14 3 4" xfId="9458" xr:uid="{00000000-0005-0000-0000-00001F240000}"/>
    <cellStyle name="Percent 3 8 14 4" xfId="9459" xr:uid="{00000000-0005-0000-0000-000020240000}"/>
    <cellStyle name="Percent 3 8 14 4 2" xfId="9460" xr:uid="{00000000-0005-0000-0000-000021240000}"/>
    <cellStyle name="Percent 3 8 14 4 2 2" xfId="9461" xr:uid="{00000000-0005-0000-0000-000022240000}"/>
    <cellStyle name="Percent 3 8 14 4 3" xfId="9462" xr:uid="{00000000-0005-0000-0000-000023240000}"/>
    <cellStyle name="Percent 3 8 14 4 3 2" xfId="9463" xr:uid="{00000000-0005-0000-0000-000024240000}"/>
    <cellStyle name="Percent 3 8 14 4 4" xfId="9464" xr:uid="{00000000-0005-0000-0000-000025240000}"/>
    <cellStyle name="Percent 3 8 14 5" xfId="9465" xr:uid="{00000000-0005-0000-0000-000026240000}"/>
    <cellStyle name="Percent 3 8 14 5 2" xfId="9466" xr:uid="{00000000-0005-0000-0000-000027240000}"/>
    <cellStyle name="Percent 3 8 14 5 2 2" xfId="9467" xr:uid="{00000000-0005-0000-0000-000028240000}"/>
    <cellStyle name="Percent 3 8 14 5 3" xfId="9468" xr:uid="{00000000-0005-0000-0000-000029240000}"/>
    <cellStyle name="Percent 3 8 14 5 3 2" xfId="9469" xr:uid="{00000000-0005-0000-0000-00002A240000}"/>
    <cellStyle name="Percent 3 8 14 5 4" xfId="9470" xr:uid="{00000000-0005-0000-0000-00002B240000}"/>
    <cellStyle name="Percent 3 8 14 5 4 2" xfId="9471" xr:uid="{00000000-0005-0000-0000-00002C240000}"/>
    <cellStyle name="Percent 3 8 14 5 5" xfId="9472" xr:uid="{00000000-0005-0000-0000-00002D240000}"/>
    <cellStyle name="Percent 3 8 14 6" xfId="9473" xr:uid="{00000000-0005-0000-0000-00002E240000}"/>
    <cellStyle name="Percent 3 8 14 6 2" xfId="9474" xr:uid="{00000000-0005-0000-0000-00002F240000}"/>
    <cellStyle name="Percent 3 8 14 6 2 2" xfId="9475" xr:uid="{00000000-0005-0000-0000-000030240000}"/>
    <cellStyle name="Percent 3 8 14 6 3" xfId="9476" xr:uid="{00000000-0005-0000-0000-000031240000}"/>
    <cellStyle name="Percent 3 8 14 6 3 2" xfId="9477" xr:uid="{00000000-0005-0000-0000-000032240000}"/>
    <cellStyle name="Percent 3 8 14 6 4" xfId="9478" xr:uid="{00000000-0005-0000-0000-000033240000}"/>
    <cellStyle name="Percent 3 8 14 7" xfId="9479" xr:uid="{00000000-0005-0000-0000-000034240000}"/>
    <cellStyle name="Percent 3 8 14 7 2" xfId="9480" xr:uid="{00000000-0005-0000-0000-000035240000}"/>
    <cellStyle name="Percent 3 8 14 8" xfId="9481" xr:uid="{00000000-0005-0000-0000-000036240000}"/>
    <cellStyle name="Percent 3 8 14 8 2" xfId="9482" xr:uid="{00000000-0005-0000-0000-000037240000}"/>
    <cellStyle name="Percent 3 8 14 9" xfId="9483" xr:uid="{00000000-0005-0000-0000-000038240000}"/>
    <cellStyle name="Percent 3 8 14 9 2" xfId="9484" xr:uid="{00000000-0005-0000-0000-000039240000}"/>
    <cellStyle name="Percent 3 8 15" xfId="2793" xr:uid="{00000000-0005-0000-0000-00003A240000}"/>
    <cellStyle name="Percent 3 8 15 10" xfId="9486" xr:uid="{00000000-0005-0000-0000-00003B240000}"/>
    <cellStyle name="Percent 3 8 15 10 2" xfId="9487" xr:uid="{00000000-0005-0000-0000-00003C240000}"/>
    <cellStyle name="Percent 3 8 15 11" xfId="9488" xr:uid="{00000000-0005-0000-0000-00003D240000}"/>
    <cellStyle name="Percent 3 8 15 12" xfId="9485" xr:uid="{00000000-0005-0000-0000-00003E240000}"/>
    <cellStyle name="Percent 3 8 15 2" xfId="9489" xr:uid="{00000000-0005-0000-0000-00003F240000}"/>
    <cellStyle name="Percent 3 8 15 2 2" xfId="9490" xr:uid="{00000000-0005-0000-0000-000040240000}"/>
    <cellStyle name="Percent 3 8 15 2 2 2" xfId="9491" xr:uid="{00000000-0005-0000-0000-000041240000}"/>
    <cellStyle name="Percent 3 8 15 2 3" xfId="9492" xr:uid="{00000000-0005-0000-0000-000042240000}"/>
    <cellStyle name="Percent 3 8 15 2 3 2" xfId="9493" xr:uid="{00000000-0005-0000-0000-000043240000}"/>
    <cellStyle name="Percent 3 8 15 2 4" xfId="9494" xr:uid="{00000000-0005-0000-0000-000044240000}"/>
    <cellStyle name="Percent 3 8 15 3" xfId="9495" xr:uid="{00000000-0005-0000-0000-000045240000}"/>
    <cellStyle name="Percent 3 8 15 3 2" xfId="9496" xr:uid="{00000000-0005-0000-0000-000046240000}"/>
    <cellStyle name="Percent 3 8 15 3 2 2" xfId="9497" xr:uid="{00000000-0005-0000-0000-000047240000}"/>
    <cellStyle name="Percent 3 8 15 3 3" xfId="9498" xr:uid="{00000000-0005-0000-0000-000048240000}"/>
    <cellStyle name="Percent 3 8 15 3 3 2" xfId="9499" xr:uid="{00000000-0005-0000-0000-000049240000}"/>
    <cellStyle name="Percent 3 8 15 3 4" xfId="9500" xr:uid="{00000000-0005-0000-0000-00004A240000}"/>
    <cellStyle name="Percent 3 8 15 4" xfId="9501" xr:uid="{00000000-0005-0000-0000-00004B240000}"/>
    <cellStyle name="Percent 3 8 15 4 2" xfId="9502" xr:uid="{00000000-0005-0000-0000-00004C240000}"/>
    <cellStyle name="Percent 3 8 15 4 2 2" xfId="9503" xr:uid="{00000000-0005-0000-0000-00004D240000}"/>
    <cellStyle name="Percent 3 8 15 4 3" xfId="9504" xr:uid="{00000000-0005-0000-0000-00004E240000}"/>
    <cellStyle name="Percent 3 8 15 4 3 2" xfId="9505" xr:uid="{00000000-0005-0000-0000-00004F240000}"/>
    <cellStyle name="Percent 3 8 15 4 4" xfId="9506" xr:uid="{00000000-0005-0000-0000-000050240000}"/>
    <cellStyle name="Percent 3 8 15 5" xfId="9507" xr:uid="{00000000-0005-0000-0000-000051240000}"/>
    <cellStyle name="Percent 3 8 15 5 2" xfId="9508" xr:uid="{00000000-0005-0000-0000-000052240000}"/>
    <cellStyle name="Percent 3 8 15 5 2 2" xfId="9509" xr:uid="{00000000-0005-0000-0000-000053240000}"/>
    <cellStyle name="Percent 3 8 15 5 3" xfId="9510" xr:uid="{00000000-0005-0000-0000-000054240000}"/>
    <cellStyle name="Percent 3 8 15 5 3 2" xfId="9511" xr:uid="{00000000-0005-0000-0000-000055240000}"/>
    <cellStyle name="Percent 3 8 15 5 4" xfId="9512" xr:uid="{00000000-0005-0000-0000-000056240000}"/>
    <cellStyle name="Percent 3 8 15 5 4 2" xfId="9513" xr:uid="{00000000-0005-0000-0000-000057240000}"/>
    <cellStyle name="Percent 3 8 15 5 5" xfId="9514" xr:uid="{00000000-0005-0000-0000-000058240000}"/>
    <cellStyle name="Percent 3 8 15 6" xfId="9515" xr:uid="{00000000-0005-0000-0000-000059240000}"/>
    <cellStyle name="Percent 3 8 15 6 2" xfId="9516" xr:uid="{00000000-0005-0000-0000-00005A240000}"/>
    <cellStyle name="Percent 3 8 15 6 2 2" xfId="9517" xr:uid="{00000000-0005-0000-0000-00005B240000}"/>
    <cellStyle name="Percent 3 8 15 6 3" xfId="9518" xr:uid="{00000000-0005-0000-0000-00005C240000}"/>
    <cellStyle name="Percent 3 8 15 6 3 2" xfId="9519" xr:uid="{00000000-0005-0000-0000-00005D240000}"/>
    <cellStyle name="Percent 3 8 15 6 4" xfId="9520" xr:uid="{00000000-0005-0000-0000-00005E240000}"/>
    <cellStyle name="Percent 3 8 15 7" xfId="9521" xr:uid="{00000000-0005-0000-0000-00005F240000}"/>
    <cellStyle name="Percent 3 8 15 7 2" xfId="9522" xr:uid="{00000000-0005-0000-0000-000060240000}"/>
    <cellStyle name="Percent 3 8 15 8" xfId="9523" xr:uid="{00000000-0005-0000-0000-000061240000}"/>
    <cellStyle name="Percent 3 8 15 8 2" xfId="9524" xr:uid="{00000000-0005-0000-0000-000062240000}"/>
    <cellStyle name="Percent 3 8 15 9" xfId="9525" xr:uid="{00000000-0005-0000-0000-000063240000}"/>
    <cellStyle name="Percent 3 8 15 9 2" xfId="9526" xr:uid="{00000000-0005-0000-0000-000064240000}"/>
    <cellStyle name="Percent 3 8 16" xfId="9527" xr:uid="{00000000-0005-0000-0000-000065240000}"/>
    <cellStyle name="Percent 3 8 16 2" xfId="9528" xr:uid="{00000000-0005-0000-0000-000066240000}"/>
    <cellStyle name="Percent 3 8 16 2 2" xfId="9529" xr:uid="{00000000-0005-0000-0000-000067240000}"/>
    <cellStyle name="Percent 3 8 16 3" xfId="9530" xr:uid="{00000000-0005-0000-0000-000068240000}"/>
    <cellStyle name="Percent 3 8 16 3 2" xfId="9531" xr:uid="{00000000-0005-0000-0000-000069240000}"/>
    <cellStyle name="Percent 3 8 16 4" xfId="9532" xr:uid="{00000000-0005-0000-0000-00006A240000}"/>
    <cellStyle name="Percent 3 8 17" xfId="9533" xr:uid="{00000000-0005-0000-0000-00006B240000}"/>
    <cellStyle name="Percent 3 8 17 2" xfId="9534" xr:uid="{00000000-0005-0000-0000-00006C240000}"/>
    <cellStyle name="Percent 3 8 17 2 2" xfId="9535" xr:uid="{00000000-0005-0000-0000-00006D240000}"/>
    <cellStyle name="Percent 3 8 17 3" xfId="9536" xr:uid="{00000000-0005-0000-0000-00006E240000}"/>
    <cellStyle name="Percent 3 8 17 3 2" xfId="9537" xr:uid="{00000000-0005-0000-0000-00006F240000}"/>
    <cellStyle name="Percent 3 8 17 4" xfId="9538" xr:uid="{00000000-0005-0000-0000-000070240000}"/>
    <cellStyle name="Percent 3 8 18" xfId="9539" xr:uid="{00000000-0005-0000-0000-000071240000}"/>
    <cellStyle name="Percent 3 8 18 2" xfId="9540" xr:uid="{00000000-0005-0000-0000-000072240000}"/>
    <cellStyle name="Percent 3 8 18 2 2" xfId="9541" xr:uid="{00000000-0005-0000-0000-000073240000}"/>
    <cellStyle name="Percent 3 8 18 3" xfId="9542" xr:uid="{00000000-0005-0000-0000-000074240000}"/>
    <cellStyle name="Percent 3 8 18 3 2" xfId="9543" xr:uid="{00000000-0005-0000-0000-000075240000}"/>
    <cellStyle name="Percent 3 8 18 4" xfId="9544" xr:uid="{00000000-0005-0000-0000-000076240000}"/>
    <cellStyle name="Percent 3 8 19" xfId="9545" xr:uid="{00000000-0005-0000-0000-000077240000}"/>
    <cellStyle name="Percent 3 8 19 2" xfId="9546" xr:uid="{00000000-0005-0000-0000-000078240000}"/>
    <cellStyle name="Percent 3 8 19 2 2" xfId="9547" xr:uid="{00000000-0005-0000-0000-000079240000}"/>
    <cellStyle name="Percent 3 8 19 3" xfId="9548" xr:uid="{00000000-0005-0000-0000-00007A240000}"/>
    <cellStyle name="Percent 3 8 19 3 2" xfId="9549" xr:uid="{00000000-0005-0000-0000-00007B240000}"/>
    <cellStyle name="Percent 3 8 19 4" xfId="9550" xr:uid="{00000000-0005-0000-0000-00007C240000}"/>
    <cellStyle name="Percent 3 8 19 4 2" xfId="9551" xr:uid="{00000000-0005-0000-0000-00007D240000}"/>
    <cellStyle name="Percent 3 8 19 5" xfId="9552" xr:uid="{00000000-0005-0000-0000-00007E240000}"/>
    <cellStyle name="Percent 3 8 2" xfId="2794" xr:uid="{00000000-0005-0000-0000-00007F240000}"/>
    <cellStyle name="Percent 3 8 2 10" xfId="9554" xr:uid="{00000000-0005-0000-0000-000080240000}"/>
    <cellStyle name="Percent 3 8 2 10 2" xfId="9555" xr:uid="{00000000-0005-0000-0000-000081240000}"/>
    <cellStyle name="Percent 3 8 2 11" xfId="9556" xr:uid="{00000000-0005-0000-0000-000082240000}"/>
    <cellStyle name="Percent 3 8 2 12" xfId="9553" xr:uid="{00000000-0005-0000-0000-000083240000}"/>
    <cellStyle name="Percent 3 8 2 2" xfId="9557" xr:uid="{00000000-0005-0000-0000-000084240000}"/>
    <cellStyle name="Percent 3 8 2 2 2" xfId="9558" xr:uid="{00000000-0005-0000-0000-000085240000}"/>
    <cellStyle name="Percent 3 8 2 2 2 2" xfId="9559" xr:uid="{00000000-0005-0000-0000-000086240000}"/>
    <cellStyle name="Percent 3 8 2 2 3" xfId="9560" xr:uid="{00000000-0005-0000-0000-000087240000}"/>
    <cellStyle name="Percent 3 8 2 2 3 2" xfId="9561" xr:uid="{00000000-0005-0000-0000-000088240000}"/>
    <cellStyle name="Percent 3 8 2 2 4" xfId="9562" xr:uid="{00000000-0005-0000-0000-000089240000}"/>
    <cellStyle name="Percent 3 8 2 3" xfId="9563" xr:uid="{00000000-0005-0000-0000-00008A240000}"/>
    <cellStyle name="Percent 3 8 2 3 2" xfId="9564" xr:uid="{00000000-0005-0000-0000-00008B240000}"/>
    <cellStyle name="Percent 3 8 2 3 2 2" xfId="9565" xr:uid="{00000000-0005-0000-0000-00008C240000}"/>
    <cellStyle name="Percent 3 8 2 3 3" xfId="9566" xr:uid="{00000000-0005-0000-0000-00008D240000}"/>
    <cellStyle name="Percent 3 8 2 3 3 2" xfId="9567" xr:uid="{00000000-0005-0000-0000-00008E240000}"/>
    <cellStyle name="Percent 3 8 2 3 4" xfId="9568" xr:uid="{00000000-0005-0000-0000-00008F240000}"/>
    <cellStyle name="Percent 3 8 2 4" xfId="9569" xr:uid="{00000000-0005-0000-0000-000090240000}"/>
    <cellStyle name="Percent 3 8 2 4 2" xfId="9570" xr:uid="{00000000-0005-0000-0000-000091240000}"/>
    <cellStyle name="Percent 3 8 2 4 2 2" xfId="9571" xr:uid="{00000000-0005-0000-0000-000092240000}"/>
    <cellStyle name="Percent 3 8 2 4 3" xfId="9572" xr:uid="{00000000-0005-0000-0000-000093240000}"/>
    <cellStyle name="Percent 3 8 2 4 3 2" xfId="9573" xr:uid="{00000000-0005-0000-0000-000094240000}"/>
    <cellStyle name="Percent 3 8 2 4 4" xfId="9574" xr:uid="{00000000-0005-0000-0000-000095240000}"/>
    <cellStyle name="Percent 3 8 2 5" xfId="9575" xr:uid="{00000000-0005-0000-0000-000096240000}"/>
    <cellStyle name="Percent 3 8 2 5 2" xfId="9576" xr:uid="{00000000-0005-0000-0000-000097240000}"/>
    <cellStyle name="Percent 3 8 2 5 2 2" xfId="9577" xr:uid="{00000000-0005-0000-0000-000098240000}"/>
    <cellStyle name="Percent 3 8 2 5 3" xfId="9578" xr:uid="{00000000-0005-0000-0000-000099240000}"/>
    <cellStyle name="Percent 3 8 2 5 3 2" xfId="9579" xr:uid="{00000000-0005-0000-0000-00009A240000}"/>
    <cellStyle name="Percent 3 8 2 5 4" xfId="9580" xr:uid="{00000000-0005-0000-0000-00009B240000}"/>
    <cellStyle name="Percent 3 8 2 5 4 2" xfId="9581" xr:uid="{00000000-0005-0000-0000-00009C240000}"/>
    <cellStyle name="Percent 3 8 2 5 5" xfId="9582" xr:uid="{00000000-0005-0000-0000-00009D240000}"/>
    <cellStyle name="Percent 3 8 2 6" xfId="9583" xr:uid="{00000000-0005-0000-0000-00009E240000}"/>
    <cellStyle name="Percent 3 8 2 6 2" xfId="9584" xr:uid="{00000000-0005-0000-0000-00009F240000}"/>
    <cellStyle name="Percent 3 8 2 6 2 2" xfId="9585" xr:uid="{00000000-0005-0000-0000-0000A0240000}"/>
    <cellStyle name="Percent 3 8 2 6 3" xfId="9586" xr:uid="{00000000-0005-0000-0000-0000A1240000}"/>
    <cellStyle name="Percent 3 8 2 6 3 2" xfId="9587" xr:uid="{00000000-0005-0000-0000-0000A2240000}"/>
    <cellStyle name="Percent 3 8 2 6 4" xfId="9588" xr:uid="{00000000-0005-0000-0000-0000A3240000}"/>
    <cellStyle name="Percent 3 8 2 7" xfId="9589" xr:uid="{00000000-0005-0000-0000-0000A4240000}"/>
    <cellStyle name="Percent 3 8 2 7 2" xfId="9590" xr:uid="{00000000-0005-0000-0000-0000A5240000}"/>
    <cellStyle name="Percent 3 8 2 8" xfId="9591" xr:uid="{00000000-0005-0000-0000-0000A6240000}"/>
    <cellStyle name="Percent 3 8 2 8 2" xfId="9592" xr:uid="{00000000-0005-0000-0000-0000A7240000}"/>
    <cellStyle name="Percent 3 8 2 9" xfId="9593" xr:uid="{00000000-0005-0000-0000-0000A8240000}"/>
    <cellStyle name="Percent 3 8 2 9 2" xfId="9594" xr:uid="{00000000-0005-0000-0000-0000A9240000}"/>
    <cellStyle name="Percent 3 8 20" xfId="9595" xr:uid="{00000000-0005-0000-0000-0000AA240000}"/>
    <cellStyle name="Percent 3 8 20 2" xfId="9596" xr:uid="{00000000-0005-0000-0000-0000AB240000}"/>
    <cellStyle name="Percent 3 8 20 2 2" xfId="9597" xr:uid="{00000000-0005-0000-0000-0000AC240000}"/>
    <cellStyle name="Percent 3 8 20 3" xfId="9598" xr:uid="{00000000-0005-0000-0000-0000AD240000}"/>
    <cellStyle name="Percent 3 8 20 3 2" xfId="9599" xr:uid="{00000000-0005-0000-0000-0000AE240000}"/>
    <cellStyle name="Percent 3 8 20 4" xfId="9600" xr:uid="{00000000-0005-0000-0000-0000AF240000}"/>
    <cellStyle name="Percent 3 8 21" xfId="9601" xr:uid="{00000000-0005-0000-0000-0000B0240000}"/>
    <cellStyle name="Percent 3 8 21 2" xfId="9602" xr:uid="{00000000-0005-0000-0000-0000B1240000}"/>
    <cellStyle name="Percent 3 8 22" xfId="9603" xr:uid="{00000000-0005-0000-0000-0000B2240000}"/>
    <cellStyle name="Percent 3 8 22 2" xfId="9604" xr:uid="{00000000-0005-0000-0000-0000B3240000}"/>
    <cellStyle name="Percent 3 8 23" xfId="9605" xr:uid="{00000000-0005-0000-0000-0000B4240000}"/>
    <cellStyle name="Percent 3 8 23 2" xfId="9606" xr:uid="{00000000-0005-0000-0000-0000B5240000}"/>
    <cellStyle name="Percent 3 8 24" xfId="9607" xr:uid="{00000000-0005-0000-0000-0000B6240000}"/>
    <cellStyle name="Percent 3 8 24 2" xfId="9608" xr:uid="{00000000-0005-0000-0000-0000B7240000}"/>
    <cellStyle name="Percent 3 8 25" xfId="9609" xr:uid="{00000000-0005-0000-0000-0000B8240000}"/>
    <cellStyle name="Percent 3 8 26" xfId="9274" xr:uid="{00000000-0005-0000-0000-0000B9240000}"/>
    <cellStyle name="Percent 3 8 3" xfId="2795" xr:uid="{00000000-0005-0000-0000-0000BA240000}"/>
    <cellStyle name="Percent 3 8 3 10" xfId="9611" xr:uid="{00000000-0005-0000-0000-0000BB240000}"/>
    <cellStyle name="Percent 3 8 3 10 2" xfId="9612" xr:uid="{00000000-0005-0000-0000-0000BC240000}"/>
    <cellStyle name="Percent 3 8 3 11" xfId="9613" xr:uid="{00000000-0005-0000-0000-0000BD240000}"/>
    <cellStyle name="Percent 3 8 3 12" xfId="9610" xr:uid="{00000000-0005-0000-0000-0000BE240000}"/>
    <cellStyle name="Percent 3 8 3 2" xfId="9614" xr:uid="{00000000-0005-0000-0000-0000BF240000}"/>
    <cellStyle name="Percent 3 8 3 2 2" xfId="9615" xr:uid="{00000000-0005-0000-0000-0000C0240000}"/>
    <cellStyle name="Percent 3 8 3 2 2 2" xfId="9616" xr:uid="{00000000-0005-0000-0000-0000C1240000}"/>
    <cellStyle name="Percent 3 8 3 2 3" xfId="9617" xr:uid="{00000000-0005-0000-0000-0000C2240000}"/>
    <cellStyle name="Percent 3 8 3 2 3 2" xfId="9618" xr:uid="{00000000-0005-0000-0000-0000C3240000}"/>
    <cellStyle name="Percent 3 8 3 2 4" xfId="9619" xr:uid="{00000000-0005-0000-0000-0000C4240000}"/>
    <cellStyle name="Percent 3 8 3 3" xfId="9620" xr:uid="{00000000-0005-0000-0000-0000C5240000}"/>
    <cellStyle name="Percent 3 8 3 3 2" xfId="9621" xr:uid="{00000000-0005-0000-0000-0000C6240000}"/>
    <cellStyle name="Percent 3 8 3 3 2 2" xfId="9622" xr:uid="{00000000-0005-0000-0000-0000C7240000}"/>
    <cellStyle name="Percent 3 8 3 3 3" xfId="9623" xr:uid="{00000000-0005-0000-0000-0000C8240000}"/>
    <cellStyle name="Percent 3 8 3 3 3 2" xfId="9624" xr:uid="{00000000-0005-0000-0000-0000C9240000}"/>
    <cellStyle name="Percent 3 8 3 3 4" xfId="9625" xr:uid="{00000000-0005-0000-0000-0000CA240000}"/>
    <cellStyle name="Percent 3 8 3 4" xfId="9626" xr:uid="{00000000-0005-0000-0000-0000CB240000}"/>
    <cellStyle name="Percent 3 8 3 4 2" xfId="9627" xr:uid="{00000000-0005-0000-0000-0000CC240000}"/>
    <cellStyle name="Percent 3 8 3 4 2 2" xfId="9628" xr:uid="{00000000-0005-0000-0000-0000CD240000}"/>
    <cellStyle name="Percent 3 8 3 4 3" xfId="9629" xr:uid="{00000000-0005-0000-0000-0000CE240000}"/>
    <cellStyle name="Percent 3 8 3 4 3 2" xfId="9630" xr:uid="{00000000-0005-0000-0000-0000CF240000}"/>
    <cellStyle name="Percent 3 8 3 4 4" xfId="9631" xr:uid="{00000000-0005-0000-0000-0000D0240000}"/>
    <cellStyle name="Percent 3 8 3 5" xfId="9632" xr:uid="{00000000-0005-0000-0000-0000D1240000}"/>
    <cellStyle name="Percent 3 8 3 5 2" xfId="9633" xr:uid="{00000000-0005-0000-0000-0000D2240000}"/>
    <cellStyle name="Percent 3 8 3 5 2 2" xfId="9634" xr:uid="{00000000-0005-0000-0000-0000D3240000}"/>
    <cellStyle name="Percent 3 8 3 5 3" xfId="9635" xr:uid="{00000000-0005-0000-0000-0000D4240000}"/>
    <cellStyle name="Percent 3 8 3 5 3 2" xfId="9636" xr:uid="{00000000-0005-0000-0000-0000D5240000}"/>
    <cellStyle name="Percent 3 8 3 5 4" xfId="9637" xr:uid="{00000000-0005-0000-0000-0000D6240000}"/>
    <cellStyle name="Percent 3 8 3 5 4 2" xfId="9638" xr:uid="{00000000-0005-0000-0000-0000D7240000}"/>
    <cellStyle name="Percent 3 8 3 5 5" xfId="9639" xr:uid="{00000000-0005-0000-0000-0000D8240000}"/>
    <cellStyle name="Percent 3 8 3 6" xfId="9640" xr:uid="{00000000-0005-0000-0000-0000D9240000}"/>
    <cellStyle name="Percent 3 8 3 6 2" xfId="9641" xr:uid="{00000000-0005-0000-0000-0000DA240000}"/>
    <cellStyle name="Percent 3 8 3 6 2 2" xfId="9642" xr:uid="{00000000-0005-0000-0000-0000DB240000}"/>
    <cellStyle name="Percent 3 8 3 6 3" xfId="9643" xr:uid="{00000000-0005-0000-0000-0000DC240000}"/>
    <cellStyle name="Percent 3 8 3 6 3 2" xfId="9644" xr:uid="{00000000-0005-0000-0000-0000DD240000}"/>
    <cellStyle name="Percent 3 8 3 6 4" xfId="9645" xr:uid="{00000000-0005-0000-0000-0000DE240000}"/>
    <cellStyle name="Percent 3 8 3 7" xfId="9646" xr:uid="{00000000-0005-0000-0000-0000DF240000}"/>
    <cellStyle name="Percent 3 8 3 7 2" xfId="9647" xr:uid="{00000000-0005-0000-0000-0000E0240000}"/>
    <cellStyle name="Percent 3 8 3 8" xfId="9648" xr:uid="{00000000-0005-0000-0000-0000E1240000}"/>
    <cellStyle name="Percent 3 8 3 8 2" xfId="9649" xr:uid="{00000000-0005-0000-0000-0000E2240000}"/>
    <cellStyle name="Percent 3 8 3 9" xfId="9650" xr:uid="{00000000-0005-0000-0000-0000E3240000}"/>
    <cellStyle name="Percent 3 8 3 9 2" xfId="9651" xr:uid="{00000000-0005-0000-0000-0000E4240000}"/>
    <cellStyle name="Percent 3 8 4" xfId="2796" xr:uid="{00000000-0005-0000-0000-0000E5240000}"/>
    <cellStyle name="Percent 3 8 4 10" xfId="9653" xr:uid="{00000000-0005-0000-0000-0000E6240000}"/>
    <cellStyle name="Percent 3 8 4 10 2" xfId="9654" xr:uid="{00000000-0005-0000-0000-0000E7240000}"/>
    <cellStyle name="Percent 3 8 4 11" xfId="9655" xr:uid="{00000000-0005-0000-0000-0000E8240000}"/>
    <cellStyle name="Percent 3 8 4 12" xfId="9652" xr:uid="{00000000-0005-0000-0000-0000E9240000}"/>
    <cellStyle name="Percent 3 8 4 2" xfId="9656" xr:uid="{00000000-0005-0000-0000-0000EA240000}"/>
    <cellStyle name="Percent 3 8 4 2 2" xfId="9657" xr:uid="{00000000-0005-0000-0000-0000EB240000}"/>
    <cellStyle name="Percent 3 8 4 2 2 2" xfId="9658" xr:uid="{00000000-0005-0000-0000-0000EC240000}"/>
    <cellStyle name="Percent 3 8 4 2 3" xfId="9659" xr:uid="{00000000-0005-0000-0000-0000ED240000}"/>
    <cellStyle name="Percent 3 8 4 2 3 2" xfId="9660" xr:uid="{00000000-0005-0000-0000-0000EE240000}"/>
    <cellStyle name="Percent 3 8 4 2 4" xfId="9661" xr:uid="{00000000-0005-0000-0000-0000EF240000}"/>
    <cellStyle name="Percent 3 8 4 3" xfId="9662" xr:uid="{00000000-0005-0000-0000-0000F0240000}"/>
    <cellStyle name="Percent 3 8 4 3 2" xfId="9663" xr:uid="{00000000-0005-0000-0000-0000F1240000}"/>
    <cellStyle name="Percent 3 8 4 3 2 2" xfId="9664" xr:uid="{00000000-0005-0000-0000-0000F2240000}"/>
    <cellStyle name="Percent 3 8 4 3 3" xfId="9665" xr:uid="{00000000-0005-0000-0000-0000F3240000}"/>
    <cellStyle name="Percent 3 8 4 3 3 2" xfId="9666" xr:uid="{00000000-0005-0000-0000-0000F4240000}"/>
    <cellStyle name="Percent 3 8 4 3 4" xfId="9667" xr:uid="{00000000-0005-0000-0000-0000F5240000}"/>
    <cellStyle name="Percent 3 8 4 4" xfId="9668" xr:uid="{00000000-0005-0000-0000-0000F6240000}"/>
    <cellStyle name="Percent 3 8 4 4 2" xfId="9669" xr:uid="{00000000-0005-0000-0000-0000F7240000}"/>
    <cellStyle name="Percent 3 8 4 4 2 2" xfId="9670" xr:uid="{00000000-0005-0000-0000-0000F8240000}"/>
    <cellStyle name="Percent 3 8 4 4 3" xfId="9671" xr:uid="{00000000-0005-0000-0000-0000F9240000}"/>
    <cellStyle name="Percent 3 8 4 4 3 2" xfId="9672" xr:uid="{00000000-0005-0000-0000-0000FA240000}"/>
    <cellStyle name="Percent 3 8 4 4 4" xfId="9673" xr:uid="{00000000-0005-0000-0000-0000FB240000}"/>
    <cellStyle name="Percent 3 8 4 5" xfId="9674" xr:uid="{00000000-0005-0000-0000-0000FC240000}"/>
    <cellStyle name="Percent 3 8 4 5 2" xfId="9675" xr:uid="{00000000-0005-0000-0000-0000FD240000}"/>
    <cellStyle name="Percent 3 8 4 5 2 2" xfId="9676" xr:uid="{00000000-0005-0000-0000-0000FE240000}"/>
    <cellStyle name="Percent 3 8 4 5 3" xfId="9677" xr:uid="{00000000-0005-0000-0000-0000FF240000}"/>
    <cellStyle name="Percent 3 8 4 5 3 2" xfId="9678" xr:uid="{00000000-0005-0000-0000-000000250000}"/>
    <cellStyle name="Percent 3 8 4 5 4" xfId="9679" xr:uid="{00000000-0005-0000-0000-000001250000}"/>
    <cellStyle name="Percent 3 8 4 5 4 2" xfId="9680" xr:uid="{00000000-0005-0000-0000-000002250000}"/>
    <cellStyle name="Percent 3 8 4 5 5" xfId="9681" xr:uid="{00000000-0005-0000-0000-000003250000}"/>
    <cellStyle name="Percent 3 8 4 6" xfId="9682" xr:uid="{00000000-0005-0000-0000-000004250000}"/>
    <cellStyle name="Percent 3 8 4 6 2" xfId="9683" xr:uid="{00000000-0005-0000-0000-000005250000}"/>
    <cellStyle name="Percent 3 8 4 6 2 2" xfId="9684" xr:uid="{00000000-0005-0000-0000-000006250000}"/>
    <cellStyle name="Percent 3 8 4 6 3" xfId="9685" xr:uid="{00000000-0005-0000-0000-000007250000}"/>
    <cellStyle name="Percent 3 8 4 6 3 2" xfId="9686" xr:uid="{00000000-0005-0000-0000-000008250000}"/>
    <cellStyle name="Percent 3 8 4 6 4" xfId="9687" xr:uid="{00000000-0005-0000-0000-000009250000}"/>
    <cellStyle name="Percent 3 8 4 7" xfId="9688" xr:uid="{00000000-0005-0000-0000-00000A250000}"/>
    <cellStyle name="Percent 3 8 4 7 2" xfId="9689" xr:uid="{00000000-0005-0000-0000-00000B250000}"/>
    <cellStyle name="Percent 3 8 4 8" xfId="9690" xr:uid="{00000000-0005-0000-0000-00000C250000}"/>
    <cellStyle name="Percent 3 8 4 8 2" xfId="9691" xr:uid="{00000000-0005-0000-0000-00000D250000}"/>
    <cellStyle name="Percent 3 8 4 9" xfId="9692" xr:uid="{00000000-0005-0000-0000-00000E250000}"/>
    <cellStyle name="Percent 3 8 4 9 2" xfId="9693" xr:uid="{00000000-0005-0000-0000-00000F250000}"/>
    <cellStyle name="Percent 3 8 5" xfId="2797" xr:uid="{00000000-0005-0000-0000-000010250000}"/>
    <cellStyle name="Percent 3 8 5 10" xfId="9695" xr:uid="{00000000-0005-0000-0000-000011250000}"/>
    <cellStyle name="Percent 3 8 5 10 2" xfId="9696" xr:uid="{00000000-0005-0000-0000-000012250000}"/>
    <cellStyle name="Percent 3 8 5 11" xfId="9697" xr:uid="{00000000-0005-0000-0000-000013250000}"/>
    <cellStyle name="Percent 3 8 5 12" xfId="9694" xr:uid="{00000000-0005-0000-0000-000014250000}"/>
    <cellStyle name="Percent 3 8 5 2" xfId="9698" xr:uid="{00000000-0005-0000-0000-000015250000}"/>
    <cellStyle name="Percent 3 8 5 2 2" xfId="9699" xr:uid="{00000000-0005-0000-0000-000016250000}"/>
    <cellStyle name="Percent 3 8 5 2 2 2" xfId="9700" xr:uid="{00000000-0005-0000-0000-000017250000}"/>
    <cellStyle name="Percent 3 8 5 2 3" xfId="9701" xr:uid="{00000000-0005-0000-0000-000018250000}"/>
    <cellStyle name="Percent 3 8 5 2 3 2" xfId="9702" xr:uid="{00000000-0005-0000-0000-000019250000}"/>
    <cellStyle name="Percent 3 8 5 2 4" xfId="9703" xr:uid="{00000000-0005-0000-0000-00001A250000}"/>
    <cellStyle name="Percent 3 8 5 3" xfId="9704" xr:uid="{00000000-0005-0000-0000-00001B250000}"/>
    <cellStyle name="Percent 3 8 5 3 2" xfId="9705" xr:uid="{00000000-0005-0000-0000-00001C250000}"/>
    <cellStyle name="Percent 3 8 5 3 2 2" xfId="9706" xr:uid="{00000000-0005-0000-0000-00001D250000}"/>
    <cellStyle name="Percent 3 8 5 3 3" xfId="9707" xr:uid="{00000000-0005-0000-0000-00001E250000}"/>
    <cellStyle name="Percent 3 8 5 3 3 2" xfId="9708" xr:uid="{00000000-0005-0000-0000-00001F250000}"/>
    <cellStyle name="Percent 3 8 5 3 4" xfId="9709" xr:uid="{00000000-0005-0000-0000-000020250000}"/>
    <cellStyle name="Percent 3 8 5 4" xfId="9710" xr:uid="{00000000-0005-0000-0000-000021250000}"/>
    <cellStyle name="Percent 3 8 5 4 2" xfId="9711" xr:uid="{00000000-0005-0000-0000-000022250000}"/>
    <cellStyle name="Percent 3 8 5 4 2 2" xfId="9712" xr:uid="{00000000-0005-0000-0000-000023250000}"/>
    <cellStyle name="Percent 3 8 5 4 3" xfId="9713" xr:uid="{00000000-0005-0000-0000-000024250000}"/>
    <cellStyle name="Percent 3 8 5 4 3 2" xfId="9714" xr:uid="{00000000-0005-0000-0000-000025250000}"/>
    <cellStyle name="Percent 3 8 5 4 4" xfId="9715" xr:uid="{00000000-0005-0000-0000-000026250000}"/>
    <cellStyle name="Percent 3 8 5 5" xfId="9716" xr:uid="{00000000-0005-0000-0000-000027250000}"/>
    <cellStyle name="Percent 3 8 5 5 2" xfId="9717" xr:uid="{00000000-0005-0000-0000-000028250000}"/>
    <cellStyle name="Percent 3 8 5 5 2 2" xfId="9718" xr:uid="{00000000-0005-0000-0000-000029250000}"/>
    <cellStyle name="Percent 3 8 5 5 3" xfId="9719" xr:uid="{00000000-0005-0000-0000-00002A250000}"/>
    <cellStyle name="Percent 3 8 5 5 3 2" xfId="9720" xr:uid="{00000000-0005-0000-0000-00002B250000}"/>
    <cellStyle name="Percent 3 8 5 5 4" xfId="9721" xr:uid="{00000000-0005-0000-0000-00002C250000}"/>
    <cellStyle name="Percent 3 8 5 5 4 2" xfId="9722" xr:uid="{00000000-0005-0000-0000-00002D250000}"/>
    <cellStyle name="Percent 3 8 5 5 5" xfId="9723" xr:uid="{00000000-0005-0000-0000-00002E250000}"/>
    <cellStyle name="Percent 3 8 5 6" xfId="9724" xr:uid="{00000000-0005-0000-0000-00002F250000}"/>
    <cellStyle name="Percent 3 8 5 6 2" xfId="9725" xr:uid="{00000000-0005-0000-0000-000030250000}"/>
    <cellStyle name="Percent 3 8 5 6 2 2" xfId="9726" xr:uid="{00000000-0005-0000-0000-000031250000}"/>
    <cellStyle name="Percent 3 8 5 6 3" xfId="9727" xr:uid="{00000000-0005-0000-0000-000032250000}"/>
    <cellStyle name="Percent 3 8 5 6 3 2" xfId="9728" xr:uid="{00000000-0005-0000-0000-000033250000}"/>
    <cellStyle name="Percent 3 8 5 6 4" xfId="9729" xr:uid="{00000000-0005-0000-0000-000034250000}"/>
    <cellStyle name="Percent 3 8 5 7" xfId="9730" xr:uid="{00000000-0005-0000-0000-000035250000}"/>
    <cellStyle name="Percent 3 8 5 7 2" xfId="9731" xr:uid="{00000000-0005-0000-0000-000036250000}"/>
    <cellStyle name="Percent 3 8 5 8" xfId="9732" xr:uid="{00000000-0005-0000-0000-000037250000}"/>
    <cellStyle name="Percent 3 8 5 8 2" xfId="9733" xr:uid="{00000000-0005-0000-0000-000038250000}"/>
    <cellStyle name="Percent 3 8 5 9" xfId="9734" xr:uid="{00000000-0005-0000-0000-000039250000}"/>
    <cellStyle name="Percent 3 8 5 9 2" xfId="9735" xr:uid="{00000000-0005-0000-0000-00003A250000}"/>
    <cellStyle name="Percent 3 8 6" xfId="2798" xr:uid="{00000000-0005-0000-0000-00003B250000}"/>
    <cellStyle name="Percent 3 8 6 10" xfId="9737" xr:uid="{00000000-0005-0000-0000-00003C250000}"/>
    <cellStyle name="Percent 3 8 6 10 2" xfId="9738" xr:uid="{00000000-0005-0000-0000-00003D250000}"/>
    <cellStyle name="Percent 3 8 6 11" xfId="9739" xr:uid="{00000000-0005-0000-0000-00003E250000}"/>
    <cellStyle name="Percent 3 8 6 12" xfId="9736" xr:uid="{00000000-0005-0000-0000-00003F250000}"/>
    <cellStyle name="Percent 3 8 6 2" xfId="9740" xr:uid="{00000000-0005-0000-0000-000040250000}"/>
    <cellStyle name="Percent 3 8 6 2 2" xfId="9741" xr:uid="{00000000-0005-0000-0000-000041250000}"/>
    <cellStyle name="Percent 3 8 6 2 2 2" xfId="9742" xr:uid="{00000000-0005-0000-0000-000042250000}"/>
    <cellStyle name="Percent 3 8 6 2 3" xfId="9743" xr:uid="{00000000-0005-0000-0000-000043250000}"/>
    <cellStyle name="Percent 3 8 6 2 3 2" xfId="9744" xr:uid="{00000000-0005-0000-0000-000044250000}"/>
    <cellStyle name="Percent 3 8 6 2 4" xfId="9745" xr:uid="{00000000-0005-0000-0000-000045250000}"/>
    <cellStyle name="Percent 3 8 6 3" xfId="9746" xr:uid="{00000000-0005-0000-0000-000046250000}"/>
    <cellStyle name="Percent 3 8 6 3 2" xfId="9747" xr:uid="{00000000-0005-0000-0000-000047250000}"/>
    <cellStyle name="Percent 3 8 6 3 2 2" xfId="9748" xr:uid="{00000000-0005-0000-0000-000048250000}"/>
    <cellStyle name="Percent 3 8 6 3 3" xfId="9749" xr:uid="{00000000-0005-0000-0000-000049250000}"/>
    <cellStyle name="Percent 3 8 6 3 3 2" xfId="9750" xr:uid="{00000000-0005-0000-0000-00004A250000}"/>
    <cellStyle name="Percent 3 8 6 3 4" xfId="9751" xr:uid="{00000000-0005-0000-0000-00004B250000}"/>
    <cellStyle name="Percent 3 8 6 4" xfId="9752" xr:uid="{00000000-0005-0000-0000-00004C250000}"/>
    <cellStyle name="Percent 3 8 6 4 2" xfId="9753" xr:uid="{00000000-0005-0000-0000-00004D250000}"/>
    <cellStyle name="Percent 3 8 6 4 2 2" xfId="9754" xr:uid="{00000000-0005-0000-0000-00004E250000}"/>
    <cellStyle name="Percent 3 8 6 4 3" xfId="9755" xr:uid="{00000000-0005-0000-0000-00004F250000}"/>
    <cellStyle name="Percent 3 8 6 4 3 2" xfId="9756" xr:uid="{00000000-0005-0000-0000-000050250000}"/>
    <cellStyle name="Percent 3 8 6 4 4" xfId="9757" xr:uid="{00000000-0005-0000-0000-000051250000}"/>
    <cellStyle name="Percent 3 8 6 5" xfId="9758" xr:uid="{00000000-0005-0000-0000-000052250000}"/>
    <cellStyle name="Percent 3 8 6 5 2" xfId="9759" xr:uid="{00000000-0005-0000-0000-000053250000}"/>
    <cellStyle name="Percent 3 8 6 5 2 2" xfId="9760" xr:uid="{00000000-0005-0000-0000-000054250000}"/>
    <cellStyle name="Percent 3 8 6 5 3" xfId="9761" xr:uid="{00000000-0005-0000-0000-000055250000}"/>
    <cellStyle name="Percent 3 8 6 5 3 2" xfId="9762" xr:uid="{00000000-0005-0000-0000-000056250000}"/>
    <cellStyle name="Percent 3 8 6 5 4" xfId="9763" xr:uid="{00000000-0005-0000-0000-000057250000}"/>
    <cellStyle name="Percent 3 8 6 5 4 2" xfId="9764" xr:uid="{00000000-0005-0000-0000-000058250000}"/>
    <cellStyle name="Percent 3 8 6 5 5" xfId="9765" xr:uid="{00000000-0005-0000-0000-000059250000}"/>
    <cellStyle name="Percent 3 8 6 6" xfId="9766" xr:uid="{00000000-0005-0000-0000-00005A250000}"/>
    <cellStyle name="Percent 3 8 6 6 2" xfId="9767" xr:uid="{00000000-0005-0000-0000-00005B250000}"/>
    <cellStyle name="Percent 3 8 6 6 2 2" xfId="9768" xr:uid="{00000000-0005-0000-0000-00005C250000}"/>
    <cellStyle name="Percent 3 8 6 6 3" xfId="9769" xr:uid="{00000000-0005-0000-0000-00005D250000}"/>
    <cellStyle name="Percent 3 8 6 6 3 2" xfId="9770" xr:uid="{00000000-0005-0000-0000-00005E250000}"/>
    <cellStyle name="Percent 3 8 6 6 4" xfId="9771" xr:uid="{00000000-0005-0000-0000-00005F250000}"/>
    <cellStyle name="Percent 3 8 6 7" xfId="9772" xr:uid="{00000000-0005-0000-0000-000060250000}"/>
    <cellStyle name="Percent 3 8 6 7 2" xfId="9773" xr:uid="{00000000-0005-0000-0000-000061250000}"/>
    <cellStyle name="Percent 3 8 6 8" xfId="9774" xr:uid="{00000000-0005-0000-0000-000062250000}"/>
    <cellStyle name="Percent 3 8 6 8 2" xfId="9775" xr:uid="{00000000-0005-0000-0000-000063250000}"/>
    <cellStyle name="Percent 3 8 6 9" xfId="9776" xr:uid="{00000000-0005-0000-0000-000064250000}"/>
    <cellStyle name="Percent 3 8 6 9 2" xfId="9777" xr:uid="{00000000-0005-0000-0000-000065250000}"/>
    <cellStyle name="Percent 3 8 7" xfId="2799" xr:uid="{00000000-0005-0000-0000-000066250000}"/>
    <cellStyle name="Percent 3 8 7 10" xfId="9779" xr:uid="{00000000-0005-0000-0000-000067250000}"/>
    <cellStyle name="Percent 3 8 7 10 2" xfId="9780" xr:uid="{00000000-0005-0000-0000-000068250000}"/>
    <cellStyle name="Percent 3 8 7 11" xfId="9781" xr:uid="{00000000-0005-0000-0000-000069250000}"/>
    <cellStyle name="Percent 3 8 7 12" xfId="9778" xr:uid="{00000000-0005-0000-0000-00006A250000}"/>
    <cellStyle name="Percent 3 8 7 2" xfId="9782" xr:uid="{00000000-0005-0000-0000-00006B250000}"/>
    <cellStyle name="Percent 3 8 7 2 2" xfId="9783" xr:uid="{00000000-0005-0000-0000-00006C250000}"/>
    <cellStyle name="Percent 3 8 7 2 2 2" xfId="9784" xr:uid="{00000000-0005-0000-0000-00006D250000}"/>
    <cellStyle name="Percent 3 8 7 2 3" xfId="9785" xr:uid="{00000000-0005-0000-0000-00006E250000}"/>
    <cellStyle name="Percent 3 8 7 2 3 2" xfId="9786" xr:uid="{00000000-0005-0000-0000-00006F250000}"/>
    <cellStyle name="Percent 3 8 7 2 4" xfId="9787" xr:uid="{00000000-0005-0000-0000-000070250000}"/>
    <cellStyle name="Percent 3 8 7 3" xfId="9788" xr:uid="{00000000-0005-0000-0000-000071250000}"/>
    <cellStyle name="Percent 3 8 7 3 2" xfId="9789" xr:uid="{00000000-0005-0000-0000-000072250000}"/>
    <cellStyle name="Percent 3 8 7 3 2 2" xfId="9790" xr:uid="{00000000-0005-0000-0000-000073250000}"/>
    <cellStyle name="Percent 3 8 7 3 3" xfId="9791" xr:uid="{00000000-0005-0000-0000-000074250000}"/>
    <cellStyle name="Percent 3 8 7 3 3 2" xfId="9792" xr:uid="{00000000-0005-0000-0000-000075250000}"/>
    <cellStyle name="Percent 3 8 7 3 4" xfId="9793" xr:uid="{00000000-0005-0000-0000-000076250000}"/>
    <cellStyle name="Percent 3 8 7 4" xfId="9794" xr:uid="{00000000-0005-0000-0000-000077250000}"/>
    <cellStyle name="Percent 3 8 7 4 2" xfId="9795" xr:uid="{00000000-0005-0000-0000-000078250000}"/>
    <cellStyle name="Percent 3 8 7 4 2 2" xfId="9796" xr:uid="{00000000-0005-0000-0000-000079250000}"/>
    <cellStyle name="Percent 3 8 7 4 3" xfId="9797" xr:uid="{00000000-0005-0000-0000-00007A250000}"/>
    <cellStyle name="Percent 3 8 7 4 3 2" xfId="9798" xr:uid="{00000000-0005-0000-0000-00007B250000}"/>
    <cellStyle name="Percent 3 8 7 4 4" xfId="9799" xr:uid="{00000000-0005-0000-0000-00007C250000}"/>
    <cellStyle name="Percent 3 8 7 5" xfId="9800" xr:uid="{00000000-0005-0000-0000-00007D250000}"/>
    <cellStyle name="Percent 3 8 7 5 2" xfId="9801" xr:uid="{00000000-0005-0000-0000-00007E250000}"/>
    <cellStyle name="Percent 3 8 7 5 2 2" xfId="9802" xr:uid="{00000000-0005-0000-0000-00007F250000}"/>
    <cellStyle name="Percent 3 8 7 5 3" xfId="9803" xr:uid="{00000000-0005-0000-0000-000080250000}"/>
    <cellStyle name="Percent 3 8 7 5 3 2" xfId="9804" xr:uid="{00000000-0005-0000-0000-000081250000}"/>
    <cellStyle name="Percent 3 8 7 5 4" xfId="9805" xr:uid="{00000000-0005-0000-0000-000082250000}"/>
    <cellStyle name="Percent 3 8 7 5 4 2" xfId="9806" xr:uid="{00000000-0005-0000-0000-000083250000}"/>
    <cellStyle name="Percent 3 8 7 5 5" xfId="9807" xr:uid="{00000000-0005-0000-0000-000084250000}"/>
    <cellStyle name="Percent 3 8 7 6" xfId="9808" xr:uid="{00000000-0005-0000-0000-000085250000}"/>
    <cellStyle name="Percent 3 8 7 6 2" xfId="9809" xr:uid="{00000000-0005-0000-0000-000086250000}"/>
    <cellStyle name="Percent 3 8 7 6 2 2" xfId="9810" xr:uid="{00000000-0005-0000-0000-000087250000}"/>
    <cellStyle name="Percent 3 8 7 6 3" xfId="9811" xr:uid="{00000000-0005-0000-0000-000088250000}"/>
    <cellStyle name="Percent 3 8 7 6 3 2" xfId="9812" xr:uid="{00000000-0005-0000-0000-000089250000}"/>
    <cellStyle name="Percent 3 8 7 6 4" xfId="9813" xr:uid="{00000000-0005-0000-0000-00008A250000}"/>
    <cellStyle name="Percent 3 8 7 7" xfId="9814" xr:uid="{00000000-0005-0000-0000-00008B250000}"/>
    <cellStyle name="Percent 3 8 7 7 2" xfId="9815" xr:uid="{00000000-0005-0000-0000-00008C250000}"/>
    <cellStyle name="Percent 3 8 7 8" xfId="9816" xr:uid="{00000000-0005-0000-0000-00008D250000}"/>
    <cellStyle name="Percent 3 8 7 8 2" xfId="9817" xr:uid="{00000000-0005-0000-0000-00008E250000}"/>
    <cellStyle name="Percent 3 8 7 9" xfId="9818" xr:uid="{00000000-0005-0000-0000-00008F250000}"/>
    <cellStyle name="Percent 3 8 7 9 2" xfId="9819" xr:uid="{00000000-0005-0000-0000-000090250000}"/>
    <cellStyle name="Percent 3 8 8" xfId="2800" xr:uid="{00000000-0005-0000-0000-000091250000}"/>
    <cellStyle name="Percent 3 8 8 10" xfId="9821" xr:uid="{00000000-0005-0000-0000-000092250000}"/>
    <cellStyle name="Percent 3 8 8 10 2" xfId="9822" xr:uid="{00000000-0005-0000-0000-000093250000}"/>
    <cellStyle name="Percent 3 8 8 11" xfId="9823" xr:uid="{00000000-0005-0000-0000-000094250000}"/>
    <cellStyle name="Percent 3 8 8 12" xfId="9820" xr:uid="{00000000-0005-0000-0000-000095250000}"/>
    <cellStyle name="Percent 3 8 8 2" xfId="9824" xr:uid="{00000000-0005-0000-0000-000096250000}"/>
    <cellStyle name="Percent 3 8 8 2 2" xfId="9825" xr:uid="{00000000-0005-0000-0000-000097250000}"/>
    <cellStyle name="Percent 3 8 8 2 2 2" xfId="9826" xr:uid="{00000000-0005-0000-0000-000098250000}"/>
    <cellStyle name="Percent 3 8 8 2 3" xfId="9827" xr:uid="{00000000-0005-0000-0000-000099250000}"/>
    <cellStyle name="Percent 3 8 8 2 3 2" xfId="9828" xr:uid="{00000000-0005-0000-0000-00009A250000}"/>
    <cellStyle name="Percent 3 8 8 2 4" xfId="9829" xr:uid="{00000000-0005-0000-0000-00009B250000}"/>
    <cellStyle name="Percent 3 8 8 3" xfId="9830" xr:uid="{00000000-0005-0000-0000-00009C250000}"/>
    <cellStyle name="Percent 3 8 8 3 2" xfId="9831" xr:uid="{00000000-0005-0000-0000-00009D250000}"/>
    <cellStyle name="Percent 3 8 8 3 2 2" xfId="9832" xr:uid="{00000000-0005-0000-0000-00009E250000}"/>
    <cellStyle name="Percent 3 8 8 3 3" xfId="9833" xr:uid="{00000000-0005-0000-0000-00009F250000}"/>
    <cellStyle name="Percent 3 8 8 3 3 2" xfId="9834" xr:uid="{00000000-0005-0000-0000-0000A0250000}"/>
    <cellStyle name="Percent 3 8 8 3 4" xfId="9835" xr:uid="{00000000-0005-0000-0000-0000A1250000}"/>
    <cellStyle name="Percent 3 8 8 4" xfId="9836" xr:uid="{00000000-0005-0000-0000-0000A2250000}"/>
    <cellStyle name="Percent 3 8 8 4 2" xfId="9837" xr:uid="{00000000-0005-0000-0000-0000A3250000}"/>
    <cellStyle name="Percent 3 8 8 4 2 2" xfId="9838" xr:uid="{00000000-0005-0000-0000-0000A4250000}"/>
    <cellStyle name="Percent 3 8 8 4 3" xfId="9839" xr:uid="{00000000-0005-0000-0000-0000A5250000}"/>
    <cellStyle name="Percent 3 8 8 4 3 2" xfId="9840" xr:uid="{00000000-0005-0000-0000-0000A6250000}"/>
    <cellStyle name="Percent 3 8 8 4 4" xfId="9841" xr:uid="{00000000-0005-0000-0000-0000A7250000}"/>
    <cellStyle name="Percent 3 8 8 5" xfId="9842" xr:uid="{00000000-0005-0000-0000-0000A8250000}"/>
    <cellStyle name="Percent 3 8 8 5 2" xfId="9843" xr:uid="{00000000-0005-0000-0000-0000A9250000}"/>
    <cellStyle name="Percent 3 8 8 5 2 2" xfId="9844" xr:uid="{00000000-0005-0000-0000-0000AA250000}"/>
    <cellStyle name="Percent 3 8 8 5 3" xfId="9845" xr:uid="{00000000-0005-0000-0000-0000AB250000}"/>
    <cellStyle name="Percent 3 8 8 5 3 2" xfId="9846" xr:uid="{00000000-0005-0000-0000-0000AC250000}"/>
    <cellStyle name="Percent 3 8 8 5 4" xfId="9847" xr:uid="{00000000-0005-0000-0000-0000AD250000}"/>
    <cellStyle name="Percent 3 8 8 5 4 2" xfId="9848" xr:uid="{00000000-0005-0000-0000-0000AE250000}"/>
    <cellStyle name="Percent 3 8 8 5 5" xfId="9849" xr:uid="{00000000-0005-0000-0000-0000AF250000}"/>
    <cellStyle name="Percent 3 8 8 6" xfId="9850" xr:uid="{00000000-0005-0000-0000-0000B0250000}"/>
    <cellStyle name="Percent 3 8 8 6 2" xfId="9851" xr:uid="{00000000-0005-0000-0000-0000B1250000}"/>
    <cellStyle name="Percent 3 8 8 6 2 2" xfId="9852" xr:uid="{00000000-0005-0000-0000-0000B2250000}"/>
    <cellStyle name="Percent 3 8 8 6 3" xfId="9853" xr:uid="{00000000-0005-0000-0000-0000B3250000}"/>
    <cellStyle name="Percent 3 8 8 6 3 2" xfId="9854" xr:uid="{00000000-0005-0000-0000-0000B4250000}"/>
    <cellStyle name="Percent 3 8 8 6 4" xfId="9855" xr:uid="{00000000-0005-0000-0000-0000B5250000}"/>
    <cellStyle name="Percent 3 8 8 7" xfId="9856" xr:uid="{00000000-0005-0000-0000-0000B6250000}"/>
    <cellStyle name="Percent 3 8 8 7 2" xfId="9857" xr:uid="{00000000-0005-0000-0000-0000B7250000}"/>
    <cellStyle name="Percent 3 8 8 8" xfId="9858" xr:uid="{00000000-0005-0000-0000-0000B8250000}"/>
    <cellStyle name="Percent 3 8 8 8 2" xfId="9859" xr:uid="{00000000-0005-0000-0000-0000B9250000}"/>
    <cellStyle name="Percent 3 8 8 9" xfId="9860" xr:uid="{00000000-0005-0000-0000-0000BA250000}"/>
    <cellStyle name="Percent 3 8 8 9 2" xfId="9861" xr:uid="{00000000-0005-0000-0000-0000BB250000}"/>
    <cellStyle name="Percent 3 8 9" xfId="2801" xr:uid="{00000000-0005-0000-0000-0000BC250000}"/>
    <cellStyle name="Percent 3 8 9 10" xfId="9863" xr:uid="{00000000-0005-0000-0000-0000BD250000}"/>
    <cellStyle name="Percent 3 8 9 10 2" xfId="9864" xr:uid="{00000000-0005-0000-0000-0000BE250000}"/>
    <cellStyle name="Percent 3 8 9 11" xfId="9865" xr:uid="{00000000-0005-0000-0000-0000BF250000}"/>
    <cellStyle name="Percent 3 8 9 12" xfId="9862" xr:uid="{00000000-0005-0000-0000-0000C0250000}"/>
    <cellStyle name="Percent 3 8 9 2" xfId="9866" xr:uid="{00000000-0005-0000-0000-0000C1250000}"/>
    <cellStyle name="Percent 3 8 9 2 2" xfId="9867" xr:uid="{00000000-0005-0000-0000-0000C2250000}"/>
    <cellStyle name="Percent 3 8 9 2 2 2" xfId="9868" xr:uid="{00000000-0005-0000-0000-0000C3250000}"/>
    <cellStyle name="Percent 3 8 9 2 3" xfId="9869" xr:uid="{00000000-0005-0000-0000-0000C4250000}"/>
    <cellStyle name="Percent 3 8 9 2 3 2" xfId="9870" xr:uid="{00000000-0005-0000-0000-0000C5250000}"/>
    <cellStyle name="Percent 3 8 9 2 4" xfId="9871" xr:uid="{00000000-0005-0000-0000-0000C6250000}"/>
    <cellStyle name="Percent 3 8 9 3" xfId="9872" xr:uid="{00000000-0005-0000-0000-0000C7250000}"/>
    <cellStyle name="Percent 3 8 9 3 2" xfId="9873" xr:uid="{00000000-0005-0000-0000-0000C8250000}"/>
    <cellStyle name="Percent 3 8 9 3 2 2" xfId="9874" xr:uid="{00000000-0005-0000-0000-0000C9250000}"/>
    <cellStyle name="Percent 3 8 9 3 3" xfId="9875" xr:uid="{00000000-0005-0000-0000-0000CA250000}"/>
    <cellStyle name="Percent 3 8 9 3 3 2" xfId="9876" xr:uid="{00000000-0005-0000-0000-0000CB250000}"/>
    <cellStyle name="Percent 3 8 9 3 4" xfId="9877" xr:uid="{00000000-0005-0000-0000-0000CC250000}"/>
    <cellStyle name="Percent 3 8 9 4" xfId="9878" xr:uid="{00000000-0005-0000-0000-0000CD250000}"/>
    <cellStyle name="Percent 3 8 9 4 2" xfId="9879" xr:uid="{00000000-0005-0000-0000-0000CE250000}"/>
    <cellStyle name="Percent 3 8 9 4 2 2" xfId="9880" xr:uid="{00000000-0005-0000-0000-0000CF250000}"/>
    <cellStyle name="Percent 3 8 9 4 3" xfId="9881" xr:uid="{00000000-0005-0000-0000-0000D0250000}"/>
    <cellStyle name="Percent 3 8 9 4 3 2" xfId="9882" xr:uid="{00000000-0005-0000-0000-0000D1250000}"/>
    <cellStyle name="Percent 3 8 9 4 4" xfId="9883" xr:uid="{00000000-0005-0000-0000-0000D2250000}"/>
    <cellStyle name="Percent 3 8 9 5" xfId="9884" xr:uid="{00000000-0005-0000-0000-0000D3250000}"/>
    <cellStyle name="Percent 3 8 9 5 2" xfId="9885" xr:uid="{00000000-0005-0000-0000-0000D4250000}"/>
    <cellStyle name="Percent 3 8 9 5 2 2" xfId="9886" xr:uid="{00000000-0005-0000-0000-0000D5250000}"/>
    <cellStyle name="Percent 3 8 9 5 3" xfId="9887" xr:uid="{00000000-0005-0000-0000-0000D6250000}"/>
    <cellStyle name="Percent 3 8 9 5 3 2" xfId="9888" xr:uid="{00000000-0005-0000-0000-0000D7250000}"/>
    <cellStyle name="Percent 3 8 9 5 4" xfId="9889" xr:uid="{00000000-0005-0000-0000-0000D8250000}"/>
    <cellStyle name="Percent 3 8 9 5 4 2" xfId="9890" xr:uid="{00000000-0005-0000-0000-0000D9250000}"/>
    <cellStyle name="Percent 3 8 9 5 5" xfId="9891" xr:uid="{00000000-0005-0000-0000-0000DA250000}"/>
    <cellStyle name="Percent 3 8 9 6" xfId="9892" xr:uid="{00000000-0005-0000-0000-0000DB250000}"/>
    <cellStyle name="Percent 3 8 9 6 2" xfId="9893" xr:uid="{00000000-0005-0000-0000-0000DC250000}"/>
    <cellStyle name="Percent 3 8 9 6 2 2" xfId="9894" xr:uid="{00000000-0005-0000-0000-0000DD250000}"/>
    <cellStyle name="Percent 3 8 9 6 3" xfId="9895" xr:uid="{00000000-0005-0000-0000-0000DE250000}"/>
    <cellStyle name="Percent 3 8 9 6 3 2" xfId="9896" xr:uid="{00000000-0005-0000-0000-0000DF250000}"/>
    <cellStyle name="Percent 3 8 9 6 4" xfId="9897" xr:uid="{00000000-0005-0000-0000-0000E0250000}"/>
    <cellStyle name="Percent 3 8 9 7" xfId="9898" xr:uid="{00000000-0005-0000-0000-0000E1250000}"/>
    <cellStyle name="Percent 3 8 9 7 2" xfId="9899" xr:uid="{00000000-0005-0000-0000-0000E2250000}"/>
    <cellStyle name="Percent 3 8 9 8" xfId="9900" xr:uid="{00000000-0005-0000-0000-0000E3250000}"/>
    <cellStyle name="Percent 3 8 9 8 2" xfId="9901" xr:uid="{00000000-0005-0000-0000-0000E4250000}"/>
    <cellStyle name="Percent 3 8 9 9" xfId="9902" xr:uid="{00000000-0005-0000-0000-0000E5250000}"/>
    <cellStyle name="Percent 3 8 9 9 2" xfId="9903" xr:uid="{00000000-0005-0000-0000-0000E6250000}"/>
    <cellStyle name="Percent 3 9" xfId="2802" xr:uid="{00000000-0005-0000-0000-0000E7250000}"/>
    <cellStyle name="Percent 3 9 10" xfId="2803" xr:uid="{00000000-0005-0000-0000-0000E8250000}"/>
    <cellStyle name="Percent 3 9 10 10" xfId="9906" xr:uid="{00000000-0005-0000-0000-0000E9250000}"/>
    <cellStyle name="Percent 3 9 10 10 2" xfId="9907" xr:uid="{00000000-0005-0000-0000-0000EA250000}"/>
    <cellStyle name="Percent 3 9 10 11" xfId="9908" xr:uid="{00000000-0005-0000-0000-0000EB250000}"/>
    <cellStyle name="Percent 3 9 10 12" xfId="9905" xr:uid="{00000000-0005-0000-0000-0000EC250000}"/>
    <cellStyle name="Percent 3 9 10 2" xfId="9909" xr:uid="{00000000-0005-0000-0000-0000ED250000}"/>
    <cellStyle name="Percent 3 9 10 2 2" xfId="9910" xr:uid="{00000000-0005-0000-0000-0000EE250000}"/>
    <cellStyle name="Percent 3 9 10 2 2 2" xfId="9911" xr:uid="{00000000-0005-0000-0000-0000EF250000}"/>
    <cellStyle name="Percent 3 9 10 2 3" xfId="9912" xr:uid="{00000000-0005-0000-0000-0000F0250000}"/>
    <cellStyle name="Percent 3 9 10 2 3 2" xfId="9913" xr:uid="{00000000-0005-0000-0000-0000F1250000}"/>
    <cellStyle name="Percent 3 9 10 2 4" xfId="9914" xr:uid="{00000000-0005-0000-0000-0000F2250000}"/>
    <cellStyle name="Percent 3 9 10 3" xfId="9915" xr:uid="{00000000-0005-0000-0000-0000F3250000}"/>
    <cellStyle name="Percent 3 9 10 3 2" xfId="9916" xr:uid="{00000000-0005-0000-0000-0000F4250000}"/>
    <cellStyle name="Percent 3 9 10 3 2 2" xfId="9917" xr:uid="{00000000-0005-0000-0000-0000F5250000}"/>
    <cellStyle name="Percent 3 9 10 3 3" xfId="9918" xr:uid="{00000000-0005-0000-0000-0000F6250000}"/>
    <cellStyle name="Percent 3 9 10 3 3 2" xfId="9919" xr:uid="{00000000-0005-0000-0000-0000F7250000}"/>
    <cellStyle name="Percent 3 9 10 3 4" xfId="9920" xr:uid="{00000000-0005-0000-0000-0000F8250000}"/>
    <cellStyle name="Percent 3 9 10 4" xfId="9921" xr:uid="{00000000-0005-0000-0000-0000F9250000}"/>
    <cellStyle name="Percent 3 9 10 4 2" xfId="9922" xr:uid="{00000000-0005-0000-0000-0000FA250000}"/>
    <cellStyle name="Percent 3 9 10 4 2 2" xfId="9923" xr:uid="{00000000-0005-0000-0000-0000FB250000}"/>
    <cellStyle name="Percent 3 9 10 4 3" xfId="9924" xr:uid="{00000000-0005-0000-0000-0000FC250000}"/>
    <cellStyle name="Percent 3 9 10 4 3 2" xfId="9925" xr:uid="{00000000-0005-0000-0000-0000FD250000}"/>
    <cellStyle name="Percent 3 9 10 4 4" xfId="9926" xr:uid="{00000000-0005-0000-0000-0000FE250000}"/>
    <cellStyle name="Percent 3 9 10 5" xfId="9927" xr:uid="{00000000-0005-0000-0000-0000FF250000}"/>
    <cellStyle name="Percent 3 9 10 5 2" xfId="9928" xr:uid="{00000000-0005-0000-0000-000000260000}"/>
    <cellStyle name="Percent 3 9 10 5 2 2" xfId="9929" xr:uid="{00000000-0005-0000-0000-000001260000}"/>
    <cellStyle name="Percent 3 9 10 5 3" xfId="9930" xr:uid="{00000000-0005-0000-0000-000002260000}"/>
    <cellStyle name="Percent 3 9 10 5 3 2" xfId="9931" xr:uid="{00000000-0005-0000-0000-000003260000}"/>
    <cellStyle name="Percent 3 9 10 5 4" xfId="9932" xr:uid="{00000000-0005-0000-0000-000004260000}"/>
    <cellStyle name="Percent 3 9 10 5 4 2" xfId="9933" xr:uid="{00000000-0005-0000-0000-000005260000}"/>
    <cellStyle name="Percent 3 9 10 5 5" xfId="9934" xr:uid="{00000000-0005-0000-0000-000006260000}"/>
    <cellStyle name="Percent 3 9 10 6" xfId="9935" xr:uid="{00000000-0005-0000-0000-000007260000}"/>
    <cellStyle name="Percent 3 9 10 6 2" xfId="9936" xr:uid="{00000000-0005-0000-0000-000008260000}"/>
    <cellStyle name="Percent 3 9 10 6 2 2" xfId="9937" xr:uid="{00000000-0005-0000-0000-000009260000}"/>
    <cellStyle name="Percent 3 9 10 6 3" xfId="9938" xr:uid="{00000000-0005-0000-0000-00000A260000}"/>
    <cellStyle name="Percent 3 9 10 6 3 2" xfId="9939" xr:uid="{00000000-0005-0000-0000-00000B260000}"/>
    <cellStyle name="Percent 3 9 10 6 4" xfId="9940" xr:uid="{00000000-0005-0000-0000-00000C260000}"/>
    <cellStyle name="Percent 3 9 10 7" xfId="9941" xr:uid="{00000000-0005-0000-0000-00000D260000}"/>
    <cellStyle name="Percent 3 9 10 7 2" xfId="9942" xr:uid="{00000000-0005-0000-0000-00000E260000}"/>
    <cellStyle name="Percent 3 9 10 8" xfId="9943" xr:uid="{00000000-0005-0000-0000-00000F260000}"/>
    <cellStyle name="Percent 3 9 10 8 2" xfId="9944" xr:uid="{00000000-0005-0000-0000-000010260000}"/>
    <cellStyle name="Percent 3 9 10 9" xfId="9945" xr:uid="{00000000-0005-0000-0000-000011260000}"/>
    <cellStyle name="Percent 3 9 10 9 2" xfId="9946" xr:uid="{00000000-0005-0000-0000-000012260000}"/>
    <cellStyle name="Percent 3 9 11" xfId="2804" xr:uid="{00000000-0005-0000-0000-000013260000}"/>
    <cellStyle name="Percent 3 9 11 10" xfId="9948" xr:uid="{00000000-0005-0000-0000-000014260000}"/>
    <cellStyle name="Percent 3 9 11 10 2" xfId="9949" xr:uid="{00000000-0005-0000-0000-000015260000}"/>
    <cellStyle name="Percent 3 9 11 11" xfId="9950" xr:uid="{00000000-0005-0000-0000-000016260000}"/>
    <cellStyle name="Percent 3 9 11 12" xfId="9947" xr:uid="{00000000-0005-0000-0000-000017260000}"/>
    <cellStyle name="Percent 3 9 11 2" xfId="9951" xr:uid="{00000000-0005-0000-0000-000018260000}"/>
    <cellStyle name="Percent 3 9 11 2 2" xfId="9952" xr:uid="{00000000-0005-0000-0000-000019260000}"/>
    <cellStyle name="Percent 3 9 11 2 2 2" xfId="9953" xr:uid="{00000000-0005-0000-0000-00001A260000}"/>
    <cellStyle name="Percent 3 9 11 2 3" xfId="9954" xr:uid="{00000000-0005-0000-0000-00001B260000}"/>
    <cellStyle name="Percent 3 9 11 2 3 2" xfId="9955" xr:uid="{00000000-0005-0000-0000-00001C260000}"/>
    <cellStyle name="Percent 3 9 11 2 4" xfId="9956" xr:uid="{00000000-0005-0000-0000-00001D260000}"/>
    <cellStyle name="Percent 3 9 11 3" xfId="9957" xr:uid="{00000000-0005-0000-0000-00001E260000}"/>
    <cellStyle name="Percent 3 9 11 3 2" xfId="9958" xr:uid="{00000000-0005-0000-0000-00001F260000}"/>
    <cellStyle name="Percent 3 9 11 3 2 2" xfId="9959" xr:uid="{00000000-0005-0000-0000-000020260000}"/>
    <cellStyle name="Percent 3 9 11 3 3" xfId="9960" xr:uid="{00000000-0005-0000-0000-000021260000}"/>
    <cellStyle name="Percent 3 9 11 3 3 2" xfId="9961" xr:uid="{00000000-0005-0000-0000-000022260000}"/>
    <cellStyle name="Percent 3 9 11 3 4" xfId="9962" xr:uid="{00000000-0005-0000-0000-000023260000}"/>
    <cellStyle name="Percent 3 9 11 4" xfId="9963" xr:uid="{00000000-0005-0000-0000-000024260000}"/>
    <cellStyle name="Percent 3 9 11 4 2" xfId="9964" xr:uid="{00000000-0005-0000-0000-000025260000}"/>
    <cellStyle name="Percent 3 9 11 4 2 2" xfId="9965" xr:uid="{00000000-0005-0000-0000-000026260000}"/>
    <cellStyle name="Percent 3 9 11 4 3" xfId="9966" xr:uid="{00000000-0005-0000-0000-000027260000}"/>
    <cellStyle name="Percent 3 9 11 4 3 2" xfId="9967" xr:uid="{00000000-0005-0000-0000-000028260000}"/>
    <cellStyle name="Percent 3 9 11 4 4" xfId="9968" xr:uid="{00000000-0005-0000-0000-000029260000}"/>
    <cellStyle name="Percent 3 9 11 5" xfId="9969" xr:uid="{00000000-0005-0000-0000-00002A260000}"/>
    <cellStyle name="Percent 3 9 11 5 2" xfId="9970" xr:uid="{00000000-0005-0000-0000-00002B260000}"/>
    <cellStyle name="Percent 3 9 11 5 2 2" xfId="9971" xr:uid="{00000000-0005-0000-0000-00002C260000}"/>
    <cellStyle name="Percent 3 9 11 5 3" xfId="9972" xr:uid="{00000000-0005-0000-0000-00002D260000}"/>
    <cellStyle name="Percent 3 9 11 5 3 2" xfId="9973" xr:uid="{00000000-0005-0000-0000-00002E260000}"/>
    <cellStyle name="Percent 3 9 11 5 4" xfId="9974" xr:uid="{00000000-0005-0000-0000-00002F260000}"/>
    <cellStyle name="Percent 3 9 11 5 4 2" xfId="9975" xr:uid="{00000000-0005-0000-0000-000030260000}"/>
    <cellStyle name="Percent 3 9 11 5 5" xfId="9976" xr:uid="{00000000-0005-0000-0000-000031260000}"/>
    <cellStyle name="Percent 3 9 11 6" xfId="9977" xr:uid="{00000000-0005-0000-0000-000032260000}"/>
    <cellStyle name="Percent 3 9 11 6 2" xfId="9978" xr:uid="{00000000-0005-0000-0000-000033260000}"/>
    <cellStyle name="Percent 3 9 11 6 2 2" xfId="9979" xr:uid="{00000000-0005-0000-0000-000034260000}"/>
    <cellStyle name="Percent 3 9 11 6 3" xfId="9980" xr:uid="{00000000-0005-0000-0000-000035260000}"/>
    <cellStyle name="Percent 3 9 11 6 3 2" xfId="9981" xr:uid="{00000000-0005-0000-0000-000036260000}"/>
    <cellStyle name="Percent 3 9 11 6 4" xfId="9982" xr:uid="{00000000-0005-0000-0000-000037260000}"/>
    <cellStyle name="Percent 3 9 11 7" xfId="9983" xr:uid="{00000000-0005-0000-0000-000038260000}"/>
    <cellStyle name="Percent 3 9 11 7 2" xfId="9984" xr:uid="{00000000-0005-0000-0000-000039260000}"/>
    <cellStyle name="Percent 3 9 11 8" xfId="9985" xr:uid="{00000000-0005-0000-0000-00003A260000}"/>
    <cellStyle name="Percent 3 9 11 8 2" xfId="9986" xr:uid="{00000000-0005-0000-0000-00003B260000}"/>
    <cellStyle name="Percent 3 9 11 9" xfId="9987" xr:uid="{00000000-0005-0000-0000-00003C260000}"/>
    <cellStyle name="Percent 3 9 11 9 2" xfId="9988" xr:uid="{00000000-0005-0000-0000-00003D260000}"/>
    <cellStyle name="Percent 3 9 12" xfId="2805" xr:uid="{00000000-0005-0000-0000-00003E260000}"/>
    <cellStyle name="Percent 3 9 12 10" xfId="9990" xr:uid="{00000000-0005-0000-0000-00003F260000}"/>
    <cellStyle name="Percent 3 9 12 10 2" xfId="9991" xr:uid="{00000000-0005-0000-0000-000040260000}"/>
    <cellStyle name="Percent 3 9 12 11" xfId="9992" xr:uid="{00000000-0005-0000-0000-000041260000}"/>
    <cellStyle name="Percent 3 9 12 12" xfId="9989" xr:uid="{00000000-0005-0000-0000-000042260000}"/>
    <cellStyle name="Percent 3 9 12 2" xfId="9993" xr:uid="{00000000-0005-0000-0000-000043260000}"/>
    <cellStyle name="Percent 3 9 12 2 2" xfId="9994" xr:uid="{00000000-0005-0000-0000-000044260000}"/>
    <cellStyle name="Percent 3 9 12 2 2 2" xfId="9995" xr:uid="{00000000-0005-0000-0000-000045260000}"/>
    <cellStyle name="Percent 3 9 12 2 3" xfId="9996" xr:uid="{00000000-0005-0000-0000-000046260000}"/>
    <cellStyle name="Percent 3 9 12 2 3 2" xfId="9997" xr:uid="{00000000-0005-0000-0000-000047260000}"/>
    <cellStyle name="Percent 3 9 12 2 4" xfId="9998" xr:uid="{00000000-0005-0000-0000-000048260000}"/>
    <cellStyle name="Percent 3 9 12 3" xfId="9999" xr:uid="{00000000-0005-0000-0000-000049260000}"/>
    <cellStyle name="Percent 3 9 12 3 2" xfId="10000" xr:uid="{00000000-0005-0000-0000-00004A260000}"/>
    <cellStyle name="Percent 3 9 12 3 2 2" xfId="10001" xr:uid="{00000000-0005-0000-0000-00004B260000}"/>
    <cellStyle name="Percent 3 9 12 3 3" xfId="10002" xr:uid="{00000000-0005-0000-0000-00004C260000}"/>
    <cellStyle name="Percent 3 9 12 3 3 2" xfId="10003" xr:uid="{00000000-0005-0000-0000-00004D260000}"/>
    <cellStyle name="Percent 3 9 12 3 4" xfId="10004" xr:uid="{00000000-0005-0000-0000-00004E260000}"/>
    <cellStyle name="Percent 3 9 12 4" xfId="10005" xr:uid="{00000000-0005-0000-0000-00004F260000}"/>
    <cellStyle name="Percent 3 9 12 4 2" xfId="10006" xr:uid="{00000000-0005-0000-0000-000050260000}"/>
    <cellStyle name="Percent 3 9 12 4 2 2" xfId="10007" xr:uid="{00000000-0005-0000-0000-000051260000}"/>
    <cellStyle name="Percent 3 9 12 4 3" xfId="10008" xr:uid="{00000000-0005-0000-0000-000052260000}"/>
    <cellStyle name="Percent 3 9 12 4 3 2" xfId="10009" xr:uid="{00000000-0005-0000-0000-000053260000}"/>
    <cellStyle name="Percent 3 9 12 4 4" xfId="10010" xr:uid="{00000000-0005-0000-0000-000054260000}"/>
    <cellStyle name="Percent 3 9 12 5" xfId="10011" xr:uid="{00000000-0005-0000-0000-000055260000}"/>
    <cellStyle name="Percent 3 9 12 5 2" xfId="10012" xr:uid="{00000000-0005-0000-0000-000056260000}"/>
    <cellStyle name="Percent 3 9 12 5 2 2" xfId="10013" xr:uid="{00000000-0005-0000-0000-000057260000}"/>
    <cellStyle name="Percent 3 9 12 5 3" xfId="10014" xr:uid="{00000000-0005-0000-0000-000058260000}"/>
    <cellStyle name="Percent 3 9 12 5 3 2" xfId="10015" xr:uid="{00000000-0005-0000-0000-000059260000}"/>
    <cellStyle name="Percent 3 9 12 5 4" xfId="10016" xr:uid="{00000000-0005-0000-0000-00005A260000}"/>
    <cellStyle name="Percent 3 9 12 5 4 2" xfId="10017" xr:uid="{00000000-0005-0000-0000-00005B260000}"/>
    <cellStyle name="Percent 3 9 12 5 5" xfId="10018" xr:uid="{00000000-0005-0000-0000-00005C260000}"/>
    <cellStyle name="Percent 3 9 12 6" xfId="10019" xr:uid="{00000000-0005-0000-0000-00005D260000}"/>
    <cellStyle name="Percent 3 9 12 6 2" xfId="10020" xr:uid="{00000000-0005-0000-0000-00005E260000}"/>
    <cellStyle name="Percent 3 9 12 6 2 2" xfId="10021" xr:uid="{00000000-0005-0000-0000-00005F260000}"/>
    <cellStyle name="Percent 3 9 12 6 3" xfId="10022" xr:uid="{00000000-0005-0000-0000-000060260000}"/>
    <cellStyle name="Percent 3 9 12 6 3 2" xfId="10023" xr:uid="{00000000-0005-0000-0000-000061260000}"/>
    <cellStyle name="Percent 3 9 12 6 4" xfId="10024" xr:uid="{00000000-0005-0000-0000-000062260000}"/>
    <cellStyle name="Percent 3 9 12 7" xfId="10025" xr:uid="{00000000-0005-0000-0000-000063260000}"/>
    <cellStyle name="Percent 3 9 12 7 2" xfId="10026" xr:uid="{00000000-0005-0000-0000-000064260000}"/>
    <cellStyle name="Percent 3 9 12 8" xfId="10027" xr:uid="{00000000-0005-0000-0000-000065260000}"/>
    <cellStyle name="Percent 3 9 12 8 2" xfId="10028" xr:uid="{00000000-0005-0000-0000-000066260000}"/>
    <cellStyle name="Percent 3 9 12 9" xfId="10029" xr:uid="{00000000-0005-0000-0000-000067260000}"/>
    <cellStyle name="Percent 3 9 12 9 2" xfId="10030" xr:uid="{00000000-0005-0000-0000-000068260000}"/>
    <cellStyle name="Percent 3 9 13" xfId="2806" xr:uid="{00000000-0005-0000-0000-000069260000}"/>
    <cellStyle name="Percent 3 9 13 10" xfId="10032" xr:uid="{00000000-0005-0000-0000-00006A260000}"/>
    <cellStyle name="Percent 3 9 13 10 2" xfId="10033" xr:uid="{00000000-0005-0000-0000-00006B260000}"/>
    <cellStyle name="Percent 3 9 13 11" xfId="10034" xr:uid="{00000000-0005-0000-0000-00006C260000}"/>
    <cellStyle name="Percent 3 9 13 12" xfId="10031" xr:uid="{00000000-0005-0000-0000-00006D260000}"/>
    <cellStyle name="Percent 3 9 13 2" xfId="10035" xr:uid="{00000000-0005-0000-0000-00006E260000}"/>
    <cellStyle name="Percent 3 9 13 2 2" xfId="10036" xr:uid="{00000000-0005-0000-0000-00006F260000}"/>
    <cellStyle name="Percent 3 9 13 2 2 2" xfId="10037" xr:uid="{00000000-0005-0000-0000-000070260000}"/>
    <cellStyle name="Percent 3 9 13 2 3" xfId="10038" xr:uid="{00000000-0005-0000-0000-000071260000}"/>
    <cellStyle name="Percent 3 9 13 2 3 2" xfId="10039" xr:uid="{00000000-0005-0000-0000-000072260000}"/>
    <cellStyle name="Percent 3 9 13 2 4" xfId="10040" xr:uid="{00000000-0005-0000-0000-000073260000}"/>
    <cellStyle name="Percent 3 9 13 3" xfId="10041" xr:uid="{00000000-0005-0000-0000-000074260000}"/>
    <cellStyle name="Percent 3 9 13 3 2" xfId="10042" xr:uid="{00000000-0005-0000-0000-000075260000}"/>
    <cellStyle name="Percent 3 9 13 3 2 2" xfId="10043" xr:uid="{00000000-0005-0000-0000-000076260000}"/>
    <cellStyle name="Percent 3 9 13 3 3" xfId="10044" xr:uid="{00000000-0005-0000-0000-000077260000}"/>
    <cellStyle name="Percent 3 9 13 3 3 2" xfId="10045" xr:uid="{00000000-0005-0000-0000-000078260000}"/>
    <cellStyle name="Percent 3 9 13 3 4" xfId="10046" xr:uid="{00000000-0005-0000-0000-000079260000}"/>
    <cellStyle name="Percent 3 9 13 4" xfId="10047" xr:uid="{00000000-0005-0000-0000-00007A260000}"/>
    <cellStyle name="Percent 3 9 13 4 2" xfId="10048" xr:uid="{00000000-0005-0000-0000-00007B260000}"/>
    <cellStyle name="Percent 3 9 13 4 2 2" xfId="10049" xr:uid="{00000000-0005-0000-0000-00007C260000}"/>
    <cellStyle name="Percent 3 9 13 4 3" xfId="10050" xr:uid="{00000000-0005-0000-0000-00007D260000}"/>
    <cellStyle name="Percent 3 9 13 4 3 2" xfId="10051" xr:uid="{00000000-0005-0000-0000-00007E260000}"/>
    <cellStyle name="Percent 3 9 13 4 4" xfId="10052" xr:uid="{00000000-0005-0000-0000-00007F260000}"/>
    <cellStyle name="Percent 3 9 13 5" xfId="10053" xr:uid="{00000000-0005-0000-0000-000080260000}"/>
    <cellStyle name="Percent 3 9 13 5 2" xfId="10054" xr:uid="{00000000-0005-0000-0000-000081260000}"/>
    <cellStyle name="Percent 3 9 13 5 2 2" xfId="10055" xr:uid="{00000000-0005-0000-0000-000082260000}"/>
    <cellStyle name="Percent 3 9 13 5 3" xfId="10056" xr:uid="{00000000-0005-0000-0000-000083260000}"/>
    <cellStyle name="Percent 3 9 13 5 3 2" xfId="10057" xr:uid="{00000000-0005-0000-0000-000084260000}"/>
    <cellStyle name="Percent 3 9 13 5 4" xfId="10058" xr:uid="{00000000-0005-0000-0000-000085260000}"/>
    <cellStyle name="Percent 3 9 13 5 4 2" xfId="10059" xr:uid="{00000000-0005-0000-0000-000086260000}"/>
    <cellStyle name="Percent 3 9 13 5 5" xfId="10060" xr:uid="{00000000-0005-0000-0000-000087260000}"/>
    <cellStyle name="Percent 3 9 13 6" xfId="10061" xr:uid="{00000000-0005-0000-0000-000088260000}"/>
    <cellStyle name="Percent 3 9 13 6 2" xfId="10062" xr:uid="{00000000-0005-0000-0000-000089260000}"/>
    <cellStyle name="Percent 3 9 13 6 2 2" xfId="10063" xr:uid="{00000000-0005-0000-0000-00008A260000}"/>
    <cellStyle name="Percent 3 9 13 6 3" xfId="10064" xr:uid="{00000000-0005-0000-0000-00008B260000}"/>
    <cellStyle name="Percent 3 9 13 6 3 2" xfId="10065" xr:uid="{00000000-0005-0000-0000-00008C260000}"/>
    <cellStyle name="Percent 3 9 13 6 4" xfId="10066" xr:uid="{00000000-0005-0000-0000-00008D260000}"/>
    <cellStyle name="Percent 3 9 13 7" xfId="10067" xr:uid="{00000000-0005-0000-0000-00008E260000}"/>
    <cellStyle name="Percent 3 9 13 7 2" xfId="10068" xr:uid="{00000000-0005-0000-0000-00008F260000}"/>
    <cellStyle name="Percent 3 9 13 8" xfId="10069" xr:uid="{00000000-0005-0000-0000-000090260000}"/>
    <cellStyle name="Percent 3 9 13 8 2" xfId="10070" xr:uid="{00000000-0005-0000-0000-000091260000}"/>
    <cellStyle name="Percent 3 9 13 9" xfId="10071" xr:uid="{00000000-0005-0000-0000-000092260000}"/>
    <cellStyle name="Percent 3 9 13 9 2" xfId="10072" xr:uid="{00000000-0005-0000-0000-000093260000}"/>
    <cellStyle name="Percent 3 9 14" xfId="2807" xr:uid="{00000000-0005-0000-0000-000094260000}"/>
    <cellStyle name="Percent 3 9 14 10" xfId="10074" xr:uid="{00000000-0005-0000-0000-000095260000}"/>
    <cellStyle name="Percent 3 9 14 10 2" xfId="10075" xr:uid="{00000000-0005-0000-0000-000096260000}"/>
    <cellStyle name="Percent 3 9 14 11" xfId="10076" xr:uid="{00000000-0005-0000-0000-000097260000}"/>
    <cellStyle name="Percent 3 9 14 12" xfId="10073" xr:uid="{00000000-0005-0000-0000-000098260000}"/>
    <cellStyle name="Percent 3 9 14 2" xfId="10077" xr:uid="{00000000-0005-0000-0000-000099260000}"/>
    <cellStyle name="Percent 3 9 14 2 2" xfId="10078" xr:uid="{00000000-0005-0000-0000-00009A260000}"/>
    <cellStyle name="Percent 3 9 14 2 2 2" xfId="10079" xr:uid="{00000000-0005-0000-0000-00009B260000}"/>
    <cellStyle name="Percent 3 9 14 2 3" xfId="10080" xr:uid="{00000000-0005-0000-0000-00009C260000}"/>
    <cellStyle name="Percent 3 9 14 2 3 2" xfId="10081" xr:uid="{00000000-0005-0000-0000-00009D260000}"/>
    <cellStyle name="Percent 3 9 14 2 4" xfId="10082" xr:uid="{00000000-0005-0000-0000-00009E260000}"/>
    <cellStyle name="Percent 3 9 14 3" xfId="10083" xr:uid="{00000000-0005-0000-0000-00009F260000}"/>
    <cellStyle name="Percent 3 9 14 3 2" xfId="10084" xr:uid="{00000000-0005-0000-0000-0000A0260000}"/>
    <cellStyle name="Percent 3 9 14 3 2 2" xfId="10085" xr:uid="{00000000-0005-0000-0000-0000A1260000}"/>
    <cellStyle name="Percent 3 9 14 3 3" xfId="10086" xr:uid="{00000000-0005-0000-0000-0000A2260000}"/>
    <cellStyle name="Percent 3 9 14 3 3 2" xfId="10087" xr:uid="{00000000-0005-0000-0000-0000A3260000}"/>
    <cellStyle name="Percent 3 9 14 3 4" xfId="10088" xr:uid="{00000000-0005-0000-0000-0000A4260000}"/>
    <cellStyle name="Percent 3 9 14 4" xfId="10089" xr:uid="{00000000-0005-0000-0000-0000A5260000}"/>
    <cellStyle name="Percent 3 9 14 4 2" xfId="10090" xr:uid="{00000000-0005-0000-0000-0000A6260000}"/>
    <cellStyle name="Percent 3 9 14 4 2 2" xfId="10091" xr:uid="{00000000-0005-0000-0000-0000A7260000}"/>
    <cellStyle name="Percent 3 9 14 4 3" xfId="10092" xr:uid="{00000000-0005-0000-0000-0000A8260000}"/>
    <cellStyle name="Percent 3 9 14 4 3 2" xfId="10093" xr:uid="{00000000-0005-0000-0000-0000A9260000}"/>
    <cellStyle name="Percent 3 9 14 4 4" xfId="10094" xr:uid="{00000000-0005-0000-0000-0000AA260000}"/>
    <cellStyle name="Percent 3 9 14 5" xfId="10095" xr:uid="{00000000-0005-0000-0000-0000AB260000}"/>
    <cellStyle name="Percent 3 9 14 5 2" xfId="10096" xr:uid="{00000000-0005-0000-0000-0000AC260000}"/>
    <cellStyle name="Percent 3 9 14 5 2 2" xfId="10097" xr:uid="{00000000-0005-0000-0000-0000AD260000}"/>
    <cellStyle name="Percent 3 9 14 5 3" xfId="10098" xr:uid="{00000000-0005-0000-0000-0000AE260000}"/>
    <cellStyle name="Percent 3 9 14 5 3 2" xfId="10099" xr:uid="{00000000-0005-0000-0000-0000AF260000}"/>
    <cellStyle name="Percent 3 9 14 5 4" xfId="10100" xr:uid="{00000000-0005-0000-0000-0000B0260000}"/>
    <cellStyle name="Percent 3 9 14 5 4 2" xfId="10101" xr:uid="{00000000-0005-0000-0000-0000B1260000}"/>
    <cellStyle name="Percent 3 9 14 5 5" xfId="10102" xr:uid="{00000000-0005-0000-0000-0000B2260000}"/>
    <cellStyle name="Percent 3 9 14 6" xfId="10103" xr:uid="{00000000-0005-0000-0000-0000B3260000}"/>
    <cellStyle name="Percent 3 9 14 6 2" xfId="10104" xr:uid="{00000000-0005-0000-0000-0000B4260000}"/>
    <cellStyle name="Percent 3 9 14 6 2 2" xfId="10105" xr:uid="{00000000-0005-0000-0000-0000B5260000}"/>
    <cellStyle name="Percent 3 9 14 6 3" xfId="10106" xr:uid="{00000000-0005-0000-0000-0000B6260000}"/>
    <cellStyle name="Percent 3 9 14 6 3 2" xfId="10107" xr:uid="{00000000-0005-0000-0000-0000B7260000}"/>
    <cellStyle name="Percent 3 9 14 6 4" xfId="10108" xr:uid="{00000000-0005-0000-0000-0000B8260000}"/>
    <cellStyle name="Percent 3 9 14 7" xfId="10109" xr:uid="{00000000-0005-0000-0000-0000B9260000}"/>
    <cellStyle name="Percent 3 9 14 7 2" xfId="10110" xr:uid="{00000000-0005-0000-0000-0000BA260000}"/>
    <cellStyle name="Percent 3 9 14 8" xfId="10111" xr:uid="{00000000-0005-0000-0000-0000BB260000}"/>
    <cellStyle name="Percent 3 9 14 8 2" xfId="10112" xr:uid="{00000000-0005-0000-0000-0000BC260000}"/>
    <cellStyle name="Percent 3 9 14 9" xfId="10113" xr:uid="{00000000-0005-0000-0000-0000BD260000}"/>
    <cellStyle name="Percent 3 9 14 9 2" xfId="10114" xr:uid="{00000000-0005-0000-0000-0000BE260000}"/>
    <cellStyle name="Percent 3 9 15" xfId="2808" xr:uid="{00000000-0005-0000-0000-0000BF260000}"/>
    <cellStyle name="Percent 3 9 15 10" xfId="10116" xr:uid="{00000000-0005-0000-0000-0000C0260000}"/>
    <cellStyle name="Percent 3 9 15 10 2" xfId="10117" xr:uid="{00000000-0005-0000-0000-0000C1260000}"/>
    <cellStyle name="Percent 3 9 15 11" xfId="10118" xr:uid="{00000000-0005-0000-0000-0000C2260000}"/>
    <cellStyle name="Percent 3 9 15 12" xfId="10115" xr:uid="{00000000-0005-0000-0000-0000C3260000}"/>
    <cellStyle name="Percent 3 9 15 2" xfId="10119" xr:uid="{00000000-0005-0000-0000-0000C4260000}"/>
    <cellStyle name="Percent 3 9 15 2 2" xfId="10120" xr:uid="{00000000-0005-0000-0000-0000C5260000}"/>
    <cellStyle name="Percent 3 9 15 2 2 2" xfId="10121" xr:uid="{00000000-0005-0000-0000-0000C6260000}"/>
    <cellStyle name="Percent 3 9 15 2 3" xfId="10122" xr:uid="{00000000-0005-0000-0000-0000C7260000}"/>
    <cellStyle name="Percent 3 9 15 2 3 2" xfId="10123" xr:uid="{00000000-0005-0000-0000-0000C8260000}"/>
    <cellStyle name="Percent 3 9 15 2 4" xfId="10124" xr:uid="{00000000-0005-0000-0000-0000C9260000}"/>
    <cellStyle name="Percent 3 9 15 3" xfId="10125" xr:uid="{00000000-0005-0000-0000-0000CA260000}"/>
    <cellStyle name="Percent 3 9 15 3 2" xfId="10126" xr:uid="{00000000-0005-0000-0000-0000CB260000}"/>
    <cellStyle name="Percent 3 9 15 3 2 2" xfId="10127" xr:uid="{00000000-0005-0000-0000-0000CC260000}"/>
    <cellStyle name="Percent 3 9 15 3 3" xfId="10128" xr:uid="{00000000-0005-0000-0000-0000CD260000}"/>
    <cellStyle name="Percent 3 9 15 3 3 2" xfId="10129" xr:uid="{00000000-0005-0000-0000-0000CE260000}"/>
    <cellStyle name="Percent 3 9 15 3 4" xfId="10130" xr:uid="{00000000-0005-0000-0000-0000CF260000}"/>
    <cellStyle name="Percent 3 9 15 4" xfId="10131" xr:uid="{00000000-0005-0000-0000-0000D0260000}"/>
    <cellStyle name="Percent 3 9 15 4 2" xfId="10132" xr:uid="{00000000-0005-0000-0000-0000D1260000}"/>
    <cellStyle name="Percent 3 9 15 4 2 2" xfId="10133" xr:uid="{00000000-0005-0000-0000-0000D2260000}"/>
    <cellStyle name="Percent 3 9 15 4 3" xfId="10134" xr:uid="{00000000-0005-0000-0000-0000D3260000}"/>
    <cellStyle name="Percent 3 9 15 4 3 2" xfId="10135" xr:uid="{00000000-0005-0000-0000-0000D4260000}"/>
    <cellStyle name="Percent 3 9 15 4 4" xfId="10136" xr:uid="{00000000-0005-0000-0000-0000D5260000}"/>
    <cellStyle name="Percent 3 9 15 5" xfId="10137" xr:uid="{00000000-0005-0000-0000-0000D6260000}"/>
    <cellStyle name="Percent 3 9 15 5 2" xfId="10138" xr:uid="{00000000-0005-0000-0000-0000D7260000}"/>
    <cellStyle name="Percent 3 9 15 5 2 2" xfId="10139" xr:uid="{00000000-0005-0000-0000-0000D8260000}"/>
    <cellStyle name="Percent 3 9 15 5 3" xfId="10140" xr:uid="{00000000-0005-0000-0000-0000D9260000}"/>
    <cellStyle name="Percent 3 9 15 5 3 2" xfId="10141" xr:uid="{00000000-0005-0000-0000-0000DA260000}"/>
    <cellStyle name="Percent 3 9 15 5 4" xfId="10142" xr:uid="{00000000-0005-0000-0000-0000DB260000}"/>
    <cellStyle name="Percent 3 9 15 5 4 2" xfId="10143" xr:uid="{00000000-0005-0000-0000-0000DC260000}"/>
    <cellStyle name="Percent 3 9 15 5 5" xfId="10144" xr:uid="{00000000-0005-0000-0000-0000DD260000}"/>
    <cellStyle name="Percent 3 9 15 6" xfId="10145" xr:uid="{00000000-0005-0000-0000-0000DE260000}"/>
    <cellStyle name="Percent 3 9 15 6 2" xfId="10146" xr:uid="{00000000-0005-0000-0000-0000DF260000}"/>
    <cellStyle name="Percent 3 9 15 6 2 2" xfId="10147" xr:uid="{00000000-0005-0000-0000-0000E0260000}"/>
    <cellStyle name="Percent 3 9 15 6 3" xfId="10148" xr:uid="{00000000-0005-0000-0000-0000E1260000}"/>
    <cellStyle name="Percent 3 9 15 6 3 2" xfId="10149" xr:uid="{00000000-0005-0000-0000-0000E2260000}"/>
    <cellStyle name="Percent 3 9 15 6 4" xfId="10150" xr:uid="{00000000-0005-0000-0000-0000E3260000}"/>
    <cellStyle name="Percent 3 9 15 7" xfId="10151" xr:uid="{00000000-0005-0000-0000-0000E4260000}"/>
    <cellStyle name="Percent 3 9 15 7 2" xfId="10152" xr:uid="{00000000-0005-0000-0000-0000E5260000}"/>
    <cellStyle name="Percent 3 9 15 8" xfId="10153" xr:uid="{00000000-0005-0000-0000-0000E6260000}"/>
    <cellStyle name="Percent 3 9 15 8 2" xfId="10154" xr:uid="{00000000-0005-0000-0000-0000E7260000}"/>
    <cellStyle name="Percent 3 9 15 9" xfId="10155" xr:uid="{00000000-0005-0000-0000-0000E8260000}"/>
    <cellStyle name="Percent 3 9 15 9 2" xfId="10156" xr:uid="{00000000-0005-0000-0000-0000E9260000}"/>
    <cellStyle name="Percent 3 9 16" xfId="10157" xr:uid="{00000000-0005-0000-0000-0000EA260000}"/>
    <cellStyle name="Percent 3 9 16 2" xfId="10158" xr:uid="{00000000-0005-0000-0000-0000EB260000}"/>
    <cellStyle name="Percent 3 9 16 2 2" xfId="10159" xr:uid="{00000000-0005-0000-0000-0000EC260000}"/>
    <cellStyle name="Percent 3 9 16 3" xfId="10160" xr:uid="{00000000-0005-0000-0000-0000ED260000}"/>
    <cellStyle name="Percent 3 9 16 3 2" xfId="10161" xr:uid="{00000000-0005-0000-0000-0000EE260000}"/>
    <cellStyle name="Percent 3 9 16 4" xfId="10162" xr:uid="{00000000-0005-0000-0000-0000EF260000}"/>
    <cellStyle name="Percent 3 9 17" xfId="10163" xr:uid="{00000000-0005-0000-0000-0000F0260000}"/>
    <cellStyle name="Percent 3 9 17 2" xfId="10164" xr:uid="{00000000-0005-0000-0000-0000F1260000}"/>
    <cellStyle name="Percent 3 9 17 2 2" xfId="10165" xr:uid="{00000000-0005-0000-0000-0000F2260000}"/>
    <cellStyle name="Percent 3 9 17 3" xfId="10166" xr:uid="{00000000-0005-0000-0000-0000F3260000}"/>
    <cellStyle name="Percent 3 9 17 3 2" xfId="10167" xr:uid="{00000000-0005-0000-0000-0000F4260000}"/>
    <cellStyle name="Percent 3 9 17 4" xfId="10168" xr:uid="{00000000-0005-0000-0000-0000F5260000}"/>
    <cellStyle name="Percent 3 9 18" xfId="10169" xr:uid="{00000000-0005-0000-0000-0000F6260000}"/>
    <cellStyle name="Percent 3 9 18 2" xfId="10170" xr:uid="{00000000-0005-0000-0000-0000F7260000}"/>
    <cellStyle name="Percent 3 9 18 2 2" xfId="10171" xr:uid="{00000000-0005-0000-0000-0000F8260000}"/>
    <cellStyle name="Percent 3 9 18 3" xfId="10172" xr:uid="{00000000-0005-0000-0000-0000F9260000}"/>
    <cellStyle name="Percent 3 9 18 3 2" xfId="10173" xr:uid="{00000000-0005-0000-0000-0000FA260000}"/>
    <cellStyle name="Percent 3 9 18 4" xfId="10174" xr:uid="{00000000-0005-0000-0000-0000FB260000}"/>
    <cellStyle name="Percent 3 9 19" xfId="10175" xr:uid="{00000000-0005-0000-0000-0000FC260000}"/>
    <cellStyle name="Percent 3 9 19 2" xfId="10176" xr:uid="{00000000-0005-0000-0000-0000FD260000}"/>
    <cellStyle name="Percent 3 9 19 2 2" xfId="10177" xr:uid="{00000000-0005-0000-0000-0000FE260000}"/>
    <cellStyle name="Percent 3 9 19 3" xfId="10178" xr:uid="{00000000-0005-0000-0000-0000FF260000}"/>
    <cellStyle name="Percent 3 9 19 3 2" xfId="10179" xr:uid="{00000000-0005-0000-0000-000000270000}"/>
    <cellStyle name="Percent 3 9 19 4" xfId="10180" xr:uid="{00000000-0005-0000-0000-000001270000}"/>
    <cellStyle name="Percent 3 9 19 4 2" xfId="10181" xr:uid="{00000000-0005-0000-0000-000002270000}"/>
    <cellStyle name="Percent 3 9 19 5" xfId="10182" xr:uid="{00000000-0005-0000-0000-000003270000}"/>
    <cellStyle name="Percent 3 9 2" xfId="2809" xr:uid="{00000000-0005-0000-0000-000004270000}"/>
    <cellStyle name="Percent 3 9 2 10" xfId="10184" xr:uid="{00000000-0005-0000-0000-000005270000}"/>
    <cellStyle name="Percent 3 9 2 10 2" xfId="10185" xr:uid="{00000000-0005-0000-0000-000006270000}"/>
    <cellStyle name="Percent 3 9 2 11" xfId="10186" xr:uid="{00000000-0005-0000-0000-000007270000}"/>
    <cellStyle name="Percent 3 9 2 12" xfId="10183" xr:uid="{00000000-0005-0000-0000-000008270000}"/>
    <cellStyle name="Percent 3 9 2 2" xfId="10187" xr:uid="{00000000-0005-0000-0000-000009270000}"/>
    <cellStyle name="Percent 3 9 2 2 2" xfId="10188" xr:uid="{00000000-0005-0000-0000-00000A270000}"/>
    <cellStyle name="Percent 3 9 2 2 2 2" xfId="10189" xr:uid="{00000000-0005-0000-0000-00000B270000}"/>
    <cellStyle name="Percent 3 9 2 2 3" xfId="10190" xr:uid="{00000000-0005-0000-0000-00000C270000}"/>
    <cellStyle name="Percent 3 9 2 2 3 2" xfId="10191" xr:uid="{00000000-0005-0000-0000-00000D270000}"/>
    <cellStyle name="Percent 3 9 2 2 4" xfId="10192" xr:uid="{00000000-0005-0000-0000-00000E270000}"/>
    <cellStyle name="Percent 3 9 2 3" xfId="10193" xr:uid="{00000000-0005-0000-0000-00000F270000}"/>
    <cellStyle name="Percent 3 9 2 3 2" xfId="10194" xr:uid="{00000000-0005-0000-0000-000010270000}"/>
    <cellStyle name="Percent 3 9 2 3 2 2" xfId="10195" xr:uid="{00000000-0005-0000-0000-000011270000}"/>
    <cellStyle name="Percent 3 9 2 3 3" xfId="10196" xr:uid="{00000000-0005-0000-0000-000012270000}"/>
    <cellStyle name="Percent 3 9 2 3 3 2" xfId="10197" xr:uid="{00000000-0005-0000-0000-000013270000}"/>
    <cellStyle name="Percent 3 9 2 3 4" xfId="10198" xr:uid="{00000000-0005-0000-0000-000014270000}"/>
    <cellStyle name="Percent 3 9 2 4" xfId="10199" xr:uid="{00000000-0005-0000-0000-000015270000}"/>
    <cellStyle name="Percent 3 9 2 4 2" xfId="10200" xr:uid="{00000000-0005-0000-0000-000016270000}"/>
    <cellStyle name="Percent 3 9 2 4 2 2" xfId="10201" xr:uid="{00000000-0005-0000-0000-000017270000}"/>
    <cellStyle name="Percent 3 9 2 4 3" xfId="10202" xr:uid="{00000000-0005-0000-0000-000018270000}"/>
    <cellStyle name="Percent 3 9 2 4 3 2" xfId="10203" xr:uid="{00000000-0005-0000-0000-000019270000}"/>
    <cellStyle name="Percent 3 9 2 4 4" xfId="10204" xr:uid="{00000000-0005-0000-0000-00001A270000}"/>
    <cellStyle name="Percent 3 9 2 5" xfId="10205" xr:uid="{00000000-0005-0000-0000-00001B270000}"/>
    <cellStyle name="Percent 3 9 2 5 2" xfId="10206" xr:uid="{00000000-0005-0000-0000-00001C270000}"/>
    <cellStyle name="Percent 3 9 2 5 2 2" xfId="10207" xr:uid="{00000000-0005-0000-0000-00001D270000}"/>
    <cellStyle name="Percent 3 9 2 5 3" xfId="10208" xr:uid="{00000000-0005-0000-0000-00001E270000}"/>
    <cellStyle name="Percent 3 9 2 5 3 2" xfId="10209" xr:uid="{00000000-0005-0000-0000-00001F270000}"/>
    <cellStyle name="Percent 3 9 2 5 4" xfId="10210" xr:uid="{00000000-0005-0000-0000-000020270000}"/>
    <cellStyle name="Percent 3 9 2 5 4 2" xfId="10211" xr:uid="{00000000-0005-0000-0000-000021270000}"/>
    <cellStyle name="Percent 3 9 2 5 5" xfId="10212" xr:uid="{00000000-0005-0000-0000-000022270000}"/>
    <cellStyle name="Percent 3 9 2 6" xfId="10213" xr:uid="{00000000-0005-0000-0000-000023270000}"/>
    <cellStyle name="Percent 3 9 2 6 2" xfId="10214" xr:uid="{00000000-0005-0000-0000-000024270000}"/>
    <cellStyle name="Percent 3 9 2 6 2 2" xfId="10215" xr:uid="{00000000-0005-0000-0000-000025270000}"/>
    <cellStyle name="Percent 3 9 2 6 3" xfId="10216" xr:uid="{00000000-0005-0000-0000-000026270000}"/>
    <cellStyle name="Percent 3 9 2 6 3 2" xfId="10217" xr:uid="{00000000-0005-0000-0000-000027270000}"/>
    <cellStyle name="Percent 3 9 2 6 4" xfId="10218" xr:uid="{00000000-0005-0000-0000-000028270000}"/>
    <cellStyle name="Percent 3 9 2 7" xfId="10219" xr:uid="{00000000-0005-0000-0000-000029270000}"/>
    <cellStyle name="Percent 3 9 2 7 2" xfId="10220" xr:uid="{00000000-0005-0000-0000-00002A270000}"/>
    <cellStyle name="Percent 3 9 2 8" xfId="10221" xr:uid="{00000000-0005-0000-0000-00002B270000}"/>
    <cellStyle name="Percent 3 9 2 8 2" xfId="10222" xr:uid="{00000000-0005-0000-0000-00002C270000}"/>
    <cellStyle name="Percent 3 9 2 9" xfId="10223" xr:uid="{00000000-0005-0000-0000-00002D270000}"/>
    <cellStyle name="Percent 3 9 2 9 2" xfId="10224" xr:uid="{00000000-0005-0000-0000-00002E270000}"/>
    <cellStyle name="Percent 3 9 20" xfId="10225" xr:uid="{00000000-0005-0000-0000-00002F270000}"/>
    <cellStyle name="Percent 3 9 20 2" xfId="10226" xr:uid="{00000000-0005-0000-0000-000030270000}"/>
    <cellStyle name="Percent 3 9 20 2 2" xfId="10227" xr:uid="{00000000-0005-0000-0000-000031270000}"/>
    <cellStyle name="Percent 3 9 20 3" xfId="10228" xr:uid="{00000000-0005-0000-0000-000032270000}"/>
    <cellStyle name="Percent 3 9 20 3 2" xfId="10229" xr:uid="{00000000-0005-0000-0000-000033270000}"/>
    <cellStyle name="Percent 3 9 20 4" xfId="10230" xr:uid="{00000000-0005-0000-0000-000034270000}"/>
    <cellStyle name="Percent 3 9 21" xfId="10231" xr:uid="{00000000-0005-0000-0000-000035270000}"/>
    <cellStyle name="Percent 3 9 21 2" xfId="10232" xr:uid="{00000000-0005-0000-0000-000036270000}"/>
    <cellStyle name="Percent 3 9 22" xfId="10233" xr:uid="{00000000-0005-0000-0000-000037270000}"/>
    <cellStyle name="Percent 3 9 22 2" xfId="10234" xr:uid="{00000000-0005-0000-0000-000038270000}"/>
    <cellStyle name="Percent 3 9 23" xfId="10235" xr:uid="{00000000-0005-0000-0000-000039270000}"/>
    <cellStyle name="Percent 3 9 23 2" xfId="10236" xr:uid="{00000000-0005-0000-0000-00003A270000}"/>
    <cellStyle name="Percent 3 9 24" xfId="10237" xr:uid="{00000000-0005-0000-0000-00003B270000}"/>
    <cellStyle name="Percent 3 9 24 2" xfId="10238" xr:uid="{00000000-0005-0000-0000-00003C270000}"/>
    <cellStyle name="Percent 3 9 25" xfId="10239" xr:uid="{00000000-0005-0000-0000-00003D270000}"/>
    <cellStyle name="Percent 3 9 26" xfId="9904" xr:uid="{00000000-0005-0000-0000-00003E270000}"/>
    <cellStyle name="Percent 3 9 3" xfId="2810" xr:uid="{00000000-0005-0000-0000-00003F270000}"/>
    <cellStyle name="Percent 3 9 3 10" xfId="10241" xr:uid="{00000000-0005-0000-0000-000040270000}"/>
    <cellStyle name="Percent 3 9 3 10 2" xfId="10242" xr:uid="{00000000-0005-0000-0000-000041270000}"/>
    <cellStyle name="Percent 3 9 3 11" xfId="10243" xr:uid="{00000000-0005-0000-0000-000042270000}"/>
    <cellStyle name="Percent 3 9 3 12" xfId="10240" xr:uid="{00000000-0005-0000-0000-000043270000}"/>
    <cellStyle name="Percent 3 9 3 2" xfId="10244" xr:uid="{00000000-0005-0000-0000-000044270000}"/>
    <cellStyle name="Percent 3 9 3 2 2" xfId="10245" xr:uid="{00000000-0005-0000-0000-000045270000}"/>
    <cellStyle name="Percent 3 9 3 2 2 2" xfId="10246" xr:uid="{00000000-0005-0000-0000-000046270000}"/>
    <cellStyle name="Percent 3 9 3 2 3" xfId="10247" xr:uid="{00000000-0005-0000-0000-000047270000}"/>
    <cellStyle name="Percent 3 9 3 2 3 2" xfId="10248" xr:uid="{00000000-0005-0000-0000-000048270000}"/>
    <cellStyle name="Percent 3 9 3 2 4" xfId="10249" xr:uid="{00000000-0005-0000-0000-000049270000}"/>
    <cellStyle name="Percent 3 9 3 3" xfId="10250" xr:uid="{00000000-0005-0000-0000-00004A270000}"/>
    <cellStyle name="Percent 3 9 3 3 2" xfId="10251" xr:uid="{00000000-0005-0000-0000-00004B270000}"/>
    <cellStyle name="Percent 3 9 3 3 2 2" xfId="10252" xr:uid="{00000000-0005-0000-0000-00004C270000}"/>
    <cellStyle name="Percent 3 9 3 3 3" xfId="10253" xr:uid="{00000000-0005-0000-0000-00004D270000}"/>
    <cellStyle name="Percent 3 9 3 3 3 2" xfId="10254" xr:uid="{00000000-0005-0000-0000-00004E270000}"/>
    <cellStyle name="Percent 3 9 3 3 4" xfId="10255" xr:uid="{00000000-0005-0000-0000-00004F270000}"/>
    <cellStyle name="Percent 3 9 3 4" xfId="10256" xr:uid="{00000000-0005-0000-0000-000050270000}"/>
    <cellStyle name="Percent 3 9 3 4 2" xfId="10257" xr:uid="{00000000-0005-0000-0000-000051270000}"/>
    <cellStyle name="Percent 3 9 3 4 2 2" xfId="10258" xr:uid="{00000000-0005-0000-0000-000052270000}"/>
    <cellStyle name="Percent 3 9 3 4 3" xfId="10259" xr:uid="{00000000-0005-0000-0000-000053270000}"/>
    <cellStyle name="Percent 3 9 3 4 3 2" xfId="10260" xr:uid="{00000000-0005-0000-0000-000054270000}"/>
    <cellStyle name="Percent 3 9 3 4 4" xfId="10261" xr:uid="{00000000-0005-0000-0000-000055270000}"/>
    <cellStyle name="Percent 3 9 3 5" xfId="10262" xr:uid="{00000000-0005-0000-0000-000056270000}"/>
    <cellStyle name="Percent 3 9 3 5 2" xfId="10263" xr:uid="{00000000-0005-0000-0000-000057270000}"/>
    <cellStyle name="Percent 3 9 3 5 2 2" xfId="10264" xr:uid="{00000000-0005-0000-0000-000058270000}"/>
    <cellStyle name="Percent 3 9 3 5 3" xfId="10265" xr:uid="{00000000-0005-0000-0000-000059270000}"/>
    <cellStyle name="Percent 3 9 3 5 3 2" xfId="10266" xr:uid="{00000000-0005-0000-0000-00005A270000}"/>
    <cellStyle name="Percent 3 9 3 5 4" xfId="10267" xr:uid="{00000000-0005-0000-0000-00005B270000}"/>
    <cellStyle name="Percent 3 9 3 5 4 2" xfId="10268" xr:uid="{00000000-0005-0000-0000-00005C270000}"/>
    <cellStyle name="Percent 3 9 3 5 5" xfId="10269" xr:uid="{00000000-0005-0000-0000-00005D270000}"/>
    <cellStyle name="Percent 3 9 3 6" xfId="10270" xr:uid="{00000000-0005-0000-0000-00005E270000}"/>
    <cellStyle name="Percent 3 9 3 6 2" xfId="10271" xr:uid="{00000000-0005-0000-0000-00005F270000}"/>
    <cellStyle name="Percent 3 9 3 6 2 2" xfId="10272" xr:uid="{00000000-0005-0000-0000-000060270000}"/>
    <cellStyle name="Percent 3 9 3 6 3" xfId="10273" xr:uid="{00000000-0005-0000-0000-000061270000}"/>
    <cellStyle name="Percent 3 9 3 6 3 2" xfId="10274" xr:uid="{00000000-0005-0000-0000-000062270000}"/>
    <cellStyle name="Percent 3 9 3 6 4" xfId="10275" xr:uid="{00000000-0005-0000-0000-000063270000}"/>
    <cellStyle name="Percent 3 9 3 7" xfId="10276" xr:uid="{00000000-0005-0000-0000-000064270000}"/>
    <cellStyle name="Percent 3 9 3 7 2" xfId="10277" xr:uid="{00000000-0005-0000-0000-000065270000}"/>
    <cellStyle name="Percent 3 9 3 8" xfId="10278" xr:uid="{00000000-0005-0000-0000-000066270000}"/>
    <cellStyle name="Percent 3 9 3 8 2" xfId="10279" xr:uid="{00000000-0005-0000-0000-000067270000}"/>
    <cellStyle name="Percent 3 9 3 9" xfId="10280" xr:uid="{00000000-0005-0000-0000-000068270000}"/>
    <cellStyle name="Percent 3 9 3 9 2" xfId="10281" xr:uid="{00000000-0005-0000-0000-000069270000}"/>
    <cellStyle name="Percent 3 9 4" xfId="2811" xr:uid="{00000000-0005-0000-0000-00006A270000}"/>
    <cellStyle name="Percent 3 9 4 10" xfId="10283" xr:uid="{00000000-0005-0000-0000-00006B270000}"/>
    <cellStyle name="Percent 3 9 4 10 2" xfId="10284" xr:uid="{00000000-0005-0000-0000-00006C270000}"/>
    <cellStyle name="Percent 3 9 4 11" xfId="10285" xr:uid="{00000000-0005-0000-0000-00006D270000}"/>
    <cellStyle name="Percent 3 9 4 12" xfId="10282" xr:uid="{00000000-0005-0000-0000-00006E270000}"/>
    <cellStyle name="Percent 3 9 4 2" xfId="10286" xr:uid="{00000000-0005-0000-0000-00006F270000}"/>
    <cellStyle name="Percent 3 9 4 2 2" xfId="10287" xr:uid="{00000000-0005-0000-0000-000070270000}"/>
    <cellStyle name="Percent 3 9 4 2 2 2" xfId="10288" xr:uid="{00000000-0005-0000-0000-000071270000}"/>
    <cellStyle name="Percent 3 9 4 2 3" xfId="10289" xr:uid="{00000000-0005-0000-0000-000072270000}"/>
    <cellStyle name="Percent 3 9 4 2 3 2" xfId="10290" xr:uid="{00000000-0005-0000-0000-000073270000}"/>
    <cellStyle name="Percent 3 9 4 2 4" xfId="10291" xr:uid="{00000000-0005-0000-0000-000074270000}"/>
    <cellStyle name="Percent 3 9 4 3" xfId="10292" xr:uid="{00000000-0005-0000-0000-000075270000}"/>
    <cellStyle name="Percent 3 9 4 3 2" xfId="10293" xr:uid="{00000000-0005-0000-0000-000076270000}"/>
    <cellStyle name="Percent 3 9 4 3 2 2" xfId="10294" xr:uid="{00000000-0005-0000-0000-000077270000}"/>
    <cellStyle name="Percent 3 9 4 3 3" xfId="10295" xr:uid="{00000000-0005-0000-0000-000078270000}"/>
    <cellStyle name="Percent 3 9 4 3 3 2" xfId="10296" xr:uid="{00000000-0005-0000-0000-000079270000}"/>
    <cellStyle name="Percent 3 9 4 3 4" xfId="10297" xr:uid="{00000000-0005-0000-0000-00007A270000}"/>
    <cellStyle name="Percent 3 9 4 4" xfId="10298" xr:uid="{00000000-0005-0000-0000-00007B270000}"/>
    <cellStyle name="Percent 3 9 4 4 2" xfId="10299" xr:uid="{00000000-0005-0000-0000-00007C270000}"/>
    <cellStyle name="Percent 3 9 4 4 2 2" xfId="10300" xr:uid="{00000000-0005-0000-0000-00007D270000}"/>
    <cellStyle name="Percent 3 9 4 4 3" xfId="10301" xr:uid="{00000000-0005-0000-0000-00007E270000}"/>
    <cellStyle name="Percent 3 9 4 4 3 2" xfId="10302" xr:uid="{00000000-0005-0000-0000-00007F270000}"/>
    <cellStyle name="Percent 3 9 4 4 4" xfId="10303" xr:uid="{00000000-0005-0000-0000-000080270000}"/>
    <cellStyle name="Percent 3 9 4 5" xfId="10304" xr:uid="{00000000-0005-0000-0000-000081270000}"/>
    <cellStyle name="Percent 3 9 4 5 2" xfId="10305" xr:uid="{00000000-0005-0000-0000-000082270000}"/>
    <cellStyle name="Percent 3 9 4 5 2 2" xfId="10306" xr:uid="{00000000-0005-0000-0000-000083270000}"/>
    <cellStyle name="Percent 3 9 4 5 3" xfId="10307" xr:uid="{00000000-0005-0000-0000-000084270000}"/>
    <cellStyle name="Percent 3 9 4 5 3 2" xfId="10308" xr:uid="{00000000-0005-0000-0000-000085270000}"/>
    <cellStyle name="Percent 3 9 4 5 4" xfId="10309" xr:uid="{00000000-0005-0000-0000-000086270000}"/>
    <cellStyle name="Percent 3 9 4 5 4 2" xfId="10310" xr:uid="{00000000-0005-0000-0000-000087270000}"/>
    <cellStyle name="Percent 3 9 4 5 5" xfId="10311" xr:uid="{00000000-0005-0000-0000-000088270000}"/>
    <cellStyle name="Percent 3 9 4 6" xfId="10312" xr:uid="{00000000-0005-0000-0000-000089270000}"/>
    <cellStyle name="Percent 3 9 4 6 2" xfId="10313" xr:uid="{00000000-0005-0000-0000-00008A270000}"/>
    <cellStyle name="Percent 3 9 4 6 2 2" xfId="10314" xr:uid="{00000000-0005-0000-0000-00008B270000}"/>
    <cellStyle name="Percent 3 9 4 6 3" xfId="10315" xr:uid="{00000000-0005-0000-0000-00008C270000}"/>
    <cellStyle name="Percent 3 9 4 6 3 2" xfId="10316" xr:uid="{00000000-0005-0000-0000-00008D270000}"/>
    <cellStyle name="Percent 3 9 4 6 4" xfId="10317" xr:uid="{00000000-0005-0000-0000-00008E270000}"/>
    <cellStyle name="Percent 3 9 4 7" xfId="10318" xr:uid="{00000000-0005-0000-0000-00008F270000}"/>
    <cellStyle name="Percent 3 9 4 7 2" xfId="10319" xr:uid="{00000000-0005-0000-0000-000090270000}"/>
    <cellStyle name="Percent 3 9 4 8" xfId="10320" xr:uid="{00000000-0005-0000-0000-000091270000}"/>
    <cellStyle name="Percent 3 9 4 8 2" xfId="10321" xr:uid="{00000000-0005-0000-0000-000092270000}"/>
    <cellStyle name="Percent 3 9 4 9" xfId="10322" xr:uid="{00000000-0005-0000-0000-000093270000}"/>
    <cellStyle name="Percent 3 9 4 9 2" xfId="10323" xr:uid="{00000000-0005-0000-0000-000094270000}"/>
    <cellStyle name="Percent 3 9 5" xfId="2812" xr:uid="{00000000-0005-0000-0000-000095270000}"/>
    <cellStyle name="Percent 3 9 5 10" xfId="10325" xr:uid="{00000000-0005-0000-0000-000096270000}"/>
    <cellStyle name="Percent 3 9 5 10 2" xfId="10326" xr:uid="{00000000-0005-0000-0000-000097270000}"/>
    <cellStyle name="Percent 3 9 5 11" xfId="10327" xr:uid="{00000000-0005-0000-0000-000098270000}"/>
    <cellStyle name="Percent 3 9 5 12" xfId="10324" xr:uid="{00000000-0005-0000-0000-000099270000}"/>
    <cellStyle name="Percent 3 9 5 2" xfId="10328" xr:uid="{00000000-0005-0000-0000-00009A270000}"/>
    <cellStyle name="Percent 3 9 5 2 2" xfId="10329" xr:uid="{00000000-0005-0000-0000-00009B270000}"/>
    <cellStyle name="Percent 3 9 5 2 2 2" xfId="10330" xr:uid="{00000000-0005-0000-0000-00009C270000}"/>
    <cellStyle name="Percent 3 9 5 2 3" xfId="10331" xr:uid="{00000000-0005-0000-0000-00009D270000}"/>
    <cellStyle name="Percent 3 9 5 2 3 2" xfId="10332" xr:uid="{00000000-0005-0000-0000-00009E270000}"/>
    <cellStyle name="Percent 3 9 5 2 4" xfId="10333" xr:uid="{00000000-0005-0000-0000-00009F270000}"/>
    <cellStyle name="Percent 3 9 5 3" xfId="10334" xr:uid="{00000000-0005-0000-0000-0000A0270000}"/>
    <cellStyle name="Percent 3 9 5 3 2" xfId="10335" xr:uid="{00000000-0005-0000-0000-0000A1270000}"/>
    <cellStyle name="Percent 3 9 5 3 2 2" xfId="10336" xr:uid="{00000000-0005-0000-0000-0000A2270000}"/>
    <cellStyle name="Percent 3 9 5 3 3" xfId="10337" xr:uid="{00000000-0005-0000-0000-0000A3270000}"/>
    <cellStyle name="Percent 3 9 5 3 3 2" xfId="10338" xr:uid="{00000000-0005-0000-0000-0000A4270000}"/>
    <cellStyle name="Percent 3 9 5 3 4" xfId="10339" xr:uid="{00000000-0005-0000-0000-0000A5270000}"/>
    <cellStyle name="Percent 3 9 5 4" xfId="10340" xr:uid="{00000000-0005-0000-0000-0000A6270000}"/>
    <cellStyle name="Percent 3 9 5 4 2" xfId="10341" xr:uid="{00000000-0005-0000-0000-0000A7270000}"/>
    <cellStyle name="Percent 3 9 5 4 2 2" xfId="10342" xr:uid="{00000000-0005-0000-0000-0000A8270000}"/>
    <cellStyle name="Percent 3 9 5 4 3" xfId="10343" xr:uid="{00000000-0005-0000-0000-0000A9270000}"/>
    <cellStyle name="Percent 3 9 5 4 3 2" xfId="10344" xr:uid="{00000000-0005-0000-0000-0000AA270000}"/>
    <cellStyle name="Percent 3 9 5 4 4" xfId="10345" xr:uid="{00000000-0005-0000-0000-0000AB270000}"/>
    <cellStyle name="Percent 3 9 5 5" xfId="10346" xr:uid="{00000000-0005-0000-0000-0000AC270000}"/>
    <cellStyle name="Percent 3 9 5 5 2" xfId="10347" xr:uid="{00000000-0005-0000-0000-0000AD270000}"/>
    <cellStyle name="Percent 3 9 5 5 2 2" xfId="10348" xr:uid="{00000000-0005-0000-0000-0000AE270000}"/>
    <cellStyle name="Percent 3 9 5 5 3" xfId="10349" xr:uid="{00000000-0005-0000-0000-0000AF270000}"/>
    <cellStyle name="Percent 3 9 5 5 3 2" xfId="10350" xr:uid="{00000000-0005-0000-0000-0000B0270000}"/>
    <cellStyle name="Percent 3 9 5 5 4" xfId="10351" xr:uid="{00000000-0005-0000-0000-0000B1270000}"/>
    <cellStyle name="Percent 3 9 5 5 4 2" xfId="10352" xr:uid="{00000000-0005-0000-0000-0000B2270000}"/>
    <cellStyle name="Percent 3 9 5 5 5" xfId="10353" xr:uid="{00000000-0005-0000-0000-0000B3270000}"/>
    <cellStyle name="Percent 3 9 5 6" xfId="10354" xr:uid="{00000000-0005-0000-0000-0000B4270000}"/>
    <cellStyle name="Percent 3 9 5 6 2" xfId="10355" xr:uid="{00000000-0005-0000-0000-0000B5270000}"/>
    <cellStyle name="Percent 3 9 5 6 2 2" xfId="10356" xr:uid="{00000000-0005-0000-0000-0000B6270000}"/>
    <cellStyle name="Percent 3 9 5 6 3" xfId="10357" xr:uid="{00000000-0005-0000-0000-0000B7270000}"/>
    <cellStyle name="Percent 3 9 5 6 3 2" xfId="10358" xr:uid="{00000000-0005-0000-0000-0000B8270000}"/>
    <cellStyle name="Percent 3 9 5 6 4" xfId="10359" xr:uid="{00000000-0005-0000-0000-0000B9270000}"/>
    <cellStyle name="Percent 3 9 5 7" xfId="10360" xr:uid="{00000000-0005-0000-0000-0000BA270000}"/>
    <cellStyle name="Percent 3 9 5 7 2" xfId="10361" xr:uid="{00000000-0005-0000-0000-0000BB270000}"/>
    <cellStyle name="Percent 3 9 5 8" xfId="10362" xr:uid="{00000000-0005-0000-0000-0000BC270000}"/>
    <cellStyle name="Percent 3 9 5 8 2" xfId="10363" xr:uid="{00000000-0005-0000-0000-0000BD270000}"/>
    <cellStyle name="Percent 3 9 5 9" xfId="10364" xr:uid="{00000000-0005-0000-0000-0000BE270000}"/>
    <cellStyle name="Percent 3 9 5 9 2" xfId="10365" xr:uid="{00000000-0005-0000-0000-0000BF270000}"/>
    <cellStyle name="Percent 3 9 6" xfId="2813" xr:uid="{00000000-0005-0000-0000-0000C0270000}"/>
    <cellStyle name="Percent 3 9 6 10" xfId="10367" xr:uid="{00000000-0005-0000-0000-0000C1270000}"/>
    <cellStyle name="Percent 3 9 6 10 2" xfId="10368" xr:uid="{00000000-0005-0000-0000-0000C2270000}"/>
    <cellStyle name="Percent 3 9 6 11" xfId="10369" xr:uid="{00000000-0005-0000-0000-0000C3270000}"/>
    <cellStyle name="Percent 3 9 6 12" xfId="10366" xr:uid="{00000000-0005-0000-0000-0000C4270000}"/>
    <cellStyle name="Percent 3 9 6 2" xfId="10370" xr:uid="{00000000-0005-0000-0000-0000C5270000}"/>
    <cellStyle name="Percent 3 9 6 2 2" xfId="10371" xr:uid="{00000000-0005-0000-0000-0000C6270000}"/>
    <cellStyle name="Percent 3 9 6 2 2 2" xfId="10372" xr:uid="{00000000-0005-0000-0000-0000C7270000}"/>
    <cellStyle name="Percent 3 9 6 2 3" xfId="10373" xr:uid="{00000000-0005-0000-0000-0000C8270000}"/>
    <cellStyle name="Percent 3 9 6 2 3 2" xfId="10374" xr:uid="{00000000-0005-0000-0000-0000C9270000}"/>
    <cellStyle name="Percent 3 9 6 2 4" xfId="10375" xr:uid="{00000000-0005-0000-0000-0000CA270000}"/>
    <cellStyle name="Percent 3 9 6 3" xfId="10376" xr:uid="{00000000-0005-0000-0000-0000CB270000}"/>
    <cellStyle name="Percent 3 9 6 3 2" xfId="10377" xr:uid="{00000000-0005-0000-0000-0000CC270000}"/>
    <cellStyle name="Percent 3 9 6 3 2 2" xfId="10378" xr:uid="{00000000-0005-0000-0000-0000CD270000}"/>
    <cellStyle name="Percent 3 9 6 3 3" xfId="10379" xr:uid="{00000000-0005-0000-0000-0000CE270000}"/>
    <cellStyle name="Percent 3 9 6 3 3 2" xfId="10380" xr:uid="{00000000-0005-0000-0000-0000CF270000}"/>
    <cellStyle name="Percent 3 9 6 3 4" xfId="10381" xr:uid="{00000000-0005-0000-0000-0000D0270000}"/>
    <cellStyle name="Percent 3 9 6 4" xfId="10382" xr:uid="{00000000-0005-0000-0000-0000D1270000}"/>
    <cellStyle name="Percent 3 9 6 4 2" xfId="10383" xr:uid="{00000000-0005-0000-0000-0000D2270000}"/>
    <cellStyle name="Percent 3 9 6 4 2 2" xfId="10384" xr:uid="{00000000-0005-0000-0000-0000D3270000}"/>
    <cellStyle name="Percent 3 9 6 4 3" xfId="10385" xr:uid="{00000000-0005-0000-0000-0000D4270000}"/>
    <cellStyle name="Percent 3 9 6 4 3 2" xfId="10386" xr:uid="{00000000-0005-0000-0000-0000D5270000}"/>
    <cellStyle name="Percent 3 9 6 4 4" xfId="10387" xr:uid="{00000000-0005-0000-0000-0000D6270000}"/>
    <cellStyle name="Percent 3 9 6 5" xfId="10388" xr:uid="{00000000-0005-0000-0000-0000D7270000}"/>
    <cellStyle name="Percent 3 9 6 5 2" xfId="10389" xr:uid="{00000000-0005-0000-0000-0000D8270000}"/>
    <cellStyle name="Percent 3 9 6 5 2 2" xfId="10390" xr:uid="{00000000-0005-0000-0000-0000D9270000}"/>
    <cellStyle name="Percent 3 9 6 5 3" xfId="10391" xr:uid="{00000000-0005-0000-0000-0000DA270000}"/>
    <cellStyle name="Percent 3 9 6 5 3 2" xfId="10392" xr:uid="{00000000-0005-0000-0000-0000DB270000}"/>
    <cellStyle name="Percent 3 9 6 5 4" xfId="10393" xr:uid="{00000000-0005-0000-0000-0000DC270000}"/>
    <cellStyle name="Percent 3 9 6 5 4 2" xfId="10394" xr:uid="{00000000-0005-0000-0000-0000DD270000}"/>
    <cellStyle name="Percent 3 9 6 5 5" xfId="10395" xr:uid="{00000000-0005-0000-0000-0000DE270000}"/>
    <cellStyle name="Percent 3 9 6 6" xfId="10396" xr:uid="{00000000-0005-0000-0000-0000DF270000}"/>
    <cellStyle name="Percent 3 9 6 6 2" xfId="10397" xr:uid="{00000000-0005-0000-0000-0000E0270000}"/>
    <cellStyle name="Percent 3 9 6 6 2 2" xfId="10398" xr:uid="{00000000-0005-0000-0000-0000E1270000}"/>
    <cellStyle name="Percent 3 9 6 6 3" xfId="10399" xr:uid="{00000000-0005-0000-0000-0000E2270000}"/>
    <cellStyle name="Percent 3 9 6 6 3 2" xfId="10400" xr:uid="{00000000-0005-0000-0000-0000E3270000}"/>
    <cellStyle name="Percent 3 9 6 6 4" xfId="10401" xr:uid="{00000000-0005-0000-0000-0000E4270000}"/>
    <cellStyle name="Percent 3 9 6 7" xfId="10402" xr:uid="{00000000-0005-0000-0000-0000E5270000}"/>
    <cellStyle name="Percent 3 9 6 7 2" xfId="10403" xr:uid="{00000000-0005-0000-0000-0000E6270000}"/>
    <cellStyle name="Percent 3 9 6 8" xfId="10404" xr:uid="{00000000-0005-0000-0000-0000E7270000}"/>
    <cellStyle name="Percent 3 9 6 8 2" xfId="10405" xr:uid="{00000000-0005-0000-0000-0000E8270000}"/>
    <cellStyle name="Percent 3 9 6 9" xfId="10406" xr:uid="{00000000-0005-0000-0000-0000E9270000}"/>
    <cellStyle name="Percent 3 9 6 9 2" xfId="10407" xr:uid="{00000000-0005-0000-0000-0000EA270000}"/>
    <cellStyle name="Percent 3 9 7" xfId="2814" xr:uid="{00000000-0005-0000-0000-0000EB270000}"/>
    <cellStyle name="Percent 3 9 7 10" xfId="10409" xr:uid="{00000000-0005-0000-0000-0000EC270000}"/>
    <cellStyle name="Percent 3 9 7 10 2" xfId="10410" xr:uid="{00000000-0005-0000-0000-0000ED270000}"/>
    <cellStyle name="Percent 3 9 7 11" xfId="10411" xr:uid="{00000000-0005-0000-0000-0000EE270000}"/>
    <cellStyle name="Percent 3 9 7 12" xfId="10408" xr:uid="{00000000-0005-0000-0000-0000EF270000}"/>
    <cellStyle name="Percent 3 9 7 2" xfId="10412" xr:uid="{00000000-0005-0000-0000-0000F0270000}"/>
    <cellStyle name="Percent 3 9 7 2 2" xfId="10413" xr:uid="{00000000-0005-0000-0000-0000F1270000}"/>
    <cellStyle name="Percent 3 9 7 2 2 2" xfId="10414" xr:uid="{00000000-0005-0000-0000-0000F2270000}"/>
    <cellStyle name="Percent 3 9 7 2 3" xfId="10415" xr:uid="{00000000-0005-0000-0000-0000F3270000}"/>
    <cellStyle name="Percent 3 9 7 2 3 2" xfId="10416" xr:uid="{00000000-0005-0000-0000-0000F4270000}"/>
    <cellStyle name="Percent 3 9 7 2 4" xfId="10417" xr:uid="{00000000-0005-0000-0000-0000F5270000}"/>
    <cellStyle name="Percent 3 9 7 3" xfId="10418" xr:uid="{00000000-0005-0000-0000-0000F6270000}"/>
    <cellStyle name="Percent 3 9 7 3 2" xfId="10419" xr:uid="{00000000-0005-0000-0000-0000F7270000}"/>
    <cellStyle name="Percent 3 9 7 3 2 2" xfId="10420" xr:uid="{00000000-0005-0000-0000-0000F8270000}"/>
    <cellStyle name="Percent 3 9 7 3 3" xfId="10421" xr:uid="{00000000-0005-0000-0000-0000F9270000}"/>
    <cellStyle name="Percent 3 9 7 3 3 2" xfId="10422" xr:uid="{00000000-0005-0000-0000-0000FA270000}"/>
    <cellStyle name="Percent 3 9 7 3 4" xfId="10423" xr:uid="{00000000-0005-0000-0000-0000FB270000}"/>
    <cellStyle name="Percent 3 9 7 4" xfId="10424" xr:uid="{00000000-0005-0000-0000-0000FC270000}"/>
    <cellStyle name="Percent 3 9 7 4 2" xfId="10425" xr:uid="{00000000-0005-0000-0000-0000FD270000}"/>
    <cellStyle name="Percent 3 9 7 4 2 2" xfId="10426" xr:uid="{00000000-0005-0000-0000-0000FE270000}"/>
    <cellStyle name="Percent 3 9 7 4 3" xfId="10427" xr:uid="{00000000-0005-0000-0000-0000FF270000}"/>
    <cellStyle name="Percent 3 9 7 4 3 2" xfId="10428" xr:uid="{00000000-0005-0000-0000-000000280000}"/>
    <cellStyle name="Percent 3 9 7 4 4" xfId="10429" xr:uid="{00000000-0005-0000-0000-000001280000}"/>
    <cellStyle name="Percent 3 9 7 5" xfId="10430" xr:uid="{00000000-0005-0000-0000-000002280000}"/>
    <cellStyle name="Percent 3 9 7 5 2" xfId="10431" xr:uid="{00000000-0005-0000-0000-000003280000}"/>
    <cellStyle name="Percent 3 9 7 5 2 2" xfId="10432" xr:uid="{00000000-0005-0000-0000-000004280000}"/>
    <cellStyle name="Percent 3 9 7 5 3" xfId="10433" xr:uid="{00000000-0005-0000-0000-000005280000}"/>
    <cellStyle name="Percent 3 9 7 5 3 2" xfId="10434" xr:uid="{00000000-0005-0000-0000-000006280000}"/>
    <cellStyle name="Percent 3 9 7 5 4" xfId="10435" xr:uid="{00000000-0005-0000-0000-000007280000}"/>
    <cellStyle name="Percent 3 9 7 5 4 2" xfId="10436" xr:uid="{00000000-0005-0000-0000-000008280000}"/>
    <cellStyle name="Percent 3 9 7 5 5" xfId="10437" xr:uid="{00000000-0005-0000-0000-000009280000}"/>
    <cellStyle name="Percent 3 9 7 6" xfId="10438" xr:uid="{00000000-0005-0000-0000-00000A280000}"/>
    <cellStyle name="Percent 3 9 7 6 2" xfId="10439" xr:uid="{00000000-0005-0000-0000-00000B280000}"/>
    <cellStyle name="Percent 3 9 7 6 2 2" xfId="10440" xr:uid="{00000000-0005-0000-0000-00000C280000}"/>
    <cellStyle name="Percent 3 9 7 6 3" xfId="10441" xr:uid="{00000000-0005-0000-0000-00000D280000}"/>
    <cellStyle name="Percent 3 9 7 6 3 2" xfId="10442" xr:uid="{00000000-0005-0000-0000-00000E280000}"/>
    <cellStyle name="Percent 3 9 7 6 4" xfId="10443" xr:uid="{00000000-0005-0000-0000-00000F280000}"/>
    <cellStyle name="Percent 3 9 7 7" xfId="10444" xr:uid="{00000000-0005-0000-0000-000010280000}"/>
    <cellStyle name="Percent 3 9 7 7 2" xfId="10445" xr:uid="{00000000-0005-0000-0000-000011280000}"/>
    <cellStyle name="Percent 3 9 7 8" xfId="10446" xr:uid="{00000000-0005-0000-0000-000012280000}"/>
    <cellStyle name="Percent 3 9 7 8 2" xfId="10447" xr:uid="{00000000-0005-0000-0000-000013280000}"/>
    <cellStyle name="Percent 3 9 7 9" xfId="10448" xr:uid="{00000000-0005-0000-0000-000014280000}"/>
    <cellStyle name="Percent 3 9 7 9 2" xfId="10449" xr:uid="{00000000-0005-0000-0000-000015280000}"/>
    <cellStyle name="Percent 3 9 8" xfId="2815" xr:uid="{00000000-0005-0000-0000-000016280000}"/>
    <cellStyle name="Percent 3 9 8 10" xfId="10451" xr:uid="{00000000-0005-0000-0000-000017280000}"/>
    <cellStyle name="Percent 3 9 8 10 2" xfId="10452" xr:uid="{00000000-0005-0000-0000-000018280000}"/>
    <cellStyle name="Percent 3 9 8 11" xfId="10453" xr:uid="{00000000-0005-0000-0000-000019280000}"/>
    <cellStyle name="Percent 3 9 8 12" xfId="10450" xr:uid="{00000000-0005-0000-0000-00001A280000}"/>
    <cellStyle name="Percent 3 9 8 2" xfId="10454" xr:uid="{00000000-0005-0000-0000-00001B280000}"/>
    <cellStyle name="Percent 3 9 8 2 2" xfId="10455" xr:uid="{00000000-0005-0000-0000-00001C280000}"/>
    <cellStyle name="Percent 3 9 8 2 2 2" xfId="10456" xr:uid="{00000000-0005-0000-0000-00001D280000}"/>
    <cellStyle name="Percent 3 9 8 2 3" xfId="10457" xr:uid="{00000000-0005-0000-0000-00001E280000}"/>
    <cellStyle name="Percent 3 9 8 2 3 2" xfId="10458" xr:uid="{00000000-0005-0000-0000-00001F280000}"/>
    <cellStyle name="Percent 3 9 8 2 4" xfId="10459" xr:uid="{00000000-0005-0000-0000-000020280000}"/>
    <cellStyle name="Percent 3 9 8 3" xfId="10460" xr:uid="{00000000-0005-0000-0000-000021280000}"/>
    <cellStyle name="Percent 3 9 8 3 2" xfId="10461" xr:uid="{00000000-0005-0000-0000-000022280000}"/>
    <cellStyle name="Percent 3 9 8 3 2 2" xfId="10462" xr:uid="{00000000-0005-0000-0000-000023280000}"/>
    <cellStyle name="Percent 3 9 8 3 3" xfId="10463" xr:uid="{00000000-0005-0000-0000-000024280000}"/>
    <cellStyle name="Percent 3 9 8 3 3 2" xfId="10464" xr:uid="{00000000-0005-0000-0000-000025280000}"/>
    <cellStyle name="Percent 3 9 8 3 4" xfId="10465" xr:uid="{00000000-0005-0000-0000-000026280000}"/>
    <cellStyle name="Percent 3 9 8 4" xfId="10466" xr:uid="{00000000-0005-0000-0000-000027280000}"/>
    <cellStyle name="Percent 3 9 8 4 2" xfId="10467" xr:uid="{00000000-0005-0000-0000-000028280000}"/>
    <cellStyle name="Percent 3 9 8 4 2 2" xfId="10468" xr:uid="{00000000-0005-0000-0000-000029280000}"/>
    <cellStyle name="Percent 3 9 8 4 3" xfId="10469" xr:uid="{00000000-0005-0000-0000-00002A280000}"/>
    <cellStyle name="Percent 3 9 8 4 3 2" xfId="10470" xr:uid="{00000000-0005-0000-0000-00002B280000}"/>
    <cellStyle name="Percent 3 9 8 4 4" xfId="10471" xr:uid="{00000000-0005-0000-0000-00002C280000}"/>
    <cellStyle name="Percent 3 9 8 5" xfId="10472" xr:uid="{00000000-0005-0000-0000-00002D280000}"/>
    <cellStyle name="Percent 3 9 8 5 2" xfId="10473" xr:uid="{00000000-0005-0000-0000-00002E280000}"/>
    <cellStyle name="Percent 3 9 8 5 2 2" xfId="10474" xr:uid="{00000000-0005-0000-0000-00002F280000}"/>
    <cellStyle name="Percent 3 9 8 5 3" xfId="10475" xr:uid="{00000000-0005-0000-0000-000030280000}"/>
    <cellStyle name="Percent 3 9 8 5 3 2" xfId="10476" xr:uid="{00000000-0005-0000-0000-000031280000}"/>
    <cellStyle name="Percent 3 9 8 5 4" xfId="10477" xr:uid="{00000000-0005-0000-0000-000032280000}"/>
    <cellStyle name="Percent 3 9 8 5 4 2" xfId="10478" xr:uid="{00000000-0005-0000-0000-000033280000}"/>
    <cellStyle name="Percent 3 9 8 5 5" xfId="10479" xr:uid="{00000000-0005-0000-0000-000034280000}"/>
    <cellStyle name="Percent 3 9 8 6" xfId="10480" xr:uid="{00000000-0005-0000-0000-000035280000}"/>
    <cellStyle name="Percent 3 9 8 6 2" xfId="10481" xr:uid="{00000000-0005-0000-0000-000036280000}"/>
    <cellStyle name="Percent 3 9 8 6 2 2" xfId="10482" xr:uid="{00000000-0005-0000-0000-000037280000}"/>
    <cellStyle name="Percent 3 9 8 6 3" xfId="10483" xr:uid="{00000000-0005-0000-0000-000038280000}"/>
    <cellStyle name="Percent 3 9 8 6 3 2" xfId="10484" xr:uid="{00000000-0005-0000-0000-000039280000}"/>
    <cellStyle name="Percent 3 9 8 6 4" xfId="10485" xr:uid="{00000000-0005-0000-0000-00003A280000}"/>
    <cellStyle name="Percent 3 9 8 7" xfId="10486" xr:uid="{00000000-0005-0000-0000-00003B280000}"/>
    <cellStyle name="Percent 3 9 8 7 2" xfId="10487" xr:uid="{00000000-0005-0000-0000-00003C280000}"/>
    <cellStyle name="Percent 3 9 8 8" xfId="10488" xr:uid="{00000000-0005-0000-0000-00003D280000}"/>
    <cellStyle name="Percent 3 9 8 8 2" xfId="10489" xr:uid="{00000000-0005-0000-0000-00003E280000}"/>
    <cellStyle name="Percent 3 9 8 9" xfId="10490" xr:uid="{00000000-0005-0000-0000-00003F280000}"/>
    <cellStyle name="Percent 3 9 8 9 2" xfId="10491" xr:uid="{00000000-0005-0000-0000-000040280000}"/>
    <cellStyle name="Percent 3 9 9" xfId="2816" xr:uid="{00000000-0005-0000-0000-000041280000}"/>
    <cellStyle name="Percent 3 9 9 10" xfId="10493" xr:uid="{00000000-0005-0000-0000-000042280000}"/>
    <cellStyle name="Percent 3 9 9 10 2" xfId="10494" xr:uid="{00000000-0005-0000-0000-000043280000}"/>
    <cellStyle name="Percent 3 9 9 11" xfId="10495" xr:uid="{00000000-0005-0000-0000-000044280000}"/>
    <cellStyle name="Percent 3 9 9 12" xfId="10492" xr:uid="{00000000-0005-0000-0000-000045280000}"/>
    <cellStyle name="Percent 3 9 9 2" xfId="10496" xr:uid="{00000000-0005-0000-0000-000046280000}"/>
    <cellStyle name="Percent 3 9 9 2 2" xfId="10497" xr:uid="{00000000-0005-0000-0000-000047280000}"/>
    <cellStyle name="Percent 3 9 9 2 2 2" xfId="10498" xr:uid="{00000000-0005-0000-0000-000048280000}"/>
    <cellStyle name="Percent 3 9 9 2 3" xfId="10499" xr:uid="{00000000-0005-0000-0000-000049280000}"/>
    <cellStyle name="Percent 3 9 9 2 3 2" xfId="10500" xr:uid="{00000000-0005-0000-0000-00004A280000}"/>
    <cellStyle name="Percent 3 9 9 2 4" xfId="10501" xr:uid="{00000000-0005-0000-0000-00004B280000}"/>
    <cellStyle name="Percent 3 9 9 3" xfId="10502" xr:uid="{00000000-0005-0000-0000-00004C280000}"/>
    <cellStyle name="Percent 3 9 9 3 2" xfId="10503" xr:uid="{00000000-0005-0000-0000-00004D280000}"/>
    <cellStyle name="Percent 3 9 9 3 2 2" xfId="10504" xr:uid="{00000000-0005-0000-0000-00004E280000}"/>
    <cellStyle name="Percent 3 9 9 3 3" xfId="10505" xr:uid="{00000000-0005-0000-0000-00004F280000}"/>
    <cellStyle name="Percent 3 9 9 3 3 2" xfId="10506" xr:uid="{00000000-0005-0000-0000-000050280000}"/>
    <cellStyle name="Percent 3 9 9 3 4" xfId="10507" xr:uid="{00000000-0005-0000-0000-000051280000}"/>
    <cellStyle name="Percent 3 9 9 4" xfId="10508" xr:uid="{00000000-0005-0000-0000-000052280000}"/>
    <cellStyle name="Percent 3 9 9 4 2" xfId="10509" xr:uid="{00000000-0005-0000-0000-000053280000}"/>
    <cellStyle name="Percent 3 9 9 4 2 2" xfId="10510" xr:uid="{00000000-0005-0000-0000-000054280000}"/>
    <cellStyle name="Percent 3 9 9 4 3" xfId="10511" xr:uid="{00000000-0005-0000-0000-000055280000}"/>
    <cellStyle name="Percent 3 9 9 4 3 2" xfId="10512" xr:uid="{00000000-0005-0000-0000-000056280000}"/>
    <cellStyle name="Percent 3 9 9 4 4" xfId="10513" xr:uid="{00000000-0005-0000-0000-000057280000}"/>
    <cellStyle name="Percent 3 9 9 5" xfId="10514" xr:uid="{00000000-0005-0000-0000-000058280000}"/>
    <cellStyle name="Percent 3 9 9 5 2" xfId="10515" xr:uid="{00000000-0005-0000-0000-000059280000}"/>
    <cellStyle name="Percent 3 9 9 5 2 2" xfId="10516" xr:uid="{00000000-0005-0000-0000-00005A280000}"/>
    <cellStyle name="Percent 3 9 9 5 3" xfId="10517" xr:uid="{00000000-0005-0000-0000-00005B280000}"/>
    <cellStyle name="Percent 3 9 9 5 3 2" xfId="10518" xr:uid="{00000000-0005-0000-0000-00005C280000}"/>
    <cellStyle name="Percent 3 9 9 5 4" xfId="10519" xr:uid="{00000000-0005-0000-0000-00005D280000}"/>
    <cellStyle name="Percent 3 9 9 5 4 2" xfId="10520" xr:uid="{00000000-0005-0000-0000-00005E280000}"/>
    <cellStyle name="Percent 3 9 9 5 5" xfId="10521" xr:uid="{00000000-0005-0000-0000-00005F280000}"/>
    <cellStyle name="Percent 3 9 9 6" xfId="10522" xr:uid="{00000000-0005-0000-0000-000060280000}"/>
    <cellStyle name="Percent 3 9 9 6 2" xfId="10523" xr:uid="{00000000-0005-0000-0000-000061280000}"/>
    <cellStyle name="Percent 3 9 9 6 2 2" xfId="10524" xr:uid="{00000000-0005-0000-0000-000062280000}"/>
    <cellStyle name="Percent 3 9 9 6 3" xfId="10525" xr:uid="{00000000-0005-0000-0000-000063280000}"/>
    <cellStyle name="Percent 3 9 9 6 3 2" xfId="10526" xr:uid="{00000000-0005-0000-0000-000064280000}"/>
    <cellStyle name="Percent 3 9 9 6 4" xfId="10527" xr:uid="{00000000-0005-0000-0000-000065280000}"/>
    <cellStyle name="Percent 3 9 9 7" xfId="10528" xr:uid="{00000000-0005-0000-0000-000066280000}"/>
    <cellStyle name="Percent 3 9 9 7 2" xfId="10529" xr:uid="{00000000-0005-0000-0000-000067280000}"/>
    <cellStyle name="Percent 3 9 9 8" xfId="10530" xr:uid="{00000000-0005-0000-0000-000068280000}"/>
    <cellStyle name="Percent 3 9 9 8 2" xfId="10531" xr:uid="{00000000-0005-0000-0000-000069280000}"/>
    <cellStyle name="Percent 3 9 9 9" xfId="10532" xr:uid="{00000000-0005-0000-0000-00006A280000}"/>
    <cellStyle name="Percent 3 9 9 9 2" xfId="10533" xr:uid="{00000000-0005-0000-0000-00006B280000}"/>
    <cellStyle name="Percent 31" xfId="2817" xr:uid="{00000000-0005-0000-0000-00006C280000}"/>
    <cellStyle name="Percent 31 10" xfId="10535" xr:uid="{00000000-0005-0000-0000-00006D280000}"/>
    <cellStyle name="Percent 31 10 2" xfId="10536" xr:uid="{00000000-0005-0000-0000-00006E280000}"/>
    <cellStyle name="Percent 31 11" xfId="10537" xr:uid="{00000000-0005-0000-0000-00006F280000}"/>
    <cellStyle name="Percent 31 12" xfId="10534" xr:uid="{00000000-0005-0000-0000-000070280000}"/>
    <cellStyle name="Percent 31 2" xfId="10538" xr:uid="{00000000-0005-0000-0000-000071280000}"/>
    <cellStyle name="Percent 31 2 2" xfId="10539" xr:uid="{00000000-0005-0000-0000-000072280000}"/>
    <cellStyle name="Percent 31 2 2 2" xfId="10540" xr:uid="{00000000-0005-0000-0000-000073280000}"/>
    <cellStyle name="Percent 31 2 3" xfId="10541" xr:uid="{00000000-0005-0000-0000-000074280000}"/>
    <cellStyle name="Percent 31 2 3 2" xfId="10542" xr:uid="{00000000-0005-0000-0000-000075280000}"/>
    <cellStyle name="Percent 31 2 4" xfId="10543" xr:uid="{00000000-0005-0000-0000-000076280000}"/>
    <cellStyle name="Percent 31 3" xfId="10544" xr:uid="{00000000-0005-0000-0000-000077280000}"/>
    <cellStyle name="Percent 31 3 2" xfId="10545" xr:uid="{00000000-0005-0000-0000-000078280000}"/>
    <cellStyle name="Percent 31 3 2 2" xfId="10546" xr:uid="{00000000-0005-0000-0000-000079280000}"/>
    <cellStyle name="Percent 31 3 3" xfId="10547" xr:uid="{00000000-0005-0000-0000-00007A280000}"/>
    <cellStyle name="Percent 31 3 3 2" xfId="10548" xr:uid="{00000000-0005-0000-0000-00007B280000}"/>
    <cellStyle name="Percent 31 3 4" xfId="10549" xr:uid="{00000000-0005-0000-0000-00007C280000}"/>
    <cellStyle name="Percent 31 4" xfId="10550" xr:uid="{00000000-0005-0000-0000-00007D280000}"/>
    <cellStyle name="Percent 31 4 2" xfId="10551" xr:uid="{00000000-0005-0000-0000-00007E280000}"/>
    <cellStyle name="Percent 31 4 2 2" xfId="10552" xr:uid="{00000000-0005-0000-0000-00007F280000}"/>
    <cellStyle name="Percent 31 4 3" xfId="10553" xr:uid="{00000000-0005-0000-0000-000080280000}"/>
    <cellStyle name="Percent 31 4 3 2" xfId="10554" xr:uid="{00000000-0005-0000-0000-000081280000}"/>
    <cellStyle name="Percent 31 4 4" xfId="10555" xr:uid="{00000000-0005-0000-0000-000082280000}"/>
    <cellStyle name="Percent 31 5" xfId="10556" xr:uid="{00000000-0005-0000-0000-000083280000}"/>
    <cellStyle name="Percent 31 5 2" xfId="10557" xr:uid="{00000000-0005-0000-0000-000084280000}"/>
    <cellStyle name="Percent 31 5 2 2" xfId="10558" xr:uid="{00000000-0005-0000-0000-000085280000}"/>
    <cellStyle name="Percent 31 5 3" xfId="10559" xr:uid="{00000000-0005-0000-0000-000086280000}"/>
    <cellStyle name="Percent 31 5 3 2" xfId="10560" xr:uid="{00000000-0005-0000-0000-000087280000}"/>
    <cellStyle name="Percent 31 5 4" xfId="10561" xr:uid="{00000000-0005-0000-0000-000088280000}"/>
    <cellStyle name="Percent 31 5 4 2" xfId="10562" xr:uid="{00000000-0005-0000-0000-000089280000}"/>
    <cellStyle name="Percent 31 5 5" xfId="10563" xr:uid="{00000000-0005-0000-0000-00008A280000}"/>
    <cellStyle name="Percent 31 6" xfId="10564" xr:uid="{00000000-0005-0000-0000-00008B280000}"/>
    <cellStyle name="Percent 31 6 2" xfId="10565" xr:uid="{00000000-0005-0000-0000-00008C280000}"/>
    <cellStyle name="Percent 31 6 2 2" xfId="10566" xr:uid="{00000000-0005-0000-0000-00008D280000}"/>
    <cellStyle name="Percent 31 6 3" xfId="10567" xr:uid="{00000000-0005-0000-0000-00008E280000}"/>
    <cellStyle name="Percent 31 6 3 2" xfId="10568" xr:uid="{00000000-0005-0000-0000-00008F280000}"/>
    <cellStyle name="Percent 31 6 4" xfId="10569" xr:uid="{00000000-0005-0000-0000-000090280000}"/>
    <cellStyle name="Percent 31 7" xfId="10570" xr:uid="{00000000-0005-0000-0000-000091280000}"/>
    <cellStyle name="Percent 31 7 2" xfId="10571" xr:uid="{00000000-0005-0000-0000-000092280000}"/>
    <cellStyle name="Percent 31 8" xfId="10572" xr:uid="{00000000-0005-0000-0000-000093280000}"/>
    <cellStyle name="Percent 31 8 2" xfId="10573" xr:uid="{00000000-0005-0000-0000-000094280000}"/>
    <cellStyle name="Percent 31 9" xfId="10574" xr:uid="{00000000-0005-0000-0000-000095280000}"/>
    <cellStyle name="Percent 31 9 2" xfId="10575" xr:uid="{00000000-0005-0000-0000-000096280000}"/>
    <cellStyle name="Percent 4" xfId="2818" xr:uid="{00000000-0005-0000-0000-000097280000}"/>
    <cellStyle name="Percent 4 10" xfId="2819" xr:uid="{00000000-0005-0000-0000-000098280000}"/>
    <cellStyle name="Percent 4 10 10" xfId="10578" xr:uid="{00000000-0005-0000-0000-000099280000}"/>
    <cellStyle name="Percent 4 10 10 2" xfId="10579" xr:uid="{00000000-0005-0000-0000-00009A280000}"/>
    <cellStyle name="Percent 4 10 11" xfId="10580" xr:uid="{00000000-0005-0000-0000-00009B280000}"/>
    <cellStyle name="Percent 4 10 12" xfId="10577" xr:uid="{00000000-0005-0000-0000-00009C280000}"/>
    <cellStyle name="Percent 4 10 2" xfId="10581" xr:uid="{00000000-0005-0000-0000-00009D280000}"/>
    <cellStyle name="Percent 4 10 2 2" xfId="10582" xr:uid="{00000000-0005-0000-0000-00009E280000}"/>
    <cellStyle name="Percent 4 10 2 2 2" xfId="10583" xr:uid="{00000000-0005-0000-0000-00009F280000}"/>
    <cellStyle name="Percent 4 10 2 3" xfId="10584" xr:uid="{00000000-0005-0000-0000-0000A0280000}"/>
    <cellStyle name="Percent 4 10 2 3 2" xfId="10585" xr:uid="{00000000-0005-0000-0000-0000A1280000}"/>
    <cellStyle name="Percent 4 10 2 4" xfId="10586" xr:uid="{00000000-0005-0000-0000-0000A2280000}"/>
    <cellStyle name="Percent 4 10 3" xfId="10587" xr:uid="{00000000-0005-0000-0000-0000A3280000}"/>
    <cellStyle name="Percent 4 10 3 2" xfId="10588" xr:uid="{00000000-0005-0000-0000-0000A4280000}"/>
    <cellStyle name="Percent 4 10 3 2 2" xfId="10589" xr:uid="{00000000-0005-0000-0000-0000A5280000}"/>
    <cellStyle name="Percent 4 10 3 3" xfId="10590" xr:uid="{00000000-0005-0000-0000-0000A6280000}"/>
    <cellStyle name="Percent 4 10 3 3 2" xfId="10591" xr:uid="{00000000-0005-0000-0000-0000A7280000}"/>
    <cellStyle name="Percent 4 10 3 4" xfId="10592" xr:uid="{00000000-0005-0000-0000-0000A8280000}"/>
    <cellStyle name="Percent 4 10 4" xfId="10593" xr:uid="{00000000-0005-0000-0000-0000A9280000}"/>
    <cellStyle name="Percent 4 10 4 2" xfId="10594" xr:uid="{00000000-0005-0000-0000-0000AA280000}"/>
    <cellStyle name="Percent 4 10 4 2 2" xfId="10595" xr:uid="{00000000-0005-0000-0000-0000AB280000}"/>
    <cellStyle name="Percent 4 10 4 3" xfId="10596" xr:uid="{00000000-0005-0000-0000-0000AC280000}"/>
    <cellStyle name="Percent 4 10 4 3 2" xfId="10597" xr:uid="{00000000-0005-0000-0000-0000AD280000}"/>
    <cellStyle name="Percent 4 10 4 4" xfId="10598" xr:uid="{00000000-0005-0000-0000-0000AE280000}"/>
    <cellStyle name="Percent 4 10 5" xfId="10599" xr:uid="{00000000-0005-0000-0000-0000AF280000}"/>
    <cellStyle name="Percent 4 10 5 2" xfId="10600" xr:uid="{00000000-0005-0000-0000-0000B0280000}"/>
    <cellStyle name="Percent 4 10 5 2 2" xfId="10601" xr:uid="{00000000-0005-0000-0000-0000B1280000}"/>
    <cellStyle name="Percent 4 10 5 3" xfId="10602" xr:uid="{00000000-0005-0000-0000-0000B2280000}"/>
    <cellStyle name="Percent 4 10 5 3 2" xfId="10603" xr:uid="{00000000-0005-0000-0000-0000B3280000}"/>
    <cellStyle name="Percent 4 10 5 4" xfId="10604" xr:uid="{00000000-0005-0000-0000-0000B4280000}"/>
    <cellStyle name="Percent 4 10 5 4 2" xfId="10605" xr:uid="{00000000-0005-0000-0000-0000B5280000}"/>
    <cellStyle name="Percent 4 10 5 5" xfId="10606" xr:uid="{00000000-0005-0000-0000-0000B6280000}"/>
    <cellStyle name="Percent 4 10 6" xfId="10607" xr:uid="{00000000-0005-0000-0000-0000B7280000}"/>
    <cellStyle name="Percent 4 10 6 2" xfId="10608" xr:uid="{00000000-0005-0000-0000-0000B8280000}"/>
    <cellStyle name="Percent 4 10 6 2 2" xfId="10609" xr:uid="{00000000-0005-0000-0000-0000B9280000}"/>
    <cellStyle name="Percent 4 10 6 3" xfId="10610" xr:uid="{00000000-0005-0000-0000-0000BA280000}"/>
    <cellStyle name="Percent 4 10 6 3 2" xfId="10611" xr:uid="{00000000-0005-0000-0000-0000BB280000}"/>
    <cellStyle name="Percent 4 10 6 4" xfId="10612" xr:uid="{00000000-0005-0000-0000-0000BC280000}"/>
    <cellStyle name="Percent 4 10 7" xfId="10613" xr:uid="{00000000-0005-0000-0000-0000BD280000}"/>
    <cellStyle name="Percent 4 10 7 2" xfId="10614" xr:uid="{00000000-0005-0000-0000-0000BE280000}"/>
    <cellStyle name="Percent 4 10 8" xfId="10615" xr:uid="{00000000-0005-0000-0000-0000BF280000}"/>
    <cellStyle name="Percent 4 10 8 2" xfId="10616" xr:uid="{00000000-0005-0000-0000-0000C0280000}"/>
    <cellStyle name="Percent 4 10 9" xfId="10617" xr:uid="{00000000-0005-0000-0000-0000C1280000}"/>
    <cellStyle name="Percent 4 10 9 2" xfId="10618" xr:uid="{00000000-0005-0000-0000-0000C2280000}"/>
    <cellStyle name="Percent 4 11" xfId="2820" xr:uid="{00000000-0005-0000-0000-0000C3280000}"/>
    <cellStyle name="Percent 4 11 10" xfId="10620" xr:uid="{00000000-0005-0000-0000-0000C4280000}"/>
    <cellStyle name="Percent 4 11 10 2" xfId="10621" xr:uid="{00000000-0005-0000-0000-0000C5280000}"/>
    <cellStyle name="Percent 4 11 11" xfId="10622" xr:uid="{00000000-0005-0000-0000-0000C6280000}"/>
    <cellStyle name="Percent 4 11 12" xfId="10619" xr:uid="{00000000-0005-0000-0000-0000C7280000}"/>
    <cellStyle name="Percent 4 11 2" xfId="10623" xr:uid="{00000000-0005-0000-0000-0000C8280000}"/>
    <cellStyle name="Percent 4 11 2 2" xfId="10624" xr:uid="{00000000-0005-0000-0000-0000C9280000}"/>
    <cellStyle name="Percent 4 11 2 2 2" xfId="10625" xr:uid="{00000000-0005-0000-0000-0000CA280000}"/>
    <cellStyle name="Percent 4 11 2 3" xfId="10626" xr:uid="{00000000-0005-0000-0000-0000CB280000}"/>
    <cellStyle name="Percent 4 11 2 3 2" xfId="10627" xr:uid="{00000000-0005-0000-0000-0000CC280000}"/>
    <cellStyle name="Percent 4 11 2 4" xfId="10628" xr:uid="{00000000-0005-0000-0000-0000CD280000}"/>
    <cellStyle name="Percent 4 11 3" xfId="10629" xr:uid="{00000000-0005-0000-0000-0000CE280000}"/>
    <cellStyle name="Percent 4 11 3 2" xfId="10630" xr:uid="{00000000-0005-0000-0000-0000CF280000}"/>
    <cellStyle name="Percent 4 11 3 2 2" xfId="10631" xr:uid="{00000000-0005-0000-0000-0000D0280000}"/>
    <cellStyle name="Percent 4 11 3 3" xfId="10632" xr:uid="{00000000-0005-0000-0000-0000D1280000}"/>
    <cellStyle name="Percent 4 11 3 3 2" xfId="10633" xr:uid="{00000000-0005-0000-0000-0000D2280000}"/>
    <cellStyle name="Percent 4 11 3 4" xfId="10634" xr:uid="{00000000-0005-0000-0000-0000D3280000}"/>
    <cellStyle name="Percent 4 11 4" xfId="10635" xr:uid="{00000000-0005-0000-0000-0000D4280000}"/>
    <cellStyle name="Percent 4 11 4 2" xfId="10636" xr:uid="{00000000-0005-0000-0000-0000D5280000}"/>
    <cellStyle name="Percent 4 11 4 2 2" xfId="10637" xr:uid="{00000000-0005-0000-0000-0000D6280000}"/>
    <cellStyle name="Percent 4 11 4 3" xfId="10638" xr:uid="{00000000-0005-0000-0000-0000D7280000}"/>
    <cellStyle name="Percent 4 11 4 3 2" xfId="10639" xr:uid="{00000000-0005-0000-0000-0000D8280000}"/>
    <cellStyle name="Percent 4 11 4 4" xfId="10640" xr:uid="{00000000-0005-0000-0000-0000D9280000}"/>
    <cellStyle name="Percent 4 11 5" xfId="10641" xr:uid="{00000000-0005-0000-0000-0000DA280000}"/>
    <cellStyle name="Percent 4 11 5 2" xfId="10642" xr:uid="{00000000-0005-0000-0000-0000DB280000}"/>
    <cellStyle name="Percent 4 11 5 2 2" xfId="10643" xr:uid="{00000000-0005-0000-0000-0000DC280000}"/>
    <cellStyle name="Percent 4 11 5 3" xfId="10644" xr:uid="{00000000-0005-0000-0000-0000DD280000}"/>
    <cellStyle name="Percent 4 11 5 3 2" xfId="10645" xr:uid="{00000000-0005-0000-0000-0000DE280000}"/>
    <cellStyle name="Percent 4 11 5 4" xfId="10646" xr:uid="{00000000-0005-0000-0000-0000DF280000}"/>
    <cellStyle name="Percent 4 11 5 4 2" xfId="10647" xr:uid="{00000000-0005-0000-0000-0000E0280000}"/>
    <cellStyle name="Percent 4 11 5 5" xfId="10648" xr:uid="{00000000-0005-0000-0000-0000E1280000}"/>
    <cellStyle name="Percent 4 11 6" xfId="10649" xr:uid="{00000000-0005-0000-0000-0000E2280000}"/>
    <cellStyle name="Percent 4 11 6 2" xfId="10650" xr:uid="{00000000-0005-0000-0000-0000E3280000}"/>
    <cellStyle name="Percent 4 11 6 2 2" xfId="10651" xr:uid="{00000000-0005-0000-0000-0000E4280000}"/>
    <cellStyle name="Percent 4 11 6 3" xfId="10652" xr:uid="{00000000-0005-0000-0000-0000E5280000}"/>
    <cellStyle name="Percent 4 11 6 3 2" xfId="10653" xr:uid="{00000000-0005-0000-0000-0000E6280000}"/>
    <cellStyle name="Percent 4 11 6 4" xfId="10654" xr:uid="{00000000-0005-0000-0000-0000E7280000}"/>
    <cellStyle name="Percent 4 11 7" xfId="10655" xr:uid="{00000000-0005-0000-0000-0000E8280000}"/>
    <cellStyle name="Percent 4 11 7 2" xfId="10656" xr:uid="{00000000-0005-0000-0000-0000E9280000}"/>
    <cellStyle name="Percent 4 11 8" xfId="10657" xr:uid="{00000000-0005-0000-0000-0000EA280000}"/>
    <cellStyle name="Percent 4 11 8 2" xfId="10658" xr:uid="{00000000-0005-0000-0000-0000EB280000}"/>
    <cellStyle name="Percent 4 11 9" xfId="10659" xr:uid="{00000000-0005-0000-0000-0000EC280000}"/>
    <cellStyle name="Percent 4 11 9 2" xfId="10660" xr:uid="{00000000-0005-0000-0000-0000ED280000}"/>
    <cellStyle name="Percent 4 12" xfId="2821" xr:uid="{00000000-0005-0000-0000-0000EE280000}"/>
    <cellStyle name="Percent 4 12 10" xfId="10662" xr:uid="{00000000-0005-0000-0000-0000EF280000}"/>
    <cellStyle name="Percent 4 12 10 2" xfId="10663" xr:uid="{00000000-0005-0000-0000-0000F0280000}"/>
    <cellStyle name="Percent 4 12 11" xfId="10664" xr:uid="{00000000-0005-0000-0000-0000F1280000}"/>
    <cellStyle name="Percent 4 12 12" xfId="10661" xr:uid="{00000000-0005-0000-0000-0000F2280000}"/>
    <cellStyle name="Percent 4 12 2" xfId="10665" xr:uid="{00000000-0005-0000-0000-0000F3280000}"/>
    <cellStyle name="Percent 4 12 2 2" xfId="10666" xr:uid="{00000000-0005-0000-0000-0000F4280000}"/>
    <cellStyle name="Percent 4 12 2 2 2" xfId="10667" xr:uid="{00000000-0005-0000-0000-0000F5280000}"/>
    <cellStyle name="Percent 4 12 2 3" xfId="10668" xr:uid="{00000000-0005-0000-0000-0000F6280000}"/>
    <cellStyle name="Percent 4 12 2 3 2" xfId="10669" xr:uid="{00000000-0005-0000-0000-0000F7280000}"/>
    <cellStyle name="Percent 4 12 2 4" xfId="10670" xr:uid="{00000000-0005-0000-0000-0000F8280000}"/>
    <cellStyle name="Percent 4 12 3" xfId="10671" xr:uid="{00000000-0005-0000-0000-0000F9280000}"/>
    <cellStyle name="Percent 4 12 3 2" xfId="10672" xr:uid="{00000000-0005-0000-0000-0000FA280000}"/>
    <cellStyle name="Percent 4 12 3 2 2" xfId="10673" xr:uid="{00000000-0005-0000-0000-0000FB280000}"/>
    <cellStyle name="Percent 4 12 3 3" xfId="10674" xr:uid="{00000000-0005-0000-0000-0000FC280000}"/>
    <cellStyle name="Percent 4 12 3 3 2" xfId="10675" xr:uid="{00000000-0005-0000-0000-0000FD280000}"/>
    <cellStyle name="Percent 4 12 3 4" xfId="10676" xr:uid="{00000000-0005-0000-0000-0000FE280000}"/>
    <cellStyle name="Percent 4 12 4" xfId="10677" xr:uid="{00000000-0005-0000-0000-0000FF280000}"/>
    <cellStyle name="Percent 4 12 4 2" xfId="10678" xr:uid="{00000000-0005-0000-0000-000000290000}"/>
    <cellStyle name="Percent 4 12 4 2 2" xfId="10679" xr:uid="{00000000-0005-0000-0000-000001290000}"/>
    <cellStyle name="Percent 4 12 4 3" xfId="10680" xr:uid="{00000000-0005-0000-0000-000002290000}"/>
    <cellStyle name="Percent 4 12 4 3 2" xfId="10681" xr:uid="{00000000-0005-0000-0000-000003290000}"/>
    <cellStyle name="Percent 4 12 4 4" xfId="10682" xr:uid="{00000000-0005-0000-0000-000004290000}"/>
    <cellStyle name="Percent 4 12 5" xfId="10683" xr:uid="{00000000-0005-0000-0000-000005290000}"/>
    <cellStyle name="Percent 4 12 5 2" xfId="10684" xr:uid="{00000000-0005-0000-0000-000006290000}"/>
    <cellStyle name="Percent 4 12 5 2 2" xfId="10685" xr:uid="{00000000-0005-0000-0000-000007290000}"/>
    <cellStyle name="Percent 4 12 5 3" xfId="10686" xr:uid="{00000000-0005-0000-0000-000008290000}"/>
    <cellStyle name="Percent 4 12 5 3 2" xfId="10687" xr:uid="{00000000-0005-0000-0000-000009290000}"/>
    <cellStyle name="Percent 4 12 5 4" xfId="10688" xr:uid="{00000000-0005-0000-0000-00000A290000}"/>
    <cellStyle name="Percent 4 12 5 4 2" xfId="10689" xr:uid="{00000000-0005-0000-0000-00000B290000}"/>
    <cellStyle name="Percent 4 12 5 5" xfId="10690" xr:uid="{00000000-0005-0000-0000-00000C290000}"/>
    <cellStyle name="Percent 4 12 6" xfId="10691" xr:uid="{00000000-0005-0000-0000-00000D290000}"/>
    <cellStyle name="Percent 4 12 6 2" xfId="10692" xr:uid="{00000000-0005-0000-0000-00000E290000}"/>
    <cellStyle name="Percent 4 12 6 2 2" xfId="10693" xr:uid="{00000000-0005-0000-0000-00000F290000}"/>
    <cellStyle name="Percent 4 12 6 3" xfId="10694" xr:uid="{00000000-0005-0000-0000-000010290000}"/>
    <cellStyle name="Percent 4 12 6 3 2" xfId="10695" xr:uid="{00000000-0005-0000-0000-000011290000}"/>
    <cellStyle name="Percent 4 12 6 4" xfId="10696" xr:uid="{00000000-0005-0000-0000-000012290000}"/>
    <cellStyle name="Percent 4 12 7" xfId="10697" xr:uid="{00000000-0005-0000-0000-000013290000}"/>
    <cellStyle name="Percent 4 12 7 2" xfId="10698" xr:uid="{00000000-0005-0000-0000-000014290000}"/>
    <cellStyle name="Percent 4 12 8" xfId="10699" xr:uid="{00000000-0005-0000-0000-000015290000}"/>
    <cellStyle name="Percent 4 12 8 2" xfId="10700" xr:uid="{00000000-0005-0000-0000-000016290000}"/>
    <cellStyle name="Percent 4 12 9" xfId="10701" xr:uid="{00000000-0005-0000-0000-000017290000}"/>
    <cellStyle name="Percent 4 12 9 2" xfId="10702" xr:uid="{00000000-0005-0000-0000-000018290000}"/>
    <cellStyle name="Percent 4 13" xfId="2822" xr:uid="{00000000-0005-0000-0000-000019290000}"/>
    <cellStyle name="Percent 4 13 10" xfId="10704" xr:uid="{00000000-0005-0000-0000-00001A290000}"/>
    <cellStyle name="Percent 4 13 10 2" xfId="10705" xr:uid="{00000000-0005-0000-0000-00001B290000}"/>
    <cellStyle name="Percent 4 13 11" xfId="10706" xr:uid="{00000000-0005-0000-0000-00001C290000}"/>
    <cellStyle name="Percent 4 13 12" xfId="10703" xr:uid="{00000000-0005-0000-0000-00001D290000}"/>
    <cellStyle name="Percent 4 13 2" xfId="10707" xr:uid="{00000000-0005-0000-0000-00001E290000}"/>
    <cellStyle name="Percent 4 13 2 2" xfId="10708" xr:uid="{00000000-0005-0000-0000-00001F290000}"/>
    <cellStyle name="Percent 4 13 2 2 2" xfId="10709" xr:uid="{00000000-0005-0000-0000-000020290000}"/>
    <cellStyle name="Percent 4 13 2 3" xfId="10710" xr:uid="{00000000-0005-0000-0000-000021290000}"/>
    <cellStyle name="Percent 4 13 2 3 2" xfId="10711" xr:uid="{00000000-0005-0000-0000-000022290000}"/>
    <cellStyle name="Percent 4 13 2 4" xfId="10712" xr:uid="{00000000-0005-0000-0000-000023290000}"/>
    <cellStyle name="Percent 4 13 3" xfId="10713" xr:uid="{00000000-0005-0000-0000-000024290000}"/>
    <cellStyle name="Percent 4 13 3 2" xfId="10714" xr:uid="{00000000-0005-0000-0000-000025290000}"/>
    <cellStyle name="Percent 4 13 3 2 2" xfId="10715" xr:uid="{00000000-0005-0000-0000-000026290000}"/>
    <cellStyle name="Percent 4 13 3 3" xfId="10716" xr:uid="{00000000-0005-0000-0000-000027290000}"/>
    <cellStyle name="Percent 4 13 3 3 2" xfId="10717" xr:uid="{00000000-0005-0000-0000-000028290000}"/>
    <cellStyle name="Percent 4 13 3 4" xfId="10718" xr:uid="{00000000-0005-0000-0000-000029290000}"/>
    <cellStyle name="Percent 4 13 4" xfId="10719" xr:uid="{00000000-0005-0000-0000-00002A290000}"/>
    <cellStyle name="Percent 4 13 4 2" xfId="10720" xr:uid="{00000000-0005-0000-0000-00002B290000}"/>
    <cellStyle name="Percent 4 13 4 2 2" xfId="10721" xr:uid="{00000000-0005-0000-0000-00002C290000}"/>
    <cellStyle name="Percent 4 13 4 3" xfId="10722" xr:uid="{00000000-0005-0000-0000-00002D290000}"/>
    <cellStyle name="Percent 4 13 4 3 2" xfId="10723" xr:uid="{00000000-0005-0000-0000-00002E290000}"/>
    <cellStyle name="Percent 4 13 4 4" xfId="10724" xr:uid="{00000000-0005-0000-0000-00002F290000}"/>
    <cellStyle name="Percent 4 13 5" xfId="10725" xr:uid="{00000000-0005-0000-0000-000030290000}"/>
    <cellStyle name="Percent 4 13 5 2" xfId="10726" xr:uid="{00000000-0005-0000-0000-000031290000}"/>
    <cellStyle name="Percent 4 13 5 2 2" xfId="10727" xr:uid="{00000000-0005-0000-0000-000032290000}"/>
    <cellStyle name="Percent 4 13 5 3" xfId="10728" xr:uid="{00000000-0005-0000-0000-000033290000}"/>
    <cellStyle name="Percent 4 13 5 3 2" xfId="10729" xr:uid="{00000000-0005-0000-0000-000034290000}"/>
    <cellStyle name="Percent 4 13 5 4" xfId="10730" xr:uid="{00000000-0005-0000-0000-000035290000}"/>
    <cellStyle name="Percent 4 13 5 4 2" xfId="10731" xr:uid="{00000000-0005-0000-0000-000036290000}"/>
    <cellStyle name="Percent 4 13 5 5" xfId="10732" xr:uid="{00000000-0005-0000-0000-000037290000}"/>
    <cellStyle name="Percent 4 13 6" xfId="10733" xr:uid="{00000000-0005-0000-0000-000038290000}"/>
    <cellStyle name="Percent 4 13 6 2" xfId="10734" xr:uid="{00000000-0005-0000-0000-000039290000}"/>
    <cellStyle name="Percent 4 13 6 2 2" xfId="10735" xr:uid="{00000000-0005-0000-0000-00003A290000}"/>
    <cellStyle name="Percent 4 13 6 3" xfId="10736" xr:uid="{00000000-0005-0000-0000-00003B290000}"/>
    <cellStyle name="Percent 4 13 6 3 2" xfId="10737" xr:uid="{00000000-0005-0000-0000-00003C290000}"/>
    <cellStyle name="Percent 4 13 6 4" xfId="10738" xr:uid="{00000000-0005-0000-0000-00003D290000}"/>
    <cellStyle name="Percent 4 13 7" xfId="10739" xr:uid="{00000000-0005-0000-0000-00003E290000}"/>
    <cellStyle name="Percent 4 13 7 2" xfId="10740" xr:uid="{00000000-0005-0000-0000-00003F290000}"/>
    <cellStyle name="Percent 4 13 8" xfId="10741" xr:uid="{00000000-0005-0000-0000-000040290000}"/>
    <cellStyle name="Percent 4 13 8 2" xfId="10742" xr:uid="{00000000-0005-0000-0000-000041290000}"/>
    <cellStyle name="Percent 4 13 9" xfId="10743" xr:uid="{00000000-0005-0000-0000-000042290000}"/>
    <cellStyle name="Percent 4 13 9 2" xfId="10744" xr:uid="{00000000-0005-0000-0000-000043290000}"/>
    <cellStyle name="Percent 4 14" xfId="2823" xr:uid="{00000000-0005-0000-0000-000044290000}"/>
    <cellStyle name="Percent 4 14 10" xfId="10746" xr:uid="{00000000-0005-0000-0000-000045290000}"/>
    <cellStyle name="Percent 4 14 10 2" xfId="10747" xr:uid="{00000000-0005-0000-0000-000046290000}"/>
    <cellStyle name="Percent 4 14 11" xfId="10748" xr:uid="{00000000-0005-0000-0000-000047290000}"/>
    <cellStyle name="Percent 4 14 11 2" xfId="10749" xr:uid="{00000000-0005-0000-0000-000048290000}"/>
    <cellStyle name="Percent 4 14 12" xfId="10750" xr:uid="{00000000-0005-0000-0000-000049290000}"/>
    <cellStyle name="Percent 4 14 13" xfId="10745" xr:uid="{00000000-0005-0000-0000-00004A290000}"/>
    <cellStyle name="Percent 4 14 2" xfId="10751" xr:uid="{00000000-0005-0000-0000-00004B290000}"/>
    <cellStyle name="Percent 4 14 2 2" xfId="10752" xr:uid="{00000000-0005-0000-0000-00004C290000}"/>
    <cellStyle name="Percent 4 14 2 2 2" xfId="10753" xr:uid="{00000000-0005-0000-0000-00004D290000}"/>
    <cellStyle name="Percent 4 14 2 2 2 2" xfId="10754" xr:uid="{00000000-0005-0000-0000-00004E290000}"/>
    <cellStyle name="Percent 4 14 2 2 3" xfId="10755" xr:uid="{00000000-0005-0000-0000-00004F290000}"/>
    <cellStyle name="Percent 4 14 2 2 3 2" xfId="10756" xr:uid="{00000000-0005-0000-0000-000050290000}"/>
    <cellStyle name="Percent 4 14 2 2 4" xfId="10757" xr:uid="{00000000-0005-0000-0000-000051290000}"/>
    <cellStyle name="Percent 4 14 2 3" xfId="10758" xr:uid="{00000000-0005-0000-0000-000052290000}"/>
    <cellStyle name="Percent 4 14 2 3 2" xfId="10759" xr:uid="{00000000-0005-0000-0000-000053290000}"/>
    <cellStyle name="Percent 4 14 2 3 2 2" xfId="10760" xr:uid="{00000000-0005-0000-0000-000054290000}"/>
    <cellStyle name="Percent 4 14 2 3 3" xfId="10761" xr:uid="{00000000-0005-0000-0000-000055290000}"/>
    <cellStyle name="Percent 4 14 2 3 3 2" xfId="10762" xr:uid="{00000000-0005-0000-0000-000056290000}"/>
    <cellStyle name="Percent 4 14 2 3 4" xfId="10763" xr:uid="{00000000-0005-0000-0000-000057290000}"/>
    <cellStyle name="Percent 4 14 2 4" xfId="10764" xr:uid="{00000000-0005-0000-0000-000058290000}"/>
    <cellStyle name="Percent 4 14 2 4 2" xfId="10765" xr:uid="{00000000-0005-0000-0000-000059290000}"/>
    <cellStyle name="Percent 4 14 2 4 2 2" xfId="10766" xr:uid="{00000000-0005-0000-0000-00005A290000}"/>
    <cellStyle name="Percent 4 14 2 4 3" xfId="10767" xr:uid="{00000000-0005-0000-0000-00005B290000}"/>
    <cellStyle name="Percent 4 14 2 4 3 2" xfId="10768" xr:uid="{00000000-0005-0000-0000-00005C290000}"/>
    <cellStyle name="Percent 4 14 2 4 4" xfId="10769" xr:uid="{00000000-0005-0000-0000-00005D290000}"/>
    <cellStyle name="Percent 4 14 2 4 4 2" xfId="10770" xr:uid="{00000000-0005-0000-0000-00005E290000}"/>
    <cellStyle name="Percent 4 14 2 4 5" xfId="10771" xr:uid="{00000000-0005-0000-0000-00005F290000}"/>
    <cellStyle name="Percent 4 14 2 5" xfId="10772" xr:uid="{00000000-0005-0000-0000-000060290000}"/>
    <cellStyle name="Percent 4 14 2 5 2" xfId="10773" xr:uid="{00000000-0005-0000-0000-000061290000}"/>
    <cellStyle name="Percent 4 14 2 5 2 2" xfId="10774" xr:uid="{00000000-0005-0000-0000-000062290000}"/>
    <cellStyle name="Percent 4 14 2 5 3" xfId="10775" xr:uid="{00000000-0005-0000-0000-000063290000}"/>
    <cellStyle name="Percent 4 14 2 5 3 2" xfId="10776" xr:uid="{00000000-0005-0000-0000-000064290000}"/>
    <cellStyle name="Percent 4 14 2 5 4" xfId="10777" xr:uid="{00000000-0005-0000-0000-000065290000}"/>
    <cellStyle name="Percent 4 14 2 6" xfId="10778" xr:uid="{00000000-0005-0000-0000-000066290000}"/>
    <cellStyle name="Percent 4 14 2 6 2" xfId="10779" xr:uid="{00000000-0005-0000-0000-000067290000}"/>
    <cellStyle name="Percent 4 14 2 7" xfId="10780" xr:uid="{00000000-0005-0000-0000-000068290000}"/>
    <cellStyle name="Percent 4 14 2 7 2" xfId="10781" xr:uid="{00000000-0005-0000-0000-000069290000}"/>
    <cellStyle name="Percent 4 14 2 8" xfId="10782" xr:uid="{00000000-0005-0000-0000-00006A290000}"/>
    <cellStyle name="Percent 4 14 2 8 2" xfId="10783" xr:uid="{00000000-0005-0000-0000-00006B290000}"/>
    <cellStyle name="Percent 4 14 2 9" xfId="10784" xr:uid="{00000000-0005-0000-0000-00006C290000}"/>
    <cellStyle name="Percent 4 14 3" xfId="10785" xr:uid="{00000000-0005-0000-0000-00006D290000}"/>
    <cellStyle name="Percent 4 14 3 2" xfId="10786" xr:uid="{00000000-0005-0000-0000-00006E290000}"/>
    <cellStyle name="Percent 4 14 3 2 2" xfId="10787" xr:uid="{00000000-0005-0000-0000-00006F290000}"/>
    <cellStyle name="Percent 4 14 3 3" xfId="10788" xr:uid="{00000000-0005-0000-0000-000070290000}"/>
    <cellStyle name="Percent 4 14 3 3 2" xfId="10789" xr:uid="{00000000-0005-0000-0000-000071290000}"/>
    <cellStyle name="Percent 4 14 3 4" xfId="10790" xr:uid="{00000000-0005-0000-0000-000072290000}"/>
    <cellStyle name="Percent 4 14 4" xfId="10791" xr:uid="{00000000-0005-0000-0000-000073290000}"/>
    <cellStyle name="Percent 4 14 4 2" xfId="10792" xr:uid="{00000000-0005-0000-0000-000074290000}"/>
    <cellStyle name="Percent 4 14 4 2 2" xfId="10793" xr:uid="{00000000-0005-0000-0000-000075290000}"/>
    <cellStyle name="Percent 4 14 4 3" xfId="10794" xr:uid="{00000000-0005-0000-0000-000076290000}"/>
    <cellStyle name="Percent 4 14 4 3 2" xfId="10795" xr:uid="{00000000-0005-0000-0000-000077290000}"/>
    <cellStyle name="Percent 4 14 4 4" xfId="10796" xr:uid="{00000000-0005-0000-0000-000078290000}"/>
    <cellStyle name="Percent 4 14 5" xfId="10797" xr:uid="{00000000-0005-0000-0000-000079290000}"/>
    <cellStyle name="Percent 4 14 5 2" xfId="10798" xr:uid="{00000000-0005-0000-0000-00007A290000}"/>
    <cellStyle name="Percent 4 14 5 2 2" xfId="10799" xr:uid="{00000000-0005-0000-0000-00007B290000}"/>
    <cellStyle name="Percent 4 14 5 3" xfId="10800" xr:uid="{00000000-0005-0000-0000-00007C290000}"/>
    <cellStyle name="Percent 4 14 5 3 2" xfId="10801" xr:uid="{00000000-0005-0000-0000-00007D290000}"/>
    <cellStyle name="Percent 4 14 5 4" xfId="10802" xr:uid="{00000000-0005-0000-0000-00007E290000}"/>
    <cellStyle name="Percent 4 14 6" xfId="10803" xr:uid="{00000000-0005-0000-0000-00007F290000}"/>
    <cellStyle name="Percent 4 14 6 2" xfId="10804" xr:uid="{00000000-0005-0000-0000-000080290000}"/>
    <cellStyle name="Percent 4 14 6 2 2" xfId="10805" xr:uid="{00000000-0005-0000-0000-000081290000}"/>
    <cellStyle name="Percent 4 14 6 3" xfId="10806" xr:uid="{00000000-0005-0000-0000-000082290000}"/>
    <cellStyle name="Percent 4 14 6 3 2" xfId="10807" xr:uid="{00000000-0005-0000-0000-000083290000}"/>
    <cellStyle name="Percent 4 14 6 4" xfId="10808" xr:uid="{00000000-0005-0000-0000-000084290000}"/>
    <cellStyle name="Percent 4 14 6 4 2" xfId="10809" xr:uid="{00000000-0005-0000-0000-000085290000}"/>
    <cellStyle name="Percent 4 14 6 5" xfId="10810" xr:uid="{00000000-0005-0000-0000-000086290000}"/>
    <cellStyle name="Percent 4 14 7" xfId="10811" xr:uid="{00000000-0005-0000-0000-000087290000}"/>
    <cellStyle name="Percent 4 14 7 2" xfId="10812" xr:uid="{00000000-0005-0000-0000-000088290000}"/>
    <cellStyle name="Percent 4 14 7 2 2" xfId="10813" xr:uid="{00000000-0005-0000-0000-000089290000}"/>
    <cellStyle name="Percent 4 14 7 3" xfId="10814" xr:uid="{00000000-0005-0000-0000-00008A290000}"/>
    <cellStyle name="Percent 4 14 7 3 2" xfId="10815" xr:uid="{00000000-0005-0000-0000-00008B290000}"/>
    <cellStyle name="Percent 4 14 7 4" xfId="10816" xr:uid="{00000000-0005-0000-0000-00008C290000}"/>
    <cellStyle name="Percent 4 14 8" xfId="10817" xr:uid="{00000000-0005-0000-0000-00008D290000}"/>
    <cellStyle name="Percent 4 14 8 2" xfId="10818" xr:uid="{00000000-0005-0000-0000-00008E290000}"/>
    <cellStyle name="Percent 4 14 9" xfId="10819" xr:uid="{00000000-0005-0000-0000-00008F290000}"/>
    <cellStyle name="Percent 4 14 9 2" xfId="10820" xr:uid="{00000000-0005-0000-0000-000090290000}"/>
    <cellStyle name="Percent 4 15" xfId="2824" xr:uid="{00000000-0005-0000-0000-000091290000}"/>
    <cellStyle name="Percent 4 15 10" xfId="10822" xr:uid="{00000000-0005-0000-0000-000092290000}"/>
    <cellStyle name="Percent 4 15 10 2" xfId="10823" xr:uid="{00000000-0005-0000-0000-000093290000}"/>
    <cellStyle name="Percent 4 15 11" xfId="10824" xr:uid="{00000000-0005-0000-0000-000094290000}"/>
    <cellStyle name="Percent 4 15 12" xfId="10821" xr:uid="{00000000-0005-0000-0000-000095290000}"/>
    <cellStyle name="Percent 4 15 2" xfId="10825" xr:uid="{00000000-0005-0000-0000-000096290000}"/>
    <cellStyle name="Percent 4 15 2 2" xfId="10826" xr:uid="{00000000-0005-0000-0000-000097290000}"/>
    <cellStyle name="Percent 4 15 2 2 2" xfId="10827" xr:uid="{00000000-0005-0000-0000-000098290000}"/>
    <cellStyle name="Percent 4 15 2 3" xfId="10828" xr:uid="{00000000-0005-0000-0000-000099290000}"/>
    <cellStyle name="Percent 4 15 2 3 2" xfId="10829" xr:uid="{00000000-0005-0000-0000-00009A290000}"/>
    <cellStyle name="Percent 4 15 2 4" xfId="10830" xr:uid="{00000000-0005-0000-0000-00009B290000}"/>
    <cellStyle name="Percent 4 15 3" xfId="10831" xr:uid="{00000000-0005-0000-0000-00009C290000}"/>
    <cellStyle name="Percent 4 15 3 2" xfId="10832" xr:uid="{00000000-0005-0000-0000-00009D290000}"/>
    <cellStyle name="Percent 4 15 3 2 2" xfId="10833" xr:uid="{00000000-0005-0000-0000-00009E290000}"/>
    <cellStyle name="Percent 4 15 3 3" xfId="10834" xr:uid="{00000000-0005-0000-0000-00009F290000}"/>
    <cellStyle name="Percent 4 15 3 3 2" xfId="10835" xr:uid="{00000000-0005-0000-0000-0000A0290000}"/>
    <cellStyle name="Percent 4 15 3 4" xfId="10836" xr:uid="{00000000-0005-0000-0000-0000A1290000}"/>
    <cellStyle name="Percent 4 15 4" xfId="10837" xr:uid="{00000000-0005-0000-0000-0000A2290000}"/>
    <cellStyle name="Percent 4 15 4 2" xfId="10838" xr:uid="{00000000-0005-0000-0000-0000A3290000}"/>
    <cellStyle name="Percent 4 15 4 2 2" xfId="10839" xr:uid="{00000000-0005-0000-0000-0000A4290000}"/>
    <cellStyle name="Percent 4 15 4 3" xfId="10840" xr:uid="{00000000-0005-0000-0000-0000A5290000}"/>
    <cellStyle name="Percent 4 15 4 3 2" xfId="10841" xr:uid="{00000000-0005-0000-0000-0000A6290000}"/>
    <cellStyle name="Percent 4 15 4 4" xfId="10842" xr:uid="{00000000-0005-0000-0000-0000A7290000}"/>
    <cellStyle name="Percent 4 15 5" xfId="10843" xr:uid="{00000000-0005-0000-0000-0000A8290000}"/>
    <cellStyle name="Percent 4 15 5 2" xfId="10844" xr:uid="{00000000-0005-0000-0000-0000A9290000}"/>
    <cellStyle name="Percent 4 15 5 2 2" xfId="10845" xr:uid="{00000000-0005-0000-0000-0000AA290000}"/>
    <cellStyle name="Percent 4 15 5 3" xfId="10846" xr:uid="{00000000-0005-0000-0000-0000AB290000}"/>
    <cellStyle name="Percent 4 15 5 3 2" xfId="10847" xr:uid="{00000000-0005-0000-0000-0000AC290000}"/>
    <cellStyle name="Percent 4 15 5 4" xfId="10848" xr:uid="{00000000-0005-0000-0000-0000AD290000}"/>
    <cellStyle name="Percent 4 15 5 4 2" xfId="10849" xr:uid="{00000000-0005-0000-0000-0000AE290000}"/>
    <cellStyle name="Percent 4 15 5 5" xfId="10850" xr:uid="{00000000-0005-0000-0000-0000AF290000}"/>
    <cellStyle name="Percent 4 15 6" xfId="10851" xr:uid="{00000000-0005-0000-0000-0000B0290000}"/>
    <cellStyle name="Percent 4 15 6 2" xfId="10852" xr:uid="{00000000-0005-0000-0000-0000B1290000}"/>
    <cellStyle name="Percent 4 15 6 2 2" xfId="10853" xr:uid="{00000000-0005-0000-0000-0000B2290000}"/>
    <cellStyle name="Percent 4 15 6 3" xfId="10854" xr:uid="{00000000-0005-0000-0000-0000B3290000}"/>
    <cellStyle name="Percent 4 15 6 3 2" xfId="10855" xr:uid="{00000000-0005-0000-0000-0000B4290000}"/>
    <cellStyle name="Percent 4 15 6 4" xfId="10856" xr:uid="{00000000-0005-0000-0000-0000B5290000}"/>
    <cellStyle name="Percent 4 15 7" xfId="10857" xr:uid="{00000000-0005-0000-0000-0000B6290000}"/>
    <cellStyle name="Percent 4 15 7 2" xfId="10858" xr:uid="{00000000-0005-0000-0000-0000B7290000}"/>
    <cellStyle name="Percent 4 15 8" xfId="10859" xr:uid="{00000000-0005-0000-0000-0000B8290000}"/>
    <cellStyle name="Percent 4 15 8 2" xfId="10860" xr:uid="{00000000-0005-0000-0000-0000B9290000}"/>
    <cellStyle name="Percent 4 15 9" xfId="10861" xr:uid="{00000000-0005-0000-0000-0000BA290000}"/>
    <cellStyle name="Percent 4 15 9 2" xfId="10862" xr:uid="{00000000-0005-0000-0000-0000BB290000}"/>
    <cellStyle name="Percent 4 16" xfId="2825" xr:uid="{00000000-0005-0000-0000-0000BC290000}"/>
    <cellStyle name="Percent 4 16 10" xfId="10864" xr:uid="{00000000-0005-0000-0000-0000BD290000}"/>
    <cellStyle name="Percent 4 16 10 2" xfId="10865" xr:uid="{00000000-0005-0000-0000-0000BE290000}"/>
    <cellStyle name="Percent 4 16 11" xfId="10866" xr:uid="{00000000-0005-0000-0000-0000BF290000}"/>
    <cellStyle name="Percent 4 16 12" xfId="10863" xr:uid="{00000000-0005-0000-0000-0000C0290000}"/>
    <cellStyle name="Percent 4 16 2" xfId="10867" xr:uid="{00000000-0005-0000-0000-0000C1290000}"/>
    <cellStyle name="Percent 4 16 2 2" xfId="10868" xr:uid="{00000000-0005-0000-0000-0000C2290000}"/>
    <cellStyle name="Percent 4 16 2 2 2" xfId="10869" xr:uid="{00000000-0005-0000-0000-0000C3290000}"/>
    <cellStyle name="Percent 4 16 2 3" xfId="10870" xr:uid="{00000000-0005-0000-0000-0000C4290000}"/>
    <cellStyle name="Percent 4 16 2 3 2" xfId="10871" xr:uid="{00000000-0005-0000-0000-0000C5290000}"/>
    <cellStyle name="Percent 4 16 2 4" xfId="10872" xr:uid="{00000000-0005-0000-0000-0000C6290000}"/>
    <cellStyle name="Percent 4 16 3" xfId="10873" xr:uid="{00000000-0005-0000-0000-0000C7290000}"/>
    <cellStyle name="Percent 4 16 3 2" xfId="10874" xr:uid="{00000000-0005-0000-0000-0000C8290000}"/>
    <cellStyle name="Percent 4 16 3 2 2" xfId="10875" xr:uid="{00000000-0005-0000-0000-0000C9290000}"/>
    <cellStyle name="Percent 4 16 3 3" xfId="10876" xr:uid="{00000000-0005-0000-0000-0000CA290000}"/>
    <cellStyle name="Percent 4 16 3 3 2" xfId="10877" xr:uid="{00000000-0005-0000-0000-0000CB290000}"/>
    <cellStyle name="Percent 4 16 3 4" xfId="10878" xr:uid="{00000000-0005-0000-0000-0000CC290000}"/>
    <cellStyle name="Percent 4 16 4" xfId="10879" xr:uid="{00000000-0005-0000-0000-0000CD290000}"/>
    <cellStyle name="Percent 4 16 4 2" xfId="10880" xr:uid="{00000000-0005-0000-0000-0000CE290000}"/>
    <cellStyle name="Percent 4 16 4 2 2" xfId="10881" xr:uid="{00000000-0005-0000-0000-0000CF290000}"/>
    <cellStyle name="Percent 4 16 4 3" xfId="10882" xr:uid="{00000000-0005-0000-0000-0000D0290000}"/>
    <cellStyle name="Percent 4 16 4 3 2" xfId="10883" xr:uid="{00000000-0005-0000-0000-0000D1290000}"/>
    <cellStyle name="Percent 4 16 4 4" xfId="10884" xr:uid="{00000000-0005-0000-0000-0000D2290000}"/>
    <cellStyle name="Percent 4 16 5" xfId="10885" xr:uid="{00000000-0005-0000-0000-0000D3290000}"/>
    <cellStyle name="Percent 4 16 5 2" xfId="10886" xr:uid="{00000000-0005-0000-0000-0000D4290000}"/>
    <cellStyle name="Percent 4 16 5 2 2" xfId="10887" xr:uid="{00000000-0005-0000-0000-0000D5290000}"/>
    <cellStyle name="Percent 4 16 5 3" xfId="10888" xr:uid="{00000000-0005-0000-0000-0000D6290000}"/>
    <cellStyle name="Percent 4 16 5 3 2" xfId="10889" xr:uid="{00000000-0005-0000-0000-0000D7290000}"/>
    <cellStyle name="Percent 4 16 5 4" xfId="10890" xr:uid="{00000000-0005-0000-0000-0000D8290000}"/>
    <cellStyle name="Percent 4 16 5 4 2" xfId="10891" xr:uid="{00000000-0005-0000-0000-0000D9290000}"/>
    <cellStyle name="Percent 4 16 5 5" xfId="10892" xr:uid="{00000000-0005-0000-0000-0000DA290000}"/>
    <cellStyle name="Percent 4 16 6" xfId="10893" xr:uid="{00000000-0005-0000-0000-0000DB290000}"/>
    <cellStyle name="Percent 4 16 6 2" xfId="10894" xr:uid="{00000000-0005-0000-0000-0000DC290000}"/>
    <cellStyle name="Percent 4 16 6 2 2" xfId="10895" xr:uid="{00000000-0005-0000-0000-0000DD290000}"/>
    <cellStyle name="Percent 4 16 6 3" xfId="10896" xr:uid="{00000000-0005-0000-0000-0000DE290000}"/>
    <cellStyle name="Percent 4 16 6 3 2" xfId="10897" xr:uid="{00000000-0005-0000-0000-0000DF290000}"/>
    <cellStyle name="Percent 4 16 6 4" xfId="10898" xr:uid="{00000000-0005-0000-0000-0000E0290000}"/>
    <cellStyle name="Percent 4 16 7" xfId="10899" xr:uid="{00000000-0005-0000-0000-0000E1290000}"/>
    <cellStyle name="Percent 4 16 7 2" xfId="10900" xr:uid="{00000000-0005-0000-0000-0000E2290000}"/>
    <cellStyle name="Percent 4 16 8" xfId="10901" xr:uid="{00000000-0005-0000-0000-0000E3290000}"/>
    <cellStyle name="Percent 4 16 8 2" xfId="10902" xr:uid="{00000000-0005-0000-0000-0000E4290000}"/>
    <cellStyle name="Percent 4 16 9" xfId="10903" xr:uid="{00000000-0005-0000-0000-0000E5290000}"/>
    <cellStyle name="Percent 4 16 9 2" xfId="10904" xr:uid="{00000000-0005-0000-0000-0000E6290000}"/>
    <cellStyle name="Percent 4 17" xfId="2826" xr:uid="{00000000-0005-0000-0000-0000E7290000}"/>
    <cellStyle name="Percent 4 17 10" xfId="10906" xr:uid="{00000000-0005-0000-0000-0000E8290000}"/>
    <cellStyle name="Percent 4 17 10 2" xfId="10907" xr:uid="{00000000-0005-0000-0000-0000E9290000}"/>
    <cellStyle name="Percent 4 17 11" xfId="10908" xr:uid="{00000000-0005-0000-0000-0000EA290000}"/>
    <cellStyle name="Percent 4 17 12" xfId="10905" xr:uid="{00000000-0005-0000-0000-0000EB290000}"/>
    <cellStyle name="Percent 4 17 2" xfId="10909" xr:uid="{00000000-0005-0000-0000-0000EC290000}"/>
    <cellStyle name="Percent 4 17 2 2" xfId="10910" xr:uid="{00000000-0005-0000-0000-0000ED290000}"/>
    <cellStyle name="Percent 4 17 2 2 2" xfId="10911" xr:uid="{00000000-0005-0000-0000-0000EE290000}"/>
    <cellStyle name="Percent 4 17 2 3" xfId="10912" xr:uid="{00000000-0005-0000-0000-0000EF290000}"/>
    <cellStyle name="Percent 4 17 2 3 2" xfId="10913" xr:uid="{00000000-0005-0000-0000-0000F0290000}"/>
    <cellStyle name="Percent 4 17 2 4" xfId="10914" xr:uid="{00000000-0005-0000-0000-0000F1290000}"/>
    <cellStyle name="Percent 4 17 3" xfId="10915" xr:uid="{00000000-0005-0000-0000-0000F2290000}"/>
    <cellStyle name="Percent 4 17 3 2" xfId="10916" xr:uid="{00000000-0005-0000-0000-0000F3290000}"/>
    <cellStyle name="Percent 4 17 3 2 2" xfId="10917" xr:uid="{00000000-0005-0000-0000-0000F4290000}"/>
    <cellStyle name="Percent 4 17 3 3" xfId="10918" xr:uid="{00000000-0005-0000-0000-0000F5290000}"/>
    <cellStyle name="Percent 4 17 3 3 2" xfId="10919" xr:uid="{00000000-0005-0000-0000-0000F6290000}"/>
    <cellStyle name="Percent 4 17 3 4" xfId="10920" xr:uid="{00000000-0005-0000-0000-0000F7290000}"/>
    <cellStyle name="Percent 4 17 4" xfId="10921" xr:uid="{00000000-0005-0000-0000-0000F8290000}"/>
    <cellStyle name="Percent 4 17 4 2" xfId="10922" xr:uid="{00000000-0005-0000-0000-0000F9290000}"/>
    <cellStyle name="Percent 4 17 4 2 2" xfId="10923" xr:uid="{00000000-0005-0000-0000-0000FA290000}"/>
    <cellStyle name="Percent 4 17 4 3" xfId="10924" xr:uid="{00000000-0005-0000-0000-0000FB290000}"/>
    <cellStyle name="Percent 4 17 4 3 2" xfId="10925" xr:uid="{00000000-0005-0000-0000-0000FC290000}"/>
    <cellStyle name="Percent 4 17 4 4" xfId="10926" xr:uid="{00000000-0005-0000-0000-0000FD290000}"/>
    <cellStyle name="Percent 4 17 5" xfId="10927" xr:uid="{00000000-0005-0000-0000-0000FE290000}"/>
    <cellStyle name="Percent 4 17 5 2" xfId="10928" xr:uid="{00000000-0005-0000-0000-0000FF290000}"/>
    <cellStyle name="Percent 4 17 5 2 2" xfId="10929" xr:uid="{00000000-0005-0000-0000-0000002A0000}"/>
    <cellStyle name="Percent 4 17 5 3" xfId="10930" xr:uid="{00000000-0005-0000-0000-0000012A0000}"/>
    <cellStyle name="Percent 4 17 5 3 2" xfId="10931" xr:uid="{00000000-0005-0000-0000-0000022A0000}"/>
    <cellStyle name="Percent 4 17 5 4" xfId="10932" xr:uid="{00000000-0005-0000-0000-0000032A0000}"/>
    <cellStyle name="Percent 4 17 5 4 2" xfId="10933" xr:uid="{00000000-0005-0000-0000-0000042A0000}"/>
    <cellStyle name="Percent 4 17 5 5" xfId="10934" xr:uid="{00000000-0005-0000-0000-0000052A0000}"/>
    <cellStyle name="Percent 4 17 6" xfId="10935" xr:uid="{00000000-0005-0000-0000-0000062A0000}"/>
    <cellStyle name="Percent 4 17 6 2" xfId="10936" xr:uid="{00000000-0005-0000-0000-0000072A0000}"/>
    <cellStyle name="Percent 4 17 6 2 2" xfId="10937" xr:uid="{00000000-0005-0000-0000-0000082A0000}"/>
    <cellStyle name="Percent 4 17 6 3" xfId="10938" xr:uid="{00000000-0005-0000-0000-0000092A0000}"/>
    <cellStyle name="Percent 4 17 6 3 2" xfId="10939" xr:uid="{00000000-0005-0000-0000-00000A2A0000}"/>
    <cellStyle name="Percent 4 17 6 4" xfId="10940" xr:uid="{00000000-0005-0000-0000-00000B2A0000}"/>
    <cellStyle name="Percent 4 17 7" xfId="10941" xr:uid="{00000000-0005-0000-0000-00000C2A0000}"/>
    <cellStyle name="Percent 4 17 7 2" xfId="10942" xr:uid="{00000000-0005-0000-0000-00000D2A0000}"/>
    <cellStyle name="Percent 4 17 8" xfId="10943" xr:uid="{00000000-0005-0000-0000-00000E2A0000}"/>
    <cellStyle name="Percent 4 17 8 2" xfId="10944" xr:uid="{00000000-0005-0000-0000-00000F2A0000}"/>
    <cellStyle name="Percent 4 17 9" xfId="10945" xr:uid="{00000000-0005-0000-0000-0000102A0000}"/>
    <cellStyle name="Percent 4 17 9 2" xfId="10946" xr:uid="{00000000-0005-0000-0000-0000112A0000}"/>
    <cellStyle name="Percent 4 18" xfId="2827" xr:uid="{00000000-0005-0000-0000-0000122A0000}"/>
    <cellStyle name="Percent 4 18 10" xfId="10948" xr:uid="{00000000-0005-0000-0000-0000132A0000}"/>
    <cellStyle name="Percent 4 18 10 2" xfId="10949" xr:uid="{00000000-0005-0000-0000-0000142A0000}"/>
    <cellStyle name="Percent 4 18 11" xfId="10950" xr:uid="{00000000-0005-0000-0000-0000152A0000}"/>
    <cellStyle name="Percent 4 18 12" xfId="10947" xr:uid="{00000000-0005-0000-0000-0000162A0000}"/>
    <cellStyle name="Percent 4 18 2" xfId="10951" xr:uid="{00000000-0005-0000-0000-0000172A0000}"/>
    <cellStyle name="Percent 4 18 2 2" xfId="10952" xr:uid="{00000000-0005-0000-0000-0000182A0000}"/>
    <cellStyle name="Percent 4 18 2 2 2" xfId="10953" xr:uid="{00000000-0005-0000-0000-0000192A0000}"/>
    <cellStyle name="Percent 4 18 2 3" xfId="10954" xr:uid="{00000000-0005-0000-0000-00001A2A0000}"/>
    <cellStyle name="Percent 4 18 2 3 2" xfId="10955" xr:uid="{00000000-0005-0000-0000-00001B2A0000}"/>
    <cellStyle name="Percent 4 18 2 4" xfId="10956" xr:uid="{00000000-0005-0000-0000-00001C2A0000}"/>
    <cellStyle name="Percent 4 18 3" xfId="10957" xr:uid="{00000000-0005-0000-0000-00001D2A0000}"/>
    <cellStyle name="Percent 4 18 3 2" xfId="10958" xr:uid="{00000000-0005-0000-0000-00001E2A0000}"/>
    <cellStyle name="Percent 4 18 3 2 2" xfId="10959" xr:uid="{00000000-0005-0000-0000-00001F2A0000}"/>
    <cellStyle name="Percent 4 18 3 3" xfId="10960" xr:uid="{00000000-0005-0000-0000-0000202A0000}"/>
    <cellStyle name="Percent 4 18 3 3 2" xfId="10961" xr:uid="{00000000-0005-0000-0000-0000212A0000}"/>
    <cellStyle name="Percent 4 18 3 4" xfId="10962" xr:uid="{00000000-0005-0000-0000-0000222A0000}"/>
    <cellStyle name="Percent 4 18 4" xfId="10963" xr:uid="{00000000-0005-0000-0000-0000232A0000}"/>
    <cellStyle name="Percent 4 18 4 2" xfId="10964" xr:uid="{00000000-0005-0000-0000-0000242A0000}"/>
    <cellStyle name="Percent 4 18 4 2 2" xfId="10965" xr:uid="{00000000-0005-0000-0000-0000252A0000}"/>
    <cellStyle name="Percent 4 18 4 3" xfId="10966" xr:uid="{00000000-0005-0000-0000-0000262A0000}"/>
    <cellStyle name="Percent 4 18 4 3 2" xfId="10967" xr:uid="{00000000-0005-0000-0000-0000272A0000}"/>
    <cellStyle name="Percent 4 18 4 4" xfId="10968" xr:uid="{00000000-0005-0000-0000-0000282A0000}"/>
    <cellStyle name="Percent 4 18 5" xfId="10969" xr:uid="{00000000-0005-0000-0000-0000292A0000}"/>
    <cellStyle name="Percent 4 18 5 2" xfId="10970" xr:uid="{00000000-0005-0000-0000-00002A2A0000}"/>
    <cellStyle name="Percent 4 18 5 2 2" xfId="10971" xr:uid="{00000000-0005-0000-0000-00002B2A0000}"/>
    <cellStyle name="Percent 4 18 5 3" xfId="10972" xr:uid="{00000000-0005-0000-0000-00002C2A0000}"/>
    <cellStyle name="Percent 4 18 5 3 2" xfId="10973" xr:uid="{00000000-0005-0000-0000-00002D2A0000}"/>
    <cellStyle name="Percent 4 18 5 4" xfId="10974" xr:uid="{00000000-0005-0000-0000-00002E2A0000}"/>
    <cellStyle name="Percent 4 18 5 4 2" xfId="10975" xr:uid="{00000000-0005-0000-0000-00002F2A0000}"/>
    <cellStyle name="Percent 4 18 5 5" xfId="10976" xr:uid="{00000000-0005-0000-0000-0000302A0000}"/>
    <cellStyle name="Percent 4 18 6" xfId="10977" xr:uid="{00000000-0005-0000-0000-0000312A0000}"/>
    <cellStyle name="Percent 4 18 6 2" xfId="10978" xr:uid="{00000000-0005-0000-0000-0000322A0000}"/>
    <cellStyle name="Percent 4 18 6 2 2" xfId="10979" xr:uid="{00000000-0005-0000-0000-0000332A0000}"/>
    <cellStyle name="Percent 4 18 6 3" xfId="10980" xr:uid="{00000000-0005-0000-0000-0000342A0000}"/>
    <cellStyle name="Percent 4 18 6 3 2" xfId="10981" xr:uid="{00000000-0005-0000-0000-0000352A0000}"/>
    <cellStyle name="Percent 4 18 6 4" xfId="10982" xr:uid="{00000000-0005-0000-0000-0000362A0000}"/>
    <cellStyle name="Percent 4 18 7" xfId="10983" xr:uid="{00000000-0005-0000-0000-0000372A0000}"/>
    <cellStyle name="Percent 4 18 7 2" xfId="10984" xr:uid="{00000000-0005-0000-0000-0000382A0000}"/>
    <cellStyle name="Percent 4 18 8" xfId="10985" xr:uid="{00000000-0005-0000-0000-0000392A0000}"/>
    <cellStyle name="Percent 4 18 8 2" xfId="10986" xr:uid="{00000000-0005-0000-0000-00003A2A0000}"/>
    <cellStyle name="Percent 4 18 9" xfId="10987" xr:uid="{00000000-0005-0000-0000-00003B2A0000}"/>
    <cellStyle name="Percent 4 18 9 2" xfId="10988" xr:uid="{00000000-0005-0000-0000-00003C2A0000}"/>
    <cellStyle name="Percent 4 19" xfId="2828" xr:uid="{00000000-0005-0000-0000-00003D2A0000}"/>
    <cellStyle name="Percent 4 19 10" xfId="10990" xr:uid="{00000000-0005-0000-0000-00003E2A0000}"/>
    <cellStyle name="Percent 4 19 10 2" xfId="10991" xr:uid="{00000000-0005-0000-0000-00003F2A0000}"/>
    <cellStyle name="Percent 4 19 11" xfId="10992" xr:uid="{00000000-0005-0000-0000-0000402A0000}"/>
    <cellStyle name="Percent 4 19 12" xfId="10989" xr:uid="{00000000-0005-0000-0000-0000412A0000}"/>
    <cellStyle name="Percent 4 19 2" xfId="10993" xr:uid="{00000000-0005-0000-0000-0000422A0000}"/>
    <cellStyle name="Percent 4 19 2 2" xfId="10994" xr:uid="{00000000-0005-0000-0000-0000432A0000}"/>
    <cellStyle name="Percent 4 19 2 2 2" xfId="10995" xr:uid="{00000000-0005-0000-0000-0000442A0000}"/>
    <cellStyle name="Percent 4 19 2 3" xfId="10996" xr:uid="{00000000-0005-0000-0000-0000452A0000}"/>
    <cellStyle name="Percent 4 19 2 3 2" xfId="10997" xr:uid="{00000000-0005-0000-0000-0000462A0000}"/>
    <cellStyle name="Percent 4 19 2 4" xfId="10998" xr:uid="{00000000-0005-0000-0000-0000472A0000}"/>
    <cellStyle name="Percent 4 19 3" xfId="10999" xr:uid="{00000000-0005-0000-0000-0000482A0000}"/>
    <cellStyle name="Percent 4 19 3 2" xfId="11000" xr:uid="{00000000-0005-0000-0000-0000492A0000}"/>
    <cellStyle name="Percent 4 19 3 2 2" xfId="11001" xr:uid="{00000000-0005-0000-0000-00004A2A0000}"/>
    <cellStyle name="Percent 4 19 3 3" xfId="11002" xr:uid="{00000000-0005-0000-0000-00004B2A0000}"/>
    <cellStyle name="Percent 4 19 3 3 2" xfId="11003" xr:uid="{00000000-0005-0000-0000-00004C2A0000}"/>
    <cellStyle name="Percent 4 19 3 4" xfId="11004" xr:uid="{00000000-0005-0000-0000-00004D2A0000}"/>
    <cellStyle name="Percent 4 19 4" xfId="11005" xr:uid="{00000000-0005-0000-0000-00004E2A0000}"/>
    <cellStyle name="Percent 4 19 4 2" xfId="11006" xr:uid="{00000000-0005-0000-0000-00004F2A0000}"/>
    <cellStyle name="Percent 4 19 4 2 2" xfId="11007" xr:uid="{00000000-0005-0000-0000-0000502A0000}"/>
    <cellStyle name="Percent 4 19 4 3" xfId="11008" xr:uid="{00000000-0005-0000-0000-0000512A0000}"/>
    <cellStyle name="Percent 4 19 4 3 2" xfId="11009" xr:uid="{00000000-0005-0000-0000-0000522A0000}"/>
    <cellStyle name="Percent 4 19 4 4" xfId="11010" xr:uid="{00000000-0005-0000-0000-0000532A0000}"/>
    <cellStyle name="Percent 4 19 5" xfId="11011" xr:uid="{00000000-0005-0000-0000-0000542A0000}"/>
    <cellStyle name="Percent 4 19 5 2" xfId="11012" xr:uid="{00000000-0005-0000-0000-0000552A0000}"/>
    <cellStyle name="Percent 4 19 5 2 2" xfId="11013" xr:uid="{00000000-0005-0000-0000-0000562A0000}"/>
    <cellStyle name="Percent 4 19 5 3" xfId="11014" xr:uid="{00000000-0005-0000-0000-0000572A0000}"/>
    <cellStyle name="Percent 4 19 5 3 2" xfId="11015" xr:uid="{00000000-0005-0000-0000-0000582A0000}"/>
    <cellStyle name="Percent 4 19 5 4" xfId="11016" xr:uid="{00000000-0005-0000-0000-0000592A0000}"/>
    <cellStyle name="Percent 4 19 5 4 2" xfId="11017" xr:uid="{00000000-0005-0000-0000-00005A2A0000}"/>
    <cellStyle name="Percent 4 19 5 5" xfId="11018" xr:uid="{00000000-0005-0000-0000-00005B2A0000}"/>
    <cellStyle name="Percent 4 19 6" xfId="11019" xr:uid="{00000000-0005-0000-0000-00005C2A0000}"/>
    <cellStyle name="Percent 4 19 6 2" xfId="11020" xr:uid="{00000000-0005-0000-0000-00005D2A0000}"/>
    <cellStyle name="Percent 4 19 6 2 2" xfId="11021" xr:uid="{00000000-0005-0000-0000-00005E2A0000}"/>
    <cellStyle name="Percent 4 19 6 3" xfId="11022" xr:uid="{00000000-0005-0000-0000-00005F2A0000}"/>
    <cellStyle name="Percent 4 19 6 3 2" xfId="11023" xr:uid="{00000000-0005-0000-0000-0000602A0000}"/>
    <cellStyle name="Percent 4 19 6 4" xfId="11024" xr:uid="{00000000-0005-0000-0000-0000612A0000}"/>
    <cellStyle name="Percent 4 19 7" xfId="11025" xr:uid="{00000000-0005-0000-0000-0000622A0000}"/>
    <cellStyle name="Percent 4 19 7 2" xfId="11026" xr:uid="{00000000-0005-0000-0000-0000632A0000}"/>
    <cellStyle name="Percent 4 19 8" xfId="11027" xr:uid="{00000000-0005-0000-0000-0000642A0000}"/>
    <cellStyle name="Percent 4 19 8 2" xfId="11028" xr:uid="{00000000-0005-0000-0000-0000652A0000}"/>
    <cellStyle name="Percent 4 19 9" xfId="11029" xr:uid="{00000000-0005-0000-0000-0000662A0000}"/>
    <cellStyle name="Percent 4 19 9 2" xfId="11030" xr:uid="{00000000-0005-0000-0000-0000672A0000}"/>
    <cellStyle name="Percent 4 2" xfId="2829" xr:uid="{00000000-0005-0000-0000-0000682A0000}"/>
    <cellStyle name="Percent 4 2 10" xfId="11032" xr:uid="{00000000-0005-0000-0000-0000692A0000}"/>
    <cellStyle name="Percent 4 2 10 2" xfId="11033" xr:uid="{00000000-0005-0000-0000-00006A2A0000}"/>
    <cellStyle name="Percent 4 2 10 2 2" xfId="11034" xr:uid="{00000000-0005-0000-0000-00006B2A0000}"/>
    <cellStyle name="Percent 4 2 10 3" xfId="11035" xr:uid="{00000000-0005-0000-0000-00006C2A0000}"/>
    <cellStyle name="Percent 4 2 10 3 2" xfId="11036" xr:uid="{00000000-0005-0000-0000-00006D2A0000}"/>
    <cellStyle name="Percent 4 2 10 4" xfId="11037" xr:uid="{00000000-0005-0000-0000-00006E2A0000}"/>
    <cellStyle name="Percent 4 2 11" xfId="11038" xr:uid="{00000000-0005-0000-0000-00006F2A0000}"/>
    <cellStyle name="Percent 4 2 11 2" xfId="11039" xr:uid="{00000000-0005-0000-0000-0000702A0000}"/>
    <cellStyle name="Percent 4 2 11 2 2" xfId="11040" xr:uid="{00000000-0005-0000-0000-0000712A0000}"/>
    <cellStyle name="Percent 4 2 11 3" xfId="11041" xr:uid="{00000000-0005-0000-0000-0000722A0000}"/>
    <cellStyle name="Percent 4 2 11 3 2" xfId="11042" xr:uid="{00000000-0005-0000-0000-0000732A0000}"/>
    <cellStyle name="Percent 4 2 11 4" xfId="11043" xr:uid="{00000000-0005-0000-0000-0000742A0000}"/>
    <cellStyle name="Percent 4 2 12" xfId="11044" xr:uid="{00000000-0005-0000-0000-0000752A0000}"/>
    <cellStyle name="Percent 4 2 12 2" xfId="11045" xr:uid="{00000000-0005-0000-0000-0000762A0000}"/>
    <cellStyle name="Percent 4 2 12 2 2" xfId="11046" xr:uid="{00000000-0005-0000-0000-0000772A0000}"/>
    <cellStyle name="Percent 4 2 12 3" xfId="11047" xr:uid="{00000000-0005-0000-0000-0000782A0000}"/>
    <cellStyle name="Percent 4 2 12 3 2" xfId="11048" xr:uid="{00000000-0005-0000-0000-0000792A0000}"/>
    <cellStyle name="Percent 4 2 12 4" xfId="11049" xr:uid="{00000000-0005-0000-0000-00007A2A0000}"/>
    <cellStyle name="Percent 4 2 12 4 2" xfId="11050" xr:uid="{00000000-0005-0000-0000-00007B2A0000}"/>
    <cellStyle name="Percent 4 2 12 5" xfId="11051" xr:uid="{00000000-0005-0000-0000-00007C2A0000}"/>
    <cellStyle name="Percent 4 2 13" xfId="11052" xr:uid="{00000000-0005-0000-0000-00007D2A0000}"/>
    <cellStyle name="Percent 4 2 13 2" xfId="11053" xr:uid="{00000000-0005-0000-0000-00007E2A0000}"/>
    <cellStyle name="Percent 4 2 13 2 2" xfId="11054" xr:uid="{00000000-0005-0000-0000-00007F2A0000}"/>
    <cellStyle name="Percent 4 2 13 3" xfId="11055" xr:uid="{00000000-0005-0000-0000-0000802A0000}"/>
    <cellStyle name="Percent 4 2 13 3 2" xfId="11056" xr:uid="{00000000-0005-0000-0000-0000812A0000}"/>
    <cellStyle name="Percent 4 2 13 4" xfId="11057" xr:uid="{00000000-0005-0000-0000-0000822A0000}"/>
    <cellStyle name="Percent 4 2 14" xfId="11058" xr:uid="{00000000-0005-0000-0000-0000832A0000}"/>
    <cellStyle name="Percent 4 2 14 2" xfId="11059" xr:uid="{00000000-0005-0000-0000-0000842A0000}"/>
    <cellStyle name="Percent 4 2 15" xfId="11060" xr:uid="{00000000-0005-0000-0000-0000852A0000}"/>
    <cellStyle name="Percent 4 2 15 2" xfId="11061" xr:uid="{00000000-0005-0000-0000-0000862A0000}"/>
    <cellStyle name="Percent 4 2 16" xfId="11062" xr:uid="{00000000-0005-0000-0000-0000872A0000}"/>
    <cellStyle name="Percent 4 2 16 2" xfId="11063" xr:uid="{00000000-0005-0000-0000-0000882A0000}"/>
    <cellStyle name="Percent 4 2 17" xfId="11064" xr:uid="{00000000-0005-0000-0000-0000892A0000}"/>
    <cellStyle name="Percent 4 2 17 2" xfId="11065" xr:uid="{00000000-0005-0000-0000-00008A2A0000}"/>
    <cellStyle name="Percent 4 2 18" xfId="11066" xr:uid="{00000000-0005-0000-0000-00008B2A0000}"/>
    <cellStyle name="Percent 4 2 19" xfId="11067" xr:uid="{00000000-0005-0000-0000-00008C2A0000}"/>
    <cellStyle name="Percent 4 2 2" xfId="2830" xr:uid="{00000000-0005-0000-0000-00008D2A0000}"/>
    <cellStyle name="Percent 4 2 2 10" xfId="11069" xr:uid="{00000000-0005-0000-0000-00008E2A0000}"/>
    <cellStyle name="Percent 4 2 2 11" xfId="11068" xr:uid="{00000000-0005-0000-0000-00008F2A0000}"/>
    <cellStyle name="Percent 4 2 2 2" xfId="11070" xr:uid="{00000000-0005-0000-0000-0000902A0000}"/>
    <cellStyle name="Percent 4 2 2 2 2" xfId="11071" xr:uid="{00000000-0005-0000-0000-0000912A0000}"/>
    <cellStyle name="Percent 4 2 2 2 2 2" xfId="11072" xr:uid="{00000000-0005-0000-0000-0000922A0000}"/>
    <cellStyle name="Percent 4 2 2 2 3" xfId="11073" xr:uid="{00000000-0005-0000-0000-0000932A0000}"/>
    <cellStyle name="Percent 4 2 2 2 3 2" xfId="11074" xr:uid="{00000000-0005-0000-0000-0000942A0000}"/>
    <cellStyle name="Percent 4 2 2 2 4" xfId="11075" xr:uid="{00000000-0005-0000-0000-0000952A0000}"/>
    <cellStyle name="Percent 4 2 2 3" xfId="11076" xr:uid="{00000000-0005-0000-0000-0000962A0000}"/>
    <cellStyle name="Percent 4 2 2 3 2" xfId="11077" xr:uid="{00000000-0005-0000-0000-0000972A0000}"/>
    <cellStyle name="Percent 4 2 2 3 2 2" xfId="11078" xr:uid="{00000000-0005-0000-0000-0000982A0000}"/>
    <cellStyle name="Percent 4 2 2 3 3" xfId="11079" xr:uid="{00000000-0005-0000-0000-0000992A0000}"/>
    <cellStyle name="Percent 4 2 2 3 3 2" xfId="11080" xr:uid="{00000000-0005-0000-0000-00009A2A0000}"/>
    <cellStyle name="Percent 4 2 2 3 4" xfId="11081" xr:uid="{00000000-0005-0000-0000-00009B2A0000}"/>
    <cellStyle name="Percent 4 2 2 4" xfId="11082" xr:uid="{00000000-0005-0000-0000-00009C2A0000}"/>
    <cellStyle name="Percent 4 2 2 4 2" xfId="11083" xr:uid="{00000000-0005-0000-0000-00009D2A0000}"/>
    <cellStyle name="Percent 4 2 2 4 2 2" xfId="11084" xr:uid="{00000000-0005-0000-0000-00009E2A0000}"/>
    <cellStyle name="Percent 4 2 2 4 3" xfId="11085" xr:uid="{00000000-0005-0000-0000-00009F2A0000}"/>
    <cellStyle name="Percent 4 2 2 4 3 2" xfId="11086" xr:uid="{00000000-0005-0000-0000-0000A02A0000}"/>
    <cellStyle name="Percent 4 2 2 4 4" xfId="11087" xr:uid="{00000000-0005-0000-0000-0000A12A0000}"/>
    <cellStyle name="Percent 4 2 2 4 4 2" xfId="11088" xr:uid="{00000000-0005-0000-0000-0000A22A0000}"/>
    <cellStyle name="Percent 4 2 2 4 5" xfId="11089" xr:uid="{00000000-0005-0000-0000-0000A32A0000}"/>
    <cellStyle name="Percent 4 2 2 5" xfId="11090" xr:uid="{00000000-0005-0000-0000-0000A42A0000}"/>
    <cellStyle name="Percent 4 2 2 5 2" xfId="11091" xr:uid="{00000000-0005-0000-0000-0000A52A0000}"/>
    <cellStyle name="Percent 4 2 2 5 2 2" xfId="11092" xr:uid="{00000000-0005-0000-0000-0000A62A0000}"/>
    <cellStyle name="Percent 4 2 2 5 3" xfId="11093" xr:uid="{00000000-0005-0000-0000-0000A72A0000}"/>
    <cellStyle name="Percent 4 2 2 5 3 2" xfId="11094" xr:uid="{00000000-0005-0000-0000-0000A82A0000}"/>
    <cellStyle name="Percent 4 2 2 5 4" xfId="11095" xr:uid="{00000000-0005-0000-0000-0000A92A0000}"/>
    <cellStyle name="Percent 4 2 2 6" xfId="11096" xr:uid="{00000000-0005-0000-0000-0000AA2A0000}"/>
    <cellStyle name="Percent 4 2 2 6 2" xfId="11097" xr:uid="{00000000-0005-0000-0000-0000AB2A0000}"/>
    <cellStyle name="Percent 4 2 2 7" xfId="11098" xr:uid="{00000000-0005-0000-0000-0000AC2A0000}"/>
    <cellStyle name="Percent 4 2 2 7 2" xfId="11099" xr:uid="{00000000-0005-0000-0000-0000AD2A0000}"/>
    <cellStyle name="Percent 4 2 2 8" xfId="11100" xr:uid="{00000000-0005-0000-0000-0000AE2A0000}"/>
    <cellStyle name="Percent 4 2 2 8 2" xfId="11101" xr:uid="{00000000-0005-0000-0000-0000AF2A0000}"/>
    <cellStyle name="Percent 4 2 2 9" xfId="11102" xr:uid="{00000000-0005-0000-0000-0000B02A0000}"/>
    <cellStyle name="Percent 4 2 2 9 2" xfId="11103" xr:uid="{00000000-0005-0000-0000-0000B12A0000}"/>
    <cellStyle name="Percent 4 2 20" xfId="11031" xr:uid="{00000000-0005-0000-0000-0000B22A0000}"/>
    <cellStyle name="Percent 4 2 3" xfId="2831" xr:uid="{00000000-0005-0000-0000-0000B32A0000}"/>
    <cellStyle name="Percent 4 2 3 10" xfId="11105" xr:uid="{00000000-0005-0000-0000-0000B42A0000}"/>
    <cellStyle name="Percent 4 2 3 11" xfId="11104" xr:uid="{00000000-0005-0000-0000-0000B52A0000}"/>
    <cellStyle name="Percent 4 2 3 2" xfId="11106" xr:uid="{00000000-0005-0000-0000-0000B62A0000}"/>
    <cellStyle name="Percent 4 2 3 2 2" xfId="11107" xr:uid="{00000000-0005-0000-0000-0000B72A0000}"/>
    <cellStyle name="Percent 4 2 3 2 2 2" xfId="11108" xr:uid="{00000000-0005-0000-0000-0000B82A0000}"/>
    <cellStyle name="Percent 4 2 3 2 3" xfId="11109" xr:uid="{00000000-0005-0000-0000-0000B92A0000}"/>
    <cellStyle name="Percent 4 2 3 2 3 2" xfId="11110" xr:uid="{00000000-0005-0000-0000-0000BA2A0000}"/>
    <cellStyle name="Percent 4 2 3 2 4" xfId="11111" xr:uid="{00000000-0005-0000-0000-0000BB2A0000}"/>
    <cellStyle name="Percent 4 2 3 3" xfId="11112" xr:uid="{00000000-0005-0000-0000-0000BC2A0000}"/>
    <cellStyle name="Percent 4 2 3 3 2" xfId="11113" xr:uid="{00000000-0005-0000-0000-0000BD2A0000}"/>
    <cellStyle name="Percent 4 2 3 3 2 2" xfId="11114" xr:uid="{00000000-0005-0000-0000-0000BE2A0000}"/>
    <cellStyle name="Percent 4 2 3 3 3" xfId="11115" xr:uid="{00000000-0005-0000-0000-0000BF2A0000}"/>
    <cellStyle name="Percent 4 2 3 3 3 2" xfId="11116" xr:uid="{00000000-0005-0000-0000-0000C02A0000}"/>
    <cellStyle name="Percent 4 2 3 3 4" xfId="11117" xr:uid="{00000000-0005-0000-0000-0000C12A0000}"/>
    <cellStyle name="Percent 4 2 3 4" xfId="11118" xr:uid="{00000000-0005-0000-0000-0000C22A0000}"/>
    <cellStyle name="Percent 4 2 3 4 2" xfId="11119" xr:uid="{00000000-0005-0000-0000-0000C32A0000}"/>
    <cellStyle name="Percent 4 2 3 4 2 2" xfId="11120" xr:uid="{00000000-0005-0000-0000-0000C42A0000}"/>
    <cellStyle name="Percent 4 2 3 4 3" xfId="11121" xr:uid="{00000000-0005-0000-0000-0000C52A0000}"/>
    <cellStyle name="Percent 4 2 3 4 3 2" xfId="11122" xr:uid="{00000000-0005-0000-0000-0000C62A0000}"/>
    <cellStyle name="Percent 4 2 3 4 4" xfId="11123" xr:uid="{00000000-0005-0000-0000-0000C72A0000}"/>
    <cellStyle name="Percent 4 2 3 4 4 2" xfId="11124" xr:uid="{00000000-0005-0000-0000-0000C82A0000}"/>
    <cellStyle name="Percent 4 2 3 4 5" xfId="11125" xr:uid="{00000000-0005-0000-0000-0000C92A0000}"/>
    <cellStyle name="Percent 4 2 3 5" xfId="11126" xr:uid="{00000000-0005-0000-0000-0000CA2A0000}"/>
    <cellStyle name="Percent 4 2 3 5 2" xfId="11127" xr:uid="{00000000-0005-0000-0000-0000CB2A0000}"/>
    <cellStyle name="Percent 4 2 3 5 2 2" xfId="11128" xr:uid="{00000000-0005-0000-0000-0000CC2A0000}"/>
    <cellStyle name="Percent 4 2 3 5 3" xfId="11129" xr:uid="{00000000-0005-0000-0000-0000CD2A0000}"/>
    <cellStyle name="Percent 4 2 3 5 3 2" xfId="11130" xr:uid="{00000000-0005-0000-0000-0000CE2A0000}"/>
    <cellStyle name="Percent 4 2 3 5 4" xfId="11131" xr:uid="{00000000-0005-0000-0000-0000CF2A0000}"/>
    <cellStyle name="Percent 4 2 3 6" xfId="11132" xr:uid="{00000000-0005-0000-0000-0000D02A0000}"/>
    <cellStyle name="Percent 4 2 3 6 2" xfId="11133" xr:uid="{00000000-0005-0000-0000-0000D12A0000}"/>
    <cellStyle name="Percent 4 2 3 7" xfId="11134" xr:uid="{00000000-0005-0000-0000-0000D22A0000}"/>
    <cellStyle name="Percent 4 2 3 7 2" xfId="11135" xr:uid="{00000000-0005-0000-0000-0000D32A0000}"/>
    <cellStyle name="Percent 4 2 3 8" xfId="11136" xr:uid="{00000000-0005-0000-0000-0000D42A0000}"/>
    <cellStyle name="Percent 4 2 3 8 2" xfId="11137" xr:uid="{00000000-0005-0000-0000-0000D52A0000}"/>
    <cellStyle name="Percent 4 2 3 9" xfId="11138" xr:uid="{00000000-0005-0000-0000-0000D62A0000}"/>
    <cellStyle name="Percent 4 2 3 9 2" xfId="11139" xr:uid="{00000000-0005-0000-0000-0000D72A0000}"/>
    <cellStyle name="Percent 4 2 4" xfId="2832" xr:uid="{00000000-0005-0000-0000-0000D82A0000}"/>
    <cellStyle name="Percent 4 2 4 10" xfId="11141" xr:uid="{00000000-0005-0000-0000-0000D92A0000}"/>
    <cellStyle name="Percent 4 2 4 11" xfId="11140" xr:uid="{00000000-0005-0000-0000-0000DA2A0000}"/>
    <cellStyle name="Percent 4 2 4 2" xfId="11142" xr:uid="{00000000-0005-0000-0000-0000DB2A0000}"/>
    <cellStyle name="Percent 4 2 4 2 2" xfId="11143" xr:uid="{00000000-0005-0000-0000-0000DC2A0000}"/>
    <cellStyle name="Percent 4 2 4 2 2 2" xfId="11144" xr:uid="{00000000-0005-0000-0000-0000DD2A0000}"/>
    <cellStyle name="Percent 4 2 4 2 3" xfId="11145" xr:uid="{00000000-0005-0000-0000-0000DE2A0000}"/>
    <cellStyle name="Percent 4 2 4 2 3 2" xfId="11146" xr:uid="{00000000-0005-0000-0000-0000DF2A0000}"/>
    <cellStyle name="Percent 4 2 4 2 4" xfId="11147" xr:uid="{00000000-0005-0000-0000-0000E02A0000}"/>
    <cellStyle name="Percent 4 2 4 3" xfId="11148" xr:uid="{00000000-0005-0000-0000-0000E12A0000}"/>
    <cellStyle name="Percent 4 2 4 3 2" xfId="11149" xr:uid="{00000000-0005-0000-0000-0000E22A0000}"/>
    <cellStyle name="Percent 4 2 4 3 2 2" xfId="11150" xr:uid="{00000000-0005-0000-0000-0000E32A0000}"/>
    <cellStyle name="Percent 4 2 4 3 3" xfId="11151" xr:uid="{00000000-0005-0000-0000-0000E42A0000}"/>
    <cellStyle name="Percent 4 2 4 3 3 2" xfId="11152" xr:uid="{00000000-0005-0000-0000-0000E52A0000}"/>
    <cellStyle name="Percent 4 2 4 3 4" xfId="11153" xr:uid="{00000000-0005-0000-0000-0000E62A0000}"/>
    <cellStyle name="Percent 4 2 4 4" xfId="11154" xr:uid="{00000000-0005-0000-0000-0000E72A0000}"/>
    <cellStyle name="Percent 4 2 4 4 2" xfId="11155" xr:uid="{00000000-0005-0000-0000-0000E82A0000}"/>
    <cellStyle name="Percent 4 2 4 4 2 2" xfId="11156" xr:uid="{00000000-0005-0000-0000-0000E92A0000}"/>
    <cellStyle name="Percent 4 2 4 4 3" xfId="11157" xr:uid="{00000000-0005-0000-0000-0000EA2A0000}"/>
    <cellStyle name="Percent 4 2 4 4 3 2" xfId="11158" xr:uid="{00000000-0005-0000-0000-0000EB2A0000}"/>
    <cellStyle name="Percent 4 2 4 4 4" xfId="11159" xr:uid="{00000000-0005-0000-0000-0000EC2A0000}"/>
    <cellStyle name="Percent 4 2 4 4 4 2" xfId="11160" xr:uid="{00000000-0005-0000-0000-0000ED2A0000}"/>
    <cellStyle name="Percent 4 2 4 4 5" xfId="11161" xr:uid="{00000000-0005-0000-0000-0000EE2A0000}"/>
    <cellStyle name="Percent 4 2 4 5" xfId="11162" xr:uid="{00000000-0005-0000-0000-0000EF2A0000}"/>
    <cellStyle name="Percent 4 2 4 5 2" xfId="11163" xr:uid="{00000000-0005-0000-0000-0000F02A0000}"/>
    <cellStyle name="Percent 4 2 4 5 2 2" xfId="11164" xr:uid="{00000000-0005-0000-0000-0000F12A0000}"/>
    <cellStyle name="Percent 4 2 4 5 3" xfId="11165" xr:uid="{00000000-0005-0000-0000-0000F22A0000}"/>
    <cellStyle name="Percent 4 2 4 5 3 2" xfId="11166" xr:uid="{00000000-0005-0000-0000-0000F32A0000}"/>
    <cellStyle name="Percent 4 2 4 5 4" xfId="11167" xr:uid="{00000000-0005-0000-0000-0000F42A0000}"/>
    <cellStyle name="Percent 4 2 4 6" xfId="11168" xr:uid="{00000000-0005-0000-0000-0000F52A0000}"/>
    <cellStyle name="Percent 4 2 4 6 2" xfId="11169" xr:uid="{00000000-0005-0000-0000-0000F62A0000}"/>
    <cellStyle name="Percent 4 2 4 7" xfId="11170" xr:uid="{00000000-0005-0000-0000-0000F72A0000}"/>
    <cellStyle name="Percent 4 2 4 7 2" xfId="11171" xr:uid="{00000000-0005-0000-0000-0000F82A0000}"/>
    <cellStyle name="Percent 4 2 4 8" xfId="11172" xr:uid="{00000000-0005-0000-0000-0000F92A0000}"/>
    <cellStyle name="Percent 4 2 4 8 2" xfId="11173" xr:uid="{00000000-0005-0000-0000-0000FA2A0000}"/>
    <cellStyle name="Percent 4 2 4 9" xfId="11174" xr:uid="{00000000-0005-0000-0000-0000FB2A0000}"/>
    <cellStyle name="Percent 4 2 4 9 2" xfId="11175" xr:uid="{00000000-0005-0000-0000-0000FC2A0000}"/>
    <cellStyle name="Percent 4 2 5" xfId="2833" xr:uid="{00000000-0005-0000-0000-0000FD2A0000}"/>
    <cellStyle name="Percent 4 2 5 10" xfId="11176" xr:uid="{00000000-0005-0000-0000-0000FE2A0000}"/>
    <cellStyle name="Percent 4 2 5 2" xfId="11177" xr:uid="{00000000-0005-0000-0000-0000FF2A0000}"/>
    <cellStyle name="Percent 4 2 5 2 2" xfId="11178" xr:uid="{00000000-0005-0000-0000-0000002B0000}"/>
    <cellStyle name="Percent 4 2 5 2 2 2" xfId="11179" xr:uid="{00000000-0005-0000-0000-0000012B0000}"/>
    <cellStyle name="Percent 4 2 5 2 3" xfId="11180" xr:uid="{00000000-0005-0000-0000-0000022B0000}"/>
    <cellStyle name="Percent 4 2 5 2 3 2" xfId="11181" xr:uid="{00000000-0005-0000-0000-0000032B0000}"/>
    <cellStyle name="Percent 4 2 5 2 4" xfId="11182" xr:uid="{00000000-0005-0000-0000-0000042B0000}"/>
    <cellStyle name="Percent 4 2 5 3" xfId="11183" xr:uid="{00000000-0005-0000-0000-0000052B0000}"/>
    <cellStyle name="Percent 4 2 5 3 2" xfId="11184" xr:uid="{00000000-0005-0000-0000-0000062B0000}"/>
    <cellStyle name="Percent 4 2 5 3 2 2" xfId="11185" xr:uid="{00000000-0005-0000-0000-0000072B0000}"/>
    <cellStyle name="Percent 4 2 5 3 3" xfId="11186" xr:uid="{00000000-0005-0000-0000-0000082B0000}"/>
    <cellStyle name="Percent 4 2 5 3 3 2" xfId="11187" xr:uid="{00000000-0005-0000-0000-0000092B0000}"/>
    <cellStyle name="Percent 4 2 5 3 4" xfId="11188" xr:uid="{00000000-0005-0000-0000-00000A2B0000}"/>
    <cellStyle name="Percent 4 2 5 4" xfId="11189" xr:uid="{00000000-0005-0000-0000-00000B2B0000}"/>
    <cellStyle name="Percent 4 2 5 4 2" xfId="11190" xr:uid="{00000000-0005-0000-0000-00000C2B0000}"/>
    <cellStyle name="Percent 4 2 5 4 2 2" xfId="11191" xr:uid="{00000000-0005-0000-0000-00000D2B0000}"/>
    <cellStyle name="Percent 4 2 5 4 3" xfId="11192" xr:uid="{00000000-0005-0000-0000-00000E2B0000}"/>
    <cellStyle name="Percent 4 2 5 4 3 2" xfId="11193" xr:uid="{00000000-0005-0000-0000-00000F2B0000}"/>
    <cellStyle name="Percent 4 2 5 4 4" xfId="11194" xr:uid="{00000000-0005-0000-0000-0000102B0000}"/>
    <cellStyle name="Percent 4 2 5 4 4 2" xfId="11195" xr:uid="{00000000-0005-0000-0000-0000112B0000}"/>
    <cellStyle name="Percent 4 2 5 4 5" xfId="11196" xr:uid="{00000000-0005-0000-0000-0000122B0000}"/>
    <cellStyle name="Percent 4 2 5 5" xfId="11197" xr:uid="{00000000-0005-0000-0000-0000132B0000}"/>
    <cellStyle name="Percent 4 2 5 5 2" xfId="11198" xr:uid="{00000000-0005-0000-0000-0000142B0000}"/>
    <cellStyle name="Percent 4 2 5 5 2 2" xfId="11199" xr:uid="{00000000-0005-0000-0000-0000152B0000}"/>
    <cellStyle name="Percent 4 2 5 5 3" xfId="11200" xr:uid="{00000000-0005-0000-0000-0000162B0000}"/>
    <cellStyle name="Percent 4 2 5 5 3 2" xfId="11201" xr:uid="{00000000-0005-0000-0000-0000172B0000}"/>
    <cellStyle name="Percent 4 2 5 5 4" xfId="11202" xr:uid="{00000000-0005-0000-0000-0000182B0000}"/>
    <cellStyle name="Percent 4 2 5 6" xfId="11203" xr:uid="{00000000-0005-0000-0000-0000192B0000}"/>
    <cellStyle name="Percent 4 2 5 6 2" xfId="11204" xr:uid="{00000000-0005-0000-0000-00001A2B0000}"/>
    <cellStyle name="Percent 4 2 5 7" xfId="11205" xr:uid="{00000000-0005-0000-0000-00001B2B0000}"/>
    <cellStyle name="Percent 4 2 5 7 2" xfId="11206" xr:uid="{00000000-0005-0000-0000-00001C2B0000}"/>
    <cellStyle name="Percent 4 2 5 8" xfId="11207" xr:uid="{00000000-0005-0000-0000-00001D2B0000}"/>
    <cellStyle name="Percent 4 2 5 8 2" xfId="11208" xr:uid="{00000000-0005-0000-0000-00001E2B0000}"/>
    <cellStyle name="Percent 4 2 5 9" xfId="11209" xr:uid="{00000000-0005-0000-0000-00001F2B0000}"/>
    <cellStyle name="Percent 4 2 6" xfId="11210" xr:uid="{00000000-0005-0000-0000-0000202B0000}"/>
    <cellStyle name="Percent 4 2 6 2" xfId="11211" xr:uid="{00000000-0005-0000-0000-0000212B0000}"/>
    <cellStyle name="Percent 4 2 6 2 2" xfId="11212" xr:uid="{00000000-0005-0000-0000-0000222B0000}"/>
    <cellStyle name="Percent 4 2 6 2 2 2" xfId="11213" xr:uid="{00000000-0005-0000-0000-0000232B0000}"/>
    <cellStyle name="Percent 4 2 6 2 3" xfId="11214" xr:uid="{00000000-0005-0000-0000-0000242B0000}"/>
    <cellStyle name="Percent 4 2 6 2 3 2" xfId="11215" xr:uid="{00000000-0005-0000-0000-0000252B0000}"/>
    <cellStyle name="Percent 4 2 6 2 4" xfId="11216" xr:uid="{00000000-0005-0000-0000-0000262B0000}"/>
    <cellStyle name="Percent 4 2 6 3" xfId="11217" xr:uid="{00000000-0005-0000-0000-0000272B0000}"/>
    <cellStyle name="Percent 4 2 6 3 2" xfId="11218" xr:uid="{00000000-0005-0000-0000-0000282B0000}"/>
    <cellStyle name="Percent 4 2 6 3 2 2" xfId="11219" xr:uid="{00000000-0005-0000-0000-0000292B0000}"/>
    <cellStyle name="Percent 4 2 6 3 3" xfId="11220" xr:uid="{00000000-0005-0000-0000-00002A2B0000}"/>
    <cellStyle name="Percent 4 2 6 3 3 2" xfId="11221" xr:uid="{00000000-0005-0000-0000-00002B2B0000}"/>
    <cellStyle name="Percent 4 2 6 3 4" xfId="11222" xr:uid="{00000000-0005-0000-0000-00002C2B0000}"/>
    <cellStyle name="Percent 4 2 6 4" xfId="11223" xr:uid="{00000000-0005-0000-0000-00002D2B0000}"/>
    <cellStyle name="Percent 4 2 6 4 2" xfId="11224" xr:uid="{00000000-0005-0000-0000-00002E2B0000}"/>
    <cellStyle name="Percent 4 2 6 4 2 2" xfId="11225" xr:uid="{00000000-0005-0000-0000-00002F2B0000}"/>
    <cellStyle name="Percent 4 2 6 4 3" xfId="11226" xr:uid="{00000000-0005-0000-0000-0000302B0000}"/>
    <cellStyle name="Percent 4 2 6 4 3 2" xfId="11227" xr:uid="{00000000-0005-0000-0000-0000312B0000}"/>
    <cellStyle name="Percent 4 2 6 4 4" xfId="11228" xr:uid="{00000000-0005-0000-0000-0000322B0000}"/>
    <cellStyle name="Percent 4 2 6 4 4 2" xfId="11229" xr:uid="{00000000-0005-0000-0000-0000332B0000}"/>
    <cellStyle name="Percent 4 2 6 4 5" xfId="11230" xr:uid="{00000000-0005-0000-0000-0000342B0000}"/>
    <cellStyle name="Percent 4 2 6 5" xfId="11231" xr:uid="{00000000-0005-0000-0000-0000352B0000}"/>
    <cellStyle name="Percent 4 2 6 5 2" xfId="11232" xr:uid="{00000000-0005-0000-0000-0000362B0000}"/>
    <cellStyle name="Percent 4 2 6 5 2 2" xfId="11233" xr:uid="{00000000-0005-0000-0000-0000372B0000}"/>
    <cellStyle name="Percent 4 2 6 5 3" xfId="11234" xr:uid="{00000000-0005-0000-0000-0000382B0000}"/>
    <cellStyle name="Percent 4 2 6 5 3 2" xfId="11235" xr:uid="{00000000-0005-0000-0000-0000392B0000}"/>
    <cellStyle name="Percent 4 2 6 5 4" xfId="11236" xr:uid="{00000000-0005-0000-0000-00003A2B0000}"/>
    <cellStyle name="Percent 4 2 6 6" xfId="11237" xr:uid="{00000000-0005-0000-0000-00003B2B0000}"/>
    <cellStyle name="Percent 4 2 6 6 2" xfId="11238" xr:uid="{00000000-0005-0000-0000-00003C2B0000}"/>
    <cellStyle name="Percent 4 2 6 7" xfId="11239" xr:uid="{00000000-0005-0000-0000-00003D2B0000}"/>
    <cellStyle name="Percent 4 2 6 7 2" xfId="11240" xr:uid="{00000000-0005-0000-0000-00003E2B0000}"/>
    <cellStyle name="Percent 4 2 6 8" xfId="11241" xr:uid="{00000000-0005-0000-0000-00003F2B0000}"/>
    <cellStyle name="Percent 4 2 6 8 2" xfId="11242" xr:uid="{00000000-0005-0000-0000-0000402B0000}"/>
    <cellStyle name="Percent 4 2 6 9" xfId="11243" xr:uid="{00000000-0005-0000-0000-0000412B0000}"/>
    <cellStyle name="Percent 4 2 7" xfId="11244" xr:uid="{00000000-0005-0000-0000-0000422B0000}"/>
    <cellStyle name="Percent 4 2 7 2" xfId="11245" xr:uid="{00000000-0005-0000-0000-0000432B0000}"/>
    <cellStyle name="Percent 4 2 7 2 2" xfId="11246" xr:uid="{00000000-0005-0000-0000-0000442B0000}"/>
    <cellStyle name="Percent 4 2 7 2 2 2" xfId="11247" xr:uid="{00000000-0005-0000-0000-0000452B0000}"/>
    <cellStyle name="Percent 4 2 7 2 3" xfId="11248" xr:uid="{00000000-0005-0000-0000-0000462B0000}"/>
    <cellStyle name="Percent 4 2 7 2 3 2" xfId="11249" xr:uid="{00000000-0005-0000-0000-0000472B0000}"/>
    <cellStyle name="Percent 4 2 7 2 4" xfId="11250" xr:uid="{00000000-0005-0000-0000-0000482B0000}"/>
    <cellStyle name="Percent 4 2 7 3" xfId="11251" xr:uid="{00000000-0005-0000-0000-0000492B0000}"/>
    <cellStyle name="Percent 4 2 7 3 2" xfId="11252" xr:uid="{00000000-0005-0000-0000-00004A2B0000}"/>
    <cellStyle name="Percent 4 2 7 3 2 2" xfId="11253" xr:uid="{00000000-0005-0000-0000-00004B2B0000}"/>
    <cellStyle name="Percent 4 2 7 3 3" xfId="11254" xr:uid="{00000000-0005-0000-0000-00004C2B0000}"/>
    <cellStyle name="Percent 4 2 7 3 3 2" xfId="11255" xr:uid="{00000000-0005-0000-0000-00004D2B0000}"/>
    <cellStyle name="Percent 4 2 7 3 4" xfId="11256" xr:uid="{00000000-0005-0000-0000-00004E2B0000}"/>
    <cellStyle name="Percent 4 2 7 4" xfId="11257" xr:uid="{00000000-0005-0000-0000-00004F2B0000}"/>
    <cellStyle name="Percent 4 2 7 4 2" xfId="11258" xr:uid="{00000000-0005-0000-0000-0000502B0000}"/>
    <cellStyle name="Percent 4 2 7 4 2 2" xfId="11259" xr:uid="{00000000-0005-0000-0000-0000512B0000}"/>
    <cellStyle name="Percent 4 2 7 4 3" xfId="11260" xr:uid="{00000000-0005-0000-0000-0000522B0000}"/>
    <cellStyle name="Percent 4 2 7 4 3 2" xfId="11261" xr:uid="{00000000-0005-0000-0000-0000532B0000}"/>
    <cellStyle name="Percent 4 2 7 4 4" xfId="11262" xr:uid="{00000000-0005-0000-0000-0000542B0000}"/>
    <cellStyle name="Percent 4 2 7 4 4 2" xfId="11263" xr:uid="{00000000-0005-0000-0000-0000552B0000}"/>
    <cellStyle name="Percent 4 2 7 4 5" xfId="11264" xr:uid="{00000000-0005-0000-0000-0000562B0000}"/>
    <cellStyle name="Percent 4 2 7 5" xfId="11265" xr:uid="{00000000-0005-0000-0000-0000572B0000}"/>
    <cellStyle name="Percent 4 2 7 5 2" xfId="11266" xr:uid="{00000000-0005-0000-0000-0000582B0000}"/>
    <cellStyle name="Percent 4 2 7 5 2 2" xfId="11267" xr:uid="{00000000-0005-0000-0000-0000592B0000}"/>
    <cellStyle name="Percent 4 2 7 5 3" xfId="11268" xr:uid="{00000000-0005-0000-0000-00005A2B0000}"/>
    <cellStyle name="Percent 4 2 7 5 3 2" xfId="11269" xr:uid="{00000000-0005-0000-0000-00005B2B0000}"/>
    <cellStyle name="Percent 4 2 7 5 4" xfId="11270" xr:uid="{00000000-0005-0000-0000-00005C2B0000}"/>
    <cellStyle name="Percent 4 2 7 6" xfId="11271" xr:uid="{00000000-0005-0000-0000-00005D2B0000}"/>
    <cellStyle name="Percent 4 2 7 6 2" xfId="11272" xr:uid="{00000000-0005-0000-0000-00005E2B0000}"/>
    <cellStyle name="Percent 4 2 7 7" xfId="11273" xr:uid="{00000000-0005-0000-0000-00005F2B0000}"/>
    <cellStyle name="Percent 4 2 7 7 2" xfId="11274" xr:uid="{00000000-0005-0000-0000-0000602B0000}"/>
    <cellStyle name="Percent 4 2 7 8" xfId="11275" xr:uid="{00000000-0005-0000-0000-0000612B0000}"/>
    <cellStyle name="Percent 4 2 7 8 2" xfId="11276" xr:uid="{00000000-0005-0000-0000-0000622B0000}"/>
    <cellStyle name="Percent 4 2 7 9" xfId="11277" xr:uid="{00000000-0005-0000-0000-0000632B0000}"/>
    <cellStyle name="Percent 4 2 8" xfId="11278" xr:uid="{00000000-0005-0000-0000-0000642B0000}"/>
    <cellStyle name="Percent 4 2 8 2" xfId="11279" xr:uid="{00000000-0005-0000-0000-0000652B0000}"/>
    <cellStyle name="Percent 4 2 8 2 2" xfId="11280" xr:uid="{00000000-0005-0000-0000-0000662B0000}"/>
    <cellStyle name="Percent 4 2 8 2 2 2" xfId="11281" xr:uid="{00000000-0005-0000-0000-0000672B0000}"/>
    <cellStyle name="Percent 4 2 8 2 3" xfId="11282" xr:uid="{00000000-0005-0000-0000-0000682B0000}"/>
    <cellStyle name="Percent 4 2 8 2 3 2" xfId="11283" xr:uid="{00000000-0005-0000-0000-0000692B0000}"/>
    <cellStyle name="Percent 4 2 8 2 4" xfId="11284" xr:uid="{00000000-0005-0000-0000-00006A2B0000}"/>
    <cellStyle name="Percent 4 2 8 3" xfId="11285" xr:uid="{00000000-0005-0000-0000-00006B2B0000}"/>
    <cellStyle name="Percent 4 2 8 3 2" xfId="11286" xr:uid="{00000000-0005-0000-0000-00006C2B0000}"/>
    <cellStyle name="Percent 4 2 8 3 2 2" xfId="11287" xr:uid="{00000000-0005-0000-0000-00006D2B0000}"/>
    <cellStyle name="Percent 4 2 8 3 3" xfId="11288" xr:uid="{00000000-0005-0000-0000-00006E2B0000}"/>
    <cellStyle name="Percent 4 2 8 3 3 2" xfId="11289" xr:uid="{00000000-0005-0000-0000-00006F2B0000}"/>
    <cellStyle name="Percent 4 2 8 3 4" xfId="11290" xr:uid="{00000000-0005-0000-0000-0000702B0000}"/>
    <cellStyle name="Percent 4 2 8 4" xfId="11291" xr:uid="{00000000-0005-0000-0000-0000712B0000}"/>
    <cellStyle name="Percent 4 2 8 4 2" xfId="11292" xr:uid="{00000000-0005-0000-0000-0000722B0000}"/>
    <cellStyle name="Percent 4 2 8 4 2 2" xfId="11293" xr:uid="{00000000-0005-0000-0000-0000732B0000}"/>
    <cellStyle name="Percent 4 2 8 4 3" xfId="11294" xr:uid="{00000000-0005-0000-0000-0000742B0000}"/>
    <cellStyle name="Percent 4 2 8 4 3 2" xfId="11295" xr:uid="{00000000-0005-0000-0000-0000752B0000}"/>
    <cellStyle name="Percent 4 2 8 4 4" xfId="11296" xr:uid="{00000000-0005-0000-0000-0000762B0000}"/>
    <cellStyle name="Percent 4 2 8 4 4 2" xfId="11297" xr:uid="{00000000-0005-0000-0000-0000772B0000}"/>
    <cellStyle name="Percent 4 2 8 4 5" xfId="11298" xr:uid="{00000000-0005-0000-0000-0000782B0000}"/>
    <cellStyle name="Percent 4 2 8 5" xfId="11299" xr:uid="{00000000-0005-0000-0000-0000792B0000}"/>
    <cellStyle name="Percent 4 2 8 5 2" xfId="11300" xr:uid="{00000000-0005-0000-0000-00007A2B0000}"/>
    <cellStyle name="Percent 4 2 8 5 2 2" xfId="11301" xr:uid="{00000000-0005-0000-0000-00007B2B0000}"/>
    <cellStyle name="Percent 4 2 8 5 3" xfId="11302" xr:uid="{00000000-0005-0000-0000-00007C2B0000}"/>
    <cellStyle name="Percent 4 2 8 5 3 2" xfId="11303" xr:uid="{00000000-0005-0000-0000-00007D2B0000}"/>
    <cellStyle name="Percent 4 2 8 5 4" xfId="11304" xr:uid="{00000000-0005-0000-0000-00007E2B0000}"/>
    <cellStyle name="Percent 4 2 8 6" xfId="11305" xr:uid="{00000000-0005-0000-0000-00007F2B0000}"/>
    <cellStyle name="Percent 4 2 8 6 2" xfId="11306" xr:uid="{00000000-0005-0000-0000-0000802B0000}"/>
    <cellStyle name="Percent 4 2 8 7" xfId="11307" xr:uid="{00000000-0005-0000-0000-0000812B0000}"/>
    <cellStyle name="Percent 4 2 8 7 2" xfId="11308" xr:uid="{00000000-0005-0000-0000-0000822B0000}"/>
    <cellStyle name="Percent 4 2 8 8" xfId="11309" xr:uid="{00000000-0005-0000-0000-0000832B0000}"/>
    <cellStyle name="Percent 4 2 8 8 2" xfId="11310" xr:uid="{00000000-0005-0000-0000-0000842B0000}"/>
    <cellStyle name="Percent 4 2 8 9" xfId="11311" xr:uid="{00000000-0005-0000-0000-0000852B0000}"/>
    <cellStyle name="Percent 4 2 9" xfId="11312" xr:uid="{00000000-0005-0000-0000-0000862B0000}"/>
    <cellStyle name="Percent 4 2 9 2" xfId="11313" xr:uid="{00000000-0005-0000-0000-0000872B0000}"/>
    <cellStyle name="Percent 4 2 9 2 2" xfId="11314" xr:uid="{00000000-0005-0000-0000-0000882B0000}"/>
    <cellStyle name="Percent 4 2 9 3" xfId="11315" xr:uid="{00000000-0005-0000-0000-0000892B0000}"/>
    <cellStyle name="Percent 4 2 9 3 2" xfId="11316" xr:uid="{00000000-0005-0000-0000-00008A2B0000}"/>
    <cellStyle name="Percent 4 2 9 4" xfId="11317" xr:uid="{00000000-0005-0000-0000-00008B2B0000}"/>
    <cellStyle name="Percent 4 20" xfId="2834" xr:uid="{00000000-0005-0000-0000-00008C2B0000}"/>
    <cellStyle name="Percent 4 20 10" xfId="11319" xr:uid="{00000000-0005-0000-0000-00008D2B0000}"/>
    <cellStyle name="Percent 4 20 10 2" xfId="11320" xr:uid="{00000000-0005-0000-0000-00008E2B0000}"/>
    <cellStyle name="Percent 4 20 11" xfId="11321" xr:uid="{00000000-0005-0000-0000-00008F2B0000}"/>
    <cellStyle name="Percent 4 20 12" xfId="11318" xr:uid="{00000000-0005-0000-0000-0000902B0000}"/>
    <cellStyle name="Percent 4 20 2" xfId="11322" xr:uid="{00000000-0005-0000-0000-0000912B0000}"/>
    <cellStyle name="Percent 4 20 2 2" xfId="11323" xr:uid="{00000000-0005-0000-0000-0000922B0000}"/>
    <cellStyle name="Percent 4 20 2 2 2" xfId="11324" xr:uid="{00000000-0005-0000-0000-0000932B0000}"/>
    <cellStyle name="Percent 4 20 2 3" xfId="11325" xr:uid="{00000000-0005-0000-0000-0000942B0000}"/>
    <cellStyle name="Percent 4 20 2 3 2" xfId="11326" xr:uid="{00000000-0005-0000-0000-0000952B0000}"/>
    <cellStyle name="Percent 4 20 2 4" xfId="11327" xr:uid="{00000000-0005-0000-0000-0000962B0000}"/>
    <cellStyle name="Percent 4 20 3" xfId="11328" xr:uid="{00000000-0005-0000-0000-0000972B0000}"/>
    <cellStyle name="Percent 4 20 3 2" xfId="11329" xr:uid="{00000000-0005-0000-0000-0000982B0000}"/>
    <cellStyle name="Percent 4 20 3 2 2" xfId="11330" xr:uid="{00000000-0005-0000-0000-0000992B0000}"/>
    <cellStyle name="Percent 4 20 3 3" xfId="11331" xr:uid="{00000000-0005-0000-0000-00009A2B0000}"/>
    <cellStyle name="Percent 4 20 3 3 2" xfId="11332" xr:uid="{00000000-0005-0000-0000-00009B2B0000}"/>
    <cellStyle name="Percent 4 20 3 4" xfId="11333" xr:uid="{00000000-0005-0000-0000-00009C2B0000}"/>
    <cellStyle name="Percent 4 20 4" xfId="11334" xr:uid="{00000000-0005-0000-0000-00009D2B0000}"/>
    <cellStyle name="Percent 4 20 4 2" xfId="11335" xr:uid="{00000000-0005-0000-0000-00009E2B0000}"/>
    <cellStyle name="Percent 4 20 4 2 2" xfId="11336" xr:uid="{00000000-0005-0000-0000-00009F2B0000}"/>
    <cellStyle name="Percent 4 20 4 3" xfId="11337" xr:uid="{00000000-0005-0000-0000-0000A02B0000}"/>
    <cellStyle name="Percent 4 20 4 3 2" xfId="11338" xr:uid="{00000000-0005-0000-0000-0000A12B0000}"/>
    <cellStyle name="Percent 4 20 4 4" xfId="11339" xr:uid="{00000000-0005-0000-0000-0000A22B0000}"/>
    <cellStyle name="Percent 4 20 5" xfId="11340" xr:uid="{00000000-0005-0000-0000-0000A32B0000}"/>
    <cellStyle name="Percent 4 20 5 2" xfId="11341" xr:uid="{00000000-0005-0000-0000-0000A42B0000}"/>
    <cellStyle name="Percent 4 20 5 2 2" xfId="11342" xr:uid="{00000000-0005-0000-0000-0000A52B0000}"/>
    <cellStyle name="Percent 4 20 5 3" xfId="11343" xr:uid="{00000000-0005-0000-0000-0000A62B0000}"/>
    <cellStyle name="Percent 4 20 5 3 2" xfId="11344" xr:uid="{00000000-0005-0000-0000-0000A72B0000}"/>
    <cellStyle name="Percent 4 20 5 4" xfId="11345" xr:uid="{00000000-0005-0000-0000-0000A82B0000}"/>
    <cellStyle name="Percent 4 20 5 4 2" xfId="11346" xr:uid="{00000000-0005-0000-0000-0000A92B0000}"/>
    <cellStyle name="Percent 4 20 5 5" xfId="11347" xr:uid="{00000000-0005-0000-0000-0000AA2B0000}"/>
    <cellStyle name="Percent 4 20 6" xfId="11348" xr:uid="{00000000-0005-0000-0000-0000AB2B0000}"/>
    <cellStyle name="Percent 4 20 6 2" xfId="11349" xr:uid="{00000000-0005-0000-0000-0000AC2B0000}"/>
    <cellStyle name="Percent 4 20 6 2 2" xfId="11350" xr:uid="{00000000-0005-0000-0000-0000AD2B0000}"/>
    <cellStyle name="Percent 4 20 6 3" xfId="11351" xr:uid="{00000000-0005-0000-0000-0000AE2B0000}"/>
    <cellStyle name="Percent 4 20 6 3 2" xfId="11352" xr:uid="{00000000-0005-0000-0000-0000AF2B0000}"/>
    <cellStyle name="Percent 4 20 6 4" xfId="11353" xr:uid="{00000000-0005-0000-0000-0000B02B0000}"/>
    <cellStyle name="Percent 4 20 7" xfId="11354" xr:uid="{00000000-0005-0000-0000-0000B12B0000}"/>
    <cellStyle name="Percent 4 20 7 2" xfId="11355" xr:uid="{00000000-0005-0000-0000-0000B22B0000}"/>
    <cellStyle name="Percent 4 20 8" xfId="11356" xr:uid="{00000000-0005-0000-0000-0000B32B0000}"/>
    <cellStyle name="Percent 4 20 8 2" xfId="11357" xr:uid="{00000000-0005-0000-0000-0000B42B0000}"/>
    <cellStyle name="Percent 4 20 9" xfId="11358" xr:uid="{00000000-0005-0000-0000-0000B52B0000}"/>
    <cellStyle name="Percent 4 20 9 2" xfId="11359" xr:uid="{00000000-0005-0000-0000-0000B62B0000}"/>
    <cellStyle name="Percent 4 21" xfId="2835" xr:uid="{00000000-0005-0000-0000-0000B72B0000}"/>
    <cellStyle name="Percent 4 21 10" xfId="11361" xr:uid="{00000000-0005-0000-0000-0000B82B0000}"/>
    <cellStyle name="Percent 4 21 10 2" xfId="11362" xr:uid="{00000000-0005-0000-0000-0000B92B0000}"/>
    <cellStyle name="Percent 4 21 11" xfId="11363" xr:uid="{00000000-0005-0000-0000-0000BA2B0000}"/>
    <cellStyle name="Percent 4 21 12" xfId="11360" xr:uid="{00000000-0005-0000-0000-0000BB2B0000}"/>
    <cellStyle name="Percent 4 21 2" xfId="11364" xr:uid="{00000000-0005-0000-0000-0000BC2B0000}"/>
    <cellStyle name="Percent 4 21 2 2" xfId="11365" xr:uid="{00000000-0005-0000-0000-0000BD2B0000}"/>
    <cellStyle name="Percent 4 21 2 2 2" xfId="11366" xr:uid="{00000000-0005-0000-0000-0000BE2B0000}"/>
    <cellStyle name="Percent 4 21 2 3" xfId="11367" xr:uid="{00000000-0005-0000-0000-0000BF2B0000}"/>
    <cellStyle name="Percent 4 21 2 3 2" xfId="11368" xr:uid="{00000000-0005-0000-0000-0000C02B0000}"/>
    <cellStyle name="Percent 4 21 2 4" xfId="11369" xr:uid="{00000000-0005-0000-0000-0000C12B0000}"/>
    <cellStyle name="Percent 4 21 3" xfId="11370" xr:uid="{00000000-0005-0000-0000-0000C22B0000}"/>
    <cellStyle name="Percent 4 21 3 2" xfId="11371" xr:uid="{00000000-0005-0000-0000-0000C32B0000}"/>
    <cellStyle name="Percent 4 21 3 2 2" xfId="11372" xr:uid="{00000000-0005-0000-0000-0000C42B0000}"/>
    <cellStyle name="Percent 4 21 3 3" xfId="11373" xr:uid="{00000000-0005-0000-0000-0000C52B0000}"/>
    <cellStyle name="Percent 4 21 3 3 2" xfId="11374" xr:uid="{00000000-0005-0000-0000-0000C62B0000}"/>
    <cellStyle name="Percent 4 21 3 4" xfId="11375" xr:uid="{00000000-0005-0000-0000-0000C72B0000}"/>
    <cellStyle name="Percent 4 21 4" xfId="11376" xr:uid="{00000000-0005-0000-0000-0000C82B0000}"/>
    <cellStyle name="Percent 4 21 4 2" xfId="11377" xr:uid="{00000000-0005-0000-0000-0000C92B0000}"/>
    <cellStyle name="Percent 4 21 4 2 2" xfId="11378" xr:uid="{00000000-0005-0000-0000-0000CA2B0000}"/>
    <cellStyle name="Percent 4 21 4 3" xfId="11379" xr:uid="{00000000-0005-0000-0000-0000CB2B0000}"/>
    <cellStyle name="Percent 4 21 4 3 2" xfId="11380" xr:uid="{00000000-0005-0000-0000-0000CC2B0000}"/>
    <cellStyle name="Percent 4 21 4 4" xfId="11381" xr:uid="{00000000-0005-0000-0000-0000CD2B0000}"/>
    <cellStyle name="Percent 4 21 5" xfId="11382" xr:uid="{00000000-0005-0000-0000-0000CE2B0000}"/>
    <cellStyle name="Percent 4 21 5 2" xfId="11383" xr:uid="{00000000-0005-0000-0000-0000CF2B0000}"/>
    <cellStyle name="Percent 4 21 5 2 2" xfId="11384" xr:uid="{00000000-0005-0000-0000-0000D02B0000}"/>
    <cellStyle name="Percent 4 21 5 3" xfId="11385" xr:uid="{00000000-0005-0000-0000-0000D12B0000}"/>
    <cellStyle name="Percent 4 21 5 3 2" xfId="11386" xr:uid="{00000000-0005-0000-0000-0000D22B0000}"/>
    <cellStyle name="Percent 4 21 5 4" xfId="11387" xr:uid="{00000000-0005-0000-0000-0000D32B0000}"/>
    <cellStyle name="Percent 4 21 5 4 2" xfId="11388" xr:uid="{00000000-0005-0000-0000-0000D42B0000}"/>
    <cellStyle name="Percent 4 21 5 5" xfId="11389" xr:uid="{00000000-0005-0000-0000-0000D52B0000}"/>
    <cellStyle name="Percent 4 21 6" xfId="11390" xr:uid="{00000000-0005-0000-0000-0000D62B0000}"/>
    <cellStyle name="Percent 4 21 6 2" xfId="11391" xr:uid="{00000000-0005-0000-0000-0000D72B0000}"/>
    <cellStyle name="Percent 4 21 6 2 2" xfId="11392" xr:uid="{00000000-0005-0000-0000-0000D82B0000}"/>
    <cellStyle name="Percent 4 21 6 3" xfId="11393" xr:uid="{00000000-0005-0000-0000-0000D92B0000}"/>
    <cellStyle name="Percent 4 21 6 3 2" xfId="11394" xr:uid="{00000000-0005-0000-0000-0000DA2B0000}"/>
    <cellStyle name="Percent 4 21 6 4" xfId="11395" xr:uid="{00000000-0005-0000-0000-0000DB2B0000}"/>
    <cellStyle name="Percent 4 21 7" xfId="11396" xr:uid="{00000000-0005-0000-0000-0000DC2B0000}"/>
    <cellStyle name="Percent 4 21 7 2" xfId="11397" xr:uid="{00000000-0005-0000-0000-0000DD2B0000}"/>
    <cellStyle name="Percent 4 21 8" xfId="11398" xr:uid="{00000000-0005-0000-0000-0000DE2B0000}"/>
    <cellStyle name="Percent 4 21 8 2" xfId="11399" xr:uid="{00000000-0005-0000-0000-0000DF2B0000}"/>
    <cellStyle name="Percent 4 21 9" xfId="11400" xr:uid="{00000000-0005-0000-0000-0000E02B0000}"/>
    <cellStyle name="Percent 4 21 9 2" xfId="11401" xr:uid="{00000000-0005-0000-0000-0000E12B0000}"/>
    <cellStyle name="Percent 4 22" xfId="2836" xr:uid="{00000000-0005-0000-0000-0000E22B0000}"/>
    <cellStyle name="Percent 4 22 10" xfId="11403" xr:uid="{00000000-0005-0000-0000-0000E32B0000}"/>
    <cellStyle name="Percent 4 22 10 2" xfId="11404" xr:uid="{00000000-0005-0000-0000-0000E42B0000}"/>
    <cellStyle name="Percent 4 22 11" xfId="11405" xr:uid="{00000000-0005-0000-0000-0000E52B0000}"/>
    <cellStyle name="Percent 4 22 12" xfId="11402" xr:uid="{00000000-0005-0000-0000-0000E62B0000}"/>
    <cellStyle name="Percent 4 22 2" xfId="11406" xr:uid="{00000000-0005-0000-0000-0000E72B0000}"/>
    <cellStyle name="Percent 4 22 2 2" xfId="11407" xr:uid="{00000000-0005-0000-0000-0000E82B0000}"/>
    <cellStyle name="Percent 4 22 2 2 2" xfId="11408" xr:uid="{00000000-0005-0000-0000-0000E92B0000}"/>
    <cellStyle name="Percent 4 22 2 3" xfId="11409" xr:uid="{00000000-0005-0000-0000-0000EA2B0000}"/>
    <cellStyle name="Percent 4 22 2 3 2" xfId="11410" xr:uid="{00000000-0005-0000-0000-0000EB2B0000}"/>
    <cellStyle name="Percent 4 22 2 4" xfId="11411" xr:uid="{00000000-0005-0000-0000-0000EC2B0000}"/>
    <cellStyle name="Percent 4 22 3" xfId="11412" xr:uid="{00000000-0005-0000-0000-0000ED2B0000}"/>
    <cellStyle name="Percent 4 22 3 2" xfId="11413" xr:uid="{00000000-0005-0000-0000-0000EE2B0000}"/>
    <cellStyle name="Percent 4 22 3 2 2" xfId="11414" xr:uid="{00000000-0005-0000-0000-0000EF2B0000}"/>
    <cellStyle name="Percent 4 22 3 3" xfId="11415" xr:uid="{00000000-0005-0000-0000-0000F02B0000}"/>
    <cellStyle name="Percent 4 22 3 3 2" xfId="11416" xr:uid="{00000000-0005-0000-0000-0000F12B0000}"/>
    <cellStyle name="Percent 4 22 3 4" xfId="11417" xr:uid="{00000000-0005-0000-0000-0000F22B0000}"/>
    <cellStyle name="Percent 4 22 4" xfId="11418" xr:uid="{00000000-0005-0000-0000-0000F32B0000}"/>
    <cellStyle name="Percent 4 22 4 2" xfId="11419" xr:uid="{00000000-0005-0000-0000-0000F42B0000}"/>
    <cellStyle name="Percent 4 22 4 2 2" xfId="11420" xr:uid="{00000000-0005-0000-0000-0000F52B0000}"/>
    <cellStyle name="Percent 4 22 4 3" xfId="11421" xr:uid="{00000000-0005-0000-0000-0000F62B0000}"/>
    <cellStyle name="Percent 4 22 4 3 2" xfId="11422" xr:uid="{00000000-0005-0000-0000-0000F72B0000}"/>
    <cellStyle name="Percent 4 22 4 4" xfId="11423" xr:uid="{00000000-0005-0000-0000-0000F82B0000}"/>
    <cellStyle name="Percent 4 22 5" xfId="11424" xr:uid="{00000000-0005-0000-0000-0000F92B0000}"/>
    <cellStyle name="Percent 4 22 5 2" xfId="11425" xr:uid="{00000000-0005-0000-0000-0000FA2B0000}"/>
    <cellStyle name="Percent 4 22 5 2 2" xfId="11426" xr:uid="{00000000-0005-0000-0000-0000FB2B0000}"/>
    <cellStyle name="Percent 4 22 5 3" xfId="11427" xr:uid="{00000000-0005-0000-0000-0000FC2B0000}"/>
    <cellStyle name="Percent 4 22 5 3 2" xfId="11428" xr:uid="{00000000-0005-0000-0000-0000FD2B0000}"/>
    <cellStyle name="Percent 4 22 5 4" xfId="11429" xr:uid="{00000000-0005-0000-0000-0000FE2B0000}"/>
    <cellStyle name="Percent 4 22 5 4 2" xfId="11430" xr:uid="{00000000-0005-0000-0000-0000FF2B0000}"/>
    <cellStyle name="Percent 4 22 5 5" xfId="11431" xr:uid="{00000000-0005-0000-0000-0000002C0000}"/>
    <cellStyle name="Percent 4 22 6" xfId="11432" xr:uid="{00000000-0005-0000-0000-0000012C0000}"/>
    <cellStyle name="Percent 4 22 6 2" xfId="11433" xr:uid="{00000000-0005-0000-0000-0000022C0000}"/>
    <cellStyle name="Percent 4 22 6 2 2" xfId="11434" xr:uid="{00000000-0005-0000-0000-0000032C0000}"/>
    <cellStyle name="Percent 4 22 6 3" xfId="11435" xr:uid="{00000000-0005-0000-0000-0000042C0000}"/>
    <cellStyle name="Percent 4 22 6 3 2" xfId="11436" xr:uid="{00000000-0005-0000-0000-0000052C0000}"/>
    <cellStyle name="Percent 4 22 6 4" xfId="11437" xr:uid="{00000000-0005-0000-0000-0000062C0000}"/>
    <cellStyle name="Percent 4 22 7" xfId="11438" xr:uid="{00000000-0005-0000-0000-0000072C0000}"/>
    <cellStyle name="Percent 4 22 7 2" xfId="11439" xr:uid="{00000000-0005-0000-0000-0000082C0000}"/>
    <cellStyle name="Percent 4 22 8" xfId="11440" xr:uid="{00000000-0005-0000-0000-0000092C0000}"/>
    <cellStyle name="Percent 4 22 8 2" xfId="11441" xr:uid="{00000000-0005-0000-0000-00000A2C0000}"/>
    <cellStyle name="Percent 4 22 9" xfId="11442" xr:uid="{00000000-0005-0000-0000-00000B2C0000}"/>
    <cellStyle name="Percent 4 22 9 2" xfId="11443" xr:uid="{00000000-0005-0000-0000-00000C2C0000}"/>
    <cellStyle name="Percent 4 23" xfId="2837" xr:uid="{00000000-0005-0000-0000-00000D2C0000}"/>
    <cellStyle name="Percent 4 23 10" xfId="11445" xr:uid="{00000000-0005-0000-0000-00000E2C0000}"/>
    <cellStyle name="Percent 4 23 10 2" xfId="11446" xr:uid="{00000000-0005-0000-0000-00000F2C0000}"/>
    <cellStyle name="Percent 4 23 11" xfId="11447" xr:uid="{00000000-0005-0000-0000-0000102C0000}"/>
    <cellStyle name="Percent 4 23 12" xfId="11444" xr:uid="{00000000-0005-0000-0000-0000112C0000}"/>
    <cellStyle name="Percent 4 23 2" xfId="11448" xr:uid="{00000000-0005-0000-0000-0000122C0000}"/>
    <cellStyle name="Percent 4 23 2 2" xfId="11449" xr:uid="{00000000-0005-0000-0000-0000132C0000}"/>
    <cellStyle name="Percent 4 23 2 2 2" xfId="11450" xr:uid="{00000000-0005-0000-0000-0000142C0000}"/>
    <cellStyle name="Percent 4 23 2 3" xfId="11451" xr:uid="{00000000-0005-0000-0000-0000152C0000}"/>
    <cellStyle name="Percent 4 23 2 3 2" xfId="11452" xr:uid="{00000000-0005-0000-0000-0000162C0000}"/>
    <cellStyle name="Percent 4 23 2 4" xfId="11453" xr:uid="{00000000-0005-0000-0000-0000172C0000}"/>
    <cellStyle name="Percent 4 23 3" xfId="11454" xr:uid="{00000000-0005-0000-0000-0000182C0000}"/>
    <cellStyle name="Percent 4 23 3 2" xfId="11455" xr:uid="{00000000-0005-0000-0000-0000192C0000}"/>
    <cellStyle name="Percent 4 23 3 2 2" xfId="11456" xr:uid="{00000000-0005-0000-0000-00001A2C0000}"/>
    <cellStyle name="Percent 4 23 3 3" xfId="11457" xr:uid="{00000000-0005-0000-0000-00001B2C0000}"/>
    <cellStyle name="Percent 4 23 3 3 2" xfId="11458" xr:uid="{00000000-0005-0000-0000-00001C2C0000}"/>
    <cellStyle name="Percent 4 23 3 4" xfId="11459" xr:uid="{00000000-0005-0000-0000-00001D2C0000}"/>
    <cellStyle name="Percent 4 23 4" xfId="11460" xr:uid="{00000000-0005-0000-0000-00001E2C0000}"/>
    <cellStyle name="Percent 4 23 4 2" xfId="11461" xr:uid="{00000000-0005-0000-0000-00001F2C0000}"/>
    <cellStyle name="Percent 4 23 4 2 2" xfId="11462" xr:uid="{00000000-0005-0000-0000-0000202C0000}"/>
    <cellStyle name="Percent 4 23 4 3" xfId="11463" xr:uid="{00000000-0005-0000-0000-0000212C0000}"/>
    <cellStyle name="Percent 4 23 4 3 2" xfId="11464" xr:uid="{00000000-0005-0000-0000-0000222C0000}"/>
    <cellStyle name="Percent 4 23 4 4" xfId="11465" xr:uid="{00000000-0005-0000-0000-0000232C0000}"/>
    <cellStyle name="Percent 4 23 5" xfId="11466" xr:uid="{00000000-0005-0000-0000-0000242C0000}"/>
    <cellStyle name="Percent 4 23 5 2" xfId="11467" xr:uid="{00000000-0005-0000-0000-0000252C0000}"/>
    <cellStyle name="Percent 4 23 5 2 2" xfId="11468" xr:uid="{00000000-0005-0000-0000-0000262C0000}"/>
    <cellStyle name="Percent 4 23 5 3" xfId="11469" xr:uid="{00000000-0005-0000-0000-0000272C0000}"/>
    <cellStyle name="Percent 4 23 5 3 2" xfId="11470" xr:uid="{00000000-0005-0000-0000-0000282C0000}"/>
    <cellStyle name="Percent 4 23 5 4" xfId="11471" xr:uid="{00000000-0005-0000-0000-0000292C0000}"/>
    <cellStyle name="Percent 4 23 5 4 2" xfId="11472" xr:uid="{00000000-0005-0000-0000-00002A2C0000}"/>
    <cellStyle name="Percent 4 23 5 5" xfId="11473" xr:uid="{00000000-0005-0000-0000-00002B2C0000}"/>
    <cellStyle name="Percent 4 23 6" xfId="11474" xr:uid="{00000000-0005-0000-0000-00002C2C0000}"/>
    <cellStyle name="Percent 4 23 6 2" xfId="11475" xr:uid="{00000000-0005-0000-0000-00002D2C0000}"/>
    <cellStyle name="Percent 4 23 6 2 2" xfId="11476" xr:uid="{00000000-0005-0000-0000-00002E2C0000}"/>
    <cellStyle name="Percent 4 23 6 3" xfId="11477" xr:uid="{00000000-0005-0000-0000-00002F2C0000}"/>
    <cellStyle name="Percent 4 23 6 3 2" xfId="11478" xr:uid="{00000000-0005-0000-0000-0000302C0000}"/>
    <cellStyle name="Percent 4 23 6 4" xfId="11479" xr:uid="{00000000-0005-0000-0000-0000312C0000}"/>
    <cellStyle name="Percent 4 23 7" xfId="11480" xr:uid="{00000000-0005-0000-0000-0000322C0000}"/>
    <cellStyle name="Percent 4 23 7 2" xfId="11481" xr:uid="{00000000-0005-0000-0000-0000332C0000}"/>
    <cellStyle name="Percent 4 23 8" xfId="11482" xr:uid="{00000000-0005-0000-0000-0000342C0000}"/>
    <cellStyle name="Percent 4 23 8 2" xfId="11483" xr:uid="{00000000-0005-0000-0000-0000352C0000}"/>
    <cellStyle name="Percent 4 23 9" xfId="11484" xr:uid="{00000000-0005-0000-0000-0000362C0000}"/>
    <cellStyle name="Percent 4 23 9 2" xfId="11485" xr:uid="{00000000-0005-0000-0000-0000372C0000}"/>
    <cellStyle name="Percent 4 24" xfId="2838" xr:uid="{00000000-0005-0000-0000-0000382C0000}"/>
    <cellStyle name="Percent 4 24 10" xfId="11487" xr:uid="{00000000-0005-0000-0000-0000392C0000}"/>
    <cellStyle name="Percent 4 24 10 2" xfId="11488" xr:uid="{00000000-0005-0000-0000-00003A2C0000}"/>
    <cellStyle name="Percent 4 24 11" xfId="11489" xr:uid="{00000000-0005-0000-0000-00003B2C0000}"/>
    <cellStyle name="Percent 4 24 12" xfId="11486" xr:uid="{00000000-0005-0000-0000-00003C2C0000}"/>
    <cellStyle name="Percent 4 24 2" xfId="11490" xr:uid="{00000000-0005-0000-0000-00003D2C0000}"/>
    <cellStyle name="Percent 4 24 2 2" xfId="11491" xr:uid="{00000000-0005-0000-0000-00003E2C0000}"/>
    <cellStyle name="Percent 4 24 2 2 2" xfId="11492" xr:uid="{00000000-0005-0000-0000-00003F2C0000}"/>
    <cellStyle name="Percent 4 24 2 3" xfId="11493" xr:uid="{00000000-0005-0000-0000-0000402C0000}"/>
    <cellStyle name="Percent 4 24 2 3 2" xfId="11494" xr:uid="{00000000-0005-0000-0000-0000412C0000}"/>
    <cellStyle name="Percent 4 24 2 4" xfId="11495" xr:uid="{00000000-0005-0000-0000-0000422C0000}"/>
    <cellStyle name="Percent 4 24 3" xfId="11496" xr:uid="{00000000-0005-0000-0000-0000432C0000}"/>
    <cellStyle name="Percent 4 24 3 2" xfId="11497" xr:uid="{00000000-0005-0000-0000-0000442C0000}"/>
    <cellStyle name="Percent 4 24 3 2 2" xfId="11498" xr:uid="{00000000-0005-0000-0000-0000452C0000}"/>
    <cellStyle name="Percent 4 24 3 3" xfId="11499" xr:uid="{00000000-0005-0000-0000-0000462C0000}"/>
    <cellStyle name="Percent 4 24 3 3 2" xfId="11500" xr:uid="{00000000-0005-0000-0000-0000472C0000}"/>
    <cellStyle name="Percent 4 24 3 4" xfId="11501" xr:uid="{00000000-0005-0000-0000-0000482C0000}"/>
    <cellStyle name="Percent 4 24 4" xfId="11502" xr:uid="{00000000-0005-0000-0000-0000492C0000}"/>
    <cellStyle name="Percent 4 24 4 2" xfId="11503" xr:uid="{00000000-0005-0000-0000-00004A2C0000}"/>
    <cellStyle name="Percent 4 24 4 2 2" xfId="11504" xr:uid="{00000000-0005-0000-0000-00004B2C0000}"/>
    <cellStyle name="Percent 4 24 4 3" xfId="11505" xr:uid="{00000000-0005-0000-0000-00004C2C0000}"/>
    <cellStyle name="Percent 4 24 4 3 2" xfId="11506" xr:uid="{00000000-0005-0000-0000-00004D2C0000}"/>
    <cellStyle name="Percent 4 24 4 4" xfId="11507" xr:uid="{00000000-0005-0000-0000-00004E2C0000}"/>
    <cellStyle name="Percent 4 24 5" xfId="11508" xr:uid="{00000000-0005-0000-0000-00004F2C0000}"/>
    <cellStyle name="Percent 4 24 5 2" xfId="11509" xr:uid="{00000000-0005-0000-0000-0000502C0000}"/>
    <cellStyle name="Percent 4 24 5 2 2" xfId="11510" xr:uid="{00000000-0005-0000-0000-0000512C0000}"/>
    <cellStyle name="Percent 4 24 5 3" xfId="11511" xr:uid="{00000000-0005-0000-0000-0000522C0000}"/>
    <cellStyle name="Percent 4 24 5 3 2" xfId="11512" xr:uid="{00000000-0005-0000-0000-0000532C0000}"/>
    <cellStyle name="Percent 4 24 5 4" xfId="11513" xr:uid="{00000000-0005-0000-0000-0000542C0000}"/>
    <cellStyle name="Percent 4 24 5 4 2" xfId="11514" xr:uid="{00000000-0005-0000-0000-0000552C0000}"/>
    <cellStyle name="Percent 4 24 5 5" xfId="11515" xr:uid="{00000000-0005-0000-0000-0000562C0000}"/>
    <cellStyle name="Percent 4 24 6" xfId="11516" xr:uid="{00000000-0005-0000-0000-0000572C0000}"/>
    <cellStyle name="Percent 4 24 6 2" xfId="11517" xr:uid="{00000000-0005-0000-0000-0000582C0000}"/>
    <cellStyle name="Percent 4 24 6 2 2" xfId="11518" xr:uid="{00000000-0005-0000-0000-0000592C0000}"/>
    <cellStyle name="Percent 4 24 6 3" xfId="11519" xr:uid="{00000000-0005-0000-0000-00005A2C0000}"/>
    <cellStyle name="Percent 4 24 6 3 2" xfId="11520" xr:uid="{00000000-0005-0000-0000-00005B2C0000}"/>
    <cellStyle name="Percent 4 24 6 4" xfId="11521" xr:uid="{00000000-0005-0000-0000-00005C2C0000}"/>
    <cellStyle name="Percent 4 24 7" xfId="11522" xr:uid="{00000000-0005-0000-0000-00005D2C0000}"/>
    <cellStyle name="Percent 4 24 7 2" xfId="11523" xr:uid="{00000000-0005-0000-0000-00005E2C0000}"/>
    <cellStyle name="Percent 4 24 8" xfId="11524" xr:uid="{00000000-0005-0000-0000-00005F2C0000}"/>
    <cellStyle name="Percent 4 24 8 2" xfId="11525" xr:uid="{00000000-0005-0000-0000-0000602C0000}"/>
    <cellStyle name="Percent 4 24 9" xfId="11526" xr:uid="{00000000-0005-0000-0000-0000612C0000}"/>
    <cellStyle name="Percent 4 24 9 2" xfId="11527" xr:uid="{00000000-0005-0000-0000-0000622C0000}"/>
    <cellStyle name="Percent 4 25" xfId="2839" xr:uid="{00000000-0005-0000-0000-0000632C0000}"/>
    <cellStyle name="Percent 4 25 10" xfId="11529" xr:uid="{00000000-0005-0000-0000-0000642C0000}"/>
    <cellStyle name="Percent 4 25 10 2" xfId="11530" xr:uid="{00000000-0005-0000-0000-0000652C0000}"/>
    <cellStyle name="Percent 4 25 11" xfId="11531" xr:uid="{00000000-0005-0000-0000-0000662C0000}"/>
    <cellStyle name="Percent 4 25 12" xfId="11528" xr:uid="{00000000-0005-0000-0000-0000672C0000}"/>
    <cellStyle name="Percent 4 25 2" xfId="11532" xr:uid="{00000000-0005-0000-0000-0000682C0000}"/>
    <cellStyle name="Percent 4 25 2 2" xfId="11533" xr:uid="{00000000-0005-0000-0000-0000692C0000}"/>
    <cellStyle name="Percent 4 25 2 2 2" xfId="11534" xr:uid="{00000000-0005-0000-0000-00006A2C0000}"/>
    <cellStyle name="Percent 4 25 2 3" xfId="11535" xr:uid="{00000000-0005-0000-0000-00006B2C0000}"/>
    <cellStyle name="Percent 4 25 2 3 2" xfId="11536" xr:uid="{00000000-0005-0000-0000-00006C2C0000}"/>
    <cellStyle name="Percent 4 25 2 4" xfId="11537" xr:uid="{00000000-0005-0000-0000-00006D2C0000}"/>
    <cellStyle name="Percent 4 25 3" xfId="11538" xr:uid="{00000000-0005-0000-0000-00006E2C0000}"/>
    <cellStyle name="Percent 4 25 3 2" xfId="11539" xr:uid="{00000000-0005-0000-0000-00006F2C0000}"/>
    <cellStyle name="Percent 4 25 3 2 2" xfId="11540" xr:uid="{00000000-0005-0000-0000-0000702C0000}"/>
    <cellStyle name="Percent 4 25 3 3" xfId="11541" xr:uid="{00000000-0005-0000-0000-0000712C0000}"/>
    <cellStyle name="Percent 4 25 3 3 2" xfId="11542" xr:uid="{00000000-0005-0000-0000-0000722C0000}"/>
    <cellStyle name="Percent 4 25 3 4" xfId="11543" xr:uid="{00000000-0005-0000-0000-0000732C0000}"/>
    <cellStyle name="Percent 4 25 4" xfId="11544" xr:uid="{00000000-0005-0000-0000-0000742C0000}"/>
    <cellStyle name="Percent 4 25 4 2" xfId="11545" xr:uid="{00000000-0005-0000-0000-0000752C0000}"/>
    <cellStyle name="Percent 4 25 4 2 2" xfId="11546" xr:uid="{00000000-0005-0000-0000-0000762C0000}"/>
    <cellStyle name="Percent 4 25 4 3" xfId="11547" xr:uid="{00000000-0005-0000-0000-0000772C0000}"/>
    <cellStyle name="Percent 4 25 4 3 2" xfId="11548" xr:uid="{00000000-0005-0000-0000-0000782C0000}"/>
    <cellStyle name="Percent 4 25 4 4" xfId="11549" xr:uid="{00000000-0005-0000-0000-0000792C0000}"/>
    <cellStyle name="Percent 4 25 5" xfId="11550" xr:uid="{00000000-0005-0000-0000-00007A2C0000}"/>
    <cellStyle name="Percent 4 25 5 2" xfId="11551" xr:uid="{00000000-0005-0000-0000-00007B2C0000}"/>
    <cellStyle name="Percent 4 25 5 2 2" xfId="11552" xr:uid="{00000000-0005-0000-0000-00007C2C0000}"/>
    <cellStyle name="Percent 4 25 5 3" xfId="11553" xr:uid="{00000000-0005-0000-0000-00007D2C0000}"/>
    <cellStyle name="Percent 4 25 5 3 2" xfId="11554" xr:uid="{00000000-0005-0000-0000-00007E2C0000}"/>
    <cellStyle name="Percent 4 25 5 4" xfId="11555" xr:uid="{00000000-0005-0000-0000-00007F2C0000}"/>
    <cellStyle name="Percent 4 25 5 4 2" xfId="11556" xr:uid="{00000000-0005-0000-0000-0000802C0000}"/>
    <cellStyle name="Percent 4 25 5 5" xfId="11557" xr:uid="{00000000-0005-0000-0000-0000812C0000}"/>
    <cellStyle name="Percent 4 25 6" xfId="11558" xr:uid="{00000000-0005-0000-0000-0000822C0000}"/>
    <cellStyle name="Percent 4 25 6 2" xfId="11559" xr:uid="{00000000-0005-0000-0000-0000832C0000}"/>
    <cellStyle name="Percent 4 25 6 2 2" xfId="11560" xr:uid="{00000000-0005-0000-0000-0000842C0000}"/>
    <cellStyle name="Percent 4 25 6 3" xfId="11561" xr:uid="{00000000-0005-0000-0000-0000852C0000}"/>
    <cellStyle name="Percent 4 25 6 3 2" xfId="11562" xr:uid="{00000000-0005-0000-0000-0000862C0000}"/>
    <cellStyle name="Percent 4 25 6 4" xfId="11563" xr:uid="{00000000-0005-0000-0000-0000872C0000}"/>
    <cellStyle name="Percent 4 25 7" xfId="11564" xr:uid="{00000000-0005-0000-0000-0000882C0000}"/>
    <cellStyle name="Percent 4 25 7 2" xfId="11565" xr:uid="{00000000-0005-0000-0000-0000892C0000}"/>
    <cellStyle name="Percent 4 25 8" xfId="11566" xr:uid="{00000000-0005-0000-0000-00008A2C0000}"/>
    <cellStyle name="Percent 4 25 8 2" xfId="11567" xr:uid="{00000000-0005-0000-0000-00008B2C0000}"/>
    <cellStyle name="Percent 4 25 9" xfId="11568" xr:uid="{00000000-0005-0000-0000-00008C2C0000}"/>
    <cellStyle name="Percent 4 25 9 2" xfId="11569" xr:uid="{00000000-0005-0000-0000-00008D2C0000}"/>
    <cellStyle name="Percent 4 26" xfId="2840" xr:uid="{00000000-0005-0000-0000-00008E2C0000}"/>
    <cellStyle name="Percent 4 26 10" xfId="11571" xr:uid="{00000000-0005-0000-0000-00008F2C0000}"/>
    <cellStyle name="Percent 4 26 10 2" xfId="11572" xr:uid="{00000000-0005-0000-0000-0000902C0000}"/>
    <cellStyle name="Percent 4 26 11" xfId="11573" xr:uid="{00000000-0005-0000-0000-0000912C0000}"/>
    <cellStyle name="Percent 4 26 12" xfId="11570" xr:uid="{00000000-0005-0000-0000-0000922C0000}"/>
    <cellStyle name="Percent 4 26 2" xfId="11574" xr:uid="{00000000-0005-0000-0000-0000932C0000}"/>
    <cellStyle name="Percent 4 26 2 2" xfId="11575" xr:uid="{00000000-0005-0000-0000-0000942C0000}"/>
    <cellStyle name="Percent 4 26 2 2 2" xfId="11576" xr:uid="{00000000-0005-0000-0000-0000952C0000}"/>
    <cellStyle name="Percent 4 26 2 3" xfId="11577" xr:uid="{00000000-0005-0000-0000-0000962C0000}"/>
    <cellStyle name="Percent 4 26 2 3 2" xfId="11578" xr:uid="{00000000-0005-0000-0000-0000972C0000}"/>
    <cellStyle name="Percent 4 26 2 4" xfId="11579" xr:uid="{00000000-0005-0000-0000-0000982C0000}"/>
    <cellStyle name="Percent 4 26 3" xfId="11580" xr:uid="{00000000-0005-0000-0000-0000992C0000}"/>
    <cellStyle name="Percent 4 26 3 2" xfId="11581" xr:uid="{00000000-0005-0000-0000-00009A2C0000}"/>
    <cellStyle name="Percent 4 26 3 2 2" xfId="11582" xr:uid="{00000000-0005-0000-0000-00009B2C0000}"/>
    <cellStyle name="Percent 4 26 3 3" xfId="11583" xr:uid="{00000000-0005-0000-0000-00009C2C0000}"/>
    <cellStyle name="Percent 4 26 3 3 2" xfId="11584" xr:uid="{00000000-0005-0000-0000-00009D2C0000}"/>
    <cellStyle name="Percent 4 26 3 4" xfId="11585" xr:uid="{00000000-0005-0000-0000-00009E2C0000}"/>
    <cellStyle name="Percent 4 26 4" xfId="11586" xr:uid="{00000000-0005-0000-0000-00009F2C0000}"/>
    <cellStyle name="Percent 4 26 4 2" xfId="11587" xr:uid="{00000000-0005-0000-0000-0000A02C0000}"/>
    <cellStyle name="Percent 4 26 4 2 2" xfId="11588" xr:uid="{00000000-0005-0000-0000-0000A12C0000}"/>
    <cellStyle name="Percent 4 26 4 3" xfId="11589" xr:uid="{00000000-0005-0000-0000-0000A22C0000}"/>
    <cellStyle name="Percent 4 26 4 3 2" xfId="11590" xr:uid="{00000000-0005-0000-0000-0000A32C0000}"/>
    <cellStyle name="Percent 4 26 4 4" xfId="11591" xr:uid="{00000000-0005-0000-0000-0000A42C0000}"/>
    <cellStyle name="Percent 4 26 5" xfId="11592" xr:uid="{00000000-0005-0000-0000-0000A52C0000}"/>
    <cellStyle name="Percent 4 26 5 2" xfId="11593" xr:uid="{00000000-0005-0000-0000-0000A62C0000}"/>
    <cellStyle name="Percent 4 26 5 2 2" xfId="11594" xr:uid="{00000000-0005-0000-0000-0000A72C0000}"/>
    <cellStyle name="Percent 4 26 5 3" xfId="11595" xr:uid="{00000000-0005-0000-0000-0000A82C0000}"/>
    <cellStyle name="Percent 4 26 5 3 2" xfId="11596" xr:uid="{00000000-0005-0000-0000-0000A92C0000}"/>
    <cellStyle name="Percent 4 26 5 4" xfId="11597" xr:uid="{00000000-0005-0000-0000-0000AA2C0000}"/>
    <cellStyle name="Percent 4 26 5 4 2" xfId="11598" xr:uid="{00000000-0005-0000-0000-0000AB2C0000}"/>
    <cellStyle name="Percent 4 26 5 5" xfId="11599" xr:uid="{00000000-0005-0000-0000-0000AC2C0000}"/>
    <cellStyle name="Percent 4 26 6" xfId="11600" xr:uid="{00000000-0005-0000-0000-0000AD2C0000}"/>
    <cellStyle name="Percent 4 26 6 2" xfId="11601" xr:uid="{00000000-0005-0000-0000-0000AE2C0000}"/>
    <cellStyle name="Percent 4 26 6 2 2" xfId="11602" xr:uid="{00000000-0005-0000-0000-0000AF2C0000}"/>
    <cellStyle name="Percent 4 26 6 3" xfId="11603" xr:uid="{00000000-0005-0000-0000-0000B02C0000}"/>
    <cellStyle name="Percent 4 26 6 3 2" xfId="11604" xr:uid="{00000000-0005-0000-0000-0000B12C0000}"/>
    <cellStyle name="Percent 4 26 6 4" xfId="11605" xr:uid="{00000000-0005-0000-0000-0000B22C0000}"/>
    <cellStyle name="Percent 4 26 7" xfId="11606" xr:uid="{00000000-0005-0000-0000-0000B32C0000}"/>
    <cellStyle name="Percent 4 26 7 2" xfId="11607" xr:uid="{00000000-0005-0000-0000-0000B42C0000}"/>
    <cellStyle name="Percent 4 26 8" xfId="11608" xr:uid="{00000000-0005-0000-0000-0000B52C0000}"/>
    <cellStyle name="Percent 4 26 8 2" xfId="11609" xr:uid="{00000000-0005-0000-0000-0000B62C0000}"/>
    <cellStyle name="Percent 4 26 9" xfId="11610" xr:uid="{00000000-0005-0000-0000-0000B72C0000}"/>
    <cellStyle name="Percent 4 26 9 2" xfId="11611" xr:uid="{00000000-0005-0000-0000-0000B82C0000}"/>
    <cellStyle name="Percent 4 27" xfId="2841" xr:uid="{00000000-0005-0000-0000-0000B92C0000}"/>
    <cellStyle name="Percent 4 27 10" xfId="11613" xr:uid="{00000000-0005-0000-0000-0000BA2C0000}"/>
    <cellStyle name="Percent 4 27 10 2" xfId="11614" xr:uid="{00000000-0005-0000-0000-0000BB2C0000}"/>
    <cellStyle name="Percent 4 27 11" xfId="11615" xr:uid="{00000000-0005-0000-0000-0000BC2C0000}"/>
    <cellStyle name="Percent 4 27 12" xfId="11612" xr:uid="{00000000-0005-0000-0000-0000BD2C0000}"/>
    <cellStyle name="Percent 4 27 2" xfId="11616" xr:uid="{00000000-0005-0000-0000-0000BE2C0000}"/>
    <cellStyle name="Percent 4 27 2 2" xfId="11617" xr:uid="{00000000-0005-0000-0000-0000BF2C0000}"/>
    <cellStyle name="Percent 4 27 2 2 2" xfId="11618" xr:uid="{00000000-0005-0000-0000-0000C02C0000}"/>
    <cellStyle name="Percent 4 27 2 3" xfId="11619" xr:uid="{00000000-0005-0000-0000-0000C12C0000}"/>
    <cellStyle name="Percent 4 27 2 3 2" xfId="11620" xr:uid="{00000000-0005-0000-0000-0000C22C0000}"/>
    <cellStyle name="Percent 4 27 2 4" xfId="11621" xr:uid="{00000000-0005-0000-0000-0000C32C0000}"/>
    <cellStyle name="Percent 4 27 3" xfId="11622" xr:uid="{00000000-0005-0000-0000-0000C42C0000}"/>
    <cellStyle name="Percent 4 27 3 2" xfId="11623" xr:uid="{00000000-0005-0000-0000-0000C52C0000}"/>
    <cellStyle name="Percent 4 27 3 2 2" xfId="11624" xr:uid="{00000000-0005-0000-0000-0000C62C0000}"/>
    <cellStyle name="Percent 4 27 3 3" xfId="11625" xr:uid="{00000000-0005-0000-0000-0000C72C0000}"/>
    <cellStyle name="Percent 4 27 3 3 2" xfId="11626" xr:uid="{00000000-0005-0000-0000-0000C82C0000}"/>
    <cellStyle name="Percent 4 27 3 4" xfId="11627" xr:uid="{00000000-0005-0000-0000-0000C92C0000}"/>
    <cellStyle name="Percent 4 27 4" xfId="11628" xr:uid="{00000000-0005-0000-0000-0000CA2C0000}"/>
    <cellStyle name="Percent 4 27 4 2" xfId="11629" xr:uid="{00000000-0005-0000-0000-0000CB2C0000}"/>
    <cellStyle name="Percent 4 27 4 2 2" xfId="11630" xr:uid="{00000000-0005-0000-0000-0000CC2C0000}"/>
    <cellStyle name="Percent 4 27 4 3" xfId="11631" xr:uid="{00000000-0005-0000-0000-0000CD2C0000}"/>
    <cellStyle name="Percent 4 27 4 3 2" xfId="11632" xr:uid="{00000000-0005-0000-0000-0000CE2C0000}"/>
    <cellStyle name="Percent 4 27 4 4" xfId="11633" xr:uid="{00000000-0005-0000-0000-0000CF2C0000}"/>
    <cellStyle name="Percent 4 27 5" xfId="11634" xr:uid="{00000000-0005-0000-0000-0000D02C0000}"/>
    <cellStyle name="Percent 4 27 5 2" xfId="11635" xr:uid="{00000000-0005-0000-0000-0000D12C0000}"/>
    <cellStyle name="Percent 4 27 5 2 2" xfId="11636" xr:uid="{00000000-0005-0000-0000-0000D22C0000}"/>
    <cellStyle name="Percent 4 27 5 3" xfId="11637" xr:uid="{00000000-0005-0000-0000-0000D32C0000}"/>
    <cellStyle name="Percent 4 27 5 3 2" xfId="11638" xr:uid="{00000000-0005-0000-0000-0000D42C0000}"/>
    <cellStyle name="Percent 4 27 5 4" xfId="11639" xr:uid="{00000000-0005-0000-0000-0000D52C0000}"/>
    <cellStyle name="Percent 4 27 5 4 2" xfId="11640" xr:uid="{00000000-0005-0000-0000-0000D62C0000}"/>
    <cellStyle name="Percent 4 27 5 5" xfId="11641" xr:uid="{00000000-0005-0000-0000-0000D72C0000}"/>
    <cellStyle name="Percent 4 27 6" xfId="11642" xr:uid="{00000000-0005-0000-0000-0000D82C0000}"/>
    <cellStyle name="Percent 4 27 6 2" xfId="11643" xr:uid="{00000000-0005-0000-0000-0000D92C0000}"/>
    <cellStyle name="Percent 4 27 6 2 2" xfId="11644" xr:uid="{00000000-0005-0000-0000-0000DA2C0000}"/>
    <cellStyle name="Percent 4 27 6 3" xfId="11645" xr:uid="{00000000-0005-0000-0000-0000DB2C0000}"/>
    <cellStyle name="Percent 4 27 6 3 2" xfId="11646" xr:uid="{00000000-0005-0000-0000-0000DC2C0000}"/>
    <cellStyle name="Percent 4 27 6 4" xfId="11647" xr:uid="{00000000-0005-0000-0000-0000DD2C0000}"/>
    <cellStyle name="Percent 4 27 7" xfId="11648" xr:uid="{00000000-0005-0000-0000-0000DE2C0000}"/>
    <cellStyle name="Percent 4 27 7 2" xfId="11649" xr:uid="{00000000-0005-0000-0000-0000DF2C0000}"/>
    <cellStyle name="Percent 4 27 8" xfId="11650" xr:uid="{00000000-0005-0000-0000-0000E02C0000}"/>
    <cellStyle name="Percent 4 27 8 2" xfId="11651" xr:uid="{00000000-0005-0000-0000-0000E12C0000}"/>
    <cellStyle name="Percent 4 27 9" xfId="11652" xr:uid="{00000000-0005-0000-0000-0000E22C0000}"/>
    <cellStyle name="Percent 4 27 9 2" xfId="11653" xr:uid="{00000000-0005-0000-0000-0000E32C0000}"/>
    <cellStyle name="Percent 4 28" xfId="2842" xr:uid="{00000000-0005-0000-0000-0000E42C0000}"/>
    <cellStyle name="Percent 4 28 10" xfId="11655" xr:uid="{00000000-0005-0000-0000-0000E52C0000}"/>
    <cellStyle name="Percent 4 28 10 2" xfId="11656" xr:uid="{00000000-0005-0000-0000-0000E62C0000}"/>
    <cellStyle name="Percent 4 28 11" xfId="11657" xr:uid="{00000000-0005-0000-0000-0000E72C0000}"/>
    <cellStyle name="Percent 4 28 12" xfId="11654" xr:uid="{00000000-0005-0000-0000-0000E82C0000}"/>
    <cellStyle name="Percent 4 28 2" xfId="11658" xr:uid="{00000000-0005-0000-0000-0000E92C0000}"/>
    <cellStyle name="Percent 4 28 2 2" xfId="11659" xr:uid="{00000000-0005-0000-0000-0000EA2C0000}"/>
    <cellStyle name="Percent 4 28 2 2 2" xfId="11660" xr:uid="{00000000-0005-0000-0000-0000EB2C0000}"/>
    <cellStyle name="Percent 4 28 2 3" xfId="11661" xr:uid="{00000000-0005-0000-0000-0000EC2C0000}"/>
    <cellStyle name="Percent 4 28 2 3 2" xfId="11662" xr:uid="{00000000-0005-0000-0000-0000ED2C0000}"/>
    <cellStyle name="Percent 4 28 2 4" xfId="11663" xr:uid="{00000000-0005-0000-0000-0000EE2C0000}"/>
    <cellStyle name="Percent 4 28 3" xfId="11664" xr:uid="{00000000-0005-0000-0000-0000EF2C0000}"/>
    <cellStyle name="Percent 4 28 3 2" xfId="11665" xr:uid="{00000000-0005-0000-0000-0000F02C0000}"/>
    <cellStyle name="Percent 4 28 3 2 2" xfId="11666" xr:uid="{00000000-0005-0000-0000-0000F12C0000}"/>
    <cellStyle name="Percent 4 28 3 3" xfId="11667" xr:uid="{00000000-0005-0000-0000-0000F22C0000}"/>
    <cellStyle name="Percent 4 28 3 3 2" xfId="11668" xr:uid="{00000000-0005-0000-0000-0000F32C0000}"/>
    <cellStyle name="Percent 4 28 3 4" xfId="11669" xr:uid="{00000000-0005-0000-0000-0000F42C0000}"/>
    <cellStyle name="Percent 4 28 4" xfId="11670" xr:uid="{00000000-0005-0000-0000-0000F52C0000}"/>
    <cellStyle name="Percent 4 28 4 2" xfId="11671" xr:uid="{00000000-0005-0000-0000-0000F62C0000}"/>
    <cellStyle name="Percent 4 28 4 2 2" xfId="11672" xr:uid="{00000000-0005-0000-0000-0000F72C0000}"/>
    <cellStyle name="Percent 4 28 4 3" xfId="11673" xr:uid="{00000000-0005-0000-0000-0000F82C0000}"/>
    <cellStyle name="Percent 4 28 4 3 2" xfId="11674" xr:uid="{00000000-0005-0000-0000-0000F92C0000}"/>
    <cellStyle name="Percent 4 28 4 4" xfId="11675" xr:uid="{00000000-0005-0000-0000-0000FA2C0000}"/>
    <cellStyle name="Percent 4 28 5" xfId="11676" xr:uid="{00000000-0005-0000-0000-0000FB2C0000}"/>
    <cellStyle name="Percent 4 28 5 2" xfId="11677" xr:uid="{00000000-0005-0000-0000-0000FC2C0000}"/>
    <cellStyle name="Percent 4 28 5 2 2" xfId="11678" xr:uid="{00000000-0005-0000-0000-0000FD2C0000}"/>
    <cellStyle name="Percent 4 28 5 3" xfId="11679" xr:uid="{00000000-0005-0000-0000-0000FE2C0000}"/>
    <cellStyle name="Percent 4 28 5 3 2" xfId="11680" xr:uid="{00000000-0005-0000-0000-0000FF2C0000}"/>
    <cellStyle name="Percent 4 28 5 4" xfId="11681" xr:uid="{00000000-0005-0000-0000-0000002D0000}"/>
    <cellStyle name="Percent 4 28 5 4 2" xfId="11682" xr:uid="{00000000-0005-0000-0000-0000012D0000}"/>
    <cellStyle name="Percent 4 28 5 5" xfId="11683" xr:uid="{00000000-0005-0000-0000-0000022D0000}"/>
    <cellStyle name="Percent 4 28 6" xfId="11684" xr:uid="{00000000-0005-0000-0000-0000032D0000}"/>
    <cellStyle name="Percent 4 28 6 2" xfId="11685" xr:uid="{00000000-0005-0000-0000-0000042D0000}"/>
    <cellStyle name="Percent 4 28 6 2 2" xfId="11686" xr:uid="{00000000-0005-0000-0000-0000052D0000}"/>
    <cellStyle name="Percent 4 28 6 3" xfId="11687" xr:uid="{00000000-0005-0000-0000-0000062D0000}"/>
    <cellStyle name="Percent 4 28 6 3 2" xfId="11688" xr:uid="{00000000-0005-0000-0000-0000072D0000}"/>
    <cellStyle name="Percent 4 28 6 4" xfId="11689" xr:uid="{00000000-0005-0000-0000-0000082D0000}"/>
    <cellStyle name="Percent 4 28 7" xfId="11690" xr:uid="{00000000-0005-0000-0000-0000092D0000}"/>
    <cellStyle name="Percent 4 28 7 2" xfId="11691" xr:uid="{00000000-0005-0000-0000-00000A2D0000}"/>
    <cellStyle name="Percent 4 28 8" xfId="11692" xr:uid="{00000000-0005-0000-0000-00000B2D0000}"/>
    <cellStyle name="Percent 4 28 8 2" xfId="11693" xr:uid="{00000000-0005-0000-0000-00000C2D0000}"/>
    <cellStyle name="Percent 4 28 9" xfId="11694" xr:uid="{00000000-0005-0000-0000-00000D2D0000}"/>
    <cellStyle name="Percent 4 28 9 2" xfId="11695" xr:uid="{00000000-0005-0000-0000-00000E2D0000}"/>
    <cellStyle name="Percent 4 29" xfId="2843" xr:uid="{00000000-0005-0000-0000-00000F2D0000}"/>
    <cellStyle name="Percent 4 29 10" xfId="11697" xr:uid="{00000000-0005-0000-0000-0000102D0000}"/>
    <cellStyle name="Percent 4 29 10 2" xfId="11698" xr:uid="{00000000-0005-0000-0000-0000112D0000}"/>
    <cellStyle name="Percent 4 29 11" xfId="11699" xr:uid="{00000000-0005-0000-0000-0000122D0000}"/>
    <cellStyle name="Percent 4 29 12" xfId="11696" xr:uid="{00000000-0005-0000-0000-0000132D0000}"/>
    <cellStyle name="Percent 4 29 2" xfId="2844" xr:uid="{00000000-0005-0000-0000-0000142D0000}"/>
    <cellStyle name="Percent 4 29 2 2" xfId="11701" xr:uid="{00000000-0005-0000-0000-0000152D0000}"/>
    <cellStyle name="Percent 4 29 2 2 2" xfId="11702" xr:uid="{00000000-0005-0000-0000-0000162D0000}"/>
    <cellStyle name="Percent 4 29 2 2 2 2" xfId="11703" xr:uid="{00000000-0005-0000-0000-0000172D0000}"/>
    <cellStyle name="Percent 4 29 2 2 3" xfId="11704" xr:uid="{00000000-0005-0000-0000-0000182D0000}"/>
    <cellStyle name="Percent 4 29 2 3" xfId="11705" xr:uid="{00000000-0005-0000-0000-0000192D0000}"/>
    <cellStyle name="Percent 4 29 2 3 2" xfId="11706" xr:uid="{00000000-0005-0000-0000-00001A2D0000}"/>
    <cellStyle name="Percent 4 29 2 4" xfId="11707" xr:uid="{00000000-0005-0000-0000-00001B2D0000}"/>
    <cellStyle name="Percent 4 29 2 4 2" xfId="11708" xr:uid="{00000000-0005-0000-0000-00001C2D0000}"/>
    <cellStyle name="Percent 4 29 2 5" xfId="11709" xr:uid="{00000000-0005-0000-0000-00001D2D0000}"/>
    <cellStyle name="Percent 4 29 2 6" xfId="11700" xr:uid="{00000000-0005-0000-0000-00001E2D0000}"/>
    <cellStyle name="Percent 4 29 3" xfId="2845" xr:uid="{00000000-0005-0000-0000-00001F2D0000}"/>
    <cellStyle name="Percent 4 29 3 2" xfId="11711" xr:uid="{00000000-0005-0000-0000-0000202D0000}"/>
    <cellStyle name="Percent 4 29 3 2 2" xfId="11712" xr:uid="{00000000-0005-0000-0000-0000212D0000}"/>
    <cellStyle name="Percent 4 29 3 3" xfId="11713" xr:uid="{00000000-0005-0000-0000-0000222D0000}"/>
    <cellStyle name="Percent 4 29 3 3 2" xfId="11714" xr:uid="{00000000-0005-0000-0000-0000232D0000}"/>
    <cellStyle name="Percent 4 29 3 4" xfId="11715" xr:uid="{00000000-0005-0000-0000-0000242D0000}"/>
    <cellStyle name="Percent 4 29 3 4 2" xfId="11716" xr:uid="{00000000-0005-0000-0000-0000252D0000}"/>
    <cellStyle name="Percent 4 29 3 5" xfId="11717" xr:uid="{00000000-0005-0000-0000-0000262D0000}"/>
    <cellStyle name="Percent 4 29 3 6" xfId="11710" xr:uid="{00000000-0005-0000-0000-0000272D0000}"/>
    <cellStyle name="Percent 4 29 4" xfId="11718" xr:uid="{00000000-0005-0000-0000-0000282D0000}"/>
    <cellStyle name="Percent 4 29 4 2" xfId="11719" xr:uid="{00000000-0005-0000-0000-0000292D0000}"/>
    <cellStyle name="Percent 4 29 4 2 2" xfId="11720" xr:uid="{00000000-0005-0000-0000-00002A2D0000}"/>
    <cellStyle name="Percent 4 29 4 3" xfId="11721" xr:uid="{00000000-0005-0000-0000-00002B2D0000}"/>
    <cellStyle name="Percent 4 29 4 3 2" xfId="11722" xr:uid="{00000000-0005-0000-0000-00002C2D0000}"/>
    <cellStyle name="Percent 4 29 4 4" xfId="11723" xr:uid="{00000000-0005-0000-0000-00002D2D0000}"/>
    <cellStyle name="Percent 4 29 5" xfId="11724" xr:uid="{00000000-0005-0000-0000-00002E2D0000}"/>
    <cellStyle name="Percent 4 29 5 2" xfId="11725" xr:uid="{00000000-0005-0000-0000-00002F2D0000}"/>
    <cellStyle name="Percent 4 29 5 2 2" xfId="11726" xr:uid="{00000000-0005-0000-0000-0000302D0000}"/>
    <cellStyle name="Percent 4 29 5 3" xfId="11727" xr:uid="{00000000-0005-0000-0000-0000312D0000}"/>
    <cellStyle name="Percent 4 29 5 3 2" xfId="11728" xr:uid="{00000000-0005-0000-0000-0000322D0000}"/>
    <cellStyle name="Percent 4 29 5 4" xfId="11729" xr:uid="{00000000-0005-0000-0000-0000332D0000}"/>
    <cellStyle name="Percent 4 29 5 4 2" xfId="11730" xr:uid="{00000000-0005-0000-0000-0000342D0000}"/>
    <cellStyle name="Percent 4 29 5 5" xfId="11731" xr:uid="{00000000-0005-0000-0000-0000352D0000}"/>
    <cellStyle name="Percent 4 29 6" xfId="11732" xr:uid="{00000000-0005-0000-0000-0000362D0000}"/>
    <cellStyle name="Percent 4 29 6 2" xfId="11733" xr:uid="{00000000-0005-0000-0000-0000372D0000}"/>
    <cellStyle name="Percent 4 29 6 2 2" xfId="11734" xr:uid="{00000000-0005-0000-0000-0000382D0000}"/>
    <cellStyle name="Percent 4 29 6 3" xfId="11735" xr:uid="{00000000-0005-0000-0000-0000392D0000}"/>
    <cellStyle name="Percent 4 29 6 3 2" xfId="11736" xr:uid="{00000000-0005-0000-0000-00003A2D0000}"/>
    <cellStyle name="Percent 4 29 6 4" xfId="11737" xr:uid="{00000000-0005-0000-0000-00003B2D0000}"/>
    <cellStyle name="Percent 4 29 7" xfId="11738" xr:uid="{00000000-0005-0000-0000-00003C2D0000}"/>
    <cellStyle name="Percent 4 29 7 2" xfId="11739" xr:uid="{00000000-0005-0000-0000-00003D2D0000}"/>
    <cellStyle name="Percent 4 29 8" xfId="11740" xr:uid="{00000000-0005-0000-0000-00003E2D0000}"/>
    <cellStyle name="Percent 4 29 8 2" xfId="11741" xr:uid="{00000000-0005-0000-0000-00003F2D0000}"/>
    <cellStyle name="Percent 4 29 9" xfId="11742" xr:uid="{00000000-0005-0000-0000-0000402D0000}"/>
    <cellStyle name="Percent 4 29 9 2" xfId="11743" xr:uid="{00000000-0005-0000-0000-0000412D0000}"/>
    <cellStyle name="Percent 4 3" xfId="2846" xr:uid="{00000000-0005-0000-0000-0000422D0000}"/>
    <cellStyle name="Percent 4 3 10" xfId="11745" xr:uid="{00000000-0005-0000-0000-0000432D0000}"/>
    <cellStyle name="Percent 4 3 10 2" xfId="11746" xr:uid="{00000000-0005-0000-0000-0000442D0000}"/>
    <cellStyle name="Percent 4 3 10 2 2" xfId="11747" xr:uid="{00000000-0005-0000-0000-0000452D0000}"/>
    <cellStyle name="Percent 4 3 10 3" xfId="11748" xr:uid="{00000000-0005-0000-0000-0000462D0000}"/>
    <cellStyle name="Percent 4 3 10 3 2" xfId="11749" xr:uid="{00000000-0005-0000-0000-0000472D0000}"/>
    <cellStyle name="Percent 4 3 10 4" xfId="11750" xr:uid="{00000000-0005-0000-0000-0000482D0000}"/>
    <cellStyle name="Percent 4 3 11" xfId="11751" xr:uid="{00000000-0005-0000-0000-0000492D0000}"/>
    <cellStyle name="Percent 4 3 11 2" xfId="11752" xr:uid="{00000000-0005-0000-0000-00004A2D0000}"/>
    <cellStyle name="Percent 4 3 11 2 2" xfId="11753" xr:uid="{00000000-0005-0000-0000-00004B2D0000}"/>
    <cellStyle name="Percent 4 3 11 3" xfId="11754" xr:uid="{00000000-0005-0000-0000-00004C2D0000}"/>
    <cellStyle name="Percent 4 3 11 3 2" xfId="11755" xr:uid="{00000000-0005-0000-0000-00004D2D0000}"/>
    <cellStyle name="Percent 4 3 11 4" xfId="11756" xr:uid="{00000000-0005-0000-0000-00004E2D0000}"/>
    <cellStyle name="Percent 4 3 12" xfId="11757" xr:uid="{00000000-0005-0000-0000-00004F2D0000}"/>
    <cellStyle name="Percent 4 3 12 2" xfId="11758" xr:uid="{00000000-0005-0000-0000-0000502D0000}"/>
    <cellStyle name="Percent 4 3 12 2 2" xfId="11759" xr:uid="{00000000-0005-0000-0000-0000512D0000}"/>
    <cellStyle name="Percent 4 3 12 3" xfId="11760" xr:uid="{00000000-0005-0000-0000-0000522D0000}"/>
    <cellStyle name="Percent 4 3 12 3 2" xfId="11761" xr:uid="{00000000-0005-0000-0000-0000532D0000}"/>
    <cellStyle name="Percent 4 3 12 4" xfId="11762" xr:uid="{00000000-0005-0000-0000-0000542D0000}"/>
    <cellStyle name="Percent 4 3 12 4 2" xfId="11763" xr:uid="{00000000-0005-0000-0000-0000552D0000}"/>
    <cellStyle name="Percent 4 3 12 5" xfId="11764" xr:uid="{00000000-0005-0000-0000-0000562D0000}"/>
    <cellStyle name="Percent 4 3 13" xfId="11765" xr:uid="{00000000-0005-0000-0000-0000572D0000}"/>
    <cellStyle name="Percent 4 3 13 2" xfId="11766" xr:uid="{00000000-0005-0000-0000-0000582D0000}"/>
    <cellStyle name="Percent 4 3 13 2 2" xfId="11767" xr:uid="{00000000-0005-0000-0000-0000592D0000}"/>
    <cellStyle name="Percent 4 3 13 3" xfId="11768" xr:uid="{00000000-0005-0000-0000-00005A2D0000}"/>
    <cellStyle name="Percent 4 3 13 3 2" xfId="11769" xr:uid="{00000000-0005-0000-0000-00005B2D0000}"/>
    <cellStyle name="Percent 4 3 13 4" xfId="11770" xr:uid="{00000000-0005-0000-0000-00005C2D0000}"/>
    <cellStyle name="Percent 4 3 14" xfId="11771" xr:uid="{00000000-0005-0000-0000-00005D2D0000}"/>
    <cellStyle name="Percent 4 3 14 2" xfId="11772" xr:uid="{00000000-0005-0000-0000-00005E2D0000}"/>
    <cellStyle name="Percent 4 3 15" xfId="11773" xr:uid="{00000000-0005-0000-0000-00005F2D0000}"/>
    <cellStyle name="Percent 4 3 15 2" xfId="11774" xr:uid="{00000000-0005-0000-0000-0000602D0000}"/>
    <cellStyle name="Percent 4 3 16" xfId="11775" xr:uid="{00000000-0005-0000-0000-0000612D0000}"/>
    <cellStyle name="Percent 4 3 16 2" xfId="11776" xr:uid="{00000000-0005-0000-0000-0000622D0000}"/>
    <cellStyle name="Percent 4 3 17" xfId="11777" xr:uid="{00000000-0005-0000-0000-0000632D0000}"/>
    <cellStyle name="Percent 4 3 17 2" xfId="11778" xr:uid="{00000000-0005-0000-0000-0000642D0000}"/>
    <cellStyle name="Percent 4 3 18" xfId="11779" xr:uid="{00000000-0005-0000-0000-0000652D0000}"/>
    <cellStyle name="Percent 4 3 19" xfId="11744" xr:uid="{00000000-0005-0000-0000-0000662D0000}"/>
    <cellStyle name="Percent 4 3 2" xfId="11780" xr:uid="{00000000-0005-0000-0000-0000672D0000}"/>
    <cellStyle name="Percent 4 3 2 2" xfId="11781" xr:uid="{00000000-0005-0000-0000-0000682D0000}"/>
    <cellStyle name="Percent 4 3 2 2 2" xfId="11782" xr:uid="{00000000-0005-0000-0000-0000692D0000}"/>
    <cellStyle name="Percent 4 3 2 2 2 2" xfId="11783" xr:uid="{00000000-0005-0000-0000-00006A2D0000}"/>
    <cellStyle name="Percent 4 3 2 2 3" xfId="11784" xr:uid="{00000000-0005-0000-0000-00006B2D0000}"/>
    <cellStyle name="Percent 4 3 2 2 3 2" xfId="11785" xr:uid="{00000000-0005-0000-0000-00006C2D0000}"/>
    <cellStyle name="Percent 4 3 2 2 4" xfId="11786" xr:uid="{00000000-0005-0000-0000-00006D2D0000}"/>
    <cellStyle name="Percent 4 3 2 3" xfId="11787" xr:uid="{00000000-0005-0000-0000-00006E2D0000}"/>
    <cellStyle name="Percent 4 3 2 3 2" xfId="11788" xr:uid="{00000000-0005-0000-0000-00006F2D0000}"/>
    <cellStyle name="Percent 4 3 2 3 2 2" xfId="11789" xr:uid="{00000000-0005-0000-0000-0000702D0000}"/>
    <cellStyle name="Percent 4 3 2 3 3" xfId="11790" xr:uid="{00000000-0005-0000-0000-0000712D0000}"/>
    <cellStyle name="Percent 4 3 2 3 3 2" xfId="11791" xr:uid="{00000000-0005-0000-0000-0000722D0000}"/>
    <cellStyle name="Percent 4 3 2 3 4" xfId="11792" xr:uid="{00000000-0005-0000-0000-0000732D0000}"/>
    <cellStyle name="Percent 4 3 2 4" xfId="11793" xr:uid="{00000000-0005-0000-0000-0000742D0000}"/>
    <cellStyle name="Percent 4 3 2 4 2" xfId="11794" xr:uid="{00000000-0005-0000-0000-0000752D0000}"/>
    <cellStyle name="Percent 4 3 2 4 2 2" xfId="11795" xr:uid="{00000000-0005-0000-0000-0000762D0000}"/>
    <cellStyle name="Percent 4 3 2 4 3" xfId="11796" xr:uid="{00000000-0005-0000-0000-0000772D0000}"/>
    <cellStyle name="Percent 4 3 2 4 3 2" xfId="11797" xr:uid="{00000000-0005-0000-0000-0000782D0000}"/>
    <cellStyle name="Percent 4 3 2 4 4" xfId="11798" xr:uid="{00000000-0005-0000-0000-0000792D0000}"/>
    <cellStyle name="Percent 4 3 2 4 4 2" xfId="11799" xr:uid="{00000000-0005-0000-0000-00007A2D0000}"/>
    <cellStyle name="Percent 4 3 2 4 5" xfId="11800" xr:uid="{00000000-0005-0000-0000-00007B2D0000}"/>
    <cellStyle name="Percent 4 3 2 5" xfId="11801" xr:uid="{00000000-0005-0000-0000-00007C2D0000}"/>
    <cellStyle name="Percent 4 3 2 5 2" xfId="11802" xr:uid="{00000000-0005-0000-0000-00007D2D0000}"/>
    <cellStyle name="Percent 4 3 2 5 2 2" xfId="11803" xr:uid="{00000000-0005-0000-0000-00007E2D0000}"/>
    <cellStyle name="Percent 4 3 2 5 3" xfId="11804" xr:uid="{00000000-0005-0000-0000-00007F2D0000}"/>
    <cellStyle name="Percent 4 3 2 5 3 2" xfId="11805" xr:uid="{00000000-0005-0000-0000-0000802D0000}"/>
    <cellStyle name="Percent 4 3 2 5 4" xfId="11806" xr:uid="{00000000-0005-0000-0000-0000812D0000}"/>
    <cellStyle name="Percent 4 3 2 6" xfId="11807" xr:uid="{00000000-0005-0000-0000-0000822D0000}"/>
    <cellStyle name="Percent 4 3 2 6 2" xfId="11808" xr:uid="{00000000-0005-0000-0000-0000832D0000}"/>
    <cellStyle name="Percent 4 3 2 7" xfId="11809" xr:uid="{00000000-0005-0000-0000-0000842D0000}"/>
    <cellStyle name="Percent 4 3 2 7 2" xfId="11810" xr:uid="{00000000-0005-0000-0000-0000852D0000}"/>
    <cellStyle name="Percent 4 3 2 8" xfId="11811" xr:uid="{00000000-0005-0000-0000-0000862D0000}"/>
    <cellStyle name="Percent 4 3 2 8 2" xfId="11812" xr:uid="{00000000-0005-0000-0000-0000872D0000}"/>
    <cellStyle name="Percent 4 3 2 9" xfId="11813" xr:uid="{00000000-0005-0000-0000-0000882D0000}"/>
    <cellStyle name="Percent 4 3 3" xfId="11814" xr:uid="{00000000-0005-0000-0000-0000892D0000}"/>
    <cellStyle name="Percent 4 3 3 2" xfId="11815" xr:uid="{00000000-0005-0000-0000-00008A2D0000}"/>
    <cellStyle name="Percent 4 3 3 2 2" xfId="11816" xr:uid="{00000000-0005-0000-0000-00008B2D0000}"/>
    <cellStyle name="Percent 4 3 3 2 2 2" xfId="11817" xr:uid="{00000000-0005-0000-0000-00008C2D0000}"/>
    <cellStyle name="Percent 4 3 3 2 3" xfId="11818" xr:uid="{00000000-0005-0000-0000-00008D2D0000}"/>
    <cellStyle name="Percent 4 3 3 2 3 2" xfId="11819" xr:uid="{00000000-0005-0000-0000-00008E2D0000}"/>
    <cellStyle name="Percent 4 3 3 2 4" xfId="11820" xr:uid="{00000000-0005-0000-0000-00008F2D0000}"/>
    <cellStyle name="Percent 4 3 3 3" xfId="11821" xr:uid="{00000000-0005-0000-0000-0000902D0000}"/>
    <cellStyle name="Percent 4 3 3 3 2" xfId="11822" xr:uid="{00000000-0005-0000-0000-0000912D0000}"/>
    <cellStyle name="Percent 4 3 3 3 2 2" xfId="11823" xr:uid="{00000000-0005-0000-0000-0000922D0000}"/>
    <cellStyle name="Percent 4 3 3 3 3" xfId="11824" xr:uid="{00000000-0005-0000-0000-0000932D0000}"/>
    <cellStyle name="Percent 4 3 3 3 3 2" xfId="11825" xr:uid="{00000000-0005-0000-0000-0000942D0000}"/>
    <cellStyle name="Percent 4 3 3 3 4" xfId="11826" xr:uid="{00000000-0005-0000-0000-0000952D0000}"/>
    <cellStyle name="Percent 4 3 3 4" xfId="11827" xr:uid="{00000000-0005-0000-0000-0000962D0000}"/>
    <cellStyle name="Percent 4 3 3 4 2" xfId="11828" xr:uid="{00000000-0005-0000-0000-0000972D0000}"/>
    <cellStyle name="Percent 4 3 3 4 2 2" xfId="11829" xr:uid="{00000000-0005-0000-0000-0000982D0000}"/>
    <cellStyle name="Percent 4 3 3 4 3" xfId="11830" xr:uid="{00000000-0005-0000-0000-0000992D0000}"/>
    <cellStyle name="Percent 4 3 3 4 3 2" xfId="11831" xr:uid="{00000000-0005-0000-0000-00009A2D0000}"/>
    <cellStyle name="Percent 4 3 3 4 4" xfId="11832" xr:uid="{00000000-0005-0000-0000-00009B2D0000}"/>
    <cellStyle name="Percent 4 3 3 4 4 2" xfId="11833" xr:uid="{00000000-0005-0000-0000-00009C2D0000}"/>
    <cellStyle name="Percent 4 3 3 4 5" xfId="11834" xr:uid="{00000000-0005-0000-0000-00009D2D0000}"/>
    <cellStyle name="Percent 4 3 3 5" xfId="11835" xr:uid="{00000000-0005-0000-0000-00009E2D0000}"/>
    <cellStyle name="Percent 4 3 3 5 2" xfId="11836" xr:uid="{00000000-0005-0000-0000-00009F2D0000}"/>
    <cellStyle name="Percent 4 3 3 5 2 2" xfId="11837" xr:uid="{00000000-0005-0000-0000-0000A02D0000}"/>
    <cellStyle name="Percent 4 3 3 5 3" xfId="11838" xr:uid="{00000000-0005-0000-0000-0000A12D0000}"/>
    <cellStyle name="Percent 4 3 3 5 3 2" xfId="11839" xr:uid="{00000000-0005-0000-0000-0000A22D0000}"/>
    <cellStyle name="Percent 4 3 3 5 4" xfId="11840" xr:uid="{00000000-0005-0000-0000-0000A32D0000}"/>
    <cellStyle name="Percent 4 3 3 6" xfId="11841" xr:uid="{00000000-0005-0000-0000-0000A42D0000}"/>
    <cellStyle name="Percent 4 3 3 6 2" xfId="11842" xr:uid="{00000000-0005-0000-0000-0000A52D0000}"/>
    <cellStyle name="Percent 4 3 3 7" xfId="11843" xr:uid="{00000000-0005-0000-0000-0000A62D0000}"/>
    <cellStyle name="Percent 4 3 3 7 2" xfId="11844" xr:uid="{00000000-0005-0000-0000-0000A72D0000}"/>
    <cellStyle name="Percent 4 3 3 8" xfId="11845" xr:uid="{00000000-0005-0000-0000-0000A82D0000}"/>
    <cellStyle name="Percent 4 3 3 8 2" xfId="11846" xr:uid="{00000000-0005-0000-0000-0000A92D0000}"/>
    <cellStyle name="Percent 4 3 3 9" xfId="11847" xr:uid="{00000000-0005-0000-0000-0000AA2D0000}"/>
    <cellStyle name="Percent 4 3 4" xfId="11848" xr:uid="{00000000-0005-0000-0000-0000AB2D0000}"/>
    <cellStyle name="Percent 4 3 4 2" xfId="11849" xr:uid="{00000000-0005-0000-0000-0000AC2D0000}"/>
    <cellStyle name="Percent 4 3 4 2 2" xfId="11850" xr:uid="{00000000-0005-0000-0000-0000AD2D0000}"/>
    <cellStyle name="Percent 4 3 4 2 2 2" xfId="11851" xr:uid="{00000000-0005-0000-0000-0000AE2D0000}"/>
    <cellStyle name="Percent 4 3 4 2 3" xfId="11852" xr:uid="{00000000-0005-0000-0000-0000AF2D0000}"/>
    <cellStyle name="Percent 4 3 4 2 3 2" xfId="11853" xr:uid="{00000000-0005-0000-0000-0000B02D0000}"/>
    <cellStyle name="Percent 4 3 4 2 4" xfId="11854" xr:uid="{00000000-0005-0000-0000-0000B12D0000}"/>
    <cellStyle name="Percent 4 3 4 3" xfId="11855" xr:uid="{00000000-0005-0000-0000-0000B22D0000}"/>
    <cellStyle name="Percent 4 3 4 3 2" xfId="11856" xr:uid="{00000000-0005-0000-0000-0000B32D0000}"/>
    <cellStyle name="Percent 4 3 4 3 2 2" xfId="11857" xr:uid="{00000000-0005-0000-0000-0000B42D0000}"/>
    <cellStyle name="Percent 4 3 4 3 3" xfId="11858" xr:uid="{00000000-0005-0000-0000-0000B52D0000}"/>
    <cellStyle name="Percent 4 3 4 3 3 2" xfId="11859" xr:uid="{00000000-0005-0000-0000-0000B62D0000}"/>
    <cellStyle name="Percent 4 3 4 3 4" xfId="11860" xr:uid="{00000000-0005-0000-0000-0000B72D0000}"/>
    <cellStyle name="Percent 4 3 4 4" xfId="11861" xr:uid="{00000000-0005-0000-0000-0000B82D0000}"/>
    <cellStyle name="Percent 4 3 4 4 2" xfId="11862" xr:uid="{00000000-0005-0000-0000-0000B92D0000}"/>
    <cellStyle name="Percent 4 3 4 4 2 2" xfId="11863" xr:uid="{00000000-0005-0000-0000-0000BA2D0000}"/>
    <cellStyle name="Percent 4 3 4 4 3" xfId="11864" xr:uid="{00000000-0005-0000-0000-0000BB2D0000}"/>
    <cellStyle name="Percent 4 3 4 4 3 2" xfId="11865" xr:uid="{00000000-0005-0000-0000-0000BC2D0000}"/>
    <cellStyle name="Percent 4 3 4 4 4" xfId="11866" xr:uid="{00000000-0005-0000-0000-0000BD2D0000}"/>
    <cellStyle name="Percent 4 3 4 4 4 2" xfId="11867" xr:uid="{00000000-0005-0000-0000-0000BE2D0000}"/>
    <cellStyle name="Percent 4 3 4 4 5" xfId="11868" xr:uid="{00000000-0005-0000-0000-0000BF2D0000}"/>
    <cellStyle name="Percent 4 3 4 5" xfId="11869" xr:uid="{00000000-0005-0000-0000-0000C02D0000}"/>
    <cellStyle name="Percent 4 3 4 5 2" xfId="11870" xr:uid="{00000000-0005-0000-0000-0000C12D0000}"/>
    <cellStyle name="Percent 4 3 4 5 2 2" xfId="11871" xr:uid="{00000000-0005-0000-0000-0000C22D0000}"/>
    <cellStyle name="Percent 4 3 4 5 3" xfId="11872" xr:uid="{00000000-0005-0000-0000-0000C32D0000}"/>
    <cellStyle name="Percent 4 3 4 5 3 2" xfId="11873" xr:uid="{00000000-0005-0000-0000-0000C42D0000}"/>
    <cellStyle name="Percent 4 3 4 5 4" xfId="11874" xr:uid="{00000000-0005-0000-0000-0000C52D0000}"/>
    <cellStyle name="Percent 4 3 4 6" xfId="11875" xr:uid="{00000000-0005-0000-0000-0000C62D0000}"/>
    <cellStyle name="Percent 4 3 4 6 2" xfId="11876" xr:uid="{00000000-0005-0000-0000-0000C72D0000}"/>
    <cellStyle name="Percent 4 3 4 7" xfId="11877" xr:uid="{00000000-0005-0000-0000-0000C82D0000}"/>
    <cellStyle name="Percent 4 3 4 7 2" xfId="11878" xr:uid="{00000000-0005-0000-0000-0000C92D0000}"/>
    <cellStyle name="Percent 4 3 4 8" xfId="11879" xr:uid="{00000000-0005-0000-0000-0000CA2D0000}"/>
    <cellStyle name="Percent 4 3 4 8 2" xfId="11880" xr:uid="{00000000-0005-0000-0000-0000CB2D0000}"/>
    <cellStyle name="Percent 4 3 4 9" xfId="11881" xr:uid="{00000000-0005-0000-0000-0000CC2D0000}"/>
    <cellStyle name="Percent 4 3 5" xfId="11882" xr:uid="{00000000-0005-0000-0000-0000CD2D0000}"/>
    <cellStyle name="Percent 4 3 5 2" xfId="11883" xr:uid="{00000000-0005-0000-0000-0000CE2D0000}"/>
    <cellStyle name="Percent 4 3 5 2 2" xfId="11884" xr:uid="{00000000-0005-0000-0000-0000CF2D0000}"/>
    <cellStyle name="Percent 4 3 5 2 2 2" xfId="11885" xr:uid="{00000000-0005-0000-0000-0000D02D0000}"/>
    <cellStyle name="Percent 4 3 5 2 3" xfId="11886" xr:uid="{00000000-0005-0000-0000-0000D12D0000}"/>
    <cellStyle name="Percent 4 3 5 2 3 2" xfId="11887" xr:uid="{00000000-0005-0000-0000-0000D22D0000}"/>
    <cellStyle name="Percent 4 3 5 2 4" xfId="11888" xr:uid="{00000000-0005-0000-0000-0000D32D0000}"/>
    <cellStyle name="Percent 4 3 5 3" xfId="11889" xr:uid="{00000000-0005-0000-0000-0000D42D0000}"/>
    <cellStyle name="Percent 4 3 5 3 2" xfId="11890" xr:uid="{00000000-0005-0000-0000-0000D52D0000}"/>
    <cellStyle name="Percent 4 3 5 3 2 2" xfId="11891" xr:uid="{00000000-0005-0000-0000-0000D62D0000}"/>
    <cellStyle name="Percent 4 3 5 3 3" xfId="11892" xr:uid="{00000000-0005-0000-0000-0000D72D0000}"/>
    <cellStyle name="Percent 4 3 5 3 3 2" xfId="11893" xr:uid="{00000000-0005-0000-0000-0000D82D0000}"/>
    <cellStyle name="Percent 4 3 5 3 4" xfId="11894" xr:uid="{00000000-0005-0000-0000-0000D92D0000}"/>
    <cellStyle name="Percent 4 3 5 4" xfId="11895" xr:uid="{00000000-0005-0000-0000-0000DA2D0000}"/>
    <cellStyle name="Percent 4 3 5 4 2" xfId="11896" xr:uid="{00000000-0005-0000-0000-0000DB2D0000}"/>
    <cellStyle name="Percent 4 3 5 4 2 2" xfId="11897" xr:uid="{00000000-0005-0000-0000-0000DC2D0000}"/>
    <cellStyle name="Percent 4 3 5 4 3" xfId="11898" xr:uid="{00000000-0005-0000-0000-0000DD2D0000}"/>
    <cellStyle name="Percent 4 3 5 4 3 2" xfId="11899" xr:uid="{00000000-0005-0000-0000-0000DE2D0000}"/>
    <cellStyle name="Percent 4 3 5 4 4" xfId="11900" xr:uid="{00000000-0005-0000-0000-0000DF2D0000}"/>
    <cellStyle name="Percent 4 3 5 4 4 2" xfId="11901" xr:uid="{00000000-0005-0000-0000-0000E02D0000}"/>
    <cellStyle name="Percent 4 3 5 4 5" xfId="11902" xr:uid="{00000000-0005-0000-0000-0000E12D0000}"/>
    <cellStyle name="Percent 4 3 5 5" xfId="11903" xr:uid="{00000000-0005-0000-0000-0000E22D0000}"/>
    <cellStyle name="Percent 4 3 5 5 2" xfId="11904" xr:uid="{00000000-0005-0000-0000-0000E32D0000}"/>
    <cellStyle name="Percent 4 3 5 5 2 2" xfId="11905" xr:uid="{00000000-0005-0000-0000-0000E42D0000}"/>
    <cellStyle name="Percent 4 3 5 5 3" xfId="11906" xr:uid="{00000000-0005-0000-0000-0000E52D0000}"/>
    <cellStyle name="Percent 4 3 5 5 3 2" xfId="11907" xr:uid="{00000000-0005-0000-0000-0000E62D0000}"/>
    <cellStyle name="Percent 4 3 5 5 4" xfId="11908" xr:uid="{00000000-0005-0000-0000-0000E72D0000}"/>
    <cellStyle name="Percent 4 3 5 6" xfId="11909" xr:uid="{00000000-0005-0000-0000-0000E82D0000}"/>
    <cellStyle name="Percent 4 3 5 6 2" xfId="11910" xr:uid="{00000000-0005-0000-0000-0000E92D0000}"/>
    <cellStyle name="Percent 4 3 5 7" xfId="11911" xr:uid="{00000000-0005-0000-0000-0000EA2D0000}"/>
    <cellStyle name="Percent 4 3 5 7 2" xfId="11912" xr:uid="{00000000-0005-0000-0000-0000EB2D0000}"/>
    <cellStyle name="Percent 4 3 5 8" xfId="11913" xr:uid="{00000000-0005-0000-0000-0000EC2D0000}"/>
    <cellStyle name="Percent 4 3 5 8 2" xfId="11914" xr:uid="{00000000-0005-0000-0000-0000ED2D0000}"/>
    <cellStyle name="Percent 4 3 5 9" xfId="11915" xr:uid="{00000000-0005-0000-0000-0000EE2D0000}"/>
    <cellStyle name="Percent 4 3 6" xfId="11916" xr:uid="{00000000-0005-0000-0000-0000EF2D0000}"/>
    <cellStyle name="Percent 4 3 6 2" xfId="11917" xr:uid="{00000000-0005-0000-0000-0000F02D0000}"/>
    <cellStyle name="Percent 4 3 6 2 2" xfId="11918" xr:uid="{00000000-0005-0000-0000-0000F12D0000}"/>
    <cellStyle name="Percent 4 3 6 2 2 2" xfId="11919" xr:uid="{00000000-0005-0000-0000-0000F22D0000}"/>
    <cellStyle name="Percent 4 3 6 2 3" xfId="11920" xr:uid="{00000000-0005-0000-0000-0000F32D0000}"/>
    <cellStyle name="Percent 4 3 6 2 3 2" xfId="11921" xr:uid="{00000000-0005-0000-0000-0000F42D0000}"/>
    <cellStyle name="Percent 4 3 6 2 4" xfId="11922" xr:uid="{00000000-0005-0000-0000-0000F52D0000}"/>
    <cellStyle name="Percent 4 3 6 3" xfId="11923" xr:uid="{00000000-0005-0000-0000-0000F62D0000}"/>
    <cellStyle name="Percent 4 3 6 3 2" xfId="11924" xr:uid="{00000000-0005-0000-0000-0000F72D0000}"/>
    <cellStyle name="Percent 4 3 6 3 2 2" xfId="11925" xr:uid="{00000000-0005-0000-0000-0000F82D0000}"/>
    <cellStyle name="Percent 4 3 6 3 3" xfId="11926" xr:uid="{00000000-0005-0000-0000-0000F92D0000}"/>
    <cellStyle name="Percent 4 3 6 3 3 2" xfId="11927" xr:uid="{00000000-0005-0000-0000-0000FA2D0000}"/>
    <cellStyle name="Percent 4 3 6 3 4" xfId="11928" xr:uid="{00000000-0005-0000-0000-0000FB2D0000}"/>
    <cellStyle name="Percent 4 3 6 4" xfId="11929" xr:uid="{00000000-0005-0000-0000-0000FC2D0000}"/>
    <cellStyle name="Percent 4 3 6 4 2" xfId="11930" xr:uid="{00000000-0005-0000-0000-0000FD2D0000}"/>
    <cellStyle name="Percent 4 3 6 4 2 2" xfId="11931" xr:uid="{00000000-0005-0000-0000-0000FE2D0000}"/>
    <cellStyle name="Percent 4 3 6 4 3" xfId="11932" xr:uid="{00000000-0005-0000-0000-0000FF2D0000}"/>
    <cellStyle name="Percent 4 3 6 4 3 2" xfId="11933" xr:uid="{00000000-0005-0000-0000-0000002E0000}"/>
    <cellStyle name="Percent 4 3 6 4 4" xfId="11934" xr:uid="{00000000-0005-0000-0000-0000012E0000}"/>
    <cellStyle name="Percent 4 3 6 4 4 2" xfId="11935" xr:uid="{00000000-0005-0000-0000-0000022E0000}"/>
    <cellStyle name="Percent 4 3 6 4 5" xfId="11936" xr:uid="{00000000-0005-0000-0000-0000032E0000}"/>
    <cellStyle name="Percent 4 3 6 5" xfId="11937" xr:uid="{00000000-0005-0000-0000-0000042E0000}"/>
    <cellStyle name="Percent 4 3 6 5 2" xfId="11938" xr:uid="{00000000-0005-0000-0000-0000052E0000}"/>
    <cellStyle name="Percent 4 3 6 5 2 2" xfId="11939" xr:uid="{00000000-0005-0000-0000-0000062E0000}"/>
    <cellStyle name="Percent 4 3 6 5 3" xfId="11940" xr:uid="{00000000-0005-0000-0000-0000072E0000}"/>
    <cellStyle name="Percent 4 3 6 5 3 2" xfId="11941" xr:uid="{00000000-0005-0000-0000-0000082E0000}"/>
    <cellStyle name="Percent 4 3 6 5 4" xfId="11942" xr:uid="{00000000-0005-0000-0000-0000092E0000}"/>
    <cellStyle name="Percent 4 3 6 6" xfId="11943" xr:uid="{00000000-0005-0000-0000-00000A2E0000}"/>
    <cellStyle name="Percent 4 3 6 6 2" xfId="11944" xr:uid="{00000000-0005-0000-0000-00000B2E0000}"/>
    <cellStyle name="Percent 4 3 6 7" xfId="11945" xr:uid="{00000000-0005-0000-0000-00000C2E0000}"/>
    <cellStyle name="Percent 4 3 6 7 2" xfId="11946" xr:uid="{00000000-0005-0000-0000-00000D2E0000}"/>
    <cellStyle name="Percent 4 3 6 8" xfId="11947" xr:uid="{00000000-0005-0000-0000-00000E2E0000}"/>
    <cellStyle name="Percent 4 3 6 8 2" xfId="11948" xr:uid="{00000000-0005-0000-0000-00000F2E0000}"/>
    <cellStyle name="Percent 4 3 6 9" xfId="11949" xr:uid="{00000000-0005-0000-0000-0000102E0000}"/>
    <cellStyle name="Percent 4 3 7" xfId="11950" xr:uid="{00000000-0005-0000-0000-0000112E0000}"/>
    <cellStyle name="Percent 4 3 7 2" xfId="11951" xr:uid="{00000000-0005-0000-0000-0000122E0000}"/>
    <cellStyle name="Percent 4 3 7 2 2" xfId="11952" xr:uid="{00000000-0005-0000-0000-0000132E0000}"/>
    <cellStyle name="Percent 4 3 7 2 2 2" xfId="11953" xr:uid="{00000000-0005-0000-0000-0000142E0000}"/>
    <cellStyle name="Percent 4 3 7 2 3" xfId="11954" xr:uid="{00000000-0005-0000-0000-0000152E0000}"/>
    <cellStyle name="Percent 4 3 7 2 3 2" xfId="11955" xr:uid="{00000000-0005-0000-0000-0000162E0000}"/>
    <cellStyle name="Percent 4 3 7 2 4" xfId="11956" xr:uid="{00000000-0005-0000-0000-0000172E0000}"/>
    <cellStyle name="Percent 4 3 7 3" xfId="11957" xr:uid="{00000000-0005-0000-0000-0000182E0000}"/>
    <cellStyle name="Percent 4 3 7 3 2" xfId="11958" xr:uid="{00000000-0005-0000-0000-0000192E0000}"/>
    <cellStyle name="Percent 4 3 7 3 2 2" xfId="11959" xr:uid="{00000000-0005-0000-0000-00001A2E0000}"/>
    <cellStyle name="Percent 4 3 7 3 3" xfId="11960" xr:uid="{00000000-0005-0000-0000-00001B2E0000}"/>
    <cellStyle name="Percent 4 3 7 3 3 2" xfId="11961" xr:uid="{00000000-0005-0000-0000-00001C2E0000}"/>
    <cellStyle name="Percent 4 3 7 3 4" xfId="11962" xr:uid="{00000000-0005-0000-0000-00001D2E0000}"/>
    <cellStyle name="Percent 4 3 7 4" xfId="11963" xr:uid="{00000000-0005-0000-0000-00001E2E0000}"/>
    <cellStyle name="Percent 4 3 7 4 2" xfId="11964" xr:uid="{00000000-0005-0000-0000-00001F2E0000}"/>
    <cellStyle name="Percent 4 3 7 4 2 2" xfId="11965" xr:uid="{00000000-0005-0000-0000-0000202E0000}"/>
    <cellStyle name="Percent 4 3 7 4 3" xfId="11966" xr:uid="{00000000-0005-0000-0000-0000212E0000}"/>
    <cellStyle name="Percent 4 3 7 4 3 2" xfId="11967" xr:uid="{00000000-0005-0000-0000-0000222E0000}"/>
    <cellStyle name="Percent 4 3 7 4 4" xfId="11968" xr:uid="{00000000-0005-0000-0000-0000232E0000}"/>
    <cellStyle name="Percent 4 3 7 4 4 2" xfId="11969" xr:uid="{00000000-0005-0000-0000-0000242E0000}"/>
    <cellStyle name="Percent 4 3 7 4 5" xfId="11970" xr:uid="{00000000-0005-0000-0000-0000252E0000}"/>
    <cellStyle name="Percent 4 3 7 5" xfId="11971" xr:uid="{00000000-0005-0000-0000-0000262E0000}"/>
    <cellStyle name="Percent 4 3 7 5 2" xfId="11972" xr:uid="{00000000-0005-0000-0000-0000272E0000}"/>
    <cellStyle name="Percent 4 3 7 5 2 2" xfId="11973" xr:uid="{00000000-0005-0000-0000-0000282E0000}"/>
    <cellStyle name="Percent 4 3 7 5 3" xfId="11974" xr:uid="{00000000-0005-0000-0000-0000292E0000}"/>
    <cellStyle name="Percent 4 3 7 5 3 2" xfId="11975" xr:uid="{00000000-0005-0000-0000-00002A2E0000}"/>
    <cellStyle name="Percent 4 3 7 5 4" xfId="11976" xr:uid="{00000000-0005-0000-0000-00002B2E0000}"/>
    <cellStyle name="Percent 4 3 7 6" xfId="11977" xr:uid="{00000000-0005-0000-0000-00002C2E0000}"/>
    <cellStyle name="Percent 4 3 7 6 2" xfId="11978" xr:uid="{00000000-0005-0000-0000-00002D2E0000}"/>
    <cellStyle name="Percent 4 3 7 7" xfId="11979" xr:uid="{00000000-0005-0000-0000-00002E2E0000}"/>
    <cellStyle name="Percent 4 3 7 7 2" xfId="11980" xr:uid="{00000000-0005-0000-0000-00002F2E0000}"/>
    <cellStyle name="Percent 4 3 7 8" xfId="11981" xr:uid="{00000000-0005-0000-0000-0000302E0000}"/>
    <cellStyle name="Percent 4 3 7 8 2" xfId="11982" xr:uid="{00000000-0005-0000-0000-0000312E0000}"/>
    <cellStyle name="Percent 4 3 7 9" xfId="11983" xr:uid="{00000000-0005-0000-0000-0000322E0000}"/>
    <cellStyle name="Percent 4 3 8" xfId="11984" xr:uid="{00000000-0005-0000-0000-0000332E0000}"/>
    <cellStyle name="Percent 4 3 8 2" xfId="11985" xr:uid="{00000000-0005-0000-0000-0000342E0000}"/>
    <cellStyle name="Percent 4 3 8 2 2" xfId="11986" xr:uid="{00000000-0005-0000-0000-0000352E0000}"/>
    <cellStyle name="Percent 4 3 8 2 2 2" xfId="11987" xr:uid="{00000000-0005-0000-0000-0000362E0000}"/>
    <cellStyle name="Percent 4 3 8 2 3" xfId="11988" xr:uid="{00000000-0005-0000-0000-0000372E0000}"/>
    <cellStyle name="Percent 4 3 8 2 3 2" xfId="11989" xr:uid="{00000000-0005-0000-0000-0000382E0000}"/>
    <cellStyle name="Percent 4 3 8 2 4" xfId="11990" xr:uid="{00000000-0005-0000-0000-0000392E0000}"/>
    <cellStyle name="Percent 4 3 8 3" xfId="11991" xr:uid="{00000000-0005-0000-0000-00003A2E0000}"/>
    <cellStyle name="Percent 4 3 8 3 2" xfId="11992" xr:uid="{00000000-0005-0000-0000-00003B2E0000}"/>
    <cellStyle name="Percent 4 3 8 3 2 2" xfId="11993" xr:uid="{00000000-0005-0000-0000-00003C2E0000}"/>
    <cellStyle name="Percent 4 3 8 3 3" xfId="11994" xr:uid="{00000000-0005-0000-0000-00003D2E0000}"/>
    <cellStyle name="Percent 4 3 8 3 3 2" xfId="11995" xr:uid="{00000000-0005-0000-0000-00003E2E0000}"/>
    <cellStyle name="Percent 4 3 8 3 4" xfId="11996" xr:uid="{00000000-0005-0000-0000-00003F2E0000}"/>
    <cellStyle name="Percent 4 3 8 4" xfId="11997" xr:uid="{00000000-0005-0000-0000-0000402E0000}"/>
    <cellStyle name="Percent 4 3 8 4 2" xfId="11998" xr:uid="{00000000-0005-0000-0000-0000412E0000}"/>
    <cellStyle name="Percent 4 3 8 4 2 2" xfId="11999" xr:uid="{00000000-0005-0000-0000-0000422E0000}"/>
    <cellStyle name="Percent 4 3 8 4 3" xfId="12000" xr:uid="{00000000-0005-0000-0000-0000432E0000}"/>
    <cellStyle name="Percent 4 3 8 4 3 2" xfId="12001" xr:uid="{00000000-0005-0000-0000-0000442E0000}"/>
    <cellStyle name="Percent 4 3 8 4 4" xfId="12002" xr:uid="{00000000-0005-0000-0000-0000452E0000}"/>
    <cellStyle name="Percent 4 3 8 4 4 2" xfId="12003" xr:uid="{00000000-0005-0000-0000-0000462E0000}"/>
    <cellStyle name="Percent 4 3 8 4 5" xfId="12004" xr:uid="{00000000-0005-0000-0000-0000472E0000}"/>
    <cellStyle name="Percent 4 3 8 5" xfId="12005" xr:uid="{00000000-0005-0000-0000-0000482E0000}"/>
    <cellStyle name="Percent 4 3 8 5 2" xfId="12006" xr:uid="{00000000-0005-0000-0000-0000492E0000}"/>
    <cellStyle name="Percent 4 3 8 5 2 2" xfId="12007" xr:uid="{00000000-0005-0000-0000-00004A2E0000}"/>
    <cellStyle name="Percent 4 3 8 5 3" xfId="12008" xr:uid="{00000000-0005-0000-0000-00004B2E0000}"/>
    <cellStyle name="Percent 4 3 8 5 3 2" xfId="12009" xr:uid="{00000000-0005-0000-0000-00004C2E0000}"/>
    <cellStyle name="Percent 4 3 8 5 4" xfId="12010" xr:uid="{00000000-0005-0000-0000-00004D2E0000}"/>
    <cellStyle name="Percent 4 3 8 6" xfId="12011" xr:uid="{00000000-0005-0000-0000-00004E2E0000}"/>
    <cellStyle name="Percent 4 3 8 6 2" xfId="12012" xr:uid="{00000000-0005-0000-0000-00004F2E0000}"/>
    <cellStyle name="Percent 4 3 8 7" xfId="12013" xr:uid="{00000000-0005-0000-0000-0000502E0000}"/>
    <cellStyle name="Percent 4 3 8 7 2" xfId="12014" xr:uid="{00000000-0005-0000-0000-0000512E0000}"/>
    <cellStyle name="Percent 4 3 8 8" xfId="12015" xr:uid="{00000000-0005-0000-0000-0000522E0000}"/>
    <cellStyle name="Percent 4 3 8 8 2" xfId="12016" xr:uid="{00000000-0005-0000-0000-0000532E0000}"/>
    <cellStyle name="Percent 4 3 8 9" xfId="12017" xr:uid="{00000000-0005-0000-0000-0000542E0000}"/>
    <cellStyle name="Percent 4 3 9" xfId="12018" xr:uid="{00000000-0005-0000-0000-0000552E0000}"/>
    <cellStyle name="Percent 4 3 9 2" xfId="12019" xr:uid="{00000000-0005-0000-0000-0000562E0000}"/>
    <cellStyle name="Percent 4 3 9 2 2" xfId="12020" xr:uid="{00000000-0005-0000-0000-0000572E0000}"/>
    <cellStyle name="Percent 4 3 9 3" xfId="12021" xr:uid="{00000000-0005-0000-0000-0000582E0000}"/>
    <cellStyle name="Percent 4 3 9 3 2" xfId="12022" xr:uid="{00000000-0005-0000-0000-0000592E0000}"/>
    <cellStyle name="Percent 4 3 9 4" xfId="12023" xr:uid="{00000000-0005-0000-0000-00005A2E0000}"/>
    <cellStyle name="Percent 4 30" xfId="12024" xr:uid="{00000000-0005-0000-0000-00005B2E0000}"/>
    <cellStyle name="Percent 4 30 2" xfId="12025" xr:uid="{00000000-0005-0000-0000-00005C2E0000}"/>
    <cellStyle name="Percent 4 30 2 2" xfId="12026" xr:uid="{00000000-0005-0000-0000-00005D2E0000}"/>
    <cellStyle name="Percent 4 30 3" xfId="12027" xr:uid="{00000000-0005-0000-0000-00005E2E0000}"/>
    <cellStyle name="Percent 4 30 3 2" xfId="12028" xr:uid="{00000000-0005-0000-0000-00005F2E0000}"/>
    <cellStyle name="Percent 4 30 4" xfId="12029" xr:uid="{00000000-0005-0000-0000-0000602E0000}"/>
    <cellStyle name="Percent 4 30 4 2" xfId="12030" xr:uid="{00000000-0005-0000-0000-0000612E0000}"/>
    <cellStyle name="Percent 4 30 5" xfId="12031" xr:uid="{00000000-0005-0000-0000-0000622E0000}"/>
    <cellStyle name="Percent 4 31" xfId="12032" xr:uid="{00000000-0005-0000-0000-0000632E0000}"/>
    <cellStyle name="Percent 4 31 2" xfId="12033" xr:uid="{00000000-0005-0000-0000-0000642E0000}"/>
    <cellStyle name="Percent 4 31 2 2" xfId="12034" xr:uid="{00000000-0005-0000-0000-0000652E0000}"/>
    <cellStyle name="Percent 4 31 3" xfId="12035" xr:uid="{00000000-0005-0000-0000-0000662E0000}"/>
    <cellStyle name="Percent 4 31 3 2" xfId="12036" xr:uid="{00000000-0005-0000-0000-0000672E0000}"/>
    <cellStyle name="Percent 4 31 4" xfId="12037" xr:uid="{00000000-0005-0000-0000-0000682E0000}"/>
    <cellStyle name="Percent 4 32" xfId="12038" xr:uid="{00000000-0005-0000-0000-0000692E0000}"/>
    <cellStyle name="Percent 4 32 2" xfId="12039" xr:uid="{00000000-0005-0000-0000-00006A2E0000}"/>
    <cellStyle name="Percent 4 32 2 2" xfId="12040" xr:uid="{00000000-0005-0000-0000-00006B2E0000}"/>
    <cellStyle name="Percent 4 32 3" xfId="12041" xr:uid="{00000000-0005-0000-0000-00006C2E0000}"/>
    <cellStyle name="Percent 4 32 3 2" xfId="12042" xr:uid="{00000000-0005-0000-0000-00006D2E0000}"/>
    <cellStyle name="Percent 4 32 4" xfId="12043" xr:uid="{00000000-0005-0000-0000-00006E2E0000}"/>
    <cellStyle name="Percent 4 33" xfId="12044" xr:uid="{00000000-0005-0000-0000-00006F2E0000}"/>
    <cellStyle name="Percent 4 33 2" xfId="12045" xr:uid="{00000000-0005-0000-0000-0000702E0000}"/>
    <cellStyle name="Percent 4 33 2 2" xfId="12046" xr:uid="{00000000-0005-0000-0000-0000712E0000}"/>
    <cellStyle name="Percent 4 33 3" xfId="12047" xr:uid="{00000000-0005-0000-0000-0000722E0000}"/>
    <cellStyle name="Percent 4 33 3 2" xfId="12048" xr:uid="{00000000-0005-0000-0000-0000732E0000}"/>
    <cellStyle name="Percent 4 33 4" xfId="12049" xr:uid="{00000000-0005-0000-0000-0000742E0000}"/>
    <cellStyle name="Percent 4 33 4 2" xfId="12050" xr:uid="{00000000-0005-0000-0000-0000752E0000}"/>
    <cellStyle name="Percent 4 33 5" xfId="12051" xr:uid="{00000000-0005-0000-0000-0000762E0000}"/>
    <cellStyle name="Percent 4 34" xfId="12052" xr:uid="{00000000-0005-0000-0000-0000772E0000}"/>
    <cellStyle name="Percent 4 34 2" xfId="12053" xr:uid="{00000000-0005-0000-0000-0000782E0000}"/>
    <cellStyle name="Percent 4 34 2 2" xfId="12054" xr:uid="{00000000-0005-0000-0000-0000792E0000}"/>
    <cellStyle name="Percent 4 34 3" xfId="12055" xr:uid="{00000000-0005-0000-0000-00007A2E0000}"/>
    <cellStyle name="Percent 4 34 3 2" xfId="12056" xr:uid="{00000000-0005-0000-0000-00007B2E0000}"/>
    <cellStyle name="Percent 4 34 4" xfId="12057" xr:uid="{00000000-0005-0000-0000-00007C2E0000}"/>
    <cellStyle name="Percent 4 35" xfId="12058" xr:uid="{00000000-0005-0000-0000-00007D2E0000}"/>
    <cellStyle name="Percent 4 35 2" xfId="12059" xr:uid="{00000000-0005-0000-0000-00007E2E0000}"/>
    <cellStyle name="Percent 4 36" xfId="12060" xr:uid="{00000000-0005-0000-0000-00007F2E0000}"/>
    <cellStyle name="Percent 4 36 2" xfId="12061" xr:uid="{00000000-0005-0000-0000-0000802E0000}"/>
    <cellStyle name="Percent 4 37" xfId="12062" xr:uid="{00000000-0005-0000-0000-0000812E0000}"/>
    <cellStyle name="Percent 4 37 2" xfId="12063" xr:uid="{00000000-0005-0000-0000-0000822E0000}"/>
    <cellStyle name="Percent 4 38" xfId="12064" xr:uid="{00000000-0005-0000-0000-0000832E0000}"/>
    <cellStyle name="Percent 4 38 2" xfId="12065" xr:uid="{00000000-0005-0000-0000-0000842E0000}"/>
    <cellStyle name="Percent 4 39" xfId="12066" xr:uid="{00000000-0005-0000-0000-0000852E0000}"/>
    <cellStyle name="Percent 4 4" xfId="2847" xr:uid="{00000000-0005-0000-0000-0000862E0000}"/>
    <cellStyle name="Percent 4 4 10" xfId="12068" xr:uid="{00000000-0005-0000-0000-0000872E0000}"/>
    <cellStyle name="Percent 4 4 10 2" xfId="12069" xr:uid="{00000000-0005-0000-0000-0000882E0000}"/>
    <cellStyle name="Percent 4 4 10 2 2" xfId="12070" xr:uid="{00000000-0005-0000-0000-0000892E0000}"/>
    <cellStyle name="Percent 4 4 10 3" xfId="12071" xr:uid="{00000000-0005-0000-0000-00008A2E0000}"/>
    <cellStyle name="Percent 4 4 10 3 2" xfId="12072" xr:uid="{00000000-0005-0000-0000-00008B2E0000}"/>
    <cellStyle name="Percent 4 4 10 4" xfId="12073" xr:uid="{00000000-0005-0000-0000-00008C2E0000}"/>
    <cellStyle name="Percent 4 4 11" xfId="12074" xr:uid="{00000000-0005-0000-0000-00008D2E0000}"/>
    <cellStyle name="Percent 4 4 11 2" xfId="12075" xr:uid="{00000000-0005-0000-0000-00008E2E0000}"/>
    <cellStyle name="Percent 4 4 11 2 2" xfId="12076" xr:uid="{00000000-0005-0000-0000-00008F2E0000}"/>
    <cellStyle name="Percent 4 4 11 3" xfId="12077" xr:uid="{00000000-0005-0000-0000-0000902E0000}"/>
    <cellStyle name="Percent 4 4 11 3 2" xfId="12078" xr:uid="{00000000-0005-0000-0000-0000912E0000}"/>
    <cellStyle name="Percent 4 4 11 4" xfId="12079" xr:uid="{00000000-0005-0000-0000-0000922E0000}"/>
    <cellStyle name="Percent 4 4 12" xfId="12080" xr:uid="{00000000-0005-0000-0000-0000932E0000}"/>
    <cellStyle name="Percent 4 4 12 2" xfId="12081" xr:uid="{00000000-0005-0000-0000-0000942E0000}"/>
    <cellStyle name="Percent 4 4 12 2 2" xfId="12082" xr:uid="{00000000-0005-0000-0000-0000952E0000}"/>
    <cellStyle name="Percent 4 4 12 3" xfId="12083" xr:uid="{00000000-0005-0000-0000-0000962E0000}"/>
    <cellStyle name="Percent 4 4 12 3 2" xfId="12084" xr:uid="{00000000-0005-0000-0000-0000972E0000}"/>
    <cellStyle name="Percent 4 4 12 4" xfId="12085" xr:uid="{00000000-0005-0000-0000-0000982E0000}"/>
    <cellStyle name="Percent 4 4 12 4 2" xfId="12086" xr:uid="{00000000-0005-0000-0000-0000992E0000}"/>
    <cellStyle name="Percent 4 4 12 5" xfId="12087" xr:uid="{00000000-0005-0000-0000-00009A2E0000}"/>
    <cellStyle name="Percent 4 4 13" xfId="12088" xr:uid="{00000000-0005-0000-0000-00009B2E0000}"/>
    <cellStyle name="Percent 4 4 13 2" xfId="12089" xr:uid="{00000000-0005-0000-0000-00009C2E0000}"/>
    <cellStyle name="Percent 4 4 13 2 2" xfId="12090" xr:uid="{00000000-0005-0000-0000-00009D2E0000}"/>
    <cellStyle name="Percent 4 4 13 3" xfId="12091" xr:uid="{00000000-0005-0000-0000-00009E2E0000}"/>
    <cellStyle name="Percent 4 4 13 3 2" xfId="12092" xr:uid="{00000000-0005-0000-0000-00009F2E0000}"/>
    <cellStyle name="Percent 4 4 13 4" xfId="12093" xr:uid="{00000000-0005-0000-0000-0000A02E0000}"/>
    <cellStyle name="Percent 4 4 14" xfId="12094" xr:uid="{00000000-0005-0000-0000-0000A12E0000}"/>
    <cellStyle name="Percent 4 4 14 2" xfId="12095" xr:uid="{00000000-0005-0000-0000-0000A22E0000}"/>
    <cellStyle name="Percent 4 4 15" xfId="12096" xr:uid="{00000000-0005-0000-0000-0000A32E0000}"/>
    <cellStyle name="Percent 4 4 15 2" xfId="12097" xr:uid="{00000000-0005-0000-0000-0000A42E0000}"/>
    <cellStyle name="Percent 4 4 16" xfId="12098" xr:uid="{00000000-0005-0000-0000-0000A52E0000}"/>
    <cellStyle name="Percent 4 4 16 2" xfId="12099" xr:uid="{00000000-0005-0000-0000-0000A62E0000}"/>
    <cellStyle name="Percent 4 4 17" xfId="12100" xr:uid="{00000000-0005-0000-0000-0000A72E0000}"/>
    <cellStyle name="Percent 4 4 17 2" xfId="12101" xr:uid="{00000000-0005-0000-0000-0000A82E0000}"/>
    <cellStyle name="Percent 4 4 18" xfId="12102" xr:uid="{00000000-0005-0000-0000-0000A92E0000}"/>
    <cellStyle name="Percent 4 4 19" xfId="12067" xr:uid="{00000000-0005-0000-0000-0000AA2E0000}"/>
    <cellStyle name="Percent 4 4 2" xfId="2848" xr:uid="{00000000-0005-0000-0000-0000AB2E0000}"/>
    <cellStyle name="Percent 4 4 2 10" xfId="12104" xr:uid="{00000000-0005-0000-0000-0000AC2E0000}"/>
    <cellStyle name="Percent 4 4 2 11" xfId="12103" xr:uid="{00000000-0005-0000-0000-0000AD2E0000}"/>
    <cellStyle name="Percent 4 4 2 2" xfId="12105" xr:uid="{00000000-0005-0000-0000-0000AE2E0000}"/>
    <cellStyle name="Percent 4 4 2 2 2" xfId="12106" xr:uid="{00000000-0005-0000-0000-0000AF2E0000}"/>
    <cellStyle name="Percent 4 4 2 2 2 2" xfId="12107" xr:uid="{00000000-0005-0000-0000-0000B02E0000}"/>
    <cellStyle name="Percent 4 4 2 2 3" xfId="12108" xr:uid="{00000000-0005-0000-0000-0000B12E0000}"/>
    <cellStyle name="Percent 4 4 2 2 3 2" xfId="12109" xr:uid="{00000000-0005-0000-0000-0000B22E0000}"/>
    <cellStyle name="Percent 4 4 2 2 4" xfId="12110" xr:uid="{00000000-0005-0000-0000-0000B32E0000}"/>
    <cellStyle name="Percent 4 4 2 3" xfId="12111" xr:uid="{00000000-0005-0000-0000-0000B42E0000}"/>
    <cellStyle name="Percent 4 4 2 3 2" xfId="12112" xr:uid="{00000000-0005-0000-0000-0000B52E0000}"/>
    <cellStyle name="Percent 4 4 2 3 2 2" xfId="12113" xr:uid="{00000000-0005-0000-0000-0000B62E0000}"/>
    <cellStyle name="Percent 4 4 2 3 3" xfId="12114" xr:uid="{00000000-0005-0000-0000-0000B72E0000}"/>
    <cellStyle name="Percent 4 4 2 3 3 2" xfId="12115" xr:uid="{00000000-0005-0000-0000-0000B82E0000}"/>
    <cellStyle name="Percent 4 4 2 3 4" xfId="12116" xr:uid="{00000000-0005-0000-0000-0000B92E0000}"/>
    <cellStyle name="Percent 4 4 2 4" xfId="12117" xr:uid="{00000000-0005-0000-0000-0000BA2E0000}"/>
    <cellStyle name="Percent 4 4 2 4 2" xfId="12118" xr:uid="{00000000-0005-0000-0000-0000BB2E0000}"/>
    <cellStyle name="Percent 4 4 2 4 2 2" xfId="12119" xr:uid="{00000000-0005-0000-0000-0000BC2E0000}"/>
    <cellStyle name="Percent 4 4 2 4 3" xfId="12120" xr:uid="{00000000-0005-0000-0000-0000BD2E0000}"/>
    <cellStyle name="Percent 4 4 2 4 3 2" xfId="12121" xr:uid="{00000000-0005-0000-0000-0000BE2E0000}"/>
    <cellStyle name="Percent 4 4 2 4 4" xfId="12122" xr:uid="{00000000-0005-0000-0000-0000BF2E0000}"/>
    <cellStyle name="Percent 4 4 2 4 4 2" xfId="12123" xr:uid="{00000000-0005-0000-0000-0000C02E0000}"/>
    <cellStyle name="Percent 4 4 2 4 5" xfId="12124" xr:uid="{00000000-0005-0000-0000-0000C12E0000}"/>
    <cellStyle name="Percent 4 4 2 5" xfId="12125" xr:uid="{00000000-0005-0000-0000-0000C22E0000}"/>
    <cellStyle name="Percent 4 4 2 5 2" xfId="12126" xr:uid="{00000000-0005-0000-0000-0000C32E0000}"/>
    <cellStyle name="Percent 4 4 2 5 2 2" xfId="12127" xr:uid="{00000000-0005-0000-0000-0000C42E0000}"/>
    <cellStyle name="Percent 4 4 2 5 3" xfId="12128" xr:uid="{00000000-0005-0000-0000-0000C52E0000}"/>
    <cellStyle name="Percent 4 4 2 5 3 2" xfId="12129" xr:uid="{00000000-0005-0000-0000-0000C62E0000}"/>
    <cellStyle name="Percent 4 4 2 5 4" xfId="12130" xr:uid="{00000000-0005-0000-0000-0000C72E0000}"/>
    <cellStyle name="Percent 4 4 2 6" xfId="12131" xr:uid="{00000000-0005-0000-0000-0000C82E0000}"/>
    <cellStyle name="Percent 4 4 2 6 2" xfId="12132" xr:uid="{00000000-0005-0000-0000-0000C92E0000}"/>
    <cellStyle name="Percent 4 4 2 7" xfId="12133" xr:uid="{00000000-0005-0000-0000-0000CA2E0000}"/>
    <cellStyle name="Percent 4 4 2 7 2" xfId="12134" xr:uid="{00000000-0005-0000-0000-0000CB2E0000}"/>
    <cellStyle name="Percent 4 4 2 8" xfId="12135" xr:uid="{00000000-0005-0000-0000-0000CC2E0000}"/>
    <cellStyle name="Percent 4 4 2 8 2" xfId="12136" xr:uid="{00000000-0005-0000-0000-0000CD2E0000}"/>
    <cellStyle name="Percent 4 4 2 9" xfId="12137" xr:uid="{00000000-0005-0000-0000-0000CE2E0000}"/>
    <cellStyle name="Percent 4 4 2 9 2" xfId="12138" xr:uid="{00000000-0005-0000-0000-0000CF2E0000}"/>
    <cellStyle name="Percent 4 4 3" xfId="12139" xr:uid="{00000000-0005-0000-0000-0000D02E0000}"/>
    <cellStyle name="Percent 4 4 3 2" xfId="12140" xr:uid="{00000000-0005-0000-0000-0000D12E0000}"/>
    <cellStyle name="Percent 4 4 3 2 2" xfId="12141" xr:uid="{00000000-0005-0000-0000-0000D22E0000}"/>
    <cellStyle name="Percent 4 4 3 2 2 2" xfId="12142" xr:uid="{00000000-0005-0000-0000-0000D32E0000}"/>
    <cellStyle name="Percent 4 4 3 2 3" xfId="12143" xr:uid="{00000000-0005-0000-0000-0000D42E0000}"/>
    <cellStyle name="Percent 4 4 3 2 3 2" xfId="12144" xr:uid="{00000000-0005-0000-0000-0000D52E0000}"/>
    <cellStyle name="Percent 4 4 3 2 4" xfId="12145" xr:uid="{00000000-0005-0000-0000-0000D62E0000}"/>
    <cellStyle name="Percent 4 4 3 3" xfId="12146" xr:uid="{00000000-0005-0000-0000-0000D72E0000}"/>
    <cellStyle name="Percent 4 4 3 3 2" xfId="12147" xr:uid="{00000000-0005-0000-0000-0000D82E0000}"/>
    <cellStyle name="Percent 4 4 3 3 2 2" xfId="12148" xr:uid="{00000000-0005-0000-0000-0000D92E0000}"/>
    <cellStyle name="Percent 4 4 3 3 3" xfId="12149" xr:uid="{00000000-0005-0000-0000-0000DA2E0000}"/>
    <cellStyle name="Percent 4 4 3 3 3 2" xfId="12150" xr:uid="{00000000-0005-0000-0000-0000DB2E0000}"/>
    <cellStyle name="Percent 4 4 3 3 4" xfId="12151" xr:uid="{00000000-0005-0000-0000-0000DC2E0000}"/>
    <cellStyle name="Percent 4 4 3 4" xfId="12152" xr:uid="{00000000-0005-0000-0000-0000DD2E0000}"/>
    <cellStyle name="Percent 4 4 3 4 2" xfId="12153" xr:uid="{00000000-0005-0000-0000-0000DE2E0000}"/>
    <cellStyle name="Percent 4 4 3 4 2 2" xfId="12154" xr:uid="{00000000-0005-0000-0000-0000DF2E0000}"/>
    <cellStyle name="Percent 4 4 3 4 3" xfId="12155" xr:uid="{00000000-0005-0000-0000-0000E02E0000}"/>
    <cellStyle name="Percent 4 4 3 4 3 2" xfId="12156" xr:uid="{00000000-0005-0000-0000-0000E12E0000}"/>
    <cellStyle name="Percent 4 4 3 4 4" xfId="12157" xr:uid="{00000000-0005-0000-0000-0000E22E0000}"/>
    <cellStyle name="Percent 4 4 3 4 4 2" xfId="12158" xr:uid="{00000000-0005-0000-0000-0000E32E0000}"/>
    <cellStyle name="Percent 4 4 3 4 5" xfId="12159" xr:uid="{00000000-0005-0000-0000-0000E42E0000}"/>
    <cellStyle name="Percent 4 4 3 5" xfId="12160" xr:uid="{00000000-0005-0000-0000-0000E52E0000}"/>
    <cellStyle name="Percent 4 4 3 5 2" xfId="12161" xr:uid="{00000000-0005-0000-0000-0000E62E0000}"/>
    <cellStyle name="Percent 4 4 3 5 2 2" xfId="12162" xr:uid="{00000000-0005-0000-0000-0000E72E0000}"/>
    <cellStyle name="Percent 4 4 3 5 3" xfId="12163" xr:uid="{00000000-0005-0000-0000-0000E82E0000}"/>
    <cellStyle name="Percent 4 4 3 5 3 2" xfId="12164" xr:uid="{00000000-0005-0000-0000-0000E92E0000}"/>
    <cellStyle name="Percent 4 4 3 5 4" xfId="12165" xr:uid="{00000000-0005-0000-0000-0000EA2E0000}"/>
    <cellStyle name="Percent 4 4 3 6" xfId="12166" xr:uid="{00000000-0005-0000-0000-0000EB2E0000}"/>
    <cellStyle name="Percent 4 4 3 6 2" xfId="12167" xr:uid="{00000000-0005-0000-0000-0000EC2E0000}"/>
    <cellStyle name="Percent 4 4 3 7" xfId="12168" xr:uid="{00000000-0005-0000-0000-0000ED2E0000}"/>
    <cellStyle name="Percent 4 4 3 7 2" xfId="12169" xr:uid="{00000000-0005-0000-0000-0000EE2E0000}"/>
    <cellStyle name="Percent 4 4 3 8" xfId="12170" xr:uid="{00000000-0005-0000-0000-0000EF2E0000}"/>
    <cellStyle name="Percent 4 4 3 8 2" xfId="12171" xr:uid="{00000000-0005-0000-0000-0000F02E0000}"/>
    <cellStyle name="Percent 4 4 3 9" xfId="12172" xr:uid="{00000000-0005-0000-0000-0000F12E0000}"/>
    <cellStyle name="Percent 4 4 4" xfId="12173" xr:uid="{00000000-0005-0000-0000-0000F22E0000}"/>
    <cellStyle name="Percent 4 4 4 2" xfId="12174" xr:uid="{00000000-0005-0000-0000-0000F32E0000}"/>
    <cellStyle name="Percent 4 4 4 2 2" xfId="12175" xr:uid="{00000000-0005-0000-0000-0000F42E0000}"/>
    <cellStyle name="Percent 4 4 4 2 2 2" xfId="12176" xr:uid="{00000000-0005-0000-0000-0000F52E0000}"/>
    <cellStyle name="Percent 4 4 4 2 3" xfId="12177" xr:uid="{00000000-0005-0000-0000-0000F62E0000}"/>
    <cellStyle name="Percent 4 4 4 2 3 2" xfId="12178" xr:uid="{00000000-0005-0000-0000-0000F72E0000}"/>
    <cellStyle name="Percent 4 4 4 2 4" xfId="12179" xr:uid="{00000000-0005-0000-0000-0000F82E0000}"/>
    <cellStyle name="Percent 4 4 4 3" xfId="12180" xr:uid="{00000000-0005-0000-0000-0000F92E0000}"/>
    <cellStyle name="Percent 4 4 4 3 2" xfId="12181" xr:uid="{00000000-0005-0000-0000-0000FA2E0000}"/>
    <cellStyle name="Percent 4 4 4 3 2 2" xfId="12182" xr:uid="{00000000-0005-0000-0000-0000FB2E0000}"/>
    <cellStyle name="Percent 4 4 4 3 3" xfId="12183" xr:uid="{00000000-0005-0000-0000-0000FC2E0000}"/>
    <cellStyle name="Percent 4 4 4 3 3 2" xfId="12184" xr:uid="{00000000-0005-0000-0000-0000FD2E0000}"/>
    <cellStyle name="Percent 4 4 4 3 4" xfId="12185" xr:uid="{00000000-0005-0000-0000-0000FE2E0000}"/>
    <cellStyle name="Percent 4 4 4 4" xfId="12186" xr:uid="{00000000-0005-0000-0000-0000FF2E0000}"/>
    <cellStyle name="Percent 4 4 4 4 2" xfId="12187" xr:uid="{00000000-0005-0000-0000-0000002F0000}"/>
    <cellStyle name="Percent 4 4 4 4 2 2" xfId="12188" xr:uid="{00000000-0005-0000-0000-0000012F0000}"/>
    <cellStyle name="Percent 4 4 4 4 3" xfId="12189" xr:uid="{00000000-0005-0000-0000-0000022F0000}"/>
    <cellStyle name="Percent 4 4 4 4 3 2" xfId="12190" xr:uid="{00000000-0005-0000-0000-0000032F0000}"/>
    <cellStyle name="Percent 4 4 4 4 4" xfId="12191" xr:uid="{00000000-0005-0000-0000-0000042F0000}"/>
    <cellStyle name="Percent 4 4 4 4 4 2" xfId="12192" xr:uid="{00000000-0005-0000-0000-0000052F0000}"/>
    <cellStyle name="Percent 4 4 4 4 5" xfId="12193" xr:uid="{00000000-0005-0000-0000-0000062F0000}"/>
    <cellStyle name="Percent 4 4 4 5" xfId="12194" xr:uid="{00000000-0005-0000-0000-0000072F0000}"/>
    <cellStyle name="Percent 4 4 4 5 2" xfId="12195" xr:uid="{00000000-0005-0000-0000-0000082F0000}"/>
    <cellStyle name="Percent 4 4 4 5 2 2" xfId="12196" xr:uid="{00000000-0005-0000-0000-0000092F0000}"/>
    <cellStyle name="Percent 4 4 4 5 3" xfId="12197" xr:uid="{00000000-0005-0000-0000-00000A2F0000}"/>
    <cellStyle name="Percent 4 4 4 5 3 2" xfId="12198" xr:uid="{00000000-0005-0000-0000-00000B2F0000}"/>
    <cellStyle name="Percent 4 4 4 5 4" xfId="12199" xr:uid="{00000000-0005-0000-0000-00000C2F0000}"/>
    <cellStyle name="Percent 4 4 4 6" xfId="12200" xr:uid="{00000000-0005-0000-0000-00000D2F0000}"/>
    <cellStyle name="Percent 4 4 4 6 2" xfId="12201" xr:uid="{00000000-0005-0000-0000-00000E2F0000}"/>
    <cellStyle name="Percent 4 4 4 7" xfId="12202" xr:uid="{00000000-0005-0000-0000-00000F2F0000}"/>
    <cellStyle name="Percent 4 4 4 7 2" xfId="12203" xr:uid="{00000000-0005-0000-0000-0000102F0000}"/>
    <cellStyle name="Percent 4 4 4 8" xfId="12204" xr:uid="{00000000-0005-0000-0000-0000112F0000}"/>
    <cellStyle name="Percent 4 4 4 8 2" xfId="12205" xr:uid="{00000000-0005-0000-0000-0000122F0000}"/>
    <cellStyle name="Percent 4 4 4 9" xfId="12206" xr:uid="{00000000-0005-0000-0000-0000132F0000}"/>
    <cellStyle name="Percent 4 4 5" xfId="12207" xr:uid="{00000000-0005-0000-0000-0000142F0000}"/>
    <cellStyle name="Percent 4 4 5 2" xfId="12208" xr:uid="{00000000-0005-0000-0000-0000152F0000}"/>
    <cellStyle name="Percent 4 4 5 2 2" xfId="12209" xr:uid="{00000000-0005-0000-0000-0000162F0000}"/>
    <cellStyle name="Percent 4 4 5 2 2 2" xfId="12210" xr:uid="{00000000-0005-0000-0000-0000172F0000}"/>
    <cellStyle name="Percent 4 4 5 2 3" xfId="12211" xr:uid="{00000000-0005-0000-0000-0000182F0000}"/>
    <cellStyle name="Percent 4 4 5 2 3 2" xfId="12212" xr:uid="{00000000-0005-0000-0000-0000192F0000}"/>
    <cellStyle name="Percent 4 4 5 2 4" xfId="12213" xr:uid="{00000000-0005-0000-0000-00001A2F0000}"/>
    <cellStyle name="Percent 4 4 5 3" xfId="12214" xr:uid="{00000000-0005-0000-0000-00001B2F0000}"/>
    <cellStyle name="Percent 4 4 5 3 2" xfId="12215" xr:uid="{00000000-0005-0000-0000-00001C2F0000}"/>
    <cellStyle name="Percent 4 4 5 3 2 2" xfId="12216" xr:uid="{00000000-0005-0000-0000-00001D2F0000}"/>
    <cellStyle name="Percent 4 4 5 3 3" xfId="12217" xr:uid="{00000000-0005-0000-0000-00001E2F0000}"/>
    <cellStyle name="Percent 4 4 5 3 3 2" xfId="12218" xr:uid="{00000000-0005-0000-0000-00001F2F0000}"/>
    <cellStyle name="Percent 4 4 5 3 4" xfId="12219" xr:uid="{00000000-0005-0000-0000-0000202F0000}"/>
    <cellStyle name="Percent 4 4 5 4" xfId="12220" xr:uid="{00000000-0005-0000-0000-0000212F0000}"/>
    <cellStyle name="Percent 4 4 5 4 2" xfId="12221" xr:uid="{00000000-0005-0000-0000-0000222F0000}"/>
    <cellStyle name="Percent 4 4 5 4 2 2" xfId="12222" xr:uid="{00000000-0005-0000-0000-0000232F0000}"/>
    <cellStyle name="Percent 4 4 5 4 3" xfId="12223" xr:uid="{00000000-0005-0000-0000-0000242F0000}"/>
    <cellStyle name="Percent 4 4 5 4 3 2" xfId="12224" xr:uid="{00000000-0005-0000-0000-0000252F0000}"/>
    <cellStyle name="Percent 4 4 5 4 4" xfId="12225" xr:uid="{00000000-0005-0000-0000-0000262F0000}"/>
    <cellStyle name="Percent 4 4 5 4 4 2" xfId="12226" xr:uid="{00000000-0005-0000-0000-0000272F0000}"/>
    <cellStyle name="Percent 4 4 5 4 5" xfId="12227" xr:uid="{00000000-0005-0000-0000-0000282F0000}"/>
    <cellStyle name="Percent 4 4 5 5" xfId="12228" xr:uid="{00000000-0005-0000-0000-0000292F0000}"/>
    <cellStyle name="Percent 4 4 5 5 2" xfId="12229" xr:uid="{00000000-0005-0000-0000-00002A2F0000}"/>
    <cellStyle name="Percent 4 4 5 5 2 2" xfId="12230" xr:uid="{00000000-0005-0000-0000-00002B2F0000}"/>
    <cellStyle name="Percent 4 4 5 5 3" xfId="12231" xr:uid="{00000000-0005-0000-0000-00002C2F0000}"/>
    <cellStyle name="Percent 4 4 5 5 3 2" xfId="12232" xr:uid="{00000000-0005-0000-0000-00002D2F0000}"/>
    <cellStyle name="Percent 4 4 5 5 4" xfId="12233" xr:uid="{00000000-0005-0000-0000-00002E2F0000}"/>
    <cellStyle name="Percent 4 4 5 6" xfId="12234" xr:uid="{00000000-0005-0000-0000-00002F2F0000}"/>
    <cellStyle name="Percent 4 4 5 6 2" xfId="12235" xr:uid="{00000000-0005-0000-0000-0000302F0000}"/>
    <cellStyle name="Percent 4 4 5 7" xfId="12236" xr:uid="{00000000-0005-0000-0000-0000312F0000}"/>
    <cellStyle name="Percent 4 4 5 7 2" xfId="12237" xr:uid="{00000000-0005-0000-0000-0000322F0000}"/>
    <cellStyle name="Percent 4 4 5 8" xfId="12238" xr:uid="{00000000-0005-0000-0000-0000332F0000}"/>
    <cellStyle name="Percent 4 4 5 8 2" xfId="12239" xr:uid="{00000000-0005-0000-0000-0000342F0000}"/>
    <cellStyle name="Percent 4 4 5 9" xfId="12240" xr:uid="{00000000-0005-0000-0000-0000352F0000}"/>
    <cellStyle name="Percent 4 4 6" xfId="12241" xr:uid="{00000000-0005-0000-0000-0000362F0000}"/>
    <cellStyle name="Percent 4 4 6 2" xfId="12242" xr:uid="{00000000-0005-0000-0000-0000372F0000}"/>
    <cellStyle name="Percent 4 4 6 2 2" xfId="12243" xr:uid="{00000000-0005-0000-0000-0000382F0000}"/>
    <cellStyle name="Percent 4 4 6 2 2 2" xfId="12244" xr:uid="{00000000-0005-0000-0000-0000392F0000}"/>
    <cellStyle name="Percent 4 4 6 2 3" xfId="12245" xr:uid="{00000000-0005-0000-0000-00003A2F0000}"/>
    <cellStyle name="Percent 4 4 6 2 3 2" xfId="12246" xr:uid="{00000000-0005-0000-0000-00003B2F0000}"/>
    <cellStyle name="Percent 4 4 6 2 4" xfId="12247" xr:uid="{00000000-0005-0000-0000-00003C2F0000}"/>
    <cellStyle name="Percent 4 4 6 3" xfId="12248" xr:uid="{00000000-0005-0000-0000-00003D2F0000}"/>
    <cellStyle name="Percent 4 4 6 3 2" xfId="12249" xr:uid="{00000000-0005-0000-0000-00003E2F0000}"/>
    <cellStyle name="Percent 4 4 6 3 2 2" xfId="12250" xr:uid="{00000000-0005-0000-0000-00003F2F0000}"/>
    <cellStyle name="Percent 4 4 6 3 3" xfId="12251" xr:uid="{00000000-0005-0000-0000-0000402F0000}"/>
    <cellStyle name="Percent 4 4 6 3 3 2" xfId="12252" xr:uid="{00000000-0005-0000-0000-0000412F0000}"/>
    <cellStyle name="Percent 4 4 6 3 4" xfId="12253" xr:uid="{00000000-0005-0000-0000-0000422F0000}"/>
    <cellStyle name="Percent 4 4 6 4" xfId="12254" xr:uid="{00000000-0005-0000-0000-0000432F0000}"/>
    <cellStyle name="Percent 4 4 6 4 2" xfId="12255" xr:uid="{00000000-0005-0000-0000-0000442F0000}"/>
    <cellStyle name="Percent 4 4 6 4 2 2" xfId="12256" xr:uid="{00000000-0005-0000-0000-0000452F0000}"/>
    <cellStyle name="Percent 4 4 6 4 3" xfId="12257" xr:uid="{00000000-0005-0000-0000-0000462F0000}"/>
    <cellStyle name="Percent 4 4 6 4 3 2" xfId="12258" xr:uid="{00000000-0005-0000-0000-0000472F0000}"/>
    <cellStyle name="Percent 4 4 6 4 4" xfId="12259" xr:uid="{00000000-0005-0000-0000-0000482F0000}"/>
    <cellStyle name="Percent 4 4 6 4 4 2" xfId="12260" xr:uid="{00000000-0005-0000-0000-0000492F0000}"/>
    <cellStyle name="Percent 4 4 6 4 5" xfId="12261" xr:uid="{00000000-0005-0000-0000-00004A2F0000}"/>
    <cellStyle name="Percent 4 4 6 5" xfId="12262" xr:uid="{00000000-0005-0000-0000-00004B2F0000}"/>
    <cellStyle name="Percent 4 4 6 5 2" xfId="12263" xr:uid="{00000000-0005-0000-0000-00004C2F0000}"/>
    <cellStyle name="Percent 4 4 6 5 2 2" xfId="12264" xr:uid="{00000000-0005-0000-0000-00004D2F0000}"/>
    <cellStyle name="Percent 4 4 6 5 3" xfId="12265" xr:uid="{00000000-0005-0000-0000-00004E2F0000}"/>
    <cellStyle name="Percent 4 4 6 5 3 2" xfId="12266" xr:uid="{00000000-0005-0000-0000-00004F2F0000}"/>
    <cellStyle name="Percent 4 4 6 5 4" xfId="12267" xr:uid="{00000000-0005-0000-0000-0000502F0000}"/>
    <cellStyle name="Percent 4 4 6 6" xfId="12268" xr:uid="{00000000-0005-0000-0000-0000512F0000}"/>
    <cellStyle name="Percent 4 4 6 6 2" xfId="12269" xr:uid="{00000000-0005-0000-0000-0000522F0000}"/>
    <cellStyle name="Percent 4 4 6 7" xfId="12270" xr:uid="{00000000-0005-0000-0000-0000532F0000}"/>
    <cellStyle name="Percent 4 4 6 7 2" xfId="12271" xr:uid="{00000000-0005-0000-0000-0000542F0000}"/>
    <cellStyle name="Percent 4 4 6 8" xfId="12272" xr:uid="{00000000-0005-0000-0000-0000552F0000}"/>
    <cellStyle name="Percent 4 4 6 8 2" xfId="12273" xr:uid="{00000000-0005-0000-0000-0000562F0000}"/>
    <cellStyle name="Percent 4 4 6 9" xfId="12274" xr:uid="{00000000-0005-0000-0000-0000572F0000}"/>
    <cellStyle name="Percent 4 4 7" xfId="12275" xr:uid="{00000000-0005-0000-0000-0000582F0000}"/>
    <cellStyle name="Percent 4 4 7 2" xfId="12276" xr:uid="{00000000-0005-0000-0000-0000592F0000}"/>
    <cellStyle name="Percent 4 4 7 2 2" xfId="12277" xr:uid="{00000000-0005-0000-0000-00005A2F0000}"/>
    <cellStyle name="Percent 4 4 7 2 2 2" xfId="12278" xr:uid="{00000000-0005-0000-0000-00005B2F0000}"/>
    <cellStyle name="Percent 4 4 7 2 3" xfId="12279" xr:uid="{00000000-0005-0000-0000-00005C2F0000}"/>
    <cellStyle name="Percent 4 4 7 2 3 2" xfId="12280" xr:uid="{00000000-0005-0000-0000-00005D2F0000}"/>
    <cellStyle name="Percent 4 4 7 2 4" xfId="12281" xr:uid="{00000000-0005-0000-0000-00005E2F0000}"/>
    <cellStyle name="Percent 4 4 7 3" xfId="12282" xr:uid="{00000000-0005-0000-0000-00005F2F0000}"/>
    <cellStyle name="Percent 4 4 7 3 2" xfId="12283" xr:uid="{00000000-0005-0000-0000-0000602F0000}"/>
    <cellStyle name="Percent 4 4 7 3 2 2" xfId="12284" xr:uid="{00000000-0005-0000-0000-0000612F0000}"/>
    <cellStyle name="Percent 4 4 7 3 3" xfId="12285" xr:uid="{00000000-0005-0000-0000-0000622F0000}"/>
    <cellStyle name="Percent 4 4 7 3 3 2" xfId="12286" xr:uid="{00000000-0005-0000-0000-0000632F0000}"/>
    <cellStyle name="Percent 4 4 7 3 4" xfId="12287" xr:uid="{00000000-0005-0000-0000-0000642F0000}"/>
    <cellStyle name="Percent 4 4 7 4" xfId="12288" xr:uid="{00000000-0005-0000-0000-0000652F0000}"/>
    <cellStyle name="Percent 4 4 7 4 2" xfId="12289" xr:uid="{00000000-0005-0000-0000-0000662F0000}"/>
    <cellStyle name="Percent 4 4 7 4 2 2" xfId="12290" xr:uid="{00000000-0005-0000-0000-0000672F0000}"/>
    <cellStyle name="Percent 4 4 7 4 3" xfId="12291" xr:uid="{00000000-0005-0000-0000-0000682F0000}"/>
    <cellStyle name="Percent 4 4 7 4 3 2" xfId="12292" xr:uid="{00000000-0005-0000-0000-0000692F0000}"/>
    <cellStyle name="Percent 4 4 7 4 4" xfId="12293" xr:uid="{00000000-0005-0000-0000-00006A2F0000}"/>
    <cellStyle name="Percent 4 4 7 4 4 2" xfId="12294" xr:uid="{00000000-0005-0000-0000-00006B2F0000}"/>
    <cellStyle name="Percent 4 4 7 4 5" xfId="12295" xr:uid="{00000000-0005-0000-0000-00006C2F0000}"/>
    <cellStyle name="Percent 4 4 7 5" xfId="12296" xr:uid="{00000000-0005-0000-0000-00006D2F0000}"/>
    <cellStyle name="Percent 4 4 7 5 2" xfId="12297" xr:uid="{00000000-0005-0000-0000-00006E2F0000}"/>
    <cellStyle name="Percent 4 4 7 5 2 2" xfId="12298" xr:uid="{00000000-0005-0000-0000-00006F2F0000}"/>
    <cellStyle name="Percent 4 4 7 5 3" xfId="12299" xr:uid="{00000000-0005-0000-0000-0000702F0000}"/>
    <cellStyle name="Percent 4 4 7 5 3 2" xfId="12300" xr:uid="{00000000-0005-0000-0000-0000712F0000}"/>
    <cellStyle name="Percent 4 4 7 5 4" xfId="12301" xr:uid="{00000000-0005-0000-0000-0000722F0000}"/>
    <cellStyle name="Percent 4 4 7 6" xfId="12302" xr:uid="{00000000-0005-0000-0000-0000732F0000}"/>
    <cellStyle name="Percent 4 4 7 6 2" xfId="12303" xr:uid="{00000000-0005-0000-0000-0000742F0000}"/>
    <cellStyle name="Percent 4 4 7 7" xfId="12304" xr:uid="{00000000-0005-0000-0000-0000752F0000}"/>
    <cellStyle name="Percent 4 4 7 7 2" xfId="12305" xr:uid="{00000000-0005-0000-0000-0000762F0000}"/>
    <cellStyle name="Percent 4 4 7 8" xfId="12306" xr:uid="{00000000-0005-0000-0000-0000772F0000}"/>
    <cellStyle name="Percent 4 4 7 8 2" xfId="12307" xr:uid="{00000000-0005-0000-0000-0000782F0000}"/>
    <cellStyle name="Percent 4 4 7 9" xfId="12308" xr:uid="{00000000-0005-0000-0000-0000792F0000}"/>
    <cellStyle name="Percent 4 4 8" xfId="12309" xr:uid="{00000000-0005-0000-0000-00007A2F0000}"/>
    <cellStyle name="Percent 4 4 8 2" xfId="12310" xr:uid="{00000000-0005-0000-0000-00007B2F0000}"/>
    <cellStyle name="Percent 4 4 8 2 2" xfId="12311" xr:uid="{00000000-0005-0000-0000-00007C2F0000}"/>
    <cellStyle name="Percent 4 4 8 2 2 2" xfId="12312" xr:uid="{00000000-0005-0000-0000-00007D2F0000}"/>
    <cellStyle name="Percent 4 4 8 2 3" xfId="12313" xr:uid="{00000000-0005-0000-0000-00007E2F0000}"/>
    <cellStyle name="Percent 4 4 8 2 3 2" xfId="12314" xr:uid="{00000000-0005-0000-0000-00007F2F0000}"/>
    <cellStyle name="Percent 4 4 8 2 4" xfId="12315" xr:uid="{00000000-0005-0000-0000-0000802F0000}"/>
    <cellStyle name="Percent 4 4 8 3" xfId="12316" xr:uid="{00000000-0005-0000-0000-0000812F0000}"/>
    <cellStyle name="Percent 4 4 8 3 2" xfId="12317" xr:uid="{00000000-0005-0000-0000-0000822F0000}"/>
    <cellStyle name="Percent 4 4 8 3 2 2" xfId="12318" xr:uid="{00000000-0005-0000-0000-0000832F0000}"/>
    <cellStyle name="Percent 4 4 8 3 3" xfId="12319" xr:uid="{00000000-0005-0000-0000-0000842F0000}"/>
    <cellStyle name="Percent 4 4 8 3 3 2" xfId="12320" xr:uid="{00000000-0005-0000-0000-0000852F0000}"/>
    <cellStyle name="Percent 4 4 8 3 4" xfId="12321" xr:uid="{00000000-0005-0000-0000-0000862F0000}"/>
    <cellStyle name="Percent 4 4 8 4" xfId="12322" xr:uid="{00000000-0005-0000-0000-0000872F0000}"/>
    <cellStyle name="Percent 4 4 8 4 2" xfId="12323" xr:uid="{00000000-0005-0000-0000-0000882F0000}"/>
    <cellStyle name="Percent 4 4 8 4 2 2" xfId="12324" xr:uid="{00000000-0005-0000-0000-0000892F0000}"/>
    <cellStyle name="Percent 4 4 8 4 3" xfId="12325" xr:uid="{00000000-0005-0000-0000-00008A2F0000}"/>
    <cellStyle name="Percent 4 4 8 4 3 2" xfId="12326" xr:uid="{00000000-0005-0000-0000-00008B2F0000}"/>
    <cellStyle name="Percent 4 4 8 4 4" xfId="12327" xr:uid="{00000000-0005-0000-0000-00008C2F0000}"/>
    <cellStyle name="Percent 4 4 8 4 4 2" xfId="12328" xr:uid="{00000000-0005-0000-0000-00008D2F0000}"/>
    <cellStyle name="Percent 4 4 8 4 5" xfId="12329" xr:uid="{00000000-0005-0000-0000-00008E2F0000}"/>
    <cellStyle name="Percent 4 4 8 5" xfId="12330" xr:uid="{00000000-0005-0000-0000-00008F2F0000}"/>
    <cellStyle name="Percent 4 4 8 5 2" xfId="12331" xr:uid="{00000000-0005-0000-0000-0000902F0000}"/>
    <cellStyle name="Percent 4 4 8 5 2 2" xfId="12332" xr:uid="{00000000-0005-0000-0000-0000912F0000}"/>
    <cellStyle name="Percent 4 4 8 5 3" xfId="12333" xr:uid="{00000000-0005-0000-0000-0000922F0000}"/>
    <cellStyle name="Percent 4 4 8 5 3 2" xfId="12334" xr:uid="{00000000-0005-0000-0000-0000932F0000}"/>
    <cellStyle name="Percent 4 4 8 5 4" xfId="12335" xr:uid="{00000000-0005-0000-0000-0000942F0000}"/>
    <cellStyle name="Percent 4 4 8 6" xfId="12336" xr:uid="{00000000-0005-0000-0000-0000952F0000}"/>
    <cellStyle name="Percent 4 4 8 6 2" xfId="12337" xr:uid="{00000000-0005-0000-0000-0000962F0000}"/>
    <cellStyle name="Percent 4 4 8 7" xfId="12338" xr:uid="{00000000-0005-0000-0000-0000972F0000}"/>
    <cellStyle name="Percent 4 4 8 7 2" xfId="12339" xr:uid="{00000000-0005-0000-0000-0000982F0000}"/>
    <cellStyle name="Percent 4 4 8 8" xfId="12340" xr:uid="{00000000-0005-0000-0000-0000992F0000}"/>
    <cellStyle name="Percent 4 4 8 8 2" xfId="12341" xr:uid="{00000000-0005-0000-0000-00009A2F0000}"/>
    <cellStyle name="Percent 4 4 8 9" xfId="12342" xr:uid="{00000000-0005-0000-0000-00009B2F0000}"/>
    <cellStyle name="Percent 4 4 9" xfId="12343" xr:uid="{00000000-0005-0000-0000-00009C2F0000}"/>
    <cellStyle name="Percent 4 4 9 2" xfId="12344" xr:uid="{00000000-0005-0000-0000-00009D2F0000}"/>
    <cellStyle name="Percent 4 4 9 2 2" xfId="12345" xr:uid="{00000000-0005-0000-0000-00009E2F0000}"/>
    <cellStyle name="Percent 4 4 9 3" xfId="12346" xr:uid="{00000000-0005-0000-0000-00009F2F0000}"/>
    <cellStyle name="Percent 4 4 9 3 2" xfId="12347" xr:uid="{00000000-0005-0000-0000-0000A02F0000}"/>
    <cellStyle name="Percent 4 4 9 4" xfId="12348" xr:uid="{00000000-0005-0000-0000-0000A12F0000}"/>
    <cellStyle name="Percent 4 40" xfId="12349" xr:uid="{00000000-0005-0000-0000-0000A22F0000}"/>
    <cellStyle name="Percent 4 41" xfId="10576" xr:uid="{00000000-0005-0000-0000-0000A32F0000}"/>
    <cellStyle name="Percent 4 5" xfId="2849" xr:uid="{00000000-0005-0000-0000-0000A42F0000}"/>
    <cellStyle name="Percent 4 5 10" xfId="12351" xr:uid="{00000000-0005-0000-0000-0000A52F0000}"/>
    <cellStyle name="Percent 4 5 10 2" xfId="12352" xr:uid="{00000000-0005-0000-0000-0000A62F0000}"/>
    <cellStyle name="Percent 4 5 10 2 2" xfId="12353" xr:uid="{00000000-0005-0000-0000-0000A72F0000}"/>
    <cellStyle name="Percent 4 5 10 3" xfId="12354" xr:uid="{00000000-0005-0000-0000-0000A82F0000}"/>
    <cellStyle name="Percent 4 5 10 3 2" xfId="12355" xr:uid="{00000000-0005-0000-0000-0000A92F0000}"/>
    <cellStyle name="Percent 4 5 10 4" xfId="12356" xr:uid="{00000000-0005-0000-0000-0000AA2F0000}"/>
    <cellStyle name="Percent 4 5 11" xfId="12357" xr:uid="{00000000-0005-0000-0000-0000AB2F0000}"/>
    <cellStyle name="Percent 4 5 11 2" xfId="12358" xr:uid="{00000000-0005-0000-0000-0000AC2F0000}"/>
    <cellStyle name="Percent 4 5 11 2 2" xfId="12359" xr:uid="{00000000-0005-0000-0000-0000AD2F0000}"/>
    <cellStyle name="Percent 4 5 11 3" xfId="12360" xr:uid="{00000000-0005-0000-0000-0000AE2F0000}"/>
    <cellStyle name="Percent 4 5 11 3 2" xfId="12361" xr:uid="{00000000-0005-0000-0000-0000AF2F0000}"/>
    <cellStyle name="Percent 4 5 11 4" xfId="12362" xr:uid="{00000000-0005-0000-0000-0000B02F0000}"/>
    <cellStyle name="Percent 4 5 12" xfId="12363" xr:uid="{00000000-0005-0000-0000-0000B12F0000}"/>
    <cellStyle name="Percent 4 5 12 2" xfId="12364" xr:uid="{00000000-0005-0000-0000-0000B22F0000}"/>
    <cellStyle name="Percent 4 5 12 2 2" xfId="12365" xr:uid="{00000000-0005-0000-0000-0000B32F0000}"/>
    <cellStyle name="Percent 4 5 12 3" xfId="12366" xr:uid="{00000000-0005-0000-0000-0000B42F0000}"/>
    <cellStyle name="Percent 4 5 12 3 2" xfId="12367" xr:uid="{00000000-0005-0000-0000-0000B52F0000}"/>
    <cellStyle name="Percent 4 5 12 4" xfId="12368" xr:uid="{00000000-0005-0000-0000-0000B62F0000}"/>
    <cellStyle name="Percent 4 5 12 4 2" xfId="12369" xr:uid="{00000000-0005-0000-0000-0000B72F0000}"/>
    <cellStyle name="Percent 4 5 12 5" xfId="12370" xr:uid="{00000000-0005-0000-0000-0000B82F0000}"/>
    <cellStyle name="Percent 4 5 13" xfId="12371" xr:uid="{00000000-0005-0000-0000-0000B92F0000}"/>
    <cellStyle name="Percent 4 5 13 2" xfId="12372" xr:uid="{00000000-0005-0000-0000-0000BA2F0000}"/>
    <cellStyle name="Percent 4 5 13 2 2" xfId="12373" xr:uid="{00000000-0005-0000-0000-0000BB2F0000}"/>
    <cellStyle name="Percent 4 5 13 3" xfId="12374" xr:uid="{00000000-0005-0000-0000-0000BC2F0000}"/>
    <cellStyle name="Percent 4 5 13 3 2" xfId="12375" xr:uid="{00000000-0005-0000-0000-0000BD2F0000}"/>
    <cellStyle name="Percent 4 5 13 4" xfId="12376" xr:uid="{00000000-0005-0000-0000-0000BE2F0000}"/>
    <cellStyle name="Percent 4 5 14" xfId="12377" xr:uid="{00000000-0005-0000-0000-0000BF2F0000}"/>
    <cellStyle name="Percent 4 5 14 2" xfId="12378" xr:uid="{00000000-0005-0000-0000-0000C02F0000}"/>
    <cellStyle name="Percent 4 5 15" xfId="12379" xr:uid="{00000000-0005-0000-0000-0000C12F0000}"/>
    <cellStyle name="Percent 4 5 15 2" xfId="12380" xr:uid="{00000000-0005-0000-0000-0000C22F0000}"/>
    <cellStyle name="Percent 4 5 16" xfId="12381" xr:uid="{00000000-0005-0000-0000-0000C32F0000}"/>
    <cellStyle name="Percent 4 5 16 2" xfId="12382" xr:uid="{00000000-0005-0000-0000-0000C42F0000}"/>
    <cellStyle name="Percent 4 5 17" xfId="12383" xr:uid="{00000000-0005-0000-0000-0000C52F0000}"/>
    <cellStyle name="Percent 4 5 17 2" xfId="12384" xr:uid="{00000000-0005-0000-0000-0000C62F0000}"/>
    <cellStyle name="Percent 4 5 18" xfId="12385" xr:uid="{00000000-0005-0000-0000-0000C72F0000}"/>
    <cellStyle name="Percent 4 5 19" xfId="12350" xr:uid="{00000000-0005-0000-0000-0000C82F0000}"/>
    <cellStyle name="Percent 4 5 2" xfId="2850" xr:uid="{00000000-0005-0000-0000-0000C92F0000}"/>
    <cellStyle name="Percent 4 5 2 10" xfId="12387" xr:uid="{00000000-0005-0000-0000-0000CA2F0000}"/>
    <cellStyle name="Percent 4 5 2 11" xfId="12386" xr:uid="{00000000-0005-0000-0000-0000CB2F0000}"/>
    <cellStyle name="Percent 4 5 2 2" xfId="12388" xr:uid="{00000000-0005-0000-0000-0000CC2F0000}"/>
    <cellStyle name="Percent 4 5 2 2 2" xfId="12389" xr:uid="{00000000-0005-0000-0000-0000CD2F0000}"/>
    <cellStyle name="Percent 4 5 2 2 2 2" xfId="12390" xr:uid="{00000000-0005-0000-0000-0000CE2F0000}"/>
    <cellStyle name="Percent 4 5 2 2 3" xfId="12391" xr:uid="{00000000-0005-0000-0000-0000CF2F0000}"/>
    <cellStyle name="Percent 4 5 2 2 3 2" xfId="12392" xr:uid="{00000000-0005-0000-0000-0000D02F0000}"/>
    <cellStyle name="Percent 4 5 2 2 4" xfId="12393" xr:uid="{00000000-0005-0000-0000-0000D12F0000}"/>
    <cellStyle name="Percent 4 5 2 3" xfId="12394" xr:uid="{00000000-0005-0000-0000-0000D22F0000}"/>
    <cellStyle name="Percent 4 5 2 3 2" xfId="12395" xr:uid="{00000000-0005-0000-0000-0000D32F0000}"/>
    <cellStyle name="Percent 4 5 2 3 2 2" xfId="12396" xr:uid="{00000000-0005-0000-0000-0000D42F0000}"/>
    <cellStyle name="Percent 4 5 2 3 3" xfId="12397" xr:uid="{00000000-0005-0000-0000-0000D52F0000}"/>
    <cellStyle name="Percent 4 5 2 3 3 2" xfId="12398" xr:uid="{00000000-0005-0000-0000-0000D62F0000}"/>
    <cellStyle name="Percent 4 5 2 3 4" xfId="12399" xr:uid="{00000000-0005-0000-0000-0000D72F0000}"/>
    <cellStyle name="Percent 4 5 2 4" xfId="12400" xr:uid="{00000000-0005-0000-0000-0000D82F0000}"/>
    <cellStyle name="Percent 4 5 2 4 2" xfId="12401" xr:uid="{00000000-0005-0000-0000-0000D92F0000}"/>
    <cellStyle name="Percent 4 5 2 4 2 2" xfId="12402" xr:uid="{00000000-0005-0000-0000-0000DA2F0000}"/>
    <cellStyle name="Percent 4 5 2 4 3" xfId="12403" xr:uid="{00000000-0005-0000-0000-0000DB2F0000}"/>
    <cellStyle name="Percent 4 5 2 4 3 2" xfId="12404" xr:uid="{00000000-0005-0000-0000-0000DC2F0000}"/>
    <cellStyle name="Percent 4 5 2 4 4" xfId="12405" xr:uid="{00000000-0005-0000-0000-0000DD2F0000}"/>
    <cellStyle name="Percent 4 5 2 4 4 2" xfId="12406" xr:uid="{00000000-0005-0000-0000-0000DE2F0000}"/>
    <cellStyle name="Percent 4 5 2 4 5" xfId="12407" xr:uid="{00000000-0005-0000-0000-0000DF2F0000}"/>
    <cellStyle name="Percent 4 5 2 5" xfId="12408" xr:uid="{00000000-0005-0000-0000-0000E02F0000}"/>
    <cellStyle name="Percent 4 5 2 5 2" xfId="12409" xr:uid="{00000000-0005-0000-0000-0000E12F0000}"/>
    <cellStyle name="Percent 4 5 2 5 2 2" xfId="12410" xr:uid="{00000000-0005-0000-0000-0000E22F0000}"/>
    <cellStyle name="Percent 4 5 2 5 3" xfId="12411" xr:uid="{00000000-0005-0000-0000-0000E32F0000}"/>
    <cellStyle name="Percent 4 5 2 5 3 2" xfId="12412" xr:uid="{00000000-0005-0000-0000-0000E42F0000}"/>
    <cellStyle name="Percent 4 5 2 5 4" xfId="12413" xr:uid="{00000000-0005-0000-0000-0000E52F0000}"/>
    <cellStyle name="Percent 4 5 2 6" xfId="12414" xr:uid="{00000000-0005-0000-0000-0000E62F0000}"/>
    <cellStyle name="Percent 4 5 2 6 2" xfId="12415" xr:uid="{00000000-0005-0000-0000-0000E72F0000}"/>
    <cellStyle name="Percent 4 5 2 7" xfId="12416" xr:uid="{00000000-0005-0000-0000-0000E82F0000}"/>
    <cellStyle name="Percent 4 5 2 7 2" xfId="12417" xr:uid="{00000000-0005-0000-0000-0000E92F0000}"/>
    <cellStyle name="Percent 4 5 2 8" xfId="12418" xr:uid="{00000000-0005-0000-0000-0000EA2F0000}"/>
    <cellStyle name="Percent 4 5 2 8 2" xfId="12419" xr:uid="{00000000-0005-0000-0000-0000EB2F0000}"/>
    <cellStyle name="Percent 4 5 2 9" xfId="12420" xr:uid="{00000000-0005-0000-0000-0000EC2F0000}"/>
    <cellStyle name="Percent 4 5 2 9 2" xfId="12421" xr:uid="{00000000-0005-0000-0000-0000ED2F0000}"/>
    <cellStyle name="Percent 4 5 3" xfId="12422" xr:uid="{00000000-0005-0000-0000-0000EE2F0000}"/>
    <cellStyle name="Percent 4 5 3 2" xfId="12423" xr:uid="{00000000-0005-0000-0000-0000EF2F0000}"/>
    <cellStyle name="Percent 4 5 3 2 2" xfId="12424" xr:uid="{00000000-0005-0000-0000-0000F02F0000}"/>
    <cellStyle name="Percent 4 5 3 2 2 2" xfId="12425" xr:uid="{00000000-0005-0000-0000-0000F12F0000}"/>
    <cellStyle name="Percent 4 5 3 2 3" xfId="12426" xr:uid="{00000000-0005-0000-0000-0000F22F0000}"/>
    <cellStyle name="Percent 4 5 3 2 3 2" xfId="12427" xr:uid="{00000000-0005-0000-0000-0000F32F0000}"/>
    <cellStyle name="Percent 4 5 3 2 4" xfId="12428" xr:uid="{00000000-0005-0000-0000-0000F42F0000}"/>
    <cellStyle name="Percent 4 5 3 3" xfId="12429" xr:uid="{00000000-0005-0000-0000-0000F52F0000}"/>
    <cellStyle name="Percent 4 5 3 3 2" xfId="12430" xr:uid="{00000000-0005-0000-0000-0000F62F0000}"/>
    <cellStyle name="Percent 4 5 3 3 2 2" xfId="12431" xr:uid="{00000000-0005-0000-0000-0000F72F0000}"/>
    <cellStyle name="Percent 4 5 3 3 3" xfId="12432" xr:uid="{00000000-0005-0000-0000-0000F82F0000}"/>
    <cellStyle name="Percent 4 5 3 3 3 2" xfId="12433" xr:uid="{00000000-0005-0000-0000-0000F92F0000}"/>
    <cellStyle name="Percent 4 5 3 3 4" xfId="12434" xr:uid="{00000000-0005-0000-0000-0000FA2F0000}"/>
    <cellStyle name="Percent 4 5 3 4" xfId="12435" xr:uid="{00000000-0005-0000-0000-0000FB2F0000}"/>
    <cellStyle name="Percent 4 5 3 4 2" xfId="12436" xr:uid="{00000000-0005-0000-0000-0000FC2F0000}"/>
    <cellStyle name="Percent 4 5 3 4 2 2" xfId="12437" xr:uid="{00000000-0005-0000-0000-0000FD2F0000}"/>
    <cellStyle name="Percent 4 5 3 4 3" xfId="12438" xr:uid="{00000000-0005-0000-0000-0000FE2F0000}"/>
    <cellStyle name="Percent 4 5 3 4 3 2" xfId="12439" xr:uid="{00000000-0005-0000-0000-0000FF2F0000}"/>
    <cellStyle name="Percent 4 5 3 4 4" xfId="12440" xr:uid="{00000000-0005-0000-0000-000000300000}"/>
    <cellStyle name="Percent 4 5 3 4 4 2" xfId="12441" xr:uid="{00000000-0005-0000-0000-000001300000}"/>
    <cellStyle name="Percent 4 5 3 4 5" xfId="12442" xr:uid="{00000000-0005-0000-0000-000002300000}"/>
    <cellStyle name="Percent 4 5 3 5" xfId="12443" xr:uid="{00000000-0005-0000-0000-000003300000}"/>
    <cellStyle name="Percent 4 5 3 5 2" xfId="12444" xr:uid="{00000000-0005-0000-0000-000004300000}"/>
    <cellStyle name="Percent 4 5 3 5 2 2" xfId="12445" xr:uid="{00000000-0005-0000-0000-000005300000}"/>
    <cellStyle name="Percent 4 5 3 5 3" xfId="12446" xr:uid="{00000000-0005-0000-0000-000006300000}"/>
    <cellStyle name="Percent 4 5 3 5 3 2" xfId="12447" xr:uid="{00000000-0005-0000-0000-000007300000}"/>
    <cellStyle name="Percent 4 5 3 5 4" xfId="12448" xr:uid="{00000000-0005-0000-0000-000008300000}"/>
    <cellStyle name="Percent 4 5 3 6" xfId="12449" xr:uid="{00000000-0005-0000-0000-000009300000}"/>
    <cellStyle name="Percent 4 5 3 6 2" xfId="12450" xr:uid="{00000000-0005-0000-0000-00000A300000}"/>
    <cellStyle name="Percent 4 5 3 7" xfId="12451" xr:uid="{00000000-0005-0000-0000-00000B300000}"/>
    <cellStyle name="Percent 4 5 3 7 2" xfId="12452" xr:uid="{00000000-0005-0000-0000-00000C300000}"/>
    <cellStyle name="Percent 4 5 3 8" xfId="12453" xr:uid="{00000000-0005-0000-0000-00000D300000}"/>
    <cellStyle name="Percent 4 5 3 8 2" xfId="12454" xr:uid="{00000000-0005-0000-0000-00000E300000}"/>
    <cellStyle name="Percent 4 5 3 9" xfId="12455" xr:uid="{00000000-0005-0000-0000-00000F300000}"/>
    <cellStyle name="Percent 4 5 4" xfId="12456" xr:uid="{00000000-0005-0000-0000-000010300000}"/>
    <cellStyle name="Percent 4 5 4 2" xfId="12457" xr:uid="{00000000-0005-0000-0000-000011300000}"/>
    <cellStyle name="Percent 4 5 4 2 2" xfId="12458" xr:uid="{00000000-0005-0000-0000-000012300000}"/>
    <cellStyle name="Percent 4 5 4 2 2 2" xfId="12459" xr:uid="{00000000-0005-0000-0000-000013300000}"/>
    <cellStyle name="Percent 4 5 4 2 3" xfId="12460" xr:uid="{00000000-0005-0000-0000-000014300000}"/>
    <cellStyle name="Percent 4 5 4 2 3 2" xfId="12461" xr:uid="{00000000-0005-0000-0000-000015300000}"/>
    <cellStyle name="Percent 4 5 4 2 4" xfId="12462" xr:uid="{00000000-0005-0000-0000-000016300000}"/>
    <cellStyle name="Percent 4 5 4 3" xfId="12463" xr:uid="{00000000-0005-0000-0000-000017300000}"/>
    <cellStyle name="Percent 4 5 4 3 2" xfId="12464" xr:uid="{00000000-0005-0000-0000-000018300000}"/>
    <cellStyle name="Percent 4 5 4 3 2 2" xfId="12465" xr:uid="{00000000-0005-0000-0000-000019300000}"/>
    <cellStyle name="Percent 4 5 4 3 3" xfId="12466" xr:uid="{00000000-0005-0000-0000-00001A300000}"/>
    <cellStyle name="Percent 4 5 4 3 3 2" xfId="12467" xr:uid="{00000000-0005-0000-0000-00001B300000}"/>
    <cellStyle name="Percent 4 5 4 3 4" xfId="12468" xr:uid="{00000000-0005-0000-0000-00001C300000}"/>
    <cellStyle name="Percent 4 5 4 4" xfId="12469" xr:uid="{00000000-0005-0000-0000-00001D300000}"/>
    <cellStyle name="Percent 4 5 4 4 2" xfId="12470" xr:uid="{00000000-0005-0000-0000-00001E300000}"/>
    <cellStyle name="Percent 4 5 4 4 2 2" xfId="12471" xr:uid="{00000000-0005-0000-0000-00001F300000}"/>
    <cellStyle name="Percent 4 5 4 4 3" xfId="12472" xr:uid="{00000000-0005-0000-0000-000020300000}"/>
    <cellStyle name="Percent 4 5 4 4 3 2" xfId="12473" xr:uid="{00000000-0005-0000-0000-000021300000}"/>
    <cellStyle name="Percent 4 5 4 4 4" xfId="12474" xr:uid="{00000000-0005-0000-0000-000022300000}"/>
    <cellStyle name="Percent 4 5 4 4 4 2" xfId="12475" xr:uid="{00000000-0005-0000-0000-000023300000}"/>
    <cellStyle name="Percent 4 5 4 4 5" xfId="12476" xr:uid="{00000000-0005-0000-0000-000024300000}"/>
    <cellStyle name="Percent 4 5 4 5" xfId="12477" xr:uid="{00000000-0005-0000-0000-000025300000}"/>
    <cellStyle name="Percent 4 5 4 5 2" xfId="12478" xr:uid="{00000000-0005-0000-0000-000026300000}"/>
    <cellStyle name="Percent 4 5 4 5 2 2" xfId="12479" xr:uid="{00000000-0005-0000-0000-000027300000}"/>
    <cellStyle name="Percent 4 5 4 5 3" xfId="12480" xr:uid="{00000000-0005-0000-0000-000028300000}"/>
    <cellStyle name="Percent 4 5 4 5 3 2" xfId="12481" xr:uid="{00000000-0005-0000-0000-000029300000}"/>
    <cellStyle name="Percent 4 5 4 5 4" xfId="12482" xr:uid="{00000000-0005-0000-0000-00002A300000}"/>
    <cellStyle name="Percent 4 5 4 6" xfId="12483" xr:uid="{00000000-0005-0000-0000-00002B300000}"/>
    <cellStyle name="Percent 4 5 4 6 2" xfId="12484" xr:uid="{00000000-0005-0000-0000-00002C300000}"/>
    <cellStyle name="Percent 4 5 4 7" xfId="12485" xr:uid="{00000000-0005-0000-0000-00002D300000}"/>
    <cellStyle name="Percent 4 5 4 7 2" xfId="12486" xr:uid="{00000000-0005-0000-0000-00002E300000}"/>
    <cellStyle name="Percent 4 5 4 8" xfId="12487" xr:uid="{00000000-0005-0000-0000-00002F300000}"/>
    <cellStyle name="Percent 4 5 4 8 2" xfId="12488" xr:uid="{00000000-0005-0000-0000-000030300000}"/>
    <cellStyle name="Percent 4 5 4 9" xfId="12489" xr:uid="{00000000-0005-0000-0000-000031300000}"/>
    <cellStyle name="Percent 4 5 5" xfId="12490" xr:uid="{00000000-0005-0000-0000-000032300000}"/>
    <cellStyle name="Percent 4 5 5 2" xfId="12491" xr:uid="{00000000-0005-0000-0000-000033300000}"/>
    <cellStyle name="Percent 4 5 5 2 2" xfId="12492" xr:uid="{00000000-0005-0000-0000-000034300000}"/>
    <cellStyle name="Percent 4 5 5 2 2 2" xfId="12493" xr:uid="{00000000-0005-0000-0000-000035300000}"/>
    <cellStyle name="Percent 4 5 5 2 3" xfId="12494" xr:uid="{00000000-0005-0000-0000-000036300000}"/>
    <cellStyle name="Percent 4 5 5 2 3 2" xfId="12495" xr:uid="{00000000-0005-0000-0000-000037300000}"/>
    <cellStyle name="Percent 4 5 5 2 4" xfId="12496" xr:uid="{00000000-0005-0000-0000-000038300000}"/>
    <cellStyle name="Percent 4 5 5 3" xfId="12497" xr:uid="{00000000-0005-0000-0000-000039300000}"/>
    <cellStyle name="Percent 4 5 5 3 2" xfId="12498" xr:uid="{00000000-0005-0000-0000-00003A300000}"/>
    <cellStyle name="Percent 4 5 5 3 2 2" xfId="12499" xr:uid="{00000000-0005-0000-0000-00003B300000}"/>
    <cellStyle name="Percent 4 5 5 3 3" xfId="12500" xr:uid="{00000000-0005-0000-0000-00003C300000}"/>
    <cellStyle name="Percent 4 5 5 3 3 2" xfId="12501" xr:uid="{00000000-0005-0000-0000-00003D300000}"/>
    <cellStyle name="Percent 4 5 5 3 4" xfId="12502" xr:uid="{00000000-0005-0000-0000-00003E300000}"/>
    <cellStyle name="Percent 4 5 5 4" xfId="12503" xr:uid="{00000000-0005-0000-0000-00003F300000}"/>
    <cellStyle name="Percent 4 5 5 4 2" xfId="12504" xr:uid="{00000000-0005-0000-0000-000040300000}"/>
    <cellStyle name="Percent 4 5 5 4 2 2" xfId="12505" xr:uid="{00000000-0005-0000-0000-000041300000}"/>
    <cellStyle name="Percent 4 5 5 4 3" xfId="12506" xr:uid="{00000000-0005-0000-0000-000042300000}"/>
    <cellStyle name="Percent 4 5 5 4 3 2" xfId="12507" xr:uid="{00000000-0005-0000-0000-000043300000}"/>
    <cellStyle name="Percent 4 5 5 4 4" xfId="12508" xr:uid="{00000000-0005-0000-0000-000044300000}"/>
    <cellStyle name="Percent 4 5 5 4 4 2" xfId="12509" xr:uid="{00000000-0005-0000-0000-000045300000}"/>
    <cellStyle name="Percent 4 5 5 4 5" xfId="12510" xr:uid="{00000000-0005-0000-0000-000046300000}"/>
    <cellStyle name="Percent 4 5 5 5" xfId="12511" xr:uid="{00000000-0005-0000-0000-000047300000}"/>
    <cellStyle name="Percent 4 5 5 5 2" xfId="12512" xr:uid="{00000000-0005-0000-0000-000048300000}"/>
    <cellStyle name="Percent 4 5 5 5 2 2" xfId="12513" xr:uid="{00000000-0005-0000-0000-000049300000}"/>
    <cellStyle name="Percent 4 5 5 5 3" xfId="12514" xr:uid="{00000000-0005-0000-0000-00004A300000}"/>
    <cellStyle name="Percent 4 5 5 5 3 2" xfId="12515" xr:uid="{00000000-0005-0000-0000-00004B300000}"/>
    <cellStyle name="Percent 4 5 5 5 4" xfId="12516" xr:uid="{00000000-0005-0000-0000-00004C300000}"/>
    <cellStyle name="Percent 4 5 5 6" xfId="12517" xr:uid="{00000000-0005-0000-0000-00004D300000}"/>
    <cellStyle name="Percent 4 5 5 6 2" xfId="12518" xr:uid="{00000000-0005-0000-0000-00004E300000}"/>
    <cellStyle name="Percent 4 5 5 7" xfId="12519" xr:uid="{00000000-0005-0000-0000-00004F300000}"/>
    <cellStyle name="Percent 4 5 5 7 2" xfId="12520" xr:uid="{00000000-0005-0000-0000-000050300000}"/>
    <cellStyle name="Percent 4 5 5 8" xfId="12521" xr:uid="{00000000-0005-0000-0000-000051300000}"/>
    <cellStyle name="Percent 4 5 5 8 2" xfId="12522" xr:uid="{00000000-0005-0000-0000-000052300000}"/>
    <cellStyle name="Percent 4 5 5 9" xfId="12523" xr:uid="{00000000-0005-0000-0000-000053300000}"/>
    <cellStyle name="Percent 4 5 6" xfId="12524" xr:uid="{00000000-0005-0000-0000-000054300000}"/>
    <cellStyle name="Percent 4 5 6 2" xfId="12525" xr:uid="{00000000-0005-0000-0000-000055300000}"/>
    <cellStyle name="Percent 4 5 6 2 2" xfId="12526" xr:uid="{00000000-0005-0000-0000-000056300000}"/>
    <cellStyle name="Percent 4 5 6 2 2 2" xfId="12527" xr:uid="{00000000-0005-0000-0000-000057300000}"/>
    <cellStyle name="Percent 4 5 6 2 3" xfId="12528" xr:uid="{00000000-0005-0000-0000-000058300000}"/>
    <cellStyle name="Percent 4 5 6 2 3 2" xfId="12529" xr:uid="{00000000-0005-0000-0000-000059300000}"/>
    <cellStyle name="Percent 4 5 6 2 4" xfId="12530" xr:uid="{00000000-0005-0000-0000-00005A300000}"/>
    <cellStyle name="Percent 4 5 6 3" xfId="12531" xr:uid="{00000000-0005-0000-0000-00005B300000}"/>
    <cellStyle name="Percent 4 5 6 3 2" xfId="12532" xr:uid="{00000000-0005-0000-0000-00005C300000}"/>
    <cellStyle name="Percent 4 5 6 3 2 2" xfId="12533" xr:uid="{00000000-0005-0000-0000-00005D300000}"/>
    <cellStyle name="Percent 4 5 6 3 3" xfId="12534" xr:uid="{00000000-0005-0000-0000-00005E300000}"/>
    <cellStyle name="Percent 4 5 6 3 3 2" xfId="12535" xr:uid="{00000000-0005-0000-0000-00005F300000}"/>
    <cellStyle name="Percent 4 5 6 3 4" xfId="12536" xr:uid="{00000000-0005-0000-0000-000060300000}"/>
    <cellStyle name="Percent 4 5 6 4" xfId="12537" xr:uid="{00000000-0005-0000-0000-000061300000}"/>
    <cellStyle name="Percent 4 5 6 4 2" xfId="12538" xr:uid="{00000000-0005-0000-0000-000062300000}"/>
    <cellStyle name="Percent 4 5 6 4 2 2" xfId="12539" xr:uid="{00000000-0005-0000-0000-000063300000}"/>
    <cellStyle name="Percent 4 5 6 4 3" xfId="12540" xr:uid="{00000000-0005-0000-0000-000064300000}"/>
    <cellStyle name="Percent 4 5 6 4 3 2" xfId="12541" xr:uid="{00000000-0005-0000-0000-000065300000}"/>
    <cellStyle name="Percent 4 5 6 4 4" xfId="12542" xr:uid="{00000000-0005-0000-0000-000066300000}"/>
    <cellStyle name="Percent 4 5 6 4 4 2" xfId="12543" xr:uid="{00000000-0005-0000-0000-000067300000}"/>
    <cellStyle name="Percent 4 5 6 4 5" xfId="12544" xr:uid="{00000000-0005-0000-0000-000068300000}"/>
    <cellStyle name="Percent 4 5 6 5" xfId="12545" xr:uid="{00000000-0005-0000-0000-000069300000}"/>
    <cellStyle name="Percent 4 5 6 5 2" xfId="12546" xr:uid="{00000000-0005-0000-0000-00006A300000}"/>
    <cellStyle name="Percent 4 5 6 5 2 2" xfId="12547" xr:uid="{00000000-0005-0000-0000-00006B300000}"/>
    <cellStyle name="Percent 4 5 6 5 3" xfId="12548" xr:uid="{00000000-0005-0000-0000-00006C300000}"/>
    <cellStyle name="Percent 4 5 6 5 3 2" xfId="12549" xr:uid="{00000000-0005-0000-0000-00006D300000}"/>
    <cellStyle name="Percent 4 5 6 5 4" xfId="12550" xr:uid="{00000000-0005-0000-0000-00006E300000}"/>
    <cellStyle name="Percent 4 5 6 6" xfId="12551" xr:uid="{00000000-0005-0000-0000-00006F300000}"/>
    <cellStyle name="Percent 4 5 6 6 2" xfId="12552" xr:uid="{00000000-0005-0000-0000-000070300000}"/>
    <cellStyle name="Percent 4 5 6 7" xfId="12553" xr:uid="{00000000-0005-0000-0000-000071300000}"/>
    <cellStyle name="Percent 4 5 6 7 2" xfId="12554" xr:uid="{00000000-0005-0000-0000-000072300000}"/>
    <cellStyle name="Percent 4 5 6 8" xfId="12555" xr:uid="{00000000-0005-0000-0000-000073300000}"/>
    <cellStyle name="Percent 4 5 6 8 2" xfId="12556" xr:uid="{00000000-0005-0000-0000-000074300000}"/>
    <cellStyle name="Percent 4 5 6 9" xfId="12557" xr:uid="{00000000-0005-0000-0000-000075300000}"/>
    <cellStyle name="Percent 4 5 7" xfId="12558" xr:uid="{00000000-0005-0000-0000-000076300000}"/>
    <cellStyle name="Percent 4 5 7 2" xfId="12559" xr:uid="{00000000-0005-0000-0000-000077300000}"/>
    <cellStyle name="Percent 4 5 7 2 2" xfId="12560" xr:uid="{00000000-0005-0000-0000-000078300000}"/>
    <cellStyle name="Percent 4 5 7 2 2 2" xfId="12561" xr:uid="{00000000-0005-0000-0000-000079300000}"/>
    <cellStyle name="Percent 4 5 7 2 3" xfId="12562" xr:uid="{00000000-0005-0000-0000-00007A300000}"/>
    <cellStyle name="Percent 4 5 7 2 3 2" xfId="12563" xr:uid="{00000000-0005-0000-0000-00007B300000}"/>
    <cellStyle name="Percent 4 5 7 2 4" xfId="12564" xr:uid="{00000000-0005-0000-0000-00007C300000}"/>
    <cellStyle name="Percent 4 5 7 3" xfId="12565" xr:uid="{00000000-0005-0000-0000-00007D300000}"/>
    <cellStyle name="Percent 4 5 7 3 2" xfId="12566" xr:uid="{00000000-0005-0000-0000-00007E300000}"/>
    <cellStyle name="Percent 4 5 7 3 2 2" xfId="12567" xr:uid="{00000000-0005-0000-0000-00007F300000}"/>
    <cellStyle name="Percent 4 5 7 3 3" xfId="12568" xr:uid="{00000000-0005-0000-0000-000080300000}"/>
    <cellStyle name="Percent 4 5 7 3 3 2" xfId="12569" xr:uid="{00000000-0005-0000-0000-000081300000}"/>
    <cellStyle name="Percent 4 5 7 3 4" xfId="12570" xr:uid="{00000000-0005-0000-0000-000082300000}"/>
    <cellStyle name="Percent 4 5 7 4" xfId="12571" xr:uid="{00000000-0005-0000-0000-000083300000}"/>
    <cellStyle name="Percent 4 5 7 4 2" xfId="12572" xr:uid="{00000000-0005-0000-0000-000084300000}"/>
    <cellStyle name="Percent 4 5 7 4 2 2" xfId="12573" xr:uid="{00000000-0005-0000-0000-000085300000}"/>
    <cellStyle name="Percent 4 5 7 4 3" xfId="12574" xr:uid="{00000000-0005-0000-0000-000086300000}"/>
    <cellStyle name="Percent 4 5 7 4 3 2" xfId="12575" xr:uid="{00000000-0005-0000-0000-000087300000}"/>
    <cellStyle name="Percent 4 5 7 4 4" xfId="12576" xr:uid="{00000000-0005-0000-0000-000088300000}"/>
    <cellStyle name="Percent 4 5 7 4 4 2" xfId="12577" xr:uid="{00000000-0005-0000-0000-000089300000}"/>
    <cellStyle name="Percent 4 5 7 4 5" xfId="12578" xr:uid="{00000000-0005-0000-0000-00008A300000}"/>
    <cellStyle name="Percent 4 5 7 5" xfId="12579" xr:uid="{00000000-0005-0000-0000-00008B300000}"/>
    <cellStyle name="Percent 4 5 7 5 2" xfId="12580" xr:uid="{00000000-0005-0000-0000-00008C300000}"/>
    <cellStyle name="Percent 4 5 7 5 2 2" xfId="12581" xr:uid="{00000000-0005-0000-0000-00008D300000}"/>
    <cellStyle name="Percent 4 5 7 5 3" xfId="12582" xr:uid="{00000000-0005-0000-0000-00008E300000}"/>
    <cellStyle name="Percent 4 5 7 5 3 2" xfId="12583" xr:uid="{00000000-0005-0000-0000-00008F300000}"/>
    <cellStyle name="Percent 4 5 7 5 4" xfId="12584" xr:uid="{00000000-0005-0000-0000-000090300000}"/>
    <cellStyle name="Percent 4 5 7 6" xfId="12585" xr:uid="{00000000-0005-0000-0000-000091300000}"/>
    <cellStyle name="Percent 4 5 7 6 2" xfId="12586" xr:uid="{00000000-0005-0000-0000-000092300000}"/>
    <cellStyle name="Percent 4 5 7 7" xfId="12587" xr:uid="{00000000-0005-0000-0000-000093300000}"/>
    <cellStyle name="Percent 4 5 7 7 2" xfId="12588" xr:uid="{00000000-0005-0000-0000-000094300000}"/>
    <cellStyle name="Percent 4 5 7 8" xfId="12589" xr:uid="{00000000-0005-0000-0000-000095300000}"/>
    <cellStyle name="Percent 4 5 7 8 2" xfId="12590" xr:uid="{00000000-0005-0000-0000-000096300000}"/>
    <cellStyle name="Percent 4 5 7 9" xfId="12591" xr:uid="{00000000-0005-0000-0000-000097300000}"/>
    <cellStyle name="Percent 4 5 8" xfId="12592" xr:uid="{00000000-0005-0000-0000-000098300000}"/>
    <cellStyle name="Percent 4 5 8 2" xfId="12593" xr:uid="{00000000-0005-0000-0000-000099300000}"/>
    <cellStyle name="Percent 4 5 8 2 2" xfId="12594" xr:uid="{00000000-0005-0000-0000-00009A300000}"/>
    <cellStyle name="Percent 4 5 8 2 2 2" xfId="12595" xr:uid="{00000000-0005-0000-0000-00009B300000}"/>
    <cellStyle name="Percent 4 5 8 2 3" xfId="12596" xr:uid="{00000000-0005-0000-0000-00009C300000}"/>
    <cellStyle name="Percent 4 5 8 2 3 2" xfId="12597" xr:uid="{00000000-0005-0000-0000-00009D300000}"/>
    <cellStyle name="Percent 4 5 8 2 4" xfId="12598" xr:uid="{00000000-0005-0000-0000-00009E300000}"/>
    <cellStyle name="Percent 4 5 8 3" xfId="12599" xr:uid="{00000000-0005-0000-0000-00009F300000}"/>
    <cellStyle name="Percent 4 5 8 3 2" xfId="12600" xr:uid="{00000000-0005-0000-0000-0000A0300000}"/>
    <cellStyle name="Percent 4 5 8 3 2 2" xfId="12601" xr:uid="{00000000-0005-0000-0000-0000A1300000}"/>
    <cellStyle name="Percent 4 5 8 3 3" xfId="12602" xr:uid="{00000000-0005-0000-0000-0000A2300000}"/>
    <cellStyle name="Percent 4 5 8 3 3 2" xfId="12603" xr:uid="{00000000-0005-0000-0000-0000A3300000}"/>
    <cellStyle name="Percent 4 5 8 3 4" xfId="12604" xr:uid="{00000000-0005-0000-0000-0000A4300000}"/>
    <cellStyle name="Percent 4 5 8 4" xfId="12605" xr:uid="{00000000-0005-0000-0000-0000A5300000}"/>
    <cellStyle name="Percent 4 5 8 4 2" xfId="12606" xr:uid="{00000000-0005-0000-0000-0000A6300000}"/>
    <cellStyle name="Percent 4 5 8 4 2 2" xfId="12607" xr:uid="{00000000-0005-0000-0000-0000A7300000}"/>
    <cellStyle name="Percent 4 5 8 4 3" xfId="12608" xr:uid="{00000000-0005-0000-0000-0000A8300000}"/>
    <cellStyle name="Percent 4 5 8 4 3 2" xfId="12609" xr:uid="{00000000-0005-0000-0000-0000A9300000}"/>
    <cellStyle name="Percent 4 5 8 4 4" xfId="12610" xr:uid="{00000000-0005-0000-0000-0000AA300000}"/>
    <cellStyle name="Percent 4 5 8 4 4 2" xfId="12611" xr:uid="{00000000-0005-0000-0000-0000AB300000}"/>
    <cellStyle name="Percent 4 5 8 4 5" xfId="12612" xr:uid="{00000000-0005-0000-0000-0000AC300000}"/>
    <cellStyle name="Percent 4 5 8 5" xfId="12613" xr:uid="{00000000-0005-0000-0000-0000AD300000}"/>
    <cellStyle name="Percent 4 5 8 5 2" xfId="12614" xr:uid="{00000000-0005-0000-0000-0000AE300000}"/>
    <cellStyle name="Percent 4 5 8 5 2 2" xfId="12615" xr:uid="{00000000-0005-0000-0000-0000AF300000}"/>
    <cellStyle name="Percent 4 5 8 5 3" xfId="12616" xr:uid="{00000000-0005-0000-0000-0000B0300000}"/>
    <cellStyle name="Percent 4 5 8 5 3 2" xfId="12617" xr:uid="{00000000-0005-0000-0000-0000B1300000}"/>
    <cellStyle name="Percent 4 5 8 5 4" xfId="12618" xr:uid="{00000000-0005-0000-0000-0000B2300000}"/>
    <cellStyle name="Percent 4 5 8 6" xfId="12619" xr:uid="{00000000-0005-0000-0000-0000B3300000}"/>
    <cellStyle name="Percent 4 5 8 6 2" xfId="12620" xr:uid="{00000000-0005-0000-0000-0000B4300000}"/>
    <cellStyle name="Percent 4 5 8 7" xfId="12621" xr:uid="{00000000-0005-0000-0000-0000B5300000}"/>
    <cellStyle name="Percent 4 5 8 7 2" xfId="12622" xr:uid="{00000000-0005-0000-0000-0000B6300000}"/>
    <cellStyle name="Percent 4 5 8 8" xfId="12623" xr:uid="{00000000-0005-0000-0000-0000B7300000}"/>
    <cellStyle name="Percent 4 5 8 8 2" xfId="12624" xr:uid="{00000000-0005-0000-0000-0000B8300000}"/>
    <cellStyle name="Percent 4 5 8 9" xfId="12625" xr:uid="{00000000-0005-0000-0000-0000B9300000}"/>
    <cellStyle name="Percent 4 5 9" xfId="12626" xr:uid="{00000000-0005-0000-0000-0000BA300000}"/>
    <cellStyle name="Percent 4 5 9 2" xfId="12627" xr:uid="{00000000-0005-0000-0000-0000BB300000}"/>
    <cellStyle name="Percent 4 5 9 2 2" xfId="12628" xr:uid="{00000000-0005-0000-0000-0000BC300000}"/>
    <cellStyle name="Percent 4 5 9 3" xfId="12629" xr:uid="{00000000-0005-0000-0000-0000BD300000}"/>
    <cellStyle name="Percent 4 5 9 3 2" xfId="12630" xr:uid="{00000000-0005-0000-0000-0000BE300000}"/>
    <cellStyle name="Percent 4 5 9 4" xfId="12631" xr:uid="{00000000-0005-0000-0000-0000BF300000}"/>
    <cellStyle name="Percent 4 6" xfId="2851" xr:uid="{00000000-0005-0000-0000-0000C0300000}"/>
    <cellStyle name="Percent 4 6 10" xfId="12633" xr:uid="{00000000-0005-0000-0000-0000C1300000}"/>
    <cellStyle name="Percent 4 6 10 2" xfId="12634" xr:uid="{00000000-0005-0000-0000-0000C2300000}"/>
    <cellStyle name="Percent 4 6 10 2 2" xfId="12635" xr:uid="{00000000-0005-0000-0000-0000C3300000}"/>
    <cellStyle name="Percent 4 6 10 3" xfId="12636" xr:uid="{00000000-0005-0000-0000-0000C4300000}"/>
    <cellStyle name="Percent 4 6 10 3 2" xfId="12637" xr:uid="{00000000-0005-0000-0000-0000C5300000}"/>
    <cellStyle name="Percent 4 6 10 4" xfId="12638" xr:uid="{00000000-0005-0000-0000-0000C6300000}"/>
    <cellStyle name="Percent 4 6 11" xfId="12639" xr:uid="{00000000-0005-0000-0000-0000C7300000}"/>
    <cellStyle name="Percent 4 6 11 2" xfId="12640" xr:uid="{00000000-0005-0000-0000-0000C8300000}"/>
    <cellStyle name="Percent 4 6 11 2 2" xfId="12641" xr:uid="{00000000-0005-0000-0000-0000C9300000}"/>
    <cellStyle name="Percent 4 6 11 3" xfId="12642" xr:uid="{00000000-0005-0000-0000-0000CA300000}"/>
    <cellStyle name="Percent 4 6 11 3 2" xfId="12643" xr:uid="{00000000-0005-0000-0000-0000CB300000}"/>
    <cellStyle name="Percent 4 6 11 4" xfId="12644" xr:uid="{00000000-0005-0000-0000-0000CC300000}"/>
    <cellStyle name="Percent 4 6 12" xfId="12645" xr:uid="{00000000-0005-0000-0000-0000CD300000}"/>
    <cellStyle name="Percent 4 6 12 2" xfId="12646" xr:uid="{00000000-0005-0000-0000-0000CE300000}"/>
    <cellStyle name="Percent 4 6 12 2 2" xfId="12647" xr:uid="{00000000-0005-0000-0000-0000CF300000}"/>
    <cellStyle name="Percent 4 6 12 3" xfId="12648" xr:uid="{00000000-0005-0000-0000-0000D0300000}"/>
    <cellStyle name="Percent 4 6 12 3 2" xfId="12649" xr:uid="{00000000-0005-0000-0000-0000D1300000}"/>
    <cellStyle name="Percent 4 6 12 4" xfId="12650" xr:uid="{00000000-0005-0000-0000-0000D2300000}"/>
    <cellStyle name="Percent 4 6 12 4 2" xfId="12651" xr:uid="{00000000-0005-0000-0000-0000D3300000}"/>
    <cellStyle name="Percent 4 6 12 5" xfId="12652" xr:uid="{00000000-0005-0000-0000-0000D4300000}"/>
    <cellStyle name="Percent 4 6 13" xfId="12653" xr:uid="{00000000-0005-0000-0000-0000D5300000}"/>
    <cellStyle name="Percent 4 6 13 2" xfId="12654" xr:uid="{00000000-0005-0000-0000-0000D6300000}"/>
    <cellStyle name="Percent 4 6 13 2 2" xfId="12655" xr:uid="{00000000-0005-0000-0000-0000D7300000}"/>
    <cellStyle name="Percent 4 6 13 3" xfId="12656" xr:uid="{00000000-0005-0000-0000-0000D8300000}"/>
    <cellStyle name="Percent 4 6 13 3 2" xfId="12657" xr:uid="{00000000-0005-0000-0000-0000D9300000}"/>
    <cellStyle name="Percent 4 6 13 4" xfId="12658" xr:uid="{00000000-0005-0000-0000-0000DA300000}"/>
    <cellStyle name="Percent 4 6 14" xfId="12659" xr:uid="{00000000-0005-0000-0000-0000DB300000}"/>
    <cellStyle name="Percent 4 6 14 2" xfId="12660" xr:uid="{00000000-0005-0000-0000-0000DC300000}"/>
    <cellStyle name="Percent 4 6 15" xfId="12661" xr:uid="{00000000-0005-0000-0000-0000DD300000}"/>
    <cellStyle name="Percent 4 6 15 2" xfId="12662" xr:uid="{00000000-0005-0000-0000-0000DE300000}"/>
    <cellStyle name="Percent 4 6 16" xfId="12663" xr:uid="{00000000-0005-0000-0000-0000DF300000}"/>
    <cellStyle name="Percent 4 6 16 2" xfId="12664" xr:uid="{00000000-0005-0000-0000-0000E0300000}"/>
    <cellStyle name="Percent 4 6 17" xfId="12665" xr:uid="{00000000-0005-0000-0000-0000E1300000}"/>
    <cellStyle name="Percent 4 6 17 2" xfId="12666" xr:uid="{00000000-0005-0000-0000-0000E2300000}"/>
    <cellStyle name="Percent 4 6 18" xfId="12667" xr:uid="{00000000-0005-0000-0000-0000E3300000}"/>
    <cellStyle name="Percent 4 6 19" xfId="12632" xr:uid="{00000000-0005-0000-0000-0000E4300000}"/>
    <cellStyle name="Percent 4 6 2" xfId="12668" xr:uid="{00000000-0005-0000-0000-0000E5300000}"/>
    <cellStyle name="Percent 4 6 2 2" xfId="12669" xr:uid="{00000000-0005-0000-0000-0000E6300000}"/>
    <cellStyle name="Percent 4 6 2 2 2" xfId="12670" xr:uid="{00000000-0005-0000-0000-0000E7300000}"/>
    <cellStyle name="Percent 4 6 2 2 2 2" xfId="12671" xr:uid="{00000000-0005-0000-0000-0000E8300000}"/>
    <cellStyle name="Percent 4 6 2 2 3" xfId="12672" xr:uid="{00000000-0005-0000-0000-0000E9300000}"/>
    <cellStyle name="Percent 4 6 2 2 3 2" xfId="12673" xr:uid="{00000000-0005-0000-0000-0000EA300000}"/>
    <cellStyle name="Percent 4 6 2 2 4" xfId="12674" xr:uid="{00000000-0005-0000-0000-0000EB300000}"/>
    <cellStyle name="Percent 4 6 2 3" xfId="12675" xr:uid="{00000000-0005-0000-0000-0000EC300000}"/>
    <cellStyle name="Percent 4 6 2 3 2" xfId="12676" xr:uid="{00000000-0005-0000-0000-0000ED300000}"/>
    <cellStyle name="Percent 4 6 2 3 2 2" xfId="12677" xr:uid="{00000000-0005-0000-0000-0000EE300000}"/>
    <cellStyle name="Percent 4 6 2 3 3" xfId="12678" xr:uid="{00000000-0005-0000-0000-0000EF300000}"/>
    <cellStyle name="Percent 4 6 2 3 3 2" xfId="12679" xr:uid="{00000000-0005-0000-0000-0000F0300000}"/>
    <cellStyle name="Percent 4 6 2 3 4" xfId="12680" xr:uid="{00000000-0005-0000-0000-0000F1300000}"/>
    <cellStyle name="Percent 4 6 2 4" xfId="12681" xr:uid="{00000000-0005-0000-0000-0000F2300000}"/>
    <cellStyle name="Percent 4 6 2 4 2" xfId="12682" xr:uid="{00000000-0005-0000-0000-0000F3300000}"/>
    <cellStyle name="Percent 4 6 2 4 2 2" xfId="12683" xr:uid="{00000000-0005-0000-0000-0000F4300000}"/>
    <cellStyle name="Percent 4 6 2 4 3" xfId="12684" xr:uid="{00000000-0005-0000-0000-0000F5300000}"/>
    <cellStyle name="Percent 4 6 2 4 3 2" xfId="12685" xr:uid="{00000000-0005-0000-0000-0000F6300000}"/>
    <cellStyle name="Percent 4 6 2 4 4" xfId="12686" xr:uid="{00000000-0005-0000-0000-0000F7300000}"/>
    <cellStyle name="Percent 4 6 2 4 4 2" xfId="12687" xr:uid="{00000000-0005-0000-0000-0000F8300000}"/>
    <cellStyle name="Percent 4 6 2 4 5" xfId="12688" xr:uid="{00000000-0005-0000-0000-0000F9300000}"/>
    <cellStyle name="Percent 4 6 2 5" xfId="12689" xr:uid="{00000000-0005-0000-0000-0000FA300000}"/>
    <cellStyle name="Percent 4 6 2 5 2" xfId="12690" xr:uid="{00000000-0005-0000-0000-0000FB300000}"/>
    <cellStyle name="Percent 4 6 2 5 2 2" xfId="12691" xr:uid="{00000000-0005-0000-0000-0000FC300000}"/>
    <cellStyle name="Percent 4 6 2 5 3" xfId="12692" xr:uid="{00000000-0005-0000-0000-0000FD300000}"/>
    <cellStyle name="Percent 4 6 2 5 3 2" xfId="12693" xr:uid="{00000000-0005-0000-0000-0000FE300000}"/>
    <cellStyle name="Percent 4 6 2 5 4" xfId="12694" xr:uid="{00000000-0005-0000-0000-0000FF300000}"/>
    <cellStyle name="Percent 4 6 2 6" xfId="12695" xr:uid="{00000000-0005-0000-0000-000000310000}"/>
    <cellStyle name="Percent 4 6 2 6 2" xfId="12696" xr:uid="{00000000-0005-0000-0000-000001310000}"/>
    <cellStyle name="Percent 4 6 2 7" xfId="12697" xr:uid="{00000000-0005-0000-0000-000002310000}"/>
    <cellStyle name="Percent 4 6 2 7 2" xfId="12698" xr:uid="{00000000-0005-0000-0000-000003310000}"/>
    <cellStyle name="Percent 4 6 2 8" xfId="12699" xr:uid="{00000000-0005-0000-0000-000004310000}"/>
    <cellStyle name="Percent 4 6 2 8 2" xfId="12700" xr:uid="{00000000-0005-0000-0000-000005310000}"/>
    <cellStyle name="Percent 4 6 2 9" xfId="12701" xr:uid="{00000000-0005-0000-0000-000006310000}"/>
    <cellStyle name="Percent 4 6 3" xfId="12702" xr:uid="{00000000-0005-0000-0000-000007310000}"/>
    <cellStyle name="Percent 4 6 3 2" xfId="12703" xr:uid="{00000000-0005-0000-0000-000008310000}"/>
    <cellStyle name="Percent 4 6 3 2 2" xfId="12704" xr:uid="{00000000-0005-0000-0000-000009310000}"/>
    <cellStyle name="Percent 4 6 3 2 2 2" xfId="12705" xr:uid="{00000000-0005-0000-0000-00000A310000}"/>
    <cellStyle name="Percent 4 6 3 2 3" xfId="12706" xr:uid="{00000000-0005-0000-0000-00000B310000}"/>
    <cellStyle name="Percent 4 6 3 2 3 2" xfId="12707" xr:uid="{00000000-0005-0000-0000-00000C310000}"/>
    <cellStyle name="Percent 4 6 3 2 4" xfId="12708" xr:uid="{00000000-0005-0000-0000-00000D310000}"/>
    <cellStyle name="Percent 4 6 3 3" xfId="12709" xr:uid="{00000000-0005-0000-0000-00000E310000}"/>
    <cellStyle name="Percent 4 6 3 3 2" xfId="12710" xr:uid="{00000000-0005-0000-0000-00000F310000}"/>
    <cellStyle name="Percent 4 6 3 3 2 2" xfId="12711" xr:uid="{00000000-0005-0000-0000-000010310000}"/>
    <cellStyle name="Percent 4 6 3 3 3" xfId="12712" xr:uid="{00000000-0005-0000-0000-000011310000}"/>
    <cellStyle name="Percent 4 6 3 3 3 2" xfId="12713" xr:uid="{00000000-0005-0000-0000-000012310000}"/>
    <cellStyle name="Percent 4 6 3 3 4" xfId="12714" xr:uid="{00000000-0005-0000-0000-000013310000}"/>
    <cellStyle name="Percent 4 6 3 4" xfId="12715" xr:uid="{00000000-0005-0000-0000-000014310000}"/>
    <cellStyle name="Percent 4 6 3 4 2" xfId="12716" xr:uid="{00000000-0005-0000-0000-000015310000}"/>
    <cellStyle name="Percent 4 6 3 4 2 2" xfId="12717" xr:uid="{00000000-0005-0000-0000-000016310000}"/>
    <cellStyle name="Percent 4 6 3 4 3" xfId="12718" xr:uid="{00000000-0005-0000-0000-000017310000}"/>
    <cellStyle name="Percent 4 6 3 4 3 2" xfId="12719" xr:uid="{00000000-0005-0000-0000-000018310000}"/>
    <cellStyle name="Percent 4 6 3 4 4" xfId="12720" xr:uid="{00000000-0005-0000-0000-000019310000}"/>
    <cellStyle name="Percent 4 6 3 4 4 2" xfId="12721" xr:uid="{00000000-0005-0000-0000-00001A310000}"/>
    <cellStyle name="Percent 4 6 3 4 5" xfId="12722" xr:uid="{00000000-0005-0000-0000-00001B310000}"/>
    <cellStyle name="Percent 4 6 3 5" xfId="12723" xr:uid="{00000000-0005-0000-0000-00001C310000}"/>
    <cellStyle name="Percent 4 6 3 5 2" xfId="12724" xr:uid="{00000000-0005-0000-0000-00001D310000}"/>
    <cellStyle name="Percent 4 6 3 5 2 2" xfId="12725" xr:uid="{00000000-0005-0000-0000-00001E310000}"/>
    <cellStyle name="Percent 4 6 3 5 3" xfId="12726" xr:uid="{00000000-0005-0000-0000-00001F310000}"/>
    <cellStyle name="Percent 4 6 3 5 3 2" xfId="12727" xr:uid="{00000000-0005-0000-0000-000020310000}"/>
    <cellStyle name="Percent 4 6 3 5 4" xfId="12728" xr:uid="{00000000-0005-0000-0000-000021310000}"/>
    <cellStyle name="Percent 4 6 3 6" xfId="12729" xr:uid="{00000000-0005-0000-0000-000022310000}"/>
    <cellStyle name="Percent 4 6 3 6 2" xfId="12730" xr:uid="{00000000-0005-0000-0000-000023310000}"/>
    <cellStyle name="Percent 4 6 3 7" xfId="12731" xr:uid="{00000000-0005-0000-0000-000024310000}"/>
    <cellStyle name="Percent 4 6 3 7 2" xfId="12732" xr:uid="{00000000-0005-0000-0000-000025310000}"/>
    <cellStyle name="Percent 4 6 3 8" xfId="12733" xr:uid="{00000000-0005-0000-0000-000026310000}"/>
    <cellStyle name="Percent 4 6 3 8 2" xfId="12734" xr:uid="{00000000-0005-0000-0000-000027310000}"/>
    <cellStyle name="Percent 4 6 3 9" xfId="12735" xr:uid="{00000000-0005-0000-0000-000028310000}"/>
    <cellStyle name="Percent 4 6 4" xfId="12736" xr:uid="{00000000-0005-0000-0000-000029310000}"/>
    <cellStyle name="Percent 4 6 4 2" xfId="12737" xr:uid="{00000000-0005-0000-0000-00002A310000}"/>
    <cellStyle name="Percent 4 6 4 2 2" xfId="12738" xr:uid="{00000000-0005-0000-0000-00002B310000}"/>
    <cellStyle name="Percent 4 6 4 2 2 2" xfId="12739" xr:uid="{00000000-0005-0000-0000-00002C310000}"/>
    <cellStyle name="Percent 4 6 4 2 3" xfId="12740" xr:uid="{00000000-0005-0000-0000-00002D310000}"/>
    <cellStyle name="Percent 4 6 4 2 3 2" xfId="12741" xr:uid="{00000000-0005-0000-0000-00002E310000}"/>
    <cellStyle name="Percent 4 6 4 2 4" xfId="12742" xr:uid="{00000000-0005-0000-0000-00002F310000}"/>
    <cellStyle name="Percent 4 6 4 3" xfId="12743" xr:uid="{00000000-0005-0000-0000-000030310000}"/>
    <cellStyle name="Percent 4 6 4 3 2" xfId="12744" xr:uid="{00000000-0005-0000-0000-000031310000}"/>
    <cellStyle name="Percent 4 6 4 3 2 2" xfId="12745" xr:uid="{00000000-0005-0000-0000-000032310000}"/>
    <cellStyle name="Percent 4 6 4 3 3" xfId="12746" xr:uid="{00000000-0005-0000-0000-000033310000}"/>
    <cellStyle name="Percent 4 6 4 3 3 2" xfId="12747" xr:uid="{00000000-0005-0000-0000-000034310000}"/>
    <cellStyle name="Percent 4 6 4 3 4" xfId="12748" xr:uid="{00000000-0005-0000-0000-000035310000}"/>
    <cellStyle name="Percent 4 6 4 4" xfId="12749" xr:uid="{00000000-0005-0000-0000-000036310000}"/>
    <cellStyle name="Percent 4 6 4 4 2" xfId="12750" xr:uid="{00000000-0005-0000-0000-000037310000}"/>
    <cellStyle name="Percent 4 6 4 4 2 2" xfId="12751" xr:uid="{00000000-0005-0000-0000-000038310000}"/>
    <cellStyle name="Percent 4 6 4 4 3" xfId="12752" xr:uid="{00000000-0005-0000-0000-000039310000}"/>
    <cellStyle name="Percent 4 6 4 4 3 2" xfId="12753" xr:uid="{00000000-0005-0000-0000-00003A310000}"/>
    <cellStyle name="Percent 4 6 4 4 4" xfId="12754" xr:uid="{00000000-0005-0000-0000-00003B310000}"/>
    <cellStyle name="Percent 4 6 4 4 4 2" xfId="12755" xr:uid="{00000000-0005-0000-0000-00003C310000}"/>
    <cellStyle name="Percent 4 6 4 4 5" xfId="12756" xr:uid="{00000000-0005-0000-0000-00003D310000}"/>
    <cellStyle name="Percent 4 6 4 5" xfId="12757" xr:uid="{00000000-0005-0000-0000-00003E310000}"/>
    <cellStyle name="Percent 4 6 4 5 2" xfId="12758" xr:uid="{00000000-0005-0000-0000-00003F310000}"/>
    <cellStyle name="Percent 4 6 4 5 2 2" xfId="12759" xr:uid="{00000000-0005-0000-0000-000040310000}"/>
    <cellStyle name="Percent 4 6 4 5 3" xfId="12760" xr:uid="{00000000-0005-0000-0000-000041310000}"/>
    <cellStyle name="Percent 4 6 4 5 3 2" xfId="12761" xr:uid="{00000000-0005-0000-0000-000042310000}"/>
    <cellStyle name="Percent 4 6 4 5 4" xfId="12762" xr:uid="{00000000-0005-0000-0000-000043310000}"/>
    <cellStyle name="Percent 4 6 4 6" xfId="12763" xr:uid="{00000000-0005-0000-0000-000044310000}"/>
    <cellStyle name="Percent 4 6 4 6 2" xfId="12764" xr:uid="{00000000-0005-0000-0000-000045310000}"/>
    <cellStyle name="Percent 4 6 4 7" xfId="12765" xr:uid="{00000000-0005-0000-0000-000046310000}"/>
    <cellStyle name="Percent 4 6 4 7 2" xfId="12766" xr:uid="{00000000-0005-0000-0000-000047310000}"/>
    <cellStyle name="Percent 4 6 4 8" xfId="12767" xr:uid="{00000000-0005-0000-0000-000048310000}"/>
    <cellStyle name="Percent 4 6 4 8 2" xfId="12768" xr:uid="{00000000-0005-0000-0000-000049310000}"/>
    <cellStyle name="Percent 4 6 4 9" xfId="12769" xr:uid="{00000000-0005-0000-0000-00004A310000}"/>
    <cellStyle name="Percent 4 6 5" xfId="12770" xr:uid="{00000000-0005-0000-0000-00004B310000}"/>
    <cellStyle name="Percent 4 6 5 2" xfId="12771" xr:uid="{00000000-0005-0000-0000-00004C310000}"/>
    <cellStyle name="Percent 4 6 5 2 2" xfId="12772" xr:uid="{00000000-0005-0000-0000-00004D310000}"/>
    <cellStyle name="Percent 4 6 5 2 2 2" xfId="12773" xr:uid="{00000000-0005-0000-0000-00004E310000}"/>
    <cellStyle name="Percent 4 6 5 2 3" xfId="12774" xr:uid="{00000000-0005-0000-0000-00004F310000}"/>
    <cellStyle name="Percent 4 6 5 2 3 2" xfId="12775" xr:uid="{00000000-0005-0000-0000-000050310000}"/>
    <cellStyle name="Percent 4 6 5 2 4" xfId="12776" xr:uid="{00000000-0005-0000-0000-000051310000}"/>
    <cellStyle name="Percent 4 6 5 3" xfId="12777" xr:uid="{00000000-0005-0000-0000-000052310000}"/>
    <cellStyle name="Percent 4 6 5 3 2" xfId="12778" xr:uid="{00000000-0005-0000-0000-000053310000}"/>
    <cellStyle name="Percent 4 6 5 3 2 2" xfId="12779" xr:uid="{00000000-0005-0000-0000-000054310000}"/>
    <cellStyle name="Percent 4 6 5 3 3" xfId="12780" xr:uid="{00000000-0005-0000-0000-000055310000}"/>
    <cellStyle name="Percent 4 6 5 3 3 2" xfId="12781" xr:uid="{00000000-0005-0000-0000-000056310000}"/>
    <cellStyle name="Percent 4 6 5 3 4" xfId="12782" xr:uid="{00000000-0005-0000-0000-000057310000}"/>
    <cellStyle name="Percent 4 6 5 4" xfId="12783" xr:uid="{00000000-0005-0000-0000-000058310000}"/>
    <cellStyle name="Percent 4 6 5 4 2" xfId="12784" xr:uid="{00000000-0005-0000-0000-000059310000}"/>
    <cellStyle name="Percent 4 6 5 4 2 2" xfId="12785" xr:uid="{00000000-0005-0000-0000-00005A310000}"/>
    <cellStyle name="Percent 4 6 5 4 3" xfId="12786" xr:uid="{00000000-0005-0000-0000-00005B310000}"/>
    <cellStyle name="Percent 4 6 5 4 3 2" xfId="12787" xr:uid="{00000000-0005-0000-0000-00005C310000}"/>
    <cellStyle name="Percent 4 6 5 4 4" xfId="12788" xr:uid="{00000000-0005-0000-0000-00005D310000}"/>
    <cellStyle name="Percent 4 6 5 4 4 2" xfId="12789" xr:uid="{00000000-0005-0000-0000-00005E310000}"/>
    <cellStyle name="Percent 4 6 5 4 5" xfId="12790" xr:uid="{00000000-0005-0000-0000-00005F310000}"/>
    <cellStyle name="Percent 4 6 5 5" xfId="12791" xr:uid="{00000000-0005-0000-0000-000060310000}"/>
    <cellStyle name="Percent 4 6 5 5 2" xfId="12792" xr:uid="{00000000-0005-0000-0000-000061310000}"/>
    <cellStyle name="Percent 4 6 5 5 2 2" xfId="12793" xr:uid="{00000000-0005-0000-0000-000062310000}"/>
    <cellStyle name="Percent 4 6 5 5 3" xfId="12794" xr:uid="{00000000-0005-0000-0000-000063310000}"/>
    <cellStyle name="Percent 4 6 5 5 3 2" xfId="12795" xr:uid="{00000000-0005-0000-0000-000064310000}"/>
    <cellStyle name="Percent 4 6 5 5 4" xfId="12796" xr:uid="{00000000-0005-0000-0000-000065310000}"/>
    <cellStyle name="Percent 4 6 5 6" xfId="12797" xr:uid="{00000000-0005-0000-0000-000066310000}"/>
    <cellStyle name="Percent 4 6 5 6 2" xfId="12798" xr:uid="{00000000-0005-0000-0000-000067310000}"/>
    <cellStyle name="Percent 4 6 5 7" xfId="12799" xr:uid="{00000000-0005-0000-0000-000068310000}"/>
    <cellStyle name="Percent 4 6 5 7 2" xfId="12800" xr:uid="{00000000-0005-0000-0000-000069310000}"/>
    <cellStyle name="Percent 4 6 5 8" xfId="12801" xr:uid="{00000000-0005-0000-0000-00006A310000}"/>
    <cellStyle name="Percent 4 6 5 8 2" xfId="12802" xr:uid="{00000000-0005-0000-0000-00006B310000}"/>
    <cellStyle name="Percent 4 6 5 9" xfId="12803" xr:uid="{00000000-0005-0000-0000-00006C310000}"/>
    <cellStyle name="Percent 4 6 6" xfId="12804" xr:uid="{00000000-0005-0000-0000-00006D310000}"/>
    <cellStyle name="Percent 4 6 6 2" xfId="12805" xr:uid="{00000000-0005-0000-0000-00006E310000}"/>
    <cellStyle name="Percent 4 6 6 2 2" xfId="12806" xr:uid="{00000000-0005-0000-0000-00006F310000}"/>
    <cellStyle name="Percent 4 6 6 2 2 2" xfId="12807" xr:uid="{00000000-0005-0000-0000-000070310000}"/>
    <cellStyle name="Percent 4 6 6 2 3" xfId="12808" xr:uid="{00000000-0005-0000-0000-000071310000}"/>
    <cellStyle name="Percent 4 6 6 2 3 2" xfId="12809" xr:uid="{00000000-0005-0000-0000-000072310000}"/>
    <cellStyle name="Percent 4 6 6 2 4" xfId="12810" xr:uid="{00000000-0005-0000-0000-000073310000}"/>
    <cellStyle name="Percent 4 6 6 3" xfId="12811" xr:uid="{00000000-0005-0000-0000-000074310000}"/>
    <cellStyle name="Percent 4 6 6 3 2" xfId="12812" xr:uid="{00000000-0005-0000-0000-000075310000}"/>
    <cellStyle name="Percent 4 6 6 3 2 2" xfId="12813" xr:uid="{00000000-0005-0000-0000-000076310000}"/>
    <cellStyle name="Percent 4 6 6 3 3" xfId="12814" xr:uid="{00000000-0005-0000-0000-000077310000}"/>
    <cellStyle name="Percent 4 6 6 3 3 2" xfId="12815" xr:uid="{00000000-0005-0000-0000-000078310000}"/>
    <cellStyle name="Percent 4 6 6 3 4" xfId="12816" xr:uid="{00000000-0005-0000-0000-000079310000}"/>
    <cellStyle name="Percent 4 6 6 4" xfId="12817" xr:uid="{00000000-0005-0000-0000-00007A310000}"/>
    <cellStyle name="Percent 4 6 6 4 2" xfId="12818" xr:uid="{00000000-0005-0000-0000-00007B310000}"/>
    <cellStyle name="Percent 4 6 6 4 2 2" xfId="12819" xr:uid="{00000000-0005-0000-0000-00007C310000}"/>
    <cellStyle name="Percent 4 6 6 4 3" xfId="12820" xr:uid="{00000000-0005-0000-0000-00007D310000}"/>
    <cellStyle name="Percent 4 6 6 4 3 2" xfId="12821" xr:uid="{00000000-0005-0000-0000-00007E310000}"/>
    <cellStyle name="Percent 4 6 6 4 4" xfId="12822" xr:uid="{00000000-0005-0000-0000-00007F310000}"/>
    <cellStyle name="Percent 4 6 6 4 4 2" xfId="12823" xr:uid="{00000000-0005-0000-0000-000080310000}"/>
    <cellStyle name="Percent 4 6 6 4 5" xfId="12824" xr:uid="{00000000-0005-0000-0000-000081310000}"/>
    <cellStyle name="Percent 4 6 6 5" xfId="12825" xr:uid="{00000000-0005-0000-0000-000082310000}"/>
    <cellStyle name="Percent 4 6 6 5 2" xfId="12826" xr:uid="{00000000-0005-0000-0000-000083310000}"/>
    <cellStyle name="Percent 4 6 6 5 2 2" xfId="12827" xr:uid="{00000000-0005-0000-0000-000084310000}"/>
    <cellStyle name="Percent 4 6 6 5 3" xfId="12828" xr:uid="{00000000-0005-0000-0000-000085310000}"/>
    <cellStyle name="Percent 4 6 6 5 3 2" xfId="12829" xr:uid="{00000000-0005-0000-0000-000086310000}"/>
    <cellStyle name="Percent 4 6 6 5 4" xfId="12830" xr:uid="{00000000-0005-0000-0000-000087310000}"/>
    <cellStyle name="Percent 4 6 6 6" xfId="12831" xr:uid="{00000000-0005-0000-0000-000088310000}"/>
    <cellStyle name="Percent 4 6 6 6 2" xfId="12832" xr:uid="{00000000-0005-0000-0000-000089310000}"/>
    <cellStyle name="Percent 4 6 6 7" xfId="12833" xr:uid="{00000000-0005-0000-0000-00008A310000}"/>
    <cellStyle name="Percent 4 6 6 7 2" xfId="12834" xr:uid="{00000000-0005-0000-0000-00008B310000}"/>
    <cellStyle name="Percent 4 6 6 8" xfId="12835" xr:uid="{00000000-0005-0000-0000-00008C310000}"/>
    <cellStyle name="Percent 4 6 6 8 2" xfId="12836" xr:uid="{00000000-0005-0000-0000-00008D310000}"/>
    <cellStyle name="Percent 4 6 6 9" xfId="12837" xr:uid="{00000000-0005-0000-0000-00008E310000}"/>
    <cellStyle name="Percent 4 6 7" xfId="12838" xr:uid="{00000000-0005-0000-0000-00008F310000}"/>
    <cellStyle name="Percent 4 6 7 2" xfId="12839" xr:uid="{00000000-0005-0000-0000-000090310000}"/>
    <cellStyle name="Percent 4 6 7 2 2" xfId="12840" xr:uid="{00000000-0005-0000-0000-000091310000}"/>
    <cellStyle name="Percent 4 6 7 2 2 2" xfId="12841" xr:uid="{00000000-0005-0000-0000-000092310000}"/>
    <cellStyle name="Percent 4 6 7 2 3" xfId="12842" xr:uid="{00000000-0005-0000-0000-000093310000}"/>
    <cellStyle name="Percent 4 6 7 2 3 2" xfId="12843" xr:uid="{00000000-0005-0000-0000-000094310000}"/>
    <cellStyle name="Percent 4 6 7 2 4" xfId="12844" xr:uid="{00000000-0005-0000-0000-000095310000}"/>
    <cellStyle name="Percent 4 6 7 3" xfId="12845" xr:uid="{00000000-0005-0000-0000-000096310000}"/>
    <cellStyle name="Percent 4 6 7 3 2" xfId="12846" xr:uid="{00000000-0005-0000-0000-000097310000}"/>
    <cellStyle name="Percent 4 6 7 3 2 2" xfId="12847" xr:uid="{00000000-0005-0000-0000-000098310000}"/>
    <cellStyle name="Percent 4 6 7 3 3" xfId="12848" xr:uid="{00000000-0005-0000-0000-000099310000}"/>
    <cellStyle name="Percent 4 6 7 3 3 2" xfId="12849" xr:uid="{00000000-0005-0000-0000-00009A310000}"/>
    <cellStyle name="Percent 4 6 7 3 4" xfId="12850" xr:uid="{00000000-0005-0000-0000-00009B310000}"/>
    <cellStyle name="Percent 4 6 7 4" xfId="12851" xr:uid="{00000000-0005-0000-0000-00009C310000}"/>
    <cellStyle name="Percent 4 6 7 4 2" xfId="12852" xr:uid="{00000000-0005-0000-0000-00009D310000}"/>
    <cellStyle name="Percent 4 6 7 4 2 2" xfId="12853" xr:uid="{00000000-0005-0000-0000-00009E310000}"/>
    <cellStyle name="Percent 4 6 7 4 3" xfId="12854" xr:uid="{00000000-0005-0000-0000-00009F310000}"/>
    <cellStyle name="Percent 4 6 7 4 3 2" xfId="12855" xr:uid="{00000000-0005-0000-0000-0000A0310000}"/>
    <cellStyle name="Percent 4 6 7 4 4" xfId="12856" xr:uid="{00000000-0005-0000-0000-0000A1310000}"/>
    <cellStyle name="Percent 4 6 7 4 4 2" xfId="12857" xr:uid="{00000000-0005-0000-0000-0000A2310000}"/>
    <cellStyle name="Percent 4 6 7 4 5" xfId="12858" xr:uid="{00000000-0005-0000-0000-0000A3310000}"/>
    <cellStyle name="Percent 4 6 7 5" xfId="12859" xr:uid="{00000000-0005-0000-0000-0000A4310000}"/>
    <cellStyle name="Percent 4 6 7 5 2" xfId="12860" xr:uid="{00000000-0005-0000-0000-0000A5310000}"/>
    <cellStyle name="Percent 4 6 7 5 2 2" xfId="12861" xr:uid="{00000000-0005-0000-0000-0000A6310000}"/>
    <cellStyle name="Percent 4 6 7 5 3" xfId="12862" xr:uid="{00000000-0005-0000-0000-0000A7310000}"/>
    <cellStyle name="Percent 4 6 7 5 3 2" xfId="12863" xr:uid="{00000000-0005-0000-0000-0000A8310000}"/>
    <cellStyle name="Percent 4 6 7 5 4" xfId="12864" xr:uid="{00000000-0005-0000-0000-0000A9310000}"/>
    <cellStyle name="Percent 4 6 7 6" xfId="12865" xr:uid="{00000000-0005-0000-0000-0000AA310000}"/>
    <cellStyle name="Percent 4 6 7 6 2" xfId="12866" xr:uid="{00000000-0005-0000-0000-0000AB310000}"/>
    <cellStyle name="Percent 4 6 7 7" xfId="12867" xr:uid="{00000000-0005-0000-0000-0000AC310000}"/>
    <cellStyle name="Percent 4 6 7 7 2" xfId="12868" xr:uid="{00000000-0005-0000-0000-0000AD310000}"/>
    <cellStyle name="Percent 4 6 7 8" xfId="12869" xr:uid="{00000000-0005-0000-0000-0000AE310000}"/>
    <cellStyle name="Percent 4 6 7 8 2" xfId="12870" xr:uid="{00000000-0005-0000-0000-0000AF310000}"/>
    <cellStyle name="Percent 4 6 7 9" xfId="12871" xr:uid="{00000000-0005-0000-0000-0000B0310000}"/>
    <cellStyle name="Percent 4 6 8" xfId="12872" xr:uid="{00000000-0005-0000-0000-0000B1310000}"/>
    <cellStyle name="Percent 4 6 8 2" xfId="12873" xr:uid="{00000000-0005-0000-0000-0000B2310000}"/>
    <cellStyle name="Percent 4 6 8 2 2" xfId="12874" xr:uid="{00000000-0005-0000-0000-0000B3310000}"/>
    <cellStyle name="Percent 4 6 8 2 2 2" xfId="12875" xr:uid="{00000000-0005-0000-0000-0000B4310000}"/>
    <cellStyle name="Percent 4 6 8 2 3" xfId="12876" xr:uid="{00000000-0005-0000-0000-0000B5310000}"/>
    <cellStyle name="Percent 4 6 8 2 3 2" xfId="12877" xr:uid="{00000000-0005-0000-0000-0000B6310000}"/>
    <cellStyle name="Percent 4 6 8 2 4" xfId="12878" xr:uid="{00000000-0005-0000-0000-0000B7310000}"/>
    <cellStyle name="Percent 4 6 8 3" xfId="12879" xr:uid="{00000000-0005-0000-0000-0000B8310000}"/>
    <cellStyle name="Percent 4 6 8 3 2" xfId="12880" xr:uid="{00000000-0005-0000-0000-0000B9310000}"/>
    <cellStyle name="Percent 4 6 8 3 2 2" xfId="12881" xr:uid="{00000000-0005-0000-0000-0000BA310000}"/>
    <cellStyle name="Percent 4 6 8 3 3" xfId="12882" xr:uid="{00000000-0005-0000-0000-0000BB310000}"/>
    <cellStyle name="Percent 4 6 8 3 3 2" xfId="12883" xr:uid="{00000000-0005-0000-0000-0000BC310000}"/>
    <cellStyle name="Percent 4 6 8 3 4" xfId="12884" xr:uid="{00000000-0005-0000-0000-0000BD310000}"/>
    <cellStyle name="Percent 4 6 8 4" xfId="12885" xr:uid="{00000000-0005-0000-0000-0000BE310000}"/>
    <cellStyle name="Percent 4 6 8 4 2" xfId="12886" xr:uid="{00000000-0005-0000-0000-0000BF310000}"/>
    <cellStyle name="Percent 4 6 8 4 2 2" xfId="12887" xr:uid="{00000000-0005-0000-0000-0000C0310000}"/>
    <cellStyle name="Percent 4 6 8 4 3" xfId="12888" xr:uid="{00000000-0005-0000-0000-0000C1310000}"/>
    <cellStyle name="Percent 4 6 8 4 3 2" xfId="12889" xr:uid="{00000000-0005-0000-0000-0000C2310000}"/>
    <cellStyle name="Percent 4 6 8 4 4" xfId="12890" xr:uid="{00000000-0005-0000-0000-0000C3310000}"/>
    <cellStyle name="Percent 4 6 8 4 4 2" xfId="12891" xr:uid="{00000000-0005-0000-0000-0000C4310000}"/>
    <cellStyle name="Percent 4 6 8 4 5" xfId="12892" xr:uid="{00000000-0005-0000-0000-0000C5310000}"/>
    <cellStyle name="Percent 4 6 8 5" xfId="12893" xr:uid="{00000000-0005-0000-0000-0000C6310000}"/>
    <cellStyle name="Percent 4 6 8 5 2" xfId="12894" xr:uid="{00000000-0005-0000-0000-0000C7310000}"/>
    <cellStyle name="Percent 4 6 8 5 2 2" xfId="12895" xr:uid="{00000000-0005-0000-0000-0000C8310000}"/>
    <cellStyle name="Percent 4 6 8 5 3" xfId="12896" xr:uid="{00000000-0005-0000-0000-0000C9310000}"/>
    <cellStyle name="Percent 4 6 8 5 3 2" xfId="12897" xr:uid="{00000000-0005-0000-0000-0000CA310000}"/>
    <cellStyle name="Percent 4 6 8 5 4" xfId="12898" xr:uid="{00000000-0005-0000-0000-0000CB310000}"/>
    <cellStyle name="Percent 4 6 8 6" xfId="12899" xr:uid="{00000000-0005-0000-0000-0000CC310000}"/>
    <cellStyle name="Percent 4 6 8 6 2" xfId="12900" xr:uid="{00000000-0005-0000-0000-0000CD310000}"/>
    <cellStyle name="Percent 4 6 8 7" xfId="12901" xr:uid="{00000000-0005-0000-0000-0000CE310000}"/>
    <cellStyle name="Percent 4 6 8 7 2" xfId="12902" xr:uid="{00000000-0005-0000-0000-0000CF310000}"/>
    <cellStyle name="Percent 4 6 8 8" xfId="12903" xr:uid="{00000000-0005-0000-0000-0000D0310000}"/>
    <cellStyle name="Percent 4 6 8 8 2" xfId="12904" xr:uid="{00000000-0005-0000-0000-0000D1310000}"/>
    <cellStyle name="Percent 4 6 8 9" xfId="12905" xr:uid="{00000000-0005-0000-0000-0000D2310000}"/>
    <cellStyle name="Percent 4 6 9" xfId="12906" xr:uid="{00000000-0005-0000-0000-0000D3310000}"/>
    <cellStyle name="Percent 4 6 9 2" xfId="12907" xr:uid="{00000000-0005-0000-0000-0000D4310000}"/>
    <cellStyle name="Percent 4 6 9 2 2" xfId="12908" xr:uid="{00000000-0005-0000-0000-0000D5310000}"/>
    <cellStyle name="Percent 4 6 9 3" xfId="12909" xr:uid="{00000000-0005-0000-0000-0000D6310000}"/>
    <cellStyle name="Percent 4 6 9 3 2" xfId="12910" xr:uid="{00000000-0005-0000-0000-0000D7310000}"/>
    <cellStyle name="Percent 4 6 9 4" xfId="12911" xr:uid="{00000000-0005-0000-0000-0000D8310000}"/>
    <cellStyle name="Percent 4 7" xfId="2852" xr:uid="{00000000-0005-0000-0000-0000D9310000}"/>
    <cellStyle name="Percent 4 7 10" xfId="12913" xr:uid="{00000000-0005-0000-0000-0000DA310000}"/>
    <cellStyle name="Percent 4 7 10 2" xfId="12914" xr:uid="{00000000-0005-0000-0000-0000DB310000}"/>
    <cellStyle name="Percent 4 7 11" xfId="12915" xr:uid="{00000000-0005-0000-0000-0000DC310000}"/>
    <cellStyle name="Percent 4 7 12" xfId="12912" xr:uid="{00000000-0005-0000-0000-0000DD310000}"/>
    <cellStyle name="Percent 4 7 2" xfId="12916" xr:uid="{00000000-0005-0000-0000-0000DE310000}"/>
    <cellStyle name="Percent 4 7 2 2" xfId="12917" xr:uid="{00000000-0005-0000-0000-0000DF310000}"/>
    <cellStyle name="Percent 4 7 2 2 2" xfId="12918" xr:uid="{00000000-0005-0000-0000-0000E0310000}"/>
    <cellStyle name="Percent 4 7 2 3" xfId="12919" xr:uid="{00000000-0005-0000-0000-0000E1310000}"/>
    <cellStyle name="Percent 4 7 2 3 2" xfId="12920" xr:uid="{00000000-0005-0000-0000-0000E2310000}"/>
    <cellStyle name="Percent 4 7 2 4" xfId="12921" xr:uid="{00000000-0005-0000-0000-0000E3310000}"/>
    <cellStyle name="Percent 4 7 3" xfId="12922" xr:uid="{00000000-0005-0000-0000-0000E4310000}"/>
    <cellStyle name="Percent 4 7 3 2" xfId="12923" xr:uid="{00000000-0005-0000-0000-0000E5310000}"/>
    <cellStyle name="Percent 4 7 3 2 2" xfId="12924" xr:uid="{00000000-0005-0000-0000-0000E6310000}"/>
    <cellStyle name="Percent 4 7 3 3" xfId="12925" xr:uid="{00000000-0005-0000-0000-0000E7310000}"/>
    <cellStyle name="Percent 4 7 3 3 2" xfId="12926" xr:uid="{00000000-0005-0000-0000-0000E8310000}"/>
    <cellStyle name="Percent 4 7 3 4" xfId="12927" xr:uid="{00000000-0005-0000-0000-0000E9310000}"/>
    <cellStyle name="Percent 4 7 4" xfId="12928" xr:uid="{00000000-0005-0000-0000-0000EA310000}"/>
    <cellStyle name="Percent 4 7 4 2" xfId="12929" xr:uid="{00000000-0005-0000-0000-0000EB310000}"/>
    <cellStyle name="Percent 4 7 4 2 2" xfId="12930" xr:uid="{00000000-0005-0000-0000-0000EC310000}"/>
    <cellStyle name="Percent 4 7 4 3" xfId="12931" xr:uid="{00000000-0005-0000-0000-0000ED310000}"/>
    <cellStyle name="Percent 4 7 4 3 2" xfId="12932" xr:uid="{00000000-0005-0000-0000-0000EE310000}"/>
    <cellStyle name="Percent 4 7 4 4" xfId="12933" xr:uid="{00000000-0005-0000-0000-0000EF310000}"/>
    <cellStyle name="Percent 4 7 5" xfId="12934" xr:uid="{00000000-0005-0000-0000-0000F0310000}"/>
    <cellStyle name="Percent 4 7 5 2" xfId="12935" xr:uid="{00000000-0005-0000-0000-0000F1310000}"/>
    <cellStyle name="Percent 4 7 5 2 2" xfId="12936" xr:uid="{00000000-0005-0000-0000-0000F2310000}"/>
    <cellStyle name="Percent 4 7 5 3" xfId="12937" xr:uid="{00000000-0005-0000-0000-0000F3310000}"/>
    <cellStyle name="Percent 4 7 5 3 2" xfId="12938" xr:uid="{00000000-0005-0000-0000-0000F4310000}"/>
    <cellStyle name="Percent 4 7 5 4" xfId="12939" xr:uid="{00000000-0005-0000-0000-0000F5310000}"/>
    <cellStyle name="Percent 4 7 5 4 2" xfId="12940" xr:uid="{00000000-0005-0000-0000-0000F6310000}"/>
    <cellStyle name="Percent 4 7 5 5" xfId="12941" xr:uid="{00000000-0005-0000-0000-0000F7310000}"/>
    <cellStyle name="Percent 4 7 6" xfId="12942" xr:uid="{00000000-0005-0000-0000-0000F8310000}"/>
    <cellStyle name="Percent 4 7 6 2" xfId="12943" xr:uid="{00000000-0005-0000-0000-0000F9310000}"/>
    <cellStyle name="Percent 4 7 6 2 2" xfId="12944" xr:uid="{00000000-0005-0000-0000-0000FA310000}"/>
    <cellStyle name="Percent 4 7 6 3" xfId="12945" xr:uid="{00000000-0005-0000-0000-0000FB310000}"/>
    <cellStyle name="Percent 4 7 6 3 2" xfId="12946" xr:uid="{00000000-0005-0000-0000-0000FC310000}"/>
    <cellStyle name="Percent 4 7 6 4" xfId="12947" xr:uid="{00000000-0005-0000-0000-0000FD310000}"/>
    <cellStyle name="Percent 4 7 7" xfId="12948" xr:uid="{00000000-0005-0000-0000-0000FE310000}"/>
    <cellStyle name="Percent 4 7 7 2" xfId="12949" xr:uid="{00000000-0005-0000-0000-0000FF310000}"/>
    <cellStyle name="Percent 4 7 8" xfId="12950" xr:uid="{00000000-0005-0000-0000-000000320000}"/>
    <cellStyle name="Percent 4 7 8 2" xfId="12951" xr:uid="{00000000-0005-0000-0000-000001320000}"/>
    <cellStyle name="Percent 4 7 9" xfId="12952" xr:uid="{00000000-0005-0000-0000-000002320000}"/>
    <cellStyle name="Percent 4 7 9 2" xfId="12953" xr:uid="{00000000-0005-0000-0000-000003320000}"/>
    <cellStyle name="Percent 4 8" xfId="2853" xr:uid="{00000000-0005-0000-0000-000004320000}"/>
    <cellStyle name="Percent 4 8 10" xfId="12955" xr:uid="{00000000-0005-0000-0000-000005320000}"/>
    <cellStyle name="Percent 4 8 10 2" xfId="12956" xr:uid="{00000000-0005-0000-0000-000006320000}"/>
    <cellStyle name="Percent 4 8 11" xfId="12957" xr:uid="{00000000-0005-0000-0000-000007320000}"/>
    <cellStyle name="Percent 4 8 12" xfId="12954" xr:uid="{00000000-0005-0000-0000-000008320000}"/>
    <cellStyle name="Percent 4 8 2" xfId="12958" xr:uid="{00000000-0005-0000-0000-000009320000}"/>
    <cellStyle name="Percent 4 8 2 2" xfId="12959" xr:uid="{00000000-0005-0000-0000-00000A320000}"/>
    <cellStyle name="Percent 4 8 2 2 2" xfId="12960" xr:uid="{00000000-0005-0000-0000-00000B320000}"/>
    <cellStyle name="Percent 4 8 2 3" xfId="12961" xr:uid="{00000000-0005-0000-0000-00000C320000}"/>
    <cellStyle name="Percent 4 8 2 3 2" xfId="12962" xr:uid="{00000000-0005-0000-0000-00000D320000}"/>
    <cellStyle name="Percent 4 8 2 4" xfId="12963" xr:uid="{00000000-0005-0000-0000-00000E320000}"/>
    <cellStyle name="Percent 4 8 3" xfId="12964" xr:uid="{00000000-0005-0000-0000-00000F320000}"/>
    <cellStyle name="Percent 4 8 3 2" xfId="12965" xr:uid="{00000000-0005-0000-0000-000010320000}"/>
    <cellStyle name="Percent 4 8 3 2 2" xfId="12966" xr:uid="{00000000-0005-0000-0000-000011320000}"/>
    <cellStyle name="Percent 4 8 3 3" xfId="12967" xr:uid="{00000000-0005-0000-0000-000012320000}"/>
    <cellStyle name="Percent 4 8 3 3 2" xfId="12968" xr:uid="{00000000-0005-0000-0000-000013320000}"/>
    <cellStyle name="Percent 4 8 3 4" xfId="12969" xr:uid="{00000000-0005-0000-0000-000014320000}"/>
    <cellStyle name="Percent 4 8 4" xfId="12970" xr:uid="{00000000-0005-0000-0000-000015320000}"/>
    <cellStyle name="Percent 4 8 4 2" xfId="12971" xr:uid="{00000000-0005-0000-0000-000016320000}"/>
    <cellStyle name="Percent 4 8 4 2 2" xfId="12972" xr:uid="{00000000-0005-0000-0000-000017320000}"/>
    <cellStyle name="Percent 4 8 4 3" xfId="12973" xr:uid="{00000000-0005-0000-0000-000018320000}"/>
    <cellStyle name="Percent 4 8 4 3 2" xfId="12974" xr:uid="{00000000-0005-0000-0000-000019320000}"/>
    <cellStyle name="Percent 4 8 4 4" xfId="12975" xr:uid="{00000000-0005-0000-0000-00001A320000}"/>
    <cellStyle name="Percent 4 8 5" xfId="12976" xr:uid="{00000000-0005-0000-0000-00001B320000}"/>
    <cellStyle name="Percent 4 8 5 2" xfId="12977" xr:uid="{00000000-0005-0000-0000-00001C320000}"/>
    <cellStyle name="Percent 4 8 5 2 2" xfId="12978" xr:uid="{00000000-0005-0000-0000-00001D320000}"/>
    <cellStyle name="Percent 4 8 5 3" xfId="12979" xr:uid="{00000000-0005-0000-0000-00001E320000}"/>
    <cellStyle name="Percent 4 8 5 3 2" xfId="12980" xr:uid="{00000000-0005-0000-0000-00001F320000}"/>
    <cellStyle name="Percent 4 8 5 4" xfId="12981" xr:uid="{00000000-0005-0000-0000-000020320000}"/>
    <cellStyle name="Percent 4 8 5 4 2" xfId="12982" xr:uid="{00000000-0005-0000-0000-000021320000}"/>
    <cellStyle name="Percent 4 8 5 5" xfId="12983" xr:uid="{00000000-0005-0000-0000-000022320000}"/>
    <cellStyle name="Percent 4 8 6" xfId="12984" xr:uid="{00000000-0005-0000-0000-000023320000}"/>
    <cellStyle name="Percent 4 8 6 2" xfId="12985" xr:uid="{00000000-0005-0000-0000-000024320000}"/>
    <cellStyle name="Percent 4 8 6 2 2" xfId="12986" xr:uid="{00000000-0005-0000-0000-000025320000}"/>
    <cellStyle name="Percent 4 8 6 3" xfId="12987" xr:uid="{00000000-0005-0000-0000-000026320000}"/>
    <cellStyle name="Percent 4 8 6 3 2" xfId="12988" xr:uid="{00000000-0005-0000-0000-000027320000}"/>
    <cellStyle name="Percent 4 8 6 4" xfId="12989" xr:uid="{00000000-0005-0000-0000-000028320000}"/>
    <cellStyle name="Percent 4 8 7" xfId="12990" xr:uid="{00000000-0005-0000-0000-000029320000}"/>
    <cellStyle name="Percent 4 8 7 2" xfId="12991" xr:uid="{00000000-0005-0000-0000-00002A320000}"/>
    <cellStyle name="Percent 4 8 8" xfId="12992" xr:uid="{00000000-0005-0000-0000-00002B320000}"/>
    <cellStyle name="Percent 4 8 8 2" xfId="12993" xr:uid="{00000000-0005-0000-0000-00002C320000}"/>
    <cellStyle name="Percent 4 8 9" xfId="12994" xr:uid="{00000000-0005-0000-0000-00002D320000}"/>
    <cellStyle name="Percent 4 8 9 2" xfId="12995" xr:uid="{00000000-0005-0000-0000-00002E320000}"/>
    <cellStyle name="Percent 4 9" xfId="2854" xr:uid="{00000000-0005-0000-0000-00002F320000}"/>
    <cellStyle name="Percent 4 9 10" xfId="12997" xr:uid="{00000000-0005-0000-0000-000030320000}"/>
    <cellStyle name="Percent 4 9 10 2" xfId="12998" xr:uid="{00000000-0005-0000-0000-000031320000}"/>
    <cellStyle name="Percent 4 9 11" xfId="12999" xr:uid="{00000000-0005-0000-0000-000032320000}"/>
    <cellStyle name="Percent 4 9 12" xfId="12996" xr:uid="{00000000-0005-0000-0000-000033320000}"/>
    <cellStyle name="Percent 4 9 2" xfId="13000" xr:uid="{00000000-0005-0000-0000-000034320000}"/>
    <cellStyle name="Percent 4 9 2 2" xfId="13001" xr:uid="{00000000-0005-0000-0000-000035320000}"/>
    <cellStyle name="Percent 4 9 2 2 2" xfId="13002" xr:uid="{00000000-0005-0000-0000-000036320000}"/>
    <cellStyle name="Percent 4 9 2 3" xfId="13003" xr:uid="{00000000-0005-0000-0000-000037320000}"/>
    <cellStyle name="Percent 4 9 2 3 2" xfId="13004" xr:uid="{00000000-0005-0000-0000-000038320000}"/>
    <cellStyle name="Percent 4 9 2 4" xfId="13005" xr:uid="{00000000-0005-0000-0000-000039320000}"/>
    <cellStyle name="Percent 4 9 3" xfId="13006" xr:uid="{00000000-0005-0000-0000-00003A320000}"/>
    <cellStyle name="Percent 4 9 3 2" xfId="13007" xr:uid="{00000000-0005-0000-0000-00003B320000}"/>
    <cellStyle name="Percent 4 9 3 2 2" xfId="13008" xr:uid="{00000000-0005-0000-0000-00003C320000}"/>
    <cellStyle name="Percent 4 9 3 3" xfId="13009" xr:uid="{00000000-0005-0000-0000-00003D320000}"/>
    <cellStyle name="Percent 4 9 3 3 2" xfId="13010" xr:uid="{00000000-0005-0000-0000-00003E320000}"/>
    <cellStyle name="Percent 4 9 3 4" xfId="13011" xr:uid="{00000000-0005-0000-0000-00003F320000}"/>
    <cellStyle name="Percent 4 9 4" xfId="13012" xr:uid="{00000000-0005-0000-0000-000040320000}"/>
    <cellStyle name="Percent 4 9 4 2" xfId="13013" xr:uid="{00000000-0005-0000-0000-000041320000}"/>
    <cellStyle name="Percent 4 9 4 2 2" xfId="13014" xr:uid="{00000000-0005-0000-0000-000042320000}"/>
    <cellStyle name="Percent 4 9 4 3" xfId="13015" xr:uid="{00000000-0005-0000-0000-000043320000}"/>
    <cellStyle name="Percent 4 9 4 3 2" xfId="13016" xr:uid="{00000000-0005-0000-0000-000044320000}"/>
    <cellStyle name="Percent 4 9 4 4" xfId="13017" xr:uid="{00000000-0005-0000-0000-000045320000}"/>
    <cellStyle name="Percent 4 9 5" xfId="13018" xr:uid="{00000000-0005-0000-0000-000046320000}"/>
    <cellStyle name="Percent 4 9 5 2" xfId="13019" xr:uid="{00000000-0005-0000-0000-000047320000}"/>
    <cellStyle name="Percent 4 9 5 2 2" xfId="13020" xr:uid="{00000000-0005-0000-0000-000048320000}"/>
    <cellStyle name="Percent 4 9 5 3" xfId="13021" xr:uid="{00000000-0005-0000-0000-000049320000}"/>
    <cellStyle name="Percent 4 9 5 3 2" xfId="13022" xr:uid="{00000000-0005-0000-0000-00004A320000}"/>
    <cellStyle name="Percent 4 9 5 4" xfId="13023" xr:uid="{00000000-0005-0000-0000-00004B320000}"/>
    <cellStyle name="Percent 4 9 5 4 2" xfId="13024" xr:uid="{00000000-0005-0000-0000-00004C320000}"/>
    <cellStyle name="Percent 4 9 5 5" xfId="13025" xr:uid="{00000000-0005-0000-0000-00004D320000}"/>
    <cellStyle name="Percent 4 9 6" xfId="13026" xr:uid="{00000000-0005-0000-0000-00004E320000}"/>
    <cellStyle name="Percent 4 9 6 2" xfId="13027" xr:uid="{00000000-0005-0000-0000-00004F320000}"/>
    <cellStyle name="Percent 4 9 6 2 2" xfId="13028" xr:uid="{00000000-0005-0000-0000-000050320000}"/>
    <cellStyle name="Percent 4 9 6 3" xfId="13029" xr:uid="{00000000-0005-0000-0000-000051320000}"/>
    <cellStyle name="Percent 4 9 6 3 2" xfId="13030" xr:uid="{00000000-0005-0000-0000-000052320000}"/>
    <cellStyle name="Percent 4 9 6 4" xfId="13031" xr:uid="{00000000-0005-0000-0000-000053320000}"/>
    <cellStyle name="Percent 4 9 7" xfId="13032" xr:uid="{00000000-0005-0000-0000-000054320000}"/>
    <cellStyle name="Percent 4 9 7 2" xfId="13033" xr:uid="{00000000-0005-0000-0000-000055320000}"/>
    <cellStyle name="Percent 4 9 8" xfId="13034" xr:uid="{00000000-0005-0000-0000-000056320000}"/>
    <cellStyle name="Percent 4 9 8 2" xfId="13035" xr:uid="{00000000-0005-0000-0000-000057320000}"/>
    <cellStyle name="Percent 4 9 9" xfId="13036" xr:uid="{00000000-0005-0000-0000-000058320000}"/>
    <cellStyle name="Percent 4 9 9 2" xfId="13037" xr:uid="{00000000-0005-0000-0000-000059320000}"/>
    <cellStyle name="Percent 5" xfId="2855" xr:uid="{00000000-0005-0000-0000-00005A320000}"/>
    <cellStyle name="Percent 5 10" xfId="13039" xr:uid="{00000000-0005-0000-0000-00005B320000}"/>
    <cellStyle name="Percent 5 10 2" xfId="13040" xr:uid="{00000000-0005-0000-0000-00005C320000}"/>
    <cellStyle name="Percent 5 10 2 2" xfId="13041" xr:uid="{00000000-0005-0000-0000-00005D320000}"/>
    <cellStyle name="Percent 5 10 3" xfId="13042" xr:uid="{00000000-0005-0000-0000-00005E320000}"/>
    <cellStyle name="Percent 5 10 3 2" xfId="13043" xr:uid="{00000000-0005-0000-0000-00005F320000}"/>
    <cellStyle name="Percent 5 10 4" xfId="13044" xr:uid="{00000000-0005-0000-0000-000060320000}"/>
    <cellStyle name="Percent 5 11" xfId="13045" xr:uid="{00000000-0005-0000-0000-000061320000}"/>
    <cellStyle name="Percent 5 11 2" xfId="13046" xr:uid="{00000000-0005-0000-0000-000062320000}"/>
    <cellStyle name="Percent 5 11 2 2" xfId="13047" xr:uid="{00000000-0005-0000-0000-000063320000}"/>
    <cellStyle name="Percent 5 11 3" xfId="13048" xr:uid="{00000000-0005-0000-0000-000064320000}"/>
    <cellStyle name="Percent 5 11 3 2" xfId="13049" xr:uid="{00000000-0005-0000-0000-000065320000}"/>
    <cellStyle name="Percent 5 11 4" xfId="13050" xr:uid="{00000000-0005-0000-0000-000066320000}"/>
    <cellStyle name="Percent 5 12" xfId="13051" xr:uid="{00000000-0005-0000-0000-000067320000}"/>
    <cellStyle name="Percent 5 12 2" xfId="13052" xr:uid="{00000000-0005-0000-0000-000068320000}"/>
    <cellStyle name="Percent 5 12 2 2" xfId="13053" xr:uid="{00000000-0005-0000-0000-000069320000}"/>
    <cellStyle name="Percent 5 12 3" xfId="13054" xr:uid="{00000000-0005-0000-0000-00006A320000}"/>
    <cellStyle name="Percent 5 12 3 2" xfId="13055" xr:uid="{00000000-0005-0000-0000-00006B320000}"/>
    <cellStyle name="Percent 5 12 4" xfId="13056" xr:uid="{00000000-0005-0000-0000-00006C320000}"/>
    <cellStyle name="Percent 5 13" xfId="13057" xr:uid="{00000000-0005-0000-0000-00006D320000}"/>
    <cellStyle name="Percent 5 13 2" xfId="13058" xr:uid="{00000000-0005-0000-0000-00006E320000}"/>
    <cellStyle name="Percent 5 13 2 2" xfId="13059" xr:uid="{00000000-0005-0000-0000-00006F320000}"/>
    <cellStyle name="Percent 5 13 3" xfId="13060" xr:uid="{00000000-0005-0000-0000-000070320000}"/>
    <cellStyle name="Percent 5 13 3 2" xfId="13061" xr:uid="{00000000-0005-0000-0000-000071320000}"/>
    <cellStyle name="Percent 5 13 4" xfId="13062" xr:uid="{00000000-0005-0000-0000-000072320000}"/>
    <cellStyle name="Percent 5 13 4 2" xfId="13063" xr:uid="{00000000-0005-0000-0000-000073320000}"/>
    <cellStyle name="Percent 5 13 5" xfId="13064" xr:uid="{00000000-0005-0000-0000-000074320000}"/>
    <cellStyle name="Percent 5 14" xfId="13065" xr:uid="{00000000-0005-0000-0000-000075320000}"/>
    <cellStyle name="Percent 5 14 2" xfId="13066" xr:uid="{00000000-0005-0000-0000-000076320000}"/>
    <cellStyle name="Percent 5 14 2 2" xfId="13067" xr:uid="{00000000-0005-0000-0000-000077320000}"/>
    <cellStyle name="Percent 5 14 3" xfId="13068" xr:uid="{00000000-0005-0000-0000-000078320000}"/>
    <cellStyle name="Percent 5 14 3 2" xfId="13069" xr:uid="{00000000-0005-0000-0000-000079320000}"/>
    <cellStyle name="Percent 5 14 4" xfId="13070" xr:uid="{00000000-0005-0000-0000-00007A320000}"/>
    <cellStyle name="Percent 5 15" xfId="13071" xr:uid="{00000000-0005-0000-0000-00007B320000}"/>
    <cellStyle name="Percent 5 15 2" xfId="13072" xr:uid="{00000000-0005-0000-0000-00007C320000}"/>
    <cellStyle name="Percent 5 16" xfId="13073" xr:uid="{00000000-0005-0000-0000-00007D320000}"/>
    <cellStyle name="Percent 5 16 2" xfId="13074" xr:uid="{00000000-0005-0000-0000-00007E320000}"/>
    <cellStyle name="Percent 5 17" xfId="13075" xr:uid="{00000000-0005-0000-0000-00007F320000}"/>
    <cellStyle name="Percent 5 17 2" xfId="13076" xr:uid="{00000000-0005-0000-0000-000080320000}"/>
    <cellStyle name="Percent 5 18" xfId="13077" xr:uid="{00000000-0005-0000-0000-000081320000}"/>
    <cellStyle name="Percent 5 18 2" xfId="13078" xr:uid="{00000000-0005-0000-0000-000082320000}"/>
    <cellStyle name="Percent 5 19" xfId="13079" xr:uid="{00000000-0005-0000-0000-000083320000}"/>
    <cellStyle name="Percent 5 2" xfId="2856" xr:uid="{00000000-0005-0000-0000-000084320000}"/>
    <cellStyle name="Percent 5 2 10" xfId="13081" xr:uid="{00000000-0005-0000-0000-000085320000}"/>
    <cellStyle name="Percent 5 2 11" xfId="13080" xr:uid="{00000000-0005-0000-0000-000086320000}"/>
    <cellStyle name="Percent 5 2 2" xfId="13082" xr:uid="{00000000-0005-0000-0000-000087320000}"/>
    <cellStyle name="Percent 5 2 2 2" xfId="13083" xr:uid="{00000000-0005-0000-0000-000088320000}"/>
    <cellStyle name="Percent 5 2 2 2 2" xfId="13084" xr:uid="{00000000-0005-0000-0000-000089320000}"/>
    <cellStyle name="Percent 5 2 2 3" xfId="13085" xr:uid="{00000000-0005-0000-0000-00008A320000}"/>
    <cellStyle name="Percent 5 2 2 3 2" xfId="13086" xr:uid="{00000000-0005-0000-0000-00008B320000}"/>
    <cellStyle name="Percent 5 2 2 4" xfId="13087" xr:uid="{00000000-0005-0000-0000-00008C320000}"/>
    <cellStyle name="Percent 5 2 3" xfId="13088" xr:uid="{00000000-0005-0000-0000-00008D320000}"/>
    <cellStyle name="Percent 5 2 3 2" xfId="13089" xr:uid="{00000000-0005-0000-0000-00008E320000}"/>
    <cellStyle name="Percent 5 2 3 2 2" xfId="13090" xr:uid="{00000000-0005-0000-0000-00008F320000}"/>
    <cellStyle name="Percent 5 2 3 3" xfId="13091" xr:uid="{00000000-0005-0000-0000-000090320000}"/>
    <cellStyle name="Percent 5 2 3 3 2" xfId="13092" xr:uid="{00000000-0005-0000-0000-000091320000}"/>
    <cellStyle name="Percent 5 2 3 4" xfId="13093" xr:uid="{00000000-0005-0000-0000-000092320000}"/>
    <cellStyle name="Percent 5 2 4" xfId="13094" xr:uid="{00000000-0005-0000-0000-000093320000}"/>
    <cellStyle name="Percent 5 2 4 2" xfId="13095" xr:uid="{00000000-0005-0000-0000-000094320000}"/>
    <cellStyle name="Percent 5 2 4 2 2" xfId="13096" xr:uid="{00000000-0005-0000-0000-000095320000}"/>
    <cellStyle name="Percent 5 2 4 3" xfId="13097" xr:uid="{00000000-0005-0000-0000-000096320000}"/>
    <cellStyle name="Percent 5 2 4 3 2" xfId="13098" xr:uid="{00000000-0005-0000-0000-000097320000}"/>
    <cellStyle name="Percent 5 2 4 4" xfId="13099" xr:uid="{00000000-0005-0000-0000-000098320000}"/>
    <cellStyle name="Percent 5 2 4 4 2" xfId="13100" xr:uid="{00000000-0005-0000-0000-000099320000}"/>
    <cellStyle name="Percent 5 2 4 5" xfId="13101" xr:uid="{00000000-0005-0000-0000-00009A320000}"/>
    <cellStyle name="Percent 5 2 5" xfId="13102" xr:uid="{00000000-0005-0000-0000-00009B320000}"/>
    <cellStyle name="Percent 5 2 5 2" xfId="13103" xr:uid="{00000000-0005-0000-0000-00009C320000}"/>
    <cellStyle name="Percent 5 2 5 2 2" xfId="13104" xr:uid="{00000000-0005-0000-0000-00009D320000}"/>
    <cellStyle name="Percent 5 2 5 3" xfId="13105" xr:uid="{00000000-0005-0000-0000-00009E320000}"/>
    <cellStyle name="Percent 5 2 5 3 2" xfId="13106" xr:uid="{00000000-0005-0000-0000-00009F320000}"/>
    <cellStyle name="Percent 5 2 5 4" xfId="13107" xr:uid="{00000000-0005-0000-0000-0000A0320000}"/>
    <cellStyle name="Percent 5 2 6" xfId="13108" xr:uid="{00000000-0005-0000-0000-0000A1320000}"/>
    <cellStyle name="Percent 5 2 6 2" xfId="13109" xr:uid="{00000000-0005-0000-0000-0000A2320000}"/>
    <cellStyle name="Percent 5 2 7" xfId="13110" xr:uid="{00000000-0005-0000-0000-0000A3320000}"/>
    <cellStyle name="Percent 5 2 7 2" xfId="13111" xr:uid="{00000000-0005-0000-0000-0000A4320000}"/>
    <cellStyle name="Percent 5 2 8" xfId="13112" xr:uid="{00000000-0005-0000-0000-0000A5320000}"/>
    <cellStyle name="Percent 5 2 8 2" xfId="13113" xr:uid="{00000000-0005-0000-0000-0000A6320000}"/>
    <cellStyle name="Percent 5 2 9" xfId="13114" xr:uid="{00000000-0005-0000-0000-0000A7320000}"/>
    <cellStyle name="Percent 5 2 9 2" xfId="13115" xr:uid="{00000000-0005-0000-0000-0000A8320000}"/>
    <cellStyle name="Percent 5 20" xfId="13116" xr:uid="{00000000-0005-0000-0000-0000A9320000}"/>
    <cellStyle name="Percent 5 21" xfId="13038" xr:uid="{00000000-0005-0000-0000-0000AA320000}"/>
    <cellStyle name="Percent 5 3" xfId="2857" xr:uid="{00000000-0005-0000-0000-0000AB320000}"/>
    <cellStyle name="Percent 5 3 10" xfId="13118" xr:uid="{00000000-0005-0000-0000-0000AC320000}"/>
    <cellStyle name="Percent 5 3 10 2" xfId="13119" xr:uid="{00000000-0005-0000-0000-0000AD320000}"/>
    <cellStyle name="Percent 5 3 11" xfId="13120" xr:uid="{00000000-0005-0000-0000-0000AE320000}"/>
    <cellStyle name="Percent 5 3 12" xfId="13117" xr:uid="{00000000-0005-0000-0000-0000AF320000}"/>
    <cellStyle name="Percent 5 3 2" xfId="2858" xr:uid="{00000000-0005-0000-0000-0000B0320000}"/>
    <cellStyle name="Percent 5 3 2 10" xfId="13121" xr:uid="{00000000-0005-0000-0000-0000B1320000}"/>
    <cellStyle name="Percent 5 3 2 2" xfId="13122" xr:uid="{00000000-0005-0000-0000-0000B2320000}"/>
    <cellStyle name="Percent 5 3 2 2 2" xfId="13123" xr:uid="{00000000-0005-0000-0000-0000B3320000}"/>
    <cellStyle name="Percent 5 3 2 2 2 2" xfId="13124" xr:uid="{00000000-0005-0000-0000-0000B4320000}"/>
    <cellStyle name="Percent 5 3 2 2 3" xfId="13125" xr:uid="{00000000-0005-0000-0000-0000B5320000}"/>
    <cellStyle name="Percent 5 3 2 2 3 2" xfId="13126" xr:uid="{00000000-0005-0000-0000-0000B6320000}"/>
    <cellStyle name="Percent 5 3 2 2 4" xfId="13127" xr:uid="{00000000-0005-0000-0000-0000B7320000}"/>
    <cellStyle name="Percent 5 3 2 3" xfId="13128" xr:uid="{00000000-0005-0000-0000-0000B8320000}"/>
    <cellStyle name="Percent 5 3 2 3 2" xfId="13129" xr:uid="{00000000-0005-0000-0000-0000B9320000}"/>
    <cellStyle name="Percent 5 3 2 3 2 2" xfId="13130" xr:uid="{00000000-0005-0000-0000-0000BA320000}"/>
    <cellStyle name="Percent 5 3 2 3 3" xfId="13131" xr:uid="{00000000-0005-0000-0000-0000BB320000}"/>
    <cellStyle name="Percent 5 3 2 3 3 2" xfId="13132" xr:uid="{00000000-0005-0000-0000-0000BC320000}"/>
    <cellStyle name="Percent 5 3 2 3 4" xfId="13133" xr:uid="{00000000-0005-0000-0000-0000BD320000}"/>
    <cellStyle name="Percent 5 3 2 4" xfId="13134" xr:uid="{00000000-0005-0000-0000-0000BE320000}"/>
    <cellStyle name="Percent 5 3 2 4 2" xfId="13135" xr:uid="{00000000-0005-0000-0000-0000BF320000}"/>
    <cellStyle name="Percent 5 3 2 4 2 2" xfId="13136" xr:uid="{00000000-0005-0000-0000-0000C0320000}"/>
    <cellStyle name="Percent 5 3 2 4 3" xfId="13137" xr:uid="{00000000-0005-0000-0000-0000C1320000}"/>
    <cellStyle name="Percent 5 3 2 4 3 2" xfId="13138" xr:uid="{00000000-0005-0000-0000-0000C2320000}"/>
    <cellStyle name="Percent 5 3 2 4 4" xfId="13139" xr:uid="{00000000-0005-0000-0000-0000C3320000}"/>
    <cellStyle name="Percent 5 3 2 4 4 2" xfId="13140" xr:uid="{00000000-0005-0000-0000-0000C4320000}"/>
    <cellStyle name="Percent 5 3 2 4 5" xfId="13141" xr:uid="{00000000-0005-0000-0000-0000C5320000}"/>
    <cellStyle name="Percent 5 3 2 5" xfId="13142" xr:uid="{00000000-0005-0000-0000-0000C6320000}"/>
    <cellStyle name="Percent 5 3 2 5 2" xfId="13143" xr:uid="{00000000-0005-0000-0000-0000C7320000}"/>
    <cellStyle name="Percent 5 3 2 5 2 2" xfId="13144" xr:uid="{00000000-0005-0000-0000-0000C8320000}"/>
    <cellStyle name="Percent 5 3 2 5 3" xfId="13145" xr:uid="{00000000-0005-0000-0000-0000C9320000}"/>
    <cellStyle name="Percent 5 3 2 5 3 2" xfId="13146" xr:uid="{00000000-0005-0000-0000-0000CA320000}"/>
    <cellStyle name="Percent 5 3 2 5 4" xfId="13147" xr:uid="{00000000-0005-0000-0000-0000CB320000}"/>
    <cellStyle name="Percent 5 3 2 6" xfId="13148" xr:uid="{00000000-0005-0000-0000-0000CC320000}"/>
    <cellStyle name="Percent 5 3 2 6 2" xfId="13149" xr:uid="{00000000-0005-0000-0000-0000CD320000}"/>
    <cellStyle name="Percent 5 3 2 7" xfId="13150" xr:uid="{00000000-0005-0000-0000-0000CE320000}"/>
    <cellStyle name="Percent 5 3 2 7 2" xfId="13151" xr:uid="{00000000-0005-0000-0000-0000CF320000}"/>
    <cellStyle name="Percent 5 3 2 8" xfId="13152" xr:uid="{00000000-0005-0000-0000-0000D0320000}"/>
    <cellStyle name="Percent 5 3 2 8 2" xfId="13153" xr:uid="{00000000-0005-0000-0000-0000D1320000}"/>
    <cellStyle name="Percent 5 3 2 9" xfId="13154" xr:uid="{00000000-0005-0000-0000-0000D2320000}"/>
    <cellStyle name="Percent 5 3 3" xfId="13155" xr:uid="{00000000-0005-0000-0000-0000D3320000}"/>
    <cellStyle name="Percent 5 3 3 2" xfId="13156" xr:uid="{00000000-0005-0000-0000-0000D4320000}"/>
    <cellStyle name="Percent 5 3 3 2 2" xfId="13157" xr:uid="{00000000-0005-0000-0000-0000D5320000}"/>
    <cellStyle name="Percent 5 3 3 3" xfId="13158" xr:uid="{00000000-0005-0000-0000-0000D6320000}"/>
    <cellStyle name="Percent 5 3 3 3 2" xfId="13159" xr:uid="{00000000-0005-0000-0000-0000D7320000}"/>
    <cellStyle name="Percent 5 3 3 4" xfId="13160" xr:uid="{00000000-0005-0000-0000-0000D8320000}"/>
    <cellStyle name="Percent 5 3 4" xfId="13161" xr:uid="{00000000-0005-0000-0000-0000D9320000}"/>
    <cellStyle name="Percent 5 3 4 2" xfId="13162" xr:uid="{00000000-0005-0000-0000-0000DA320000}"/>
    <cellStyle name="Percent 5 3 4 2 2" xfId="13163" xr:uid="{00000000-0005-0000-0000-0000DB320000}"/>
    <cellStyle name="Percent 5 3 4 3" xfId="13164" xr:uid="{00000000-0005-0000-0000-0000DC320000}"/>
    <cellStyle name="Percent 5 3 4 3 2" xfId="13165" xr:uid="{00000000-0005-0000-0000-0000DD320000}"/>
    <cellStyle name="Percent 5 3 4 4" xfId="13166" xr:uid="{00000000-0005-0000-0000-0000DE320000}"/>
    <cellStyle name="Percent 5 3 5" xfId="13167" xr:uid="{00000000-0005-0000-0000-0000DF320000}"/>
    <cellStyle name="Percent 5 3 5 2" xfId="13168" xr:uid="{00000000-0005-0000-0000-0000E0320000}"/>
    <cellStyle name="Percent 5 3 5 2 2" xfId="13169" xr:uid="{00000000-0005-0000-0000-0000E1320000}"/>
    <cellStyle name="Percent 5 3 5 3" xfId="13170" xr:uid="{00000000-0005-0000-0000-0000E2320000}"/>
    <cellStyle name="Percent 5 3 5 3 2" xfId="13171" xr:uid="{00000000-0005-0000-0000-0000E3320000}"/>
    <cellStyle name="Percent 5 3 5 4" xfId="13172" xr:uid="{00000000-0005-0000-0000-0000E4320000}"/>
    <cellStyle name="Percent 5 3 5 4 2" xfId="13173" xr:uid="{00000000-0005-0000-0000-0000E5320000}"/>
    <cellStyle name="Percent 5 3 5 5" xfId="13174" xr:uid="{00000000-0005-0000-0000-0000E6320000}"/>
    <cellStyle name="Percent 5 3 6" xfId="13175" xr:uid="{00000000-0005-0000-0000-0000E7320000}"/>
    <cellStyle name="Percent 5 3 6 2" xfId="13176" xr:uid="{00000000-0005-0000-0000-0000E8320000}"/>
    <cellStyle name="Percent 5 3 6 2 2" xfId="13177" xr:uid="{00000000-0005-0000-0000-0000E9320000}"/>
    <cellStyle name="Percent 5 3 6 3" xfId="13178" xr:uid="{00000000-0005-0000-0000-0000EA320000}"/>
    <cellStyle name="Percent 5 3 6 3 2" xfId="13179" xr:uid="{00000000-0005-0000-0000-0000EB320000}"/>
    <cellStyle name="Percent 5 3 6 4" xfId="13180" xr:uid="{00000000-0005-0000-0000-0000EC320000}"/>
    <cellStyle name="Percent 5 3 7" xfId="13181" xr:uid="{00000000-0005-0000-0000-0000ED320000}"/>
    <cellStyle name="Percent 5 3 7 2" xfId="13182" xr:uid="{00000000-0005-0000-0000-0000EE320000}"/>
    <cellStyle name="Percent 5 3 8" xfId="13183" xr:uid="{00000000-0005-0000-0000-0000EF320000}"/>
    <cellStyle name="Percent 5 3 8 2" xfId="13184" xr:uid="{00000000-0005-0000-0000-0000F0320000}"/>
    <cellStyle name="Percent 5 3 9" xfId="13185" xr:uid="{00000000-0005-0000-0000-0000F1320000}"/>
    <cellStyle name="Percent 5 3 9 2" xfId="13186" xr:uid="{00000000-0005-0000-0000-0000F2320000}"/>
    <cellStyle name="Percent 5 4" xfId="2859" xr:uid="{00000000-0005-0000-0000-0000F3320000}"/>
    <cellStyle name="Percent 5 4 10" xfId="13187" xr:uid="{00000000-0005-0000-0000-0000F4320000}"/>
    <cellStyle name="Percent 5 4 2" xfId="13188" xr:uid="{00000000-0005-0000-0000-0000F5320000}"/>
    <cellStyle name="Percent 5 4 2 2" xfId="13189" xr:uid="{00000000-0005-0000-0000-0000F6320000}"/>
    <cellStyle name="Percent 5 4 2 2 2" xfId="13190" xr:uid="{00000000-0005-0000-0000-0000F7320000}"/>
    <cellStyle name="Percent 5 4 2 3" xfId="13191" xr:uid="{00000000-0005-0000-0000-0000F8320000}"/>
    <cellStyle name="Percent 5 4 2 3 2" xfId="13192" xr:uid="{00000000-0005-0000-0000-0000F9320000}"/>
    <cellStyle name="Percent 5 4 2 4" xfId="13193" xr:uid="{00000000-0005-0000-0000-0000FA320000}"/>
    <cellStyle name="Percent 5 4 3" xfId="13194" xr:uid="{00000000-0005-0000-0000-0000FB320000}"/>
    <cellStyle name="Percent 5 4 3 2" xfId="13195" xr:uid="{00000000-0005-0000-0000-0000FC320000}"/>
    <cellStyle name="Percent 5 4 3 2 2" xfId="13196" xr:uid="{00000000-0005-0000-0000-0000FD320000}"/>
    <cellStyle name="Percent 5 4 3 3" xfId="13197" xr:uid="{00000000-0005-0000-0000-0000FE320000}"/>
    <cellStyle name="Percent 5 4 3 3 2" xfId="13198" xr:uid="{00000000-0005-0000-0000-0000FF320000}"/>
    <cellStyle name="Percent 5 4 3 4" xfId="13199" xr:uid="{00000000-0005-0000-0000-000000330000}"/>
    <cellStyle name="Percent 5 4 4" xfId="13200" xr:uid="{00000000-0005-0000-0000-000001330000}"/>
    <cellStyle name="Percent 5 4 4 2" xfId="13201" xr:uid="{00000000-0005-0000-0000-000002330000}"/>
    <cellStyle name="Percent 5 4 4 2 2" xfId="13202" xr:uid="{00000000-0005-0000-0000-000003330000}"/>
    <cellStyle name="Percent 5 4 4 3" xfId="13203" xr:uid="{00000000-0005-0000-0000-000004330000}"/>
    <cellStyle name="Percent 5 4 4 3 2" xfId="13204" xr:uid="{00000000-0005-0000-0000-000005330000}"/>
    <cellStyle name="Percent 5 4 4 4" xfId="13205" xr:uid="{00000000-0005-0000-0000-000006330000}"/>
    <cellStyle name="Percent 5 4 4 4 2" xfId="13206" xr:uid="{00000000-0005-0000-0000-000007330000}"/>
    <cellStyle name="Percent 5 4 4 5" xfId="13207" xr:uid="{00000000-0005-0000-0000-000008330000}"/>
    <cellStyle name="Percent 5 4 5" xfId="13208" xr:uid="{00000000-0005-0000-0000-000009330000}"/>
    <cellStyle name="Percent 5 4 5 2" xfId="13209" xr:uid="{00000000-0005-0000-0000-00000A330000}"/>
    <cellStyle name="Percent 5 4 5 2 2" xfId="13210" xr:uid="{00000000-0005-0000-0000-00000B330000}"/>
    <cellStyle name="Percent 5 4 5 3" xfId="13211" xr:uid="{00000000-0005-0000-0000-00000C330000}"/>
    <cellStyle name="Percent 5 4 5 3 2" xfId="13212" xr:uid="{00000000-0005-0000-0000-00000D330000}"/>
    <cellStyle name="Percent 5 4 5 4" xfId="13213" xr:uid="{00000000-0005-0000-0000-00000E330000}"/>
    <cellStyle name="Percent 5 4 6" xfId="13214" xr:uid="{00000000-0005-0000-0000-00000F330000}"/>
    <cellStyle name="Percent 5 4 6 2" xfId="13215" xr:uid="{00000000-0005-0000-0000-000010330000}"/>
    <cellStyle name="Percent 5 4 7" xfId="13216" xr:uid="{00000000-0005-0000-0000-000011330000}"/>
    <cellStyle name="Percent 5 4 7 2" xfId="13217" xr:uid="{00000000-0005-0000-0000-000012330000}"/>
    <cellStyle name="Percent 5 4 8" xfId="13218" xr:uid="{00000000-0005-0000-0000-000013330000}"/>
    <cellStyle name="Percent 5 4 8 2" xfId="13219" xr:uid="{00000000-0005-0000-0000-000014330000}"/>
    <cellStyle name="Percent 5 4 9" xfId="13220" xr:uid="{00000000-0005-0000-0000-000015330000}"/>
    <cellStyle name="Percent 5 5" xfId="13221" xr:uid="{00000000-0005-0000-0000-000016330000}"/>
    <cellStyle name="Percent 5 5 2" xfId="13222" xr:uid="{00000000-0005-0000-0000-000017330000}"/>
    <cellStyle name="Percent 5 5 2 2" xfId="13223" xr:uid="{00000000-0005-0000-0000-000018330000}"/>
    <cellStyle name="Percent 5 5 2 2 2" xfId="13224" xr:uid="{00000000-0005-0000-0000-000019330000}"/>
    <cellStyle name="Percent 5 5 2 3" xfId="13225" xr:uid="{00000000-0005-0000-0000-00001A330000}"/>
    <cellStyle name="Percent 5 5 2 3 2" xfId="13226" xr:uid="{00000000-0005-0000-0000-00001B330000}"/>
    <cellStyle name="Percent 5 5 2 4" xfId="13227" xr:uid="{00000000-0005-0000-0000-00001C330000}"/>
    <cellStyle name="Percent 5 5 3" xfId="13228" xr:uid="{00000000-0005-0000-0000-00001D330000}"/>
    <cellStyle name="Percent 5 5 3 2" xfId="13229" xr:uid="{00000000-0005-0000-0000-00001E330000}"/>
    <cellStyle name="Percent 5 5 3 2 2" xfId="13230" xr:uid="{00000000-0005-0000-0000-00001F330000}"/>
    <cellStyle name="Percent 5 5 3 3" xfId="13231" xr:uid="{00000000-0005-0000-0000-000020330000}"/>
    <cellStyle name="Percent 5 5 3 3 2" xfId="13232" xr:uid="{00000000-0005-0000-0000-000021330000}"/>
    <cellStyle name="Percent 5 5 3 4" xfId="13233" xr:uid="{00000000-0005-0000-0000-000022330000}"/>
    <cellStyle name="Percent 5 5 4" xfId="13234" xr:uid="{00000000-0005-0000-0000-000023330000}"/>
    <cellStyle name="Percent 5 5 4 2" xfId="13235" xr:uid="{00000000-0005-0000-0000-000024330000}"/>
    <cellStyle name="Percent 5 5 4 2 2" xfId="13236" xr:uid="{00000000-0005-0000-0000-000025330000}"/>
    <cellStyle name="Percent 5 5 4 3" xfId="13237" xr:uid="{00000000-0005-0000-0000-000026330000}"/>
    <cellStyle name="Percent 5 5 4 3 2" xfId="13238" xr:uid="{00000000-0005-0000-0000-000027330000}"/>
    <cellStyle name="Percent 5 5 4 4" xfId="13239" xr:uid="{00000000-0005-0000-0000-000028330000}"/>
    <cellStyle name="Percent 5 5 4 4 2" xfId="13240" xr:uid="{00000000-0005-0000-0000-000029330000}"/>
    <cellStyle name="Percent 5 5 4 5" xfId="13241" xr:uid="{00000000-0005-0000-0000-00002A330000}"/>
    <cellStyle name="Percent 5 5 5" xfId="13242" xr:uid="{00000000-0005-0000-0000-00002B330000}"/>
    <cellStyle name="Percent 5 5 5 2" xfId="13243" xr:uid="{00000000-0005-0000-0000-00002C330000}"/>
    <cellStyle name="Percent 5 5 5 2 2" xfId="13244" xr:uid="{00000000-0005-0000-0000-00002D330000}"/>
    <cellStyle name="Percent 5 5 5 3" xfId="13245" xr:uid="{00000000-0005-0000-0000-00002E330000}"/>
    <cellStyle name="Percent 5 5 5 3 2" xfId="13246" xr:uid="{00000000-0005-0000-0000-00002F330000}"/>
    <cellStyle name="Percent 5 5 5 4" xfId="13247" xr:uid="{00000000-0005-0000-0000-000030330000}"/>
    <cellStyle name="Percent 5 5 6" xfId="13248" xr:uid="{00000000-0005-0000-0000-000031330000}"/>
    <cellStyle name="Percent 5 5 6 2" xfId="13249" xr:uid="{00000000-0005-0000-0000-000032330000}"/>
    <cellStyle name="Percent 5 5 7" xfId="13250" xr:uid="{00000000-0005-0000-0000-000033330000}"/>
    <cellStyle name="Percent 5 5 7 2" xfId="13251" xr:uid="{00000000-0005-0000-0000-000034330000}"/>
    <cellStyle name="Percent 5 5 8" xfId="13252" xr:uid="{00000000-0005-0000-0000-000035330000}"/>
    <cellStyle name="Percent 5 5 8 2" xfId="13253" xr:uid="{00000000-0005-0000-0000-000036330000}"/>
    <cellStyle name="Percent 5 5 9" xfId="13254" xr:uid="{00000000-0005-0000-0000-000037330000}"/>
    <cellStyle name="Percent 5 6" xfId="13255" xr:uid="{00000000-0005-0000-0000-000038330000}"/>
    <cellStyle name="Percent 5 6 2" xfId="13256" xr:uid="{00000000-0005-0000-0000-000039330000}"/>
    <cellStyle name="Percent 5 6 2 2" xfId="13257" xr:uid="{00000000-0005-0000-0000-00003A330000}"/>
    <cellStyle name="Percent 5 6 2 2 2" xfId="13258" xr:uid="{00000000-0005-0000-0000-00003B330000}"/>
    <cellStyle name="Percent 5 6 2 3" xfId="13259" xr:uid="{00000000-0005-0000-0000-00003C330000}"/>
    <cellStyle name="Percent 5 6 2 3 2" xfId="13260" xr:uid="{00000000-0005-0000-0000-00003D330000}"/>
    <cellStyle name="Percent 5 6 2 4" xfId="13261" xr:uid="{00000000-0005-0000-0000-00003E330000}"/>
    <cellStyle name="Percent 5 6 3" xfId="13262" xr:uid="{00000000-0005-0000-0000-00003F330000}"/>
    <cellStyle name="Percent 5 6 3 2" xfId="13263" xr:uid="{00000000-0005-0000-0000-000040330000}"/>
    <cellStyle name="Percent 5 6 3 2 2" xfId="13264" xr:uid="{00000000-0005-0000-0000-000041330000}"/>
    <cellStyle name="Percent 5 6 3 3" xfId="13265" xr:uid="{00000000-0005-0000-0000-000042330000}"/>
    <cellStyle name="Percent 5 6 3 3 2" xfId="13266" xr:uid="{00000000-0005-0000-0000-000043330000}"/>
    <cellStyle name="Percent 5 6 3 4" xfId="13267" xr:uid="{00000000-0005-0000-0000-000044330000}"/>
    <cellStyle name="Percent 5 6 4" xfId="13268" xr:uid="{00000000-0005-0000-0000-000045330000}"/>
    <cellStyle name="Percent 5 6 4 2" xfId="13269" xr:uid="{00000000-0005-0000-0000-000046330000}"/>
    <cellStyle name="Percent 5 6 4 2 2" xfId="13270" xr:uid="{00000000-0005-0000-0000-000047330000}"/>
    <cellStyle name="Percent 5 6 4 3" xfId="13271" xr:uid="{00000000-0005-0000-0000-000048330000}"/>
    <cellStyle name="Percent 5 6 4 3 2" xfId="13272" xr:uid="{00000000-0005-0000-0000-000049330000}"/>
    <cellStyle name="Percent 5 6 4 4" xfId="13273" xr:uid="{00000000-0005-0000-0000-00004A330000}"/>
    <cellStyle name="Percent 5 6 4 4 2" xfId="13274" xr:uid="{00000000-0005-0000-0000-00004B330000}"/>
    <cellStyle name="Percent 5 6 4 5" xfId="13275" xr:uid="{00000000-0005-0000-0000-00004C330000}"/>
    <cellStyle name="Percent 5 6 5" xfId="13276" xr:uid="{00000000-0005-0000-0000-00004D330000}"/>
    <cellStyle name="Percent 5 6 5 2" xfId="13277" xr:uid="{00000000-0005-0000-0000-00004E330000}"/>
    <cellStyle name="Percent 5 6 5 2 2" xfId="13278" xr:uid="{00000000-0005-0000-0000-00004F330000}"/>
    <cellStyle name="Percent 5 6 5 3" xfId="13279" xr:uid="{00000000-0005-0000-0000-000050330000}"/>
    <cellStyle name="Percent 5 6 5 3 2" xfId="13280" xr:uid="{00000000-0005-0000-0000-000051330000}"/>
    <cellStyle name="Percent 5 6 5 4" xfId="13281" xr:uid="{00000000-0005-0000-0000-000052330000}"/>
    <cellStyle name="Percent 5 6 6" xfId="13282" xr:uid="{00000000-0005-0000-0000-000053330000}"/>
    <cellStyle name="Percent 5 6 6 2" xfId="13283" xr:uid="{00000000-0005-0000-0000-000054330000}"/>
    <cellStyle name="Percent 5 6 7" xfId="13284" xr:uid="{00000000-0005-0000-0000-000055330000}"/>
    <cellStyle name="Percent 5 6 7 2" xfId="13285" xr:uid="{00000000-0005-0000-0000-000056330000}"/>
    <cellStyle name="Percent 5 6 8" xfId="13286" xr:uid="{00000000-0005-0000-0000-000057330000}"/>
    <cellStyle name="Percent 5 6 8 2" xfId="13287" xr:uid="{00000000-0005-0000-0000-000058330000}"/>
    <cellStyle name="Percent 5 6 9" xfId="13288" xr:uid="{00000000-0005-0000-0000-000059330000}"/>
    <cellStyle name="Percent 5 7" xfId="13289" xr:uid="{00000000-0005-0000-0000-00005A330000}"/>
    <cellStyle name="Percent 5 7 2" xfId="13290" xr:uid="{00000000-0005-0000-0000-00005B330000}"/>
    <cellStyle name="Percent 5 7 2 2" xfId="13291" xr:uid="{00000000-0005-0000-0000-00005C330000}"/>
    <cellStyle name="Percent 5 7 2 2 2" xfId="13292" xr:uid="{00000000-0005-0000-0000-00005D330000}"/>
    <cellStyle name="Percent 5 7 2 3" xfId="13293" xr:uid="{00000000-0005-0000-0000-00005E330000}"/>
    <cellStyle name="Percent 5 7 2 3 2" xfId="13294" xr:uid="{00000000-0005-0000-0000-00005F330000}"/>
    <cellStyle name="Percent 5 7 2 4" xfId="13295" xr:uid="{00000000-0005-0000-0000-000060330000}"/>
    <cellStyle name="Percent 5 7 3" xfId="13296" xr:uid="{00000000-0005-0000-0000-000061330000}"/>
    <cellStyle name="Percent 5 7 3 2" xfId="13297" xr:uid="{00000000-0005-0000-0000-000062330000}"/>
    <cellStyle name="Percent 5 7 3 2 2" xfId="13298" xr:uid="{00000000-0005-0000-0000-000063330000}"/>
    <cellStyle name="Percent 5 7 3 3" xfId="13299" xr:uid="{00000000-0005-0000-0000-000064330000}"/>
    <cellStyle name="Percent 5 7 3 3 2" xfId="13300" xr:uid="{00000000-0005-0000-0000-000065330000}"/>
    <cellStyle name="Percent 5 7 3 4" xfId="13301" xr:uid="{00000000-0005-0000-0000-000066330000}"/>
    <cellStyle name="Percent 5 7 4" xfId="13302" xr:uid="{00000000-0005-0000-0000-000067330000}"/>
    <cellStyle name="Percent 5 7 4 2" xfId="13303" xr:uid="{00000000-0005-0000-0000-000068330000}"/>
    <cellStyle name="Percent 5 7 4 2 2" xfId="13304" xr:uid="{00000000-0005-0000-0000-000069330000}"/>
    <cellStyle name="Percent 5 7 4 3" xfId="13305" xr:uid="{00000000-0005-0000-0000-00006A330000}"/>
    <cellStyle name="Percent 5 7 4 3 2" xfId="13306" xr:uid="{00000000-0005-0000-0000-00006B330000}"/>
    <cellStyle name="Percent 5 7 4 4" xfId="13307" xr:uid="{00000000-0005-0000-0000-00006C330000}"/>
    <cellStyle name="Percent 5 7 4 4 2" xfId="13308" xr:uid="{00000000-0005-0000-0000-00006D330000}"/>
    <cellStyle name="Percent 5 7 4 5" xfId="13309" xr:uid="{00000000-0005-0000-0000-00006E330000}"/>
    <cellStyle name="Percent 5 7 5" xfId="13310" xr:uid="{00000000-0005-0000-0000-00006F330000}"/>
    <cellStyle name="Percent 5 7 5 2" xfId="13311" xr:uid="{00000000-0005-0000-0000-000070330000}"/>
    <cellStyle name="Percent 5 7 5 2 2" xfId="13312" xr:uid="{00000000-0005-0000-0000-000071330000}"/>
    <cellStyle name="Percent 5 7 5 3" xfId="13313" xr:uid="{00000000-0005-0000-0000-000072330000}"/>
    <cellStyle name="Percent 5 7 5 3 2" xfId="13314" xr:uid="{00000000-0005-0000-0000-000073330000}"/>
    <cellStyle name="Percent 5 7 5 4" xfId="13315" xr:uid="{00000000-0005-0000-0000-000074330000}"/>
    <cellStyle name="Percent 5 7 6" xfId="13316" xr:uid="{00000000-0005-0000-0000-000075330000}"/>
    <cellStyle name="Percent 5 7 6 2" xfId="13317" xr:uid="{00000000-0005-0000-0000-000076330000}"/>
    <cellStyle name="Percent 5 7 7" xfId="13318" xr:uid="{00000000-0005-0000-0000-000077330000}"/>
    <cellStyle name="Percent 5 7 7 2" xfId="13319" xr:uid="{00000000-0005-0000-0000-000078330000}"/>
    <cellStyle name="Percent 5 7 8" xfId="13320" xr:uid="{00000000-0005-0000-0000-000079330000}"/>
    <cellStyle name="Percent 5 7 8 2" xfId="13321" xr:uid="{00000000-0005-0000-0000-00007A330000}"/>
    <cellStyle name="Percent 5 7 9" xfId="13322" xr:uid="{00000000-0005-0000-0000-00007B330000}"/>
    <cellStyle name="Percent 5 8" xfId="13323" xr:uid="{00000000-0005-0000-0000-00007C330000}"/>
    <cellStyle name="Percent 5 8 2" xfId="13324" xr:uid="{00000000-0005-0000-0000-00007D330000}"/>
    <cellStyle name="Percent 5 8 2 2" xfId="13325" xr:uid="{00000000-0005-0000-0000-00007E330000}"/>
    <cellStyle name="Percent 5 8 2 2 2" xfId="13326" xr:uid="{00000000-0005-0000-0000-00007F330000}"/>
    <cellStyle name="Percent 5 8 2 3" xfId="13327" xr:uid="{00000000-0005-0000-0000-000080330000}"/>
    <cellStyle name="Percent 5 8 2 3 2" xfId="13328" xr:uid="{00000000-0005-0000-0000-000081330000}"/>
    <cellStyle name="Percent 5 8 2 4" xfId="13329" xr:uid="{00000000-0005-0000-0000-000082330000}"/>
    <cellStyle name="Percent 5 8 3" xfId="13330" xr:uid="{00000000-0005-0000-0000-000083330000}"/>
    <cellStyle name="Percent 5 8 3 2" xfId="13331" xr:uid="{00000000-0005-0000-0000-000084330000}"/>
    <cellStyle name="Percent 5 8 3 2 2" xfId="13332" xr:uid="{00000000-0005-0000-0000-000085330000}"/>
    <cellStyle name="Percent 5 8 3 3" xfId="13333" xr:uid="{00000000-0005-0000-0000-000086330000}"/>
    <cellStyle name="Percent 5 8 3 3 2" xfId="13334" xr:uid="{00000000-0005-0000-0000-000087330000}"/>
    <cellStyle name="Percent 5 8 3 4" xfId="13335" xr:uid="{00000000-0005-0000-0000-000088330000}"/>
    <cellStyle name="Percent 5 8 4" xfId="13336" xr:uid="{00000000-0005-0000-0000-000089330000}"/>
    <cellStyle name="Percent 5 8 4 2" xfId="13337" xr:uid="{00000000-0005-0000-0000-00008A330000}"/>
    <cellStyle name="Percent 5 8 4 2 2" xfId="13338" xr:uid="{00000000-0005-0000-0000-00008B330000}"/>
    <cellStyle name="Percent 5 8 4 3" xfId="13339" xr:uid="{00000000-0005-0000-0000-00008C330000}"/>
    <cellStyle name="Percent 5 8 4 3 2" xfId="13340" xr:uid="{00000000-0005-0000-0000-00008D330000}"/>
    <cellStyle name="Percent 5 8 4 4" xfId="13341" xr:uid="{00000000-0005-0000-0000-00008E330000}"/>
    <cellStyle name="Percent 5 8 4 4 2" xfId="13342" xr:uid="{00000000-0005-0000-0000-00008F330000}"/>
    <cellStyle name="Percent 5 8 4 5" xfId="13343" xr:uid="{00000000-0005-0000-0000-000090330000}"/>
    <cellStyle name="Percent 5 8 5" xfId="13344" xr:uid="{00000000-0005-0000-0000-000091330000}"/>
    <cellStyle name="Percent 5 8 5 2" xfId="13345" xr:uid="{00000000-0005-0000-0000-000092330000}"/>
    <cellStyle name="Percent 5 8 5 2 2" xfId="13346" xr:uid="{00000000-0005-0000-0000-000093330000}"/>
    <cellStyle name="Percent 5 8 5 3" xfId="13347" xr:uid="{00000000-0005-0000-0000-000094330000}"/>
    <cellStyle name="Percent 5 8 5 3 2" xfId="13348" xr:uid="{00000000-0005-0000-0000-000095330000}"/>
    <cellStyle name="Percent 5 8 5 4" xfId="13349" xr:uid="{00000000-0005-0000-0000-000096330000}"/>
    <cellStyle name="Percent 5 8 6" xfId="13350" xr:uid="{00000000-0005-0000-0000-000097330000}"/>
    <cellStyle name="Percent 5 8 6 2" xfId="13351" xr:uid="{00000000-0005-0000-0000-000098330000}"/>
    <cellStyle name="Percent 5 8 7" xfId="13352" xr:uid="{00000000-0005-0000-0000-000099330000}"/>
    <cellStyle name="Percent 5 8 7 2" xfId="13353" xr:uid="{00000000-0005-0000-0000-00009A330000}"/>
    <cellStyle name="Percent 5 8 8" xfId="13354" xr:uid="{00000000-0005-0000-0000-00009B330000}"/>
    <cellStyle name="Percent 5 8 8 2" xfId="13355" xr:uid="{00000000-0005-0000-0000-00009C330000}"/>
    <cellStyle name="Percent 5 8 9" xfId="13356" xr:uid="{00000000-0005-0000-0000-00009D330000}"/>
    <cellStyle name="Percent 5 9" xfId="13357" xr:uid="{00000000-0005-0000-0000-00009E330000}"/>
    <cellStyle name="Percent 5 9 2" xfId="13358" xr:uid="{00000000-0005-0000-0000-00009F330000}"/>
    <cellStyle name="Percent 5 9 2 2" xfId="13359" xr:uid="{00000000-0005-0000-0000-0000A0330000}"/>
    <cellStyle name="Percent 5 9 2 2 2" xfId="13360" xr:uid="{00000000-0005-0000-0000-0000A1330000}"/>
    <cellStyle name="Percent 5 9 2 3" xfId="13361" xr:uid="{00000000-0005-0000-0000-0000A2330000}"/>
    <cellStyle name="Percent 5 9 2 3 2" xfId="13362" xr:uid="{00000000-0005-0000-0000-0000A3330000}"/>
    <cellStyle name="Percent 5 9 2 4" xfId="13363" xr:uid="{00000000-0005-0000-0000-0000A4330000}"/>
    <cellStyle name="Percent 5 9 3" xfId="13364" xr:uid="{00000000-0005-0000-0000-0000A5330000}"/>
    <cellStyle name="Percent 5 9 3 2" xfId="13365" xr:uid="{00000000-0005-0000-0000-0000A6330000}"/>
    <cellStyle name="Percent 5 9 3 2 2" xfId="13366" xr:uid="{00000000-0005-0000-0000-0000A7330000}"/>
    <cellStyle name="Percent 5 9 3 3" xfId="13367" xr:uid="{00000000-0005-0000-0000-0000A8330000}"/>
    <cellStyle name="Percent 5 9 3 3 2" xfId="13368" xr:uid="{00000000-0005-0000-0000-0000A9330000}"/>
    <cellStyle name="Percent 5 9 3 4" xfId="13369" xr:uid="{00000000-0005-0000-0000-0000AA330000}"/>
    <cellStyle name="Percent 5 9 4" xfId="13370" xr:uid="{00000000-0005-0000-0000-0000AB330000}"/>
    <cellStyle name="Percent 5 9 4 2" xfId="13371" xr:uid="{00000000-0005-0000-0000-0000AC330000}"/>
    <cellStyle name="Percent 5 9 4 2 2" xfId="13372" xr:uid="{00000000-0005-0000-0000-0000AD330000}"/>
    <cellStyle name="Percent 5 9 4 3" xfId="13373" xr:uid="{00000000-0005-0000-0000-0000AE330000}"/>
    <cellStyle name="Percent 5 9 4 3 2" xfId="13374" xr:uid="{00000000-0005-0000-0000-0000AF330000}"/>
    <cellStyle name="Percent 5 9 4 4" xfId="13375" xr:uid="{00000000-0005-0000-0000-0000B0330000}"/>
    <cellStyle name="Percent 5 9 4 4 2" xfId="13376" xr:uid="{00000000-0005-0000-0000-0000B1330000}"/>
    <cellStyle name="Percent 5 9 4 5" xfId="13377" xr:uid="{00000000-0005-0000-0000-0000B2330000}"/>
    <cellStyle name="Percent 5 9 5" xfId="13378" xr:uid="{00000000-0005-0000-0000-0000B3330000}"/>
    <cellStyle name="Percent 5 9 5 2" xfId="13379" xr:uid="{00000000-0005-0000-0000-0000B4330000}"/>
    <cellStyle name="Percent 5 9 5 2 2" xfId="13380" xr:uid="{00000000-0005-0000-0000-0000B5330000}"/>
    <cellStyle name="Percent 5 9 5 3" xfId="13381" xr:uid="{00000000-0005-0000-0000-0000B6330000}"/>
    <cellStyle name="Percent 5 9 5 3 2" xfId="13382" xr:uid="{00000000-0005-0000-0000-0000B7330000}"/>
    <cellStyle name="Percent 5 9 5 4" xfId="13383" xr:uid="{00000000-0005-0000-0000-0000B8330000}"/>
    <cellStyle name="Percent 5 9 6" xfId="13384" xr:uid="{00000000-0005-0000-0000-0000B9330000}"/>
    <cellStyle name="Percent 5 9 6 2" xfId="13385" xr:uid="{00000000-0005-0000-0000-0000BA330000}"/>
    <cellStyle name="Percent 5 9 7" xfId="13386" xr:uid="{00000000-0005-0000-0000-0000BB330000}"/>
    <cellStyle name="Percent 5 9 7 2" xfId="13387" xr:uid="{00000000-0005-0000-0000-0000BC330000}"/>
    <cellStyle name="Percent 5 9 8" xfId="13388" xr:uid="{00000000-0005-0000-0000-0000BD330000}"/>
    <cellStyle name="Percent 5 9 8 2" xfId="13389" xr:uid="{00000000-0005-0000-0000-0000BE330000}"/>
    <cellStyle name="Percent 5 9 9" xfId="13390" xr:uid="{00000000-0005-0000-0000-0000BF330000}"/>
    <cellStyle name="Percent 6" xfId="2860" xr:uid="{00000000-0005-0000-0000-0000C0330000}"/>
    <cellStyle name="Percent 6 10" xfId="13392" xr:uid="{00000000-0005-0000-0000-0000C1330000}"/>
    <cellStyle name="Percent 6 10 2" xfId="13393" xr:uid="{00000000-0005-0000-0000-0000C2330000}"/>
    <cellStyle name="Percent 6 10 2 2" xfId="13394" xr:uid="{00000000-0005-0000-0000-0000C3330000}"/>
    <cellStyle name="Percent 6 10 3" xfId="13395" xr:uid="{00000000-0005-0000-0000-0000C4330000}"/>
    <cellStyle name="Percent 6 10 3 2" xfId="13396" xr:uid="{00000000-0005-0000-0000-0000C5330000}"/>
    <cellStyle name="Percent 6 10 4" xfId="13397" xr:uid="{00000000-0005-0000-0000-0000C6330000}"/>
    <cellStyle name="Percent 6 11" xfId="13398" xr:uid="{00000000-0005-0000-0000-0000C7330000}"/>
    <cellStyle name="Percent 6 11 2" xfId="13399" xr:uid="{00000000-0005-0000-0000-0000C8330000}"/>
    <cellStyle name="Percent 6 11 2 2" xfId="13400" xr:uid="{00000000-0005-0000-0000-0000C9330000}"/>
    <cellStyle name="Percent 6 11 3" xfId="13401" xr:uid="{00000000-0005-0000-0000-0000CA330000}"/>
    <cellStyle name="Percent 6 11 3 2" xfId="13402" xr:uid="{00000000-0005-0000-0000-0000CB330000}"/>
    <cellStyle name="Percent 6 11 4" xfId="13403" xr:uid="{00000000-0005-0000-0000-0000CC330000}"/>
    <cellStyle name="Percent 6 12" xfId="13404" xr:uid="{00000000-0005-0000-0000-0000CD330000}"/>
    <cellStyle name="Percent 6 12 2" xfId="13405" xr:uid="{00000000-0005-0000-0000-0000CE330000}"/>
    <cellStyle name="Percent 6 12 2 2" xfId="13406" xr:uid="{00000000-0005-0000-0000-0000CF330000}"/>
    <cellStyle name="Percent 6 12 3" xfId="13407" xr:uid="{00000000-0005-0000-0000-0000D0330000}"/>
    <cellStyle name="Percent 6 12 3 2" xfId="13408" xr:uid="{00000000-0005-0000-0000-0000D1330000}"/>
    <cellStyle name="Percent 6 12 4" xfId="13409" xr:uid="{00000000-0005-0000-0000-0000D2330000}"/>
    <cellStyle name="Percent 6 13" xfId="13410" xr:uid="{00000000-0005-0000-0000-0000D3330000}"/>
    <cellStyle name="Percent 6 13 2" xfId="13411" xr:uid="{00000000-0005-0000-0000-0000D4330000}"/>
    <cellStyle name="Percent 6 13 2 2" xfId="13412" xr:uid="{00000000-0005-0000-0000-0000D5330000}"/>
    <cellStyle name="Percent 6 13 3" xfId="13413" xr:uid="{00000000-0005-0000-0000-0000D6330000}"/>
    <cellStyle name="Percent 6 13 3 2" xfId="13414" xr:uid="{00000000-0005-0000-0000-0000D7330000}"/>
    <cellStyle name="Percent 6 13 4" xfId="13415" xr:uid="{00000000-0005-0000-0000-0000D8330000}"/>
    <cellStyle name="Percent 6 13 4 2" xfId="13416" xr:uid="{00000000-0005-0000-0000-0000D9330000}"/>
    <cellStyle name="Percent 6 13 5" xfId="13417" xr:uid="{00000000-0005-0000-0000-0000DA330000}"/>
    <cellStyle name="Percent 6 14" xfId="13418" xr:uid="{00000000-0005-0000-0000-0000DB330000}"/>
    <cellStyle name="Percent 6 14 2" xfId="13419" xr:uid="{00000000-0005-0000-0000-0000DC330000}"/>
    <cellStyle name="Percent 6 14 2 2" xfId="13420" xr:uid="{00000000-0005-0000-0000-0000DD330000}"/>
    <cellStyle name="Percent 6 14 3" xfId="13421" xr:uid="{00000000-0005-0000-0000-0000DE330000}"/>
    <cellStyle name="Percent 6 14 3 2" xfId="13422" xr:uid="{00000000-0005-0000-0000-0000DF330000}"/>
    <cellStyle name="Percent 6 14 4" xfId="13423" xr:uid="{00000000-0005-0000-0000-0000E0330000}"/>
    <cellStyle name="Percent 6 15" xfId="13424" xr:uid="{00000000-0005-0000-0000-0000E1330000}"/>
    <cellStyle name="Percent 6 15 2" xfId="13425" xr:uid="{00000000-0005-0000-0000-0000E2330000}"/>
    <cellStyle name="Percent 6 16" xfId="13426" xr:uid="{00000000-0005-0000-0000-0000E3330000}"/>
    <cellStyle name="Percent 6 16 2" xfId="13427" xr:uid="{00000000-0005-0000-0000-0000E4330000}"/>
    <cellStyle name="Percent 6 17" xfId="13428" xr:uid="{00000000-0005-0000-0000-0000E5330000}"/>
    <cellStyle name="Percent 6 17 2" xfId="13429" xr:uid="{00000000-0005-0000-0000-0000E6330000}"/>
    <cellStyle name="Percent 6 18" xfId="13430" xr:uid="{00000000-0005-0000-0000-0000E7330000}"/>
    <cellStyle name="Percent 6 18 2" xfId="13431" xr:uid="{00000000-0005-0000-0000-0000E8330000}"/>
    <cellStyle name="Percent 6 19" xfId="13432" xr:uid="{00000000-0005-0000-0000-0000E9330000}"/>
    <cellStyle name="Percent 6 2" xfId="2861" xr:uid="{00000000-0005-0000-0000-0000EA330000}"/>
    <cellStyle name="Percent 6 2 10" xfId="13434" xr:uid="{00000000-0005-0000-0000-0000EB330000}"/>
    <cellStyle name="Percent 6 2 11" xfId="13433" xr:uid="{00000000-0005-0000-0000-0000EC330000}"/>
    <cellStyle name="Percent 6 2 2" xfId="13435" xr:uid="{00000000-0005-0000-0000-0000ED330000}"/>
    <cellStyle name="Percent 6 2 2 2" xfId="13436" xr:uid="{00000000-0005-0000-0000-0000EE330000}"/>
    <cellStyle name="Percent 6 2 2 2 2" xfId="13437" xr:uid="{00000000-0005-0000-0000-0000EF330000}"/>
    <cellStyle name="Percent 6 2 2 3" xfId="13438" xr:uid="{00000000-0005-0000-0000-0000F0330000}"/>
    <cellStyle name="Percent 6 2 2 3 2" xfId="13439" xr:uid="{00000000-0005-0000-0000-0000F1330000}"/>
    <cellStyle name="Percent 6 2 2 4" xfId="13440" xr:uid="{00000000-0005-0000-0000-0000F2330000}"/>
    <cellStyle name="Percent 6 2 3" xfId="13441" xr:uid="{00000000-0005-0000-0000-0000F3330000}"/>
    <cellStyle name="Percent 6 2 3 2" xfId="13442" xr:uid="{00000000-0005-0000-0000-0000F4330000}"/>
    <cellStyle name="Percent 6 2 3 2 2" xfId="13443" xr:uid="{00000000-0005-0000-0000-0000F5330000}"/>
    <cellStyle name="Percent 6 2 3 3" xfId="13444" xr:uid="{00000000-0005-0000-0000-0000F6330000}"/>
    <cellStyle name="Percent 6 2 3 3 2" xfId="13445" xr:uid="{00000000-0005-0000-0000-0000F7330000}"/>
    <cellStyle name="Percent 6 2 3 4" xfId="13446" xr:uid="{00000000-0005-0000-0000-0000F8330000}"/>
    <cellStyle name="Percent 6 2 4" xfId="13447" xr:uid="{00000000-0005-0000-0000-0000F9330000}"/>
    <cellStyle name="Percent 6 2 4 2" xfId="13448" xr:uid="{00000000-0005-0000-0000-0000FA330000}"/>
    <cellStyle name="Percent 6 2 4 2 2" xfId="13449" xr:uid="{00000000-0005-0000-0000-0000FB330000}"/>
    <cellStyle name="Percent 6 2 4 3" xfId="13450" xr:uid="{00000000-0005-0000-0000-0000FC330000}"/>
    <cellStyle name="Percent 6 2 4 3 2" xfId="13451" xr:uid="{00000000-0005-0000-0000-0000FD330000}"/>
    <cellStyle name="Percent 6 2 4 4" xfId="13452" xr:uid="{00000000-0005-0000-0000-0000FE330000}"/>
    <cellStyle name="Percent 6 2 4 4 2" xfId="13453" xr:uid="{00000000-0005-0000-0000-0000FF330000}"/>
    <cellStyle name="Percent 6 2 4 5" xfId="13454" xr:uid="{00000000-0005-0000-0000-000000340000}"/>
    <cellStyle name="Percent 6 2 5" xfId="13455" xr:uid="{00000000-0005-0000-0000-000001340000}"/>
    <cellStyle name="Percent 6 2 5 2" xfId="13456" xr:uid="{00000000-0005-0000-0000-000002340000}"/>
    <cellStyle name="Percent 6 2 5 2 2" xfId="13457" xr:uid="{00000000-0005-0000-0000-000003340000}"/>
    <cellStyle name="Percent 6 2 5 3" xfId="13458" xr:uid="{00000000-0005-0000-0000-000004340000}"/>
    <cellStyle name="Percent 6 2 5 3 2" xfId="13459" xr:uid="{00000000-0005-0000-0000-000005340000}"/>
    <cellStyle name="Percent 6 2 5 4" xfId="13460" xr:uid="{00000000-0005-0000-0000-000006340000}"/>
    <cellStyle name="Percent 6 2 6" xfId="13461" xr:uid="{00000000-0005-0000-0000-000007340000}"/>
    <cellStyle name="Percent 6 2 6 2" xfId="13462" xr:uid="{00000000-0005-0000-0000-000008340000}"/>
    <cellStyle name="Percent 6 2 7" xfId="13463" xr:uid="{00000000-0005-0000-0000-000009340000}"/>
    <cellStyle name="Percent 6 2 7 2" xfId="13464" xr:uid="{00000000-0005-0000-0000-00000A340000}"/>
    <cellStyle name="Percent 6 2 8" xfId="13465" xr:uid="{00000000-0005-0000-0000-00000B340000}"/>
    <cellStyle name="Percent 6 2 8 2" xfId="13466" xr:uid="{00000000-0005-0000-0000-00000C340000}"/>
    <cellStyle name="Percent 6 2 9" xfId="13467" xr:uid="{00000000-0005-0000-0000-00000D340000}"/>
    <cellStyle name="Percent 6 2 9 2" xfId="13468" xr:uid="{00000000-0005-0000-0000-00000E340000}"/>
    <cellStyle name="Percent 6 20" xfId="13391" xr:uid="{00000000-0005-0000-0000-00000F340000}"/>
    <cellStyle name="Percent 6 3" xfId="13469" xr:uid="{00000000-0005-0000-0000-000010340000}"/>
    <cellStyle name="Percent 6 3 2" xfId="13470" xr:uid="{00000000-0005-0000-0000-000011340000}"/>
    <cellStyle name="Percent 6 3 2 2" xfId="13471" xr:uid="{00000000-0005-0000-0000-000012340000}"/>
    <cellStyle name="Percent 6 3 2 2 2" xfId="13472" xr:uid="{00000000-0005-0000-0000-000013340000}"/>
    <cellStyle name="Percent 6 3 2 3" xfId="13473" xr:uid="{00000000-0005-0000-0000-000014340000}"/>
    <cellStyle name="Percent 6 3 2 3 2" xfId="13474" xr:uid="{00000000-0005-0000-0000-000015340000}"/>
    <cellStyle name="Percent 6 3 2 4" xfId="13475" xr:uid="{00000000-0005-0000-0000-000016340000}"/>
    <cellStyle name="Percent 6 3 3" xfId="13476" xr:uid="{00000000-0005-0000-0000-000017340000}"/>
    <cellStyle name="Percent 6 3 3 2" xfId="13477" xr:uid="{00000000-0005-0000-0000-000018340000}"/>
    <cellStyle name="Percent 6 3 3 2 2" xfId="13478" xr:uid="{00000000-0005-0000-0000-000019340000}"/>
    <cellStyle name="Percent 6 3 3 3" xfId="13479" xr:uid="{00000000-0005-0000-0000-00001A340000}"/>
    <cellStyle name="Percent 6 3 3 3 2" xfId="13480" xr:uid="{00000000-0005-0000-0000-00001B340000}"/>
    <cellStyle name="Percent 6 3 3 4" xfId="13481" xr:uid="{00000000-0005-0000-0000-00001C340000}"/>
    <cellStyle name="Percent 6 3 4" xfId="13482" xr:uid="{00000000-0005-0000-0000-00001D340000}"/>
    <cellStyle name="Percent 6 3 4 2" xfId="13483" xr:uid="{00000000-0005-0000-0000-00001E340000}"/>
    <cellStyle name="Percent 6 3 4 2 2" xfId="13484" xr:uid="{00000000-0005-0000-0000-00001F340000}"/>
    <cellStyle name="Percent 6 3 4 3" xfId="13485" xr:uid="{00000000-0005-0000-0000-000020340000}"/>
    <cellStyle name="Percent 6 3 4 3 2" xfId="13486" xr:uid="{00000000-0005-0000-0000-000021340000}"/>
    <cellStyle name="Percent 6 3 4 4" xfId="13487" xr:uid="{00000000-0005-0000-0000-000022340000}"/>
    <cellStyle name="Percent 6 3 4 4 2" xfId="13488" xr:uid="{00000000-0005-0000-0000-000023340000}"/>
    <cellStyle name="Percent 6 3 4 5" xfId="13489" xr:uid="{00000000-0005-0000-0000-000024340000}"/>
    <cellStyle name="Percent 6 3 5" xfId="13490" xr:uid="{00000000-0005-0000-0000-000025340000}"/>
    <cellStyle name="Percent 6 3 5 2" xfId="13491" xr:uid="{00000000-0005-0000-0000-000026340000}"/>
    <cellStyle name="Percent 6 3 5 2 2" xfId="13492" xr:uid="{00000000-0005-0000-0000-000027340000}"/>
    <cellStyle name="Percent 6 3 5 3" xfId="13493" xr:uid="{00000000-0005-0000-0000-000028340000}"/>
    <cellStyle name="Percent 6 3 5 3 2" xfId="13494" xr:uid="{00000000-0005-0000-0000-000029340000}"/>
    <cellStyle name="Percent 6 3 5 4" xfId="13495" xr:uid="{00000000-0005-0000-0000-00002A340000}"/>
    <cellStyle name="Percent 6 3 6" xfId="13496" xr:uid="{00000000-0005-0000-0000-00002B340000}"/>
    <cellStyle name="Percent 6 3 6 2" xfId="13497" xr:uid="{00000000-0005-0000-0000-00002C340000}"/>
    <cellStyle name="Percent 6 3 7" xfId="13498" xr:uid="{00000000-0005-0000-0000-00002D340000}"/>
    <cellStyle name="Percent 6 3 7 2" xfId="13499" xr:uid="{00000000-0005-0000-0000-00002E340000}"/>
    <cellStyle name="Percent 6 3 8" xfId="13500" xr:uid="{00000000-0005-0000-0000-00002F340000}"/>
    <cellStyle name="Percent 6 3 8 2" xfId="13501" xr:uid="{00000000-0005-0000-0000-000030340000}"/>
    <cellStyle name="Percent 6 3 9" xfId="13502" xr:uid="{00000000-0005-0000-0000-000031340000}"/>
    <cellStyle name="Percent 6 4" xfId="13503" xr:uid="{00000000-0005-0000-0000-000032340000}"/>
    <cellStyle name="Percent 6 4 2" xfId="13504" xr:uid="{00000000-0005-0000-0000-000033340000}"/>
    <cellStyle name="Percent 6 4 2 2" xfId="13505" xr:uid="{00000000-0005-0000-0000-000034340000}"/>
    <cellStyle name="Percent 6 4 2 2 2" xfId="13506" xr:uid="{00000000-0005-0000-0000-000035340000}"/>
    <cellStyle name="Percent 6 4 2 3" xfId="13507" xr:uid="{00000000-0005-0000-0000-000036340000}"/>
    <cellStyle name="Percent 6 4 2 3 2" xfId="13508" xr:uid="{00000000-0005-0000-0000-000037340000}"/>
    <cellStyle name="Percent 6 4 2 4" xfId="13509" xr:uid="{00000000-0005-0000-0000-000038340000}"/>
    <cellStyle name="Percent 6 4 3" xfId="13510" xr:uid="{00000000-0005-0000-0000-000039340000}"/>
    <cellStyle name="Percent 6 4 3 2" xfId="13511" xr:uid="{00000000-0005-0000-0000-00003A340000}"/>
    <cellStyle name="Percent 6 4 3 2 2" xfId="13512" xr:uid="{00000000-0005-0000-0000-00003B340000}"/>
    <cellStyle name="Percent 6 4 3 3" xfId="13513" xr:uid="{00000000-0005-0000-0000-00003C340000}"/>
    <cellStyle name="Percent 6 4 3 3 2" xfId="13514" xr:uid="{00000000-0005-0000-0000-00003D340000}"/>
    <cellStyle name="Percent 6 4 3 4" xfId="13515" xr:uid="{00000000-0005-0000-0000-00003E340000}"/>
    <cellStyle name="Percent 6 4 4" xfId="13516" xr:uid="{00000000-0005-0000-0000-00003F340000}"/>
    <cellStyle name="Percent 6 4 4 2" xfId="13517" xr:uid="{00000000-0005-0000-0000-000040340000}"/>
    <cellStyle name="Percent 6 4 4 2 2" xfId="13518" xr:uid="{00000000-0005-0000-0000-000041340000}"/>
    <cellStyle name="Percent 6 4 4 3" xfId="13519" xr:uid="{00000000-0005-0000-0000-000042340000}"/>
    <cellStyle name="Percent 6 4 4 3 2" xfId="13520" xr:uid="{00000000-0005-0000-0000-000043340000}"/>
    <cellStyle name="Percent 6 4 4 4" xfId="13521" xr:uid="{00000000-0005-0000-0000-000044340000}"/>
    <cellStyle name="Percent 6 4 4 4 2" xfId="13522" xr:uid="{00000000-0005-0000-0000-000045340000}"/>
    <cellStyle name="Percent 6 4 4 5" xfId="13523" xr:uid="{00000000-0005-0000-0000-000046340000}"/>
    <cellStyle name="Percent 6 4 5" xfId="13524" xr:uid="{00000000-0005-0000-0000-000047340000}"/>
    <cellStyle name="Percent 6 4 5 2" xfId="13525" xr:uid="{00000000-0005-0000-0000-000048340000}"/>
    <cellStyle name="Percent 6 4 5 2 2" xfId="13526" xr:uid="{00000000-0005-0000-0000-000049340000}"/>
    <cellStyle name="Percent 6 4 5 3" xfId="13527" xr:uid="{00000000-0005-0000-0000-00004A340000}"/>
    <cellStyle name="Percent 6 4 5 3 2" xfId="13528" xr:uid="{00000000-0005-0000-0000-00004B340000}"/>
    <cellStyle name="Percent 6 4 5 4" xfId="13529" xr:uid="{00000000-0005-0000-0000-00004C340000}"/>
    <cellStyle name="Percent 6 4 6" xfId="13530" xr:uid="{00000000-0005-0000-0000-00004D340000}"/>
    <cellStyle name="Percent 6 4 6 2" xfId="13531" xr:uid="{00000000-0005-0000-0000-00004E340000}"/>
    <cellStyle name="Percent 6 4 7" xfId="13532" xr:uid="{00000000-0005-0000-0000-00004F340000}"/>
    <cellStyle name="Percent 6 4 7 2" xfId="13533" xr:uid="{00000000-0005-0000-0000-000050340000}"/>
    <cellStyle name="Percent 6 4 8" xfId="13534" xr:uid="{00000000-0005-0000-0000-000051340000}"/>
    <cellStyle name="Percent 6 4 8 2" xfId="13535" xr:uid="{00000000-0005-0000-0000-000052340000}"/>
    <cellStyle name="Percent 6 4 9" xfId="13536" xr:uid="{00000000-0005-0000-0000-000053340000}"/>
    <cellStyle name="Percent 6 5" xfId="13537" xr:uid="{00000000-0005-0000-0000-000054340000}"/>
    <cellStyle name="Percent 6 5 2" xfId="13538" xr:uid="{00000000-0005-0000-0000-000055340000}"/>
    <cellStyle name="Percent 6 5 2 2" xfId="13539" xr:uid="{00000000-0005-0000-0000-000056340000}"/>
    <cellStyle name="Percent 6 5 2 2 2" xfId="13540" xr:uid="{00000000-0005-0000-0000-000057340000}"/>
    <cellStyle name="Percent 6 5 2 3" xfId="13541" xr:uid="{00000000-0005-0000-0000-000058340000}"/>
    <cellStyle name="Percent 6 5 2 3 2" xfId="13542" xr:uid="{00000000-0005-0000-0000-000059340000}"/>
    <cellStyle name="Percent 6 5 2 4" xfId="13543" xr:uid="{00000000-0005-0000-0000-00005A340000}"/>
    <cellStyle name="Percent 6 5 3" xfId="13544" xr:uid="{00000000-0005-0000-0000-00005B340000}"/>
    <cellStyle name="Percent 6 5 3 2" xfId="13545" xr:uid="{00000000-0005-0000-0000-00005C340000}"/>
    <cellStyle name="Percent 6 5 3 2 2" xfId="13546" xr:uid="{00000000-0005-0000-0000-00005D340000}"/>
    <cellStyle name="Percent 6 5 3 3" xfId="13547" xr:uid="{00000000-0005-0000-0000-00005E340000}"/>
    <cellStyle name="Percent 6 5 3 3 2" xfId="13548" xr:uid="{00000000-0005-0000-0000-00005F340000}"/>
    <cellStyle name="Percent 6 5 3 4" xfId="13549" xr:uid="{00000000-0005-0000-0000-000060340000}"/>
    <cellStyle name="Percent 6 5 4" xfId="13550" xr:uid="{00000000-0005-0000-0000-000061340000}"/>
    <cellStyle name="Percent 6 5 4 2" xfId="13551" xr:uid="{00000000-0005-0000-0000-000062340000}"/>
    <cellStyle name="Percent 6 5 4 2 2" xfId="13552" xr:uid="{00000000-0005-0000-0000-000063340000}"/>
    <cellStyle name="Percent 6 5 4 3" xfId="13553" xr:uid="{00000000-0005-0000-0000-000064340000}"/>
    <cellStyle name="Percent 6 5 4 3 2" xfId="13554" xr:uid="{00000000-0005-0000-0000-000065340000}"/>
    <cellStyle name="Percent 6 5 4 4" xfId="13555" xr:uid="{00000000-0005-0000-0000-000066340000}"/>
    <cellStyle name="Percent 6 5 4 4 2" xfId="13556" xr:uid="{00000000-0005-0000-0000-000067340000}"/>
    <cellStyle name="Percent 6 5 4 5" xfId="13557" xr:uid="{00000000-0005-0000-0000-000068340000}"/>
    <cellStyle name="Percent 6 5 5" xfId="13558" xr:uid="{00000000-0005-0000-0000-000069340000}"/>
    <cellStyle name="Percent 6 5 5 2" xfId="13559" xr:uid="{00000000-0005-0000-0000-00006A340000}"/>
    <cellStyle name="Percent 6 5 5 2 2" xfId="13560" xr:uid="{00000000-0005-0000-0000-00006B340000}"/>
    <cellStyle name="Percent 6 5 5 3" xfId="13561" xr:uid="{00000000-0005-0000-0000-00006C340000}"/>
    <cellStyle name="Percent 6 5 5 3 2" xfId="13562" xr:uid="{00000000-0005-0000-0000-00006D340000}"/>
    <cellStyle name="Percent 6 5 5 4" xfId="13563" xr:uid="{00000000-0005-0000-0000-00006E340000}"/>
    <cellStyle name="Percent 6 5 6" xfId="13564" xr:uid="{00000000-0005-0000-0000-00006F340000}"/>
    <cellStyle name="Percent 6 5 6 2" xfId="13565" xr:uid="{00000000-0005-0000-0000-000070340000}"/>
    <cellStyle name="Percent 6 5 7" xfId="13566" xr:uid="{00000000-0005-0000-0000-000071340000}"/>
    <cellStyle name="Percent 6 5 7 2" xfId="13567" xr:uid="{00000000-0005-0000-0000-000072340000}"/>
    <cellStyle name="Percent 6 5 8" xfId="13568" xr:uid="{00000000-0005-0000-0000-000073340000}"/>
    <cellStyle name="Percent 6 5 8 2" xfId="13569" xr:uid="{00000000-0005-0000-0000-000074340000}"/>
    <cellStyle name="Percent 6 5 9" xfId="13570" xr:uid="{00000000-0005-0000-0000-000075340000}"/>
    <cellStyle name="Percent 6 6" xfId="13571" xr:uid="{00000000-0005-0000-0000-000076340000}"/>
    <cellStyle name="Percent 6 6 2" xfId="13572" xr:uid="{00000000-0005-0000-0000-000077340000}"/>
    <cellStyle name="Percent 6 6 2 2" xfId="13573" xr:uid="{00000000-0005-0000-0000-000078340000}"/>
    <cellStyle name="Percent 6 6 2 2 2" xfId="13574" xr:uid="{00000000-0005-0000-0000-000079340000}"/>
    <cellStyle name="Percent 6 6 2 3" xfId="13575" xr:uid="{00000000-0005-0000-0000-00007A340000}"/>
    <cellStyle name="Percent 6 6 2 3 2" xfId="13576" xr:uid="{00000000-0005-0000-0000-00007B340000}"/>
    <cellStyle name="Percent 6 6 2 4" xfId="13577" xr:uid="{00000000-0005-0000-0000-00007C340000}"/>
    <cellStyle name="Percent 6 6 3" xfId="13578" xr:uid="{00000000-0005-0000-0000-00007D340000}"/>
    <cellStyle name="Percent 6 6 3 2" xfId="13579" xr:uid="{00000000-0005-0000-0000-00007E340000}"/>
    <cellStyle name="Percent 6 6 3 2 2" xfId="13580" xr:uid="{00000000-0005-0000-0000-00007F340000}"/>
    <cellStyle name="Percent 6 6 3 3" xfId="13581" xr:uid="{00000000-0005-0000-0000-000080340000}"/>
    <cellStyle name="Percent 6 6 3 3 2" xfId="13582" xr:uid="{00000000-0005-0000-0000-000081340000}"/>
    <cellStyle name="Percent 6 6 3 4" xfId="13583" xr:uid="{00000000-0005-0000-0000-000082340000}"/>
    <cellStyle name="Percent 6 6 4" xfId="13584" xr:uid="{00000000-0005-0000-0000-000083340000}"/>
    <cellStyle name="Percent 6 6 4 2" xfId="13585" xr:uid="{00000000-0005-0000-0000-000084340000}"/>
    <cellStyle name="Percent 6 6 4 2 2" xfId="13586" xr:uid="{00000000-0005-0000-0000-000085340000}"/>
    <cellStyle name="Percent 6 6 4 3" xfId="13587" xr:uid="{00000000-0005-0000-0000-000086340000}"/>
    <cellStyle name="Percent 6 6 4 3 2" xfId="13588" xr:uid="{00000000-0005-0000-0000-000087340000}"/>
    <cellStyle name="Percent 6 6 4 4" xfId="13589" xr:uid="{00000000-0005-0000-0000-000088340000}"/>
    <cellStyle name="Percent 6 6 4 4 2" xfId="13590" xr:uid="{00000000-0005-0000-0000-000089340000}"/>
    <cellStyle name="Percent 6 6 4 5" xfId="13591" xr:uid="{00000000-0005-0000-0000-00008A340000}"/>
    <cellStyle name="Percent 6 6 5" xfId="13592" xr:uid="{00000000-0005-0000-0000-00008B340000}"/>
    <cellStyle name="Percent 6 6 5 2" xfId="13593" xr:uid="{00000000-0005-0000-0000-00008C340000}"/>
    <cellStyle name="Percent 6 6 5 2 2" xfId="13594" xr:uid="{00000000-0005-0000-0000-00008D340000}"/>
    <cellStyle name="Percent 6 6 5 3" xfId="13595" xr:uid="{00000000-0005-0000-0000-00008E340000}"/>
    <cellStyle name="Percent 6 6 5 3 2" xfId="13596" xr:uid="{00000000-0005-0000-0000-00008F340000}"/>
    <cellStyle name="Percent 6 6 5 4" xfId="13597" xr:uid="{00000000-0005-0000-0000-000090340000}"/>
    <cellStyle name="Percent 6 6 6" xfId="13598" xr:uid="{00000000-0005-0000-0000-000091340000}"/>
    <cellStyle name="Percent 6 6 6 2" xfId="13599" xr:uid="{00000000-0005-0000-0000-000092340000}"/>
    <cellStyle name="Percent 6 6 7" xfId="13600" xr:uid="{00000000-0005-0000-0000-000093340000}"/>
    <cellStyle name="Percent 6 6 7 2" xfId="13601" xr:uid="{00000000-0005-0000-0000-000094340000}"/>
    <cellStyle name="Percent 6 6 8" xfId="13602" xr:uid="{00000000-0005-0000-0000-000095340000}"/>
    <cellStyle name="Percent 6 6 8 2" xfId="13603" xr:uid="{00000000-0005-0000-0000-000096340000}"/>
    <cellStyle name="Percent 6 6 9" xfId="13604" xr:uid="{00000000-0005-0000-0000-000097340000}"/>
    <cellStyle name="Percent 6 7" xfId="13605" xr:uid="{00000000-0005-0000-0000-000098340000}"/>
    <cellStyle name="Percent 6 7 2" xfId="13606" xr:uid="{00000000-0005-0000-0000-000099340000}"/>
    <cellStyle name="Percent 6 7 2 2" xfId="13607" xr:uid="{00000000-0005-0000-0000-00009A340000}"/>
    <cellStyle name="Percent 6 7 2 2 2" xfId="13608" xr:uid="{00000000-0005-0000-0000-00009B340000}"/>
    <cellStyle name="Percent 6 7 2 3" xfId="13609" xr:uid="{00000000-0005-0000-0000-00009C340000}"/>
    <cellStyle name="Percent 6 7 2 3 2" xfId="13610" xr:uid="{00000000-0005-0000-0000-00009D340000}"/>
    <cellStyle name="Percent 6 7 2 4" xfId="13611" xr:uid="{00000000-0005-0000-0000-00009E340000}"/>
    <cellStyle name="Percent 6 7 3" xfId="13612" xr:uid="{00000000-0005-0000-0000-00009F340000}"/>
    <cellStyle name="Percent 6 7 3 2" xfId="13613" xr:uid="{00000000-0005-0000-0000-0000A0340000}"/>
    <cellStyle name="Percent 6 7 3 2 2" xfId="13614" xr:uid="{00000000-0005-0000-0000-0000A1340000}"/>
    <cellStyle name="Percent 6 7 3 3" xfId="13615" xr:uid="{00000000-0005-0000-0000-0000A2340000}"/>
    <cellStyle name="Percent 6 7 3 3 2" xfId="13616" xr:uid="{00000000-0005-0000-0000-0000A3340000}"/>
    <cellStyle name="Percent 6 7 3 4" xfId="13617" xr:uid="{00000000-0005-0000-0000-0000A4340000}"/>
    <cellStyle name="Percent 6 7 4" xfId="13618" xr:uid="{00000000-0005-0000-0000-0000A5340000}"/>
    <cellStyle name="Percent 6 7 4 2" xfId="13619" xr:uid="{00000000-0005-0000-0000-0000A6340000}"/>
    <cellStyle name="Percent 6 7 4 2 2" xfId="13620" xr:uid="{00000000-0005-0000-0000-0000A7340000}"/>
    <cellStyle name="Percent 6 7 4 3" xfId="13621" xr:uid="{00000000-0005-0000-0000-0000A8340000}"/>
    <cellStyle name="Percent 6 7 4 3 2" xfId="13622" xr:uid="{00000000-0005-0000-0000-0000A9340000}"/>
    <cellStyle name="Percent 6 7 4 4" xfId="13623" xr:uid="{00000000-0005-0000-0000-0000AA340000}"/>
    <cellStyle name="Percent 6 7 4 4 2" xfId="13624" xr:uid="{00000000-0005-0000-0000-0000AB340000}"/>
    <cellStyle name="Percent 6 7 4 5" xfId="13625" xr:uid="{00000000-0005-0000-0000-0000AC340000}"/>
    <cellStyle name="Percent 6 7 5" xfId="13626" xr:uid="{00000000-0005-0000-0000-0000AD340000}"/>
    <cellStyle name="Percent 6 7 5 2" xfId="13627" xr:uid="{00000000-0005-0000-0000-0000AE340000}"/>
    <cellStyle name="Percent 6 7 5 2 2" xfId="13628" xr:uid="{00000000-0005-0000-0000-0000AF340000}"/>
    <cellStyle name="Percent 6 7 5 3" xfId="13629" xr:uid="{00000000-0005-0000-0000-0000B0340000}"/>
    <cellStyle name="Percent 6 7 5 3 2" xfId="13630" xr:uid="{00000000-0005-0000-0000-0000B1340000}"/>
    <cellStyle name="Percent 6 7 5 4" xfId="13631" xr:uid="{00000000-0005-0000-0000-0000B2340000}"/>
    <cellStyle name="Percent 6 7 6" xfId="13632" xr:uid="{00000000-0005-0000-0000-0000B3340000}"/>
    <cellStyle name="Percent 6 7 6 2" xfId="13633" xr:uid="{00000000-0005-0000-0000-0000B4340000}"/>
    <cellStyle name="Percent 6 7 7" xfId="13634" xr:uid="{00000000-0005-0000-0000-0000B5340000}"/>
    <cellStyle name="Percent 6 7 7 2" xfId="13635" xr:uid="{00000000-0005-0000-0000-0000B6340000}"/>
    <cellStyle name="Percent 6 7 8" xfId="13636" xr:uid="{00000000-0005-0000-0000-0000B7340000}"/>
    <cellStyle name="Percent 6 7 8 2" xfId="13637" xr:uid="{00000000-0005-0000-0000-0000B8340000}"/>
    <cellStyle name="Percent 6 7 9" xfId="13638" xr:uid="{00000000-0005-0000-0000-0000B9340000}"/>
    <cellStyle name="Percent 6 8" xfId="13639" xr:uid="{00000000-0005-0000-0000-0000BA340000}"/>
    <cellStyle name="Percent 6 8 2" xfId="13640" xr:uid="{00000000-0005-0000-0000-0000BB340000}"/>
    <cellStyle name="Percent 6 8 2 2" xfId="13641" xr:uid="{00000000-0005-0000-0000-0000BC340000}"/>
    <cellStyle name="Percent 6 8 2 2 2" xfId="13642" xr:uid="{00000000-0005-0000-0000-0000BD340000}"/>
    <cellStyle name="Percent 6 8 2 3" xfId="13643" xr:uid="{00000000-0005-0000-0000-0000BE340000}"/>
    <cellStyle name="Percent 6 8 2 3 2" xfId="13644" xr:uid="{00000000-0005-0000-0000-0000BF340000}"/>
    <cellStyle name="Percent 6 8 2 4" xfId="13645" xr:uid="{00000000-0005-0000-0000-0000C0340000}"/>
    <cellStyle name="Percent 6 8 3" xfId="13646" xr:uid="{00000000-0005-0000-0000-0000C1340000}"/>
    <cellStyle name="Percent 6 8 3 2" xfId="13647" xr:uid="{00000000-0005-0000-0000-0000C2340000}"/>
    <cellStyle name="Percent 6 8 3 2 2" xfId="13648" xr:uid="{00000000-0005-0000-0000-0000C3340000}"/>
    <cellStyle name="Percent 6 8 3 3" xfId="13649" xr:uid="{00000000-0005-0000-0000-0000C4340000}"/>
    <cellStyle name="Percent 6 8 3 3 2" xfId="13650" xr:uid="{00000000-0005-0000-0000-0000C5340000}"/>
    <cellStyle name="Percent 6 8 3 4" xfId="13651" xr:uid="{00000000-0005-0000-0000-0000C6340000}"/>
    <cellStyle name="Percent 6 8 4" xfId="13652" xr:uid="{00000000-0005-0000-0000-0000C7340000}"/>
    <cellStyle name="Percent 6 8 4 2" xfId="13653" xr:uid="{00000000-0005-0000-0000-0000C8340000}"/>
    <cellStyle name="Percent 6 8 4 2 2" xfId="13654" xr:uid="{00000000-0005-0000-0000-0000C9340000}"/>
    <cellStyle name="Percent 6 8 4 3" xfId="13655" xr:uid="{00000000-0005-0000-0000-0000CA340000}"/>
    <cellStyle name="Percent 6 8 4 3 2" xfId="13656" xr:uid="{00000000-0005-0000-0000-0000CB340000}"/>
    <cellStyle name="Percent 6 8 4 4" xfId="13657" xr:uid="{00000000-0005-0000-0000-0000CC340000}"/>
    <cellStyle name="Percent 6 8 4 4 2" xfId="13658" xr:uid="{00000000-0005-0000-0000-0000CD340000}"/>
    <cellStyle name="Percent 6 8 4 5" xfId="13659" xr:uid="{00000000-0005-0000-0000-0000CE340000}"/>
    <cellStyle name="Percent 6 8 5" xfId="13660" xr:uid="{00000000-0005-0000-0000-0000CF340000}"/>
    <cellStyle name="Percent 6 8 5 2" xfId="13661" xr:uid="{00000000-0005-0000-0000-0000D0340000}"/>
    <cellStyle name="Percent 6 8 5 2 2" xfId="13662" xr:uid="{00000000-0005-0000-0000-0000D1340000}"/>
    <cellStyle name="Percent 6 8 5 3" xfId="13663" xr:uid="{00000000-0005-0000-0000-0000D2340000}"/>
    <cellStyle name="Percent 6 8 5 3 2" xfId="13664" xr:uid="{00000000-0005-0000-0000-0000D3340000}"/>
    <cellStyle name="Percent 6 8 5 4" xfId="13665" xr:uid="{00000000-0005-0000-0000-0000D4340000}"/>
    <cellStyle name="Percent 6 8 6" xfId="13666" xr:uid="{00000000-0005-0000-0000-0000D5340000}"/>
    <cellStyle name="Percent 6 8 6 2" xfId="13667" xr:uid="{00000000-0005-0000-0000-0000D6340000}"/>
    <cellStyle name="Percent 6 8 7" xfId="13668" xr:uid="{00000000-0005-0000-0000-0000D7340000}"/>
    <cellStyle name="Percent 6 8 7 2" xfId="13669" xr:uid="{00000000-0005-0000-0000-0000D8340000}"/>
    <cellStyle name="Percent 6 8 8" xfId="13670" xr:uid="{00000000-0005-0000-0000-0000D9340000}"/>
    <cellStyle name="Percent 6 8 8 2" xfId="13671" xr:uid="{00000000-0005-0000-0000-0000DA340000}"/>
    <cellStyle name="Percent 6 8 9" xfId="13672" xr:uid="{00000000-0005-0000-0000-0000DB340000}"/>
    <cellStyle name="Percent 6 9" xfId="13673" xr:uid="{00000000-0005-0000-0000-0000DC340000}"/>
    <cellStyle name="Percent 6 9 2" xfId="13674" xr:uid="{00000000-0005-0000-0000-0000DD340000}"/>
    <cellStyle name="Percent 6 9 2 2" xfId="13675" xr:uid="{00000000-0005-0000-0000-0000DE340000}"/>
    <cellStyle name="Percent 6 9 2 2 2" xfId="13676" xr:uid="{00000000-0005-0000-0000-0000DF340000}"/>
    <cellStyle name="Percent 6 9 2 3" xfId="13677" xr:uid="{00000000-0005-0000-0000-0000E0340000}"/>
    <cellStyle name="Percent 6 9 2 3 2" xfId="13678" xr:uid="{00000000-0005-0000-0000-0000E1340000}"/>
    <cellStyle name="Percent 6 9 2 4" xfId="13679" xr:uid="{00000000-0005-0000-0000-0000E2340000}"/>
    <cellStyle name="Percent 6 9 3" xfId="13680" xr:uid="{00000000-0005-0000-0000-0000E3340000}"/>
    <cellStyle name="Percent 6 9 3 2" xfId="13681" xr:uid="{00000000-0005-0000-0000-0000E4340000}"/>
    <cellStyle name="Percent 6 9 3 2 2" xfId="13682" xr:uid="{00000000-0005-0000-0000-0000E5340000}"/>
    <cellStyle name="Percent 6 9 3 3" xfId="13683" xr:uid="{00000000-0005-0000-0000-0000E6340000}"/>
    <cellStyle name="Percent 6 9 3 3 2" xfId="13684" xr:uid="{00000000-0005-0000-0000-0000E7340000}"/>
    <cellStyle name="Percent 6 9 3 4" xfId="13685" xr:uid="{00000000-0005-0000-0000-0000E8340000}"/>
    <cellStyle name="Percent 6 9 4" xfId="13686" xr:uid="{00000000-0005-0000-0000-0000E9340000}"/>
    <cellStyle name="Percent 6 9 4 2" xfId="13687" xr:uid="{00000000-0005-0000-0000-0000EA340000}"/>
    <cellStyle name="Percent 6 9 4 2 2" xfId="13688" xr:uid="{00000000-0005-0000-0000-0000EB340000}"/>
    <cellStyle name="Percent 6 9 4 3" xfId="13689" xr:uid="{00000000-0005-0000-0000-0000EC340000}"/>
    <cellStyle name="Percent 6 9 4 3 2" xfId="13690" xr:uid="{00000000-0005-0000-0000-0000ED340000}"/>
    <cellStyle name="Percent 6 9 4 4" xfId="13691" xr:uid="{00000000-0005-0000-0000-0000EE340000}"/>
    <cellStyle name="Percent 6 9 4 4 2" xfId="13692" xr:uid="{00000000-0005-0000-0000-0000EF340000}"/>
    <cellStyle name="Percent 6 9 4 5" xfId="13693" xr:uid="{00000000-0005-0000-0000-0000F0340000}"/>
    <cellStyle name="Percent 6 9 5" xfId="13694" xr:uid="{00000000-0005-0000-0000-0000F1340000}"/>
    <cellStyle name="Percent 6 9 5 2" xfId="13695" xr:uid="{00000000-0005-0000-0000-0000F2340000}"/>
    <cellStyle name="Percent 6 9 5 2 2" xfId="13696" xr:uid="{00000000-0005-0000-0000-0000F3340000}"/>
    <cellStyle name="Percent 6 9 5 3" xfId="13697" xr:uid="{00000000-0005-0000-0000-0000F4340000}"/>
    <cellStyle name="Percent 6 9 5 3 2" xfId="13698" xr:uid="{00000000-0005-0000-0000-0000F5340000}"/>
    <cellStyle name="Percent 6 9 5 4" xfId="13699" xr:uid="{00000000-0005-0000-0000-0000F6340000}"/>
    <cellStyle name="Percent 6 9 6" xfId="13700" xr:uid="{00000000-0005-0000-0000-0000F7340000}"/>
    <cellStyle name="Percent 6 9 6 2" xfId="13701" xr:uid="{00000000-0005-0000-0000-0000F8340000}"/>
    <cellStyle name="Percent 6 9 7" xfId="13702" xr:uid="{00000000-0005-0000-0000-0000F9340000}"/>
    <cellStyle name="Percent 6 9 7 2" xfId="13703" xr:uid="{00000000-0005-0000-0000-0000FA340000}"/>
    <cellStyle name="Percent 6 9 8" xfId="13704" xr:uid="{00000000-0005-0000-0000-0000FB340000}"/>
    <cellStyle name="Percent 6 9 8 2" xfId="13705" xr:uid="{00000000-0005-0000-0000-0000FC340000}"/>
    <cellStyle name="Percent 6 9 9" xfId="13706" xr:uid="{00000000-0005-0000-0000-0000FD340000}"/>
    <cellStyle name="Percent 7" xfId="2862" xr:uid="{00000000-0005-0000-0000-0000FE340000}"/>
    <cellStyle name="Percent 7 10" xfId="13708" xr:uid="{00000000-0005-0000-0000-0000FF340000}"/>
    <cellStyle name="Percent 7 10 2" xfId="13709" xr:uid="{00000000-0005-0000-0000-000000350000}"/>
    <cellStyle name="Percent 7 10 2 2" xfId="13710" xr:uid="{00000000-0005-0000-0000-000001350000}"/>
    <cellStyle name="Percent 7 10 3" xfId="13711" xr:uid="{00000000-0005-0000-0000-000002350000}"/>
    <cellStyle name="Percent 7 10 3 2" xfId="13712" xr:uid="{00000000-0005-0000-0000-000003350000}"/>
    <cellStyle name="Percent 7 10 4" xfId="13713" xr:uid="{00000000-0005-0000-0000-000004350000}"/>
    <cellStyle name="Percent 7 11" xfId="13714" xr:uid="{00000000-0005-0000-0000-000005350000}"/>
    <cellStyle name="Percent 7 11 2" xfId="13715" xr:uid="{00000000-0005-0000-0000-000006350000}"/>
    <cellStyle name="Percent 7 11 2 2" xfId="13716" xr:uid="{00000000-0005-0000-0000-000007350000}"/>
    <cellStyle name="Percent 7 11 3" xfId="13717" xr:uid="{00000000-0005-0000-0000-000008350000}"/>
    <cellStyle name="Percent 7 11 3 2" xfId="13718" xr:uid="{00000000-0005-0000-0000-000009350000}"/>
    <cellStyle name="Percent 7 11 4" xfId="13719" xr:uid="{00000000-0005-0000-0000-00000A350000}"/>
    <cellStyle name="Percent 7 12" xfId="13720" xr:uid="{00000000-0005-0000-0000-00000B350000}"/>
    <cellStyle name="Percent 7 12 2" xfId="13721" xr:uid="{00000000-0005-0000-0000-00000C350000}"/>
    <cellStyle name="Percent 7 12 2 2" xfId="13722" xr:uid="{00000000-0005-0000-0000-00000D350000}"/>
    <cellStyle name="Percent 7 12 3" xfId="13723" xr:uid="{00000000-0005-0000-0000-00000E350000}"/>
    <cellStyle name="Percent 7 12 3 2" xfId="13724" xr:uid="{00000000-0005-0000-0000-00000F350000}"/>
    <cellStyle name="Percent 7 12 4" xfId="13725" xr:uid="{00000000-0005-0000-0000-000010350000}"/>
    <cellStyle name="Percent 7 13" xfId="13726" xr:uid="{00000000-0005-0000-0000-000011350000}"/>
    <cellStyle name="Percent 7 13 2" xfId="13727" xr:uid="{00000000-0005-0000-0000-000012350000}"/>
    <cellStyle name="Percent 7 13 2 2" xfId="13728" xr:uid="{00000000-0005-0000-0000-000013350000}"/>
    <cellStyle name="Percent 7 13 3" xfId="13729" xr:uid="{00000000-0005-0000-0000-000014350000}"/>
    <cellStyle name="Percent 7 13 3 2" xfId="13730" xr:uid="{00000000-0005-0000-0000-000015350000}"/>
    <cellStyle name="Percent 7 13 4" xfId="13731" xr:uid="{00000000-0005-0000-0000-000016350000}"/>
    <cellStyle name="Percent 7 13 4 2" xfId="13732" xr:uid="{00000000-0005-0000-0000-000017350000}"/>
    <cellStyle name="Percent 7 13 5" xfId="13733" xr:uid="{00000000-0005-0000-0000-000018350000}"/>
    <cellStyle name="Percent 7 14" xfId="13734" xr:uid="{00000000-0005-0000-0000-000019350000}"/>
    <cellStyle name="Percent 7 14 2" xfId="13735" xr:uid="{00000000-0005-0000-0000-00001A350000}"/>
    <cellStyle name="Percent 7 14 2 2" xfId="13736" xr:uid="{00000000-0005-0000-0000-00001B350000}"/>
    <cellStyle name="Percent 7 14 3" xfId="13737" xr:uid="{00000000-0005-0000-0000-00001C350000}"/>
    <cellStyle name="Percent 7 14 3 2" xfId="13738" xr:uid="{00000000-0005-0000-0000-00001D350000}"/>
    <cellStyle name="Percent 7 14 4" xfId="13739" xr:uid="{00000000-0005-0000-0000-00001E350000}"/>
    <cellStyle name="Percent 7 15" xfId="13740" xr:uid="{00000000-0005-0000-0000-00001F350000}"/>
    <cellStyle name="Percent 7 15 2" xfId="13741" xr:uid="{00000000-0005-0000-0000-000020350000}"/>
    <cellStyle name="Percent 7 16" xfId="13742" xr:uid="{00000000-0005-0000-0000-000021350000}"/>
    <cellStyle name="Percent 7 16 2" xfId="13743" xr:uid="{00000000-0005-0000-0000-000022350000}"/>
    <cellStyle name="Percent 7 17" xfId="13744" xr:uid="{00000000-0005-0000-0000-000023350000}"/>
    <cellStyle name="Percent 7 17 2" xfId="13745" xr:uid="{00000000-0005-0000-0000-000024350000}"/>
    <cellStyle name="Percent 7 18" xfId="13746" xr:uid="{00000000-0005-0000-0000-000025350000}"/>
    <cellStyle name="Percent 7 19" xfId="13707" xr:uid="{00000000-0005-0000-0000-000026350000}"/>
    <cellStyle name="Percent 7 2" xfId="13747" xr:uid="{00000000-0005-0000-0000-000027350000}"/>
    <cellStyle name="Percent 7 2 2" xfId="13748" xr:uid="{00000000-0005-0000-0000-000028350000}"/>
    <cellStyle name="Percent 7 2 2 2" xfId="13749" xr:uid="{00000000-0005-0000-0000-000029350000}"/>
    <cellStyle name="Percent 7 2 2 2 2" xfId="13750" xr:uid="{00000000-0005-0000-0000-00002A350000}"/>
    <cellStyle name="Percent 7 2 2 3" xfId="13751" xr:uid="{00000000-0005-0000-0000-00002B350000}"/>
    <cellStyle name="Percent 7 2 2 3 2" xfId="13752" xr:uid="{00000000-0005-0000-0000-00002C350000}"/>
    <cellStyle name="Percent 7 2 2 4" xfId="13753" xr:uid="{00000000-0005-0000-0000-00002D350000}"/>
    <cellStyle name="Percent 7 2 3" xfId="13754" xr:uid="{00000000-0005-0000-0000-00002E350000}"/>
    <cellStyle name="Percent 7 2 3 2" xfId="13755" xr:uid="{00000000-0005-0000-0000-00002F350000}"/>
    <cellStyle name="Percent 7 2 3 2 2" xfId="13756" xr:uid="{00000000-0005-0000-0000-000030350000}"/>
    <cellStyle name="Percent 7 2 3 3" xfId="13757" xr:uid="{00000000-0005-0000-0000-000031350000}"/>
    <cellStyle name="Percent 7 2 3 3 2" xfId="13758" xr:uid="{00000000-0005-0000-0000-000032350000}"/>
    <cellStyle name="Percent 7 2 3 4" xfId="13759" xr:uid="{00000000-0005-0000-0000-000033350000}"/>
    <cellStyle name="Percent 7 2 4" xfId="13760" xr:uid="{00000000-0005-0000-0000-000034350000}"/>
    <cellStyle name="Percent 7 2 4 2" xfId="13761" xr:uid="{00000000-0005-0000-0000-000035350000}"/>
    <cellStyle name="Percent 7 2 4 2 2" xfId="13762" xr:uid="{00000000-0005-0000-0000-000036350000}"/>
    <cellStyle name="Percent 7 2 4 3" xfId="13763" xr:uid="{00000000-0005-0000-0000-000037350000}"/>
    <cellStyle name="Percent 7 2 4 3 2" xfId="13764" xr:uid="{00000000-0005-0000-0000-000038350000}"/>
    <cellStyle name="Percent 7 2 4 4" xfId="13765" xr:uid="{00000000-0005-0000-0000-000039350000}"/>
    <cellStyle name="Percent 7 2 4 4 2" xfId="13766" xr:uid="{00000000-0005-0000-0000-00003A350000}"/>
    <cellStyle name="Percent 7 2 4 5" xfId="13767" xr:uid="{00000000-0005-0000-0000-00003B350000}"/>
    <cellStyle name="Percent 7 2 5" xfId="13768" xr:uid="{00000000-0005-0000-0000-00003C350000}"/>
    <cellStyle name="Percent 7 2 5 2" xfId="13769" xr:uid="{00000000-0005-0000-0000-00003D350000}"/>
    <cellStyle name="Percent 7 2 5 2 2" xfId="13770" xr:uid="{00000000-0005-0000-0000-00003E350000}"/>
    <cellStyle name="Percent 7 2 5 3" xfId="13771" xr:uid="{00000000-0005-0000-0000-00003F350000}"/>
    <cellStyle name="Percent 7 2 5 3 2" xfId="13772" xr:uid="{00000000-0005-0000-0000-000040350000}"/>
    <cellStyle name="Percent 7 2 5 4" xfId="13773" xr:uid="{00000000-0005-0000-0000-000041350000}"/>
    <cellStyle name="Percent 7 2 6" xfId="13774" xr:uid="{00000000-0005-0000-0000-000042350000}"/>
    <cellStyle name="Percent 7 2 6 2" xfId="13775" xr:uid="{00000000-0005-0000-0000-000043350000}"/>
    <cellStyle name="Percent 7 2 7" xfId="13776" xr:uid="{00000000-0005-0000-0000-000044350000}"/>
    <cellStyle name="Percent 7 2 7 2" xfId="13777" xr:uid="{00000000-0005-0000-0000-000045350000}"/>
    <cellStyle name="Percent 7 2 8" xfId="13778" xr:uid="{00000000-0005-0000-0000-000046350000}"/>
    <cellStyle name="Percent 7 2 8 2" xfId="13779" xr:uid="{00000000-0005-0000-0000-000047350000}"/>
    <cellStyle name="Percent 7 2 9" xfId="13780" xr:uid="{00000000-0005-0000-0000-000048350000}"/>
    <cellStyle name="Percent 7 3" xfId="13781" xr:uid="{00000000-0005-0000-0000-000049350000}"/>
    <cellStyle name="Percent 7 3 2" xfId="13782" xr:uid="{00000000-0005-0000-0000-00004A350000}"/>
    <cellStyle name="Percent 7 3 2 2" xfId="13783" xr:uid="{00000000-0005-0000-0000-00004B350000}"/>
    <cellStyle name="Percent 7 3 2 2 2" xfId="13784" xr:uid="{00000000-0005-0000-0000-00004C350000}"/>
    <cellStyle name="Percent 7 3 2 3" xfId="13785" xr:uid="{00000000-0005-0000-0000-00004D350000}"/>
    <cellStyle name="Percent 7 3 2 3 2" xfId="13786" xr:uid="{00000000-0005-0000-0000-00004E350000}"/>
    <cellStyle name="Percent 7 3 2 4" xfId="13787" xr:uid="{00000000-0005-0000-0000-00004F350000}"/>
    <cellStyle name="Percent 7 3 3" xfId="13788" xr:uid="{00000000-0005-0000-0000-000050350000}"/>
    <cellStyle name="Percent 7 3 3 2" xfId="13789" xr:uid="{00000000-0005-0000-0000-000051350000}"/>
    <cellStyle name="Percent 7 3 3 2 2" xfId="13790" xr:uid="{00000000-0005-0000-0000-000052350000}"/>
    <cellStyle name="Percent 7 3 3 3" xfId="13791" xr:uid="{00000000-0005-0000-0000-000053350000}"/>
    <cellStyle name="Percent 7 3 3 3 2" xfId="13792" xr:uid="{00000000-0005-0000-0000-000054350000}"/>
    <cellStyle name="Percent 7 3 3 4" xfId="13793" xr:uid="{00000000-0005-0000-0000-000055350000}"/>
    <cellStyle name="Percent 7 3 4" xfId="13794" xr:uid="{00000000-0005-0000-0000-000056350000}"/>
    <cellStyle name="Percent 7 3 4 2" xfId="13795" xr:uid="{00000000-0005-0000-0000-000057350000}"/>
    <cellStyle name="Percent 7 3 4 2 2" xfId="13796" xr:uid="{00000000-0005-0000-0000-000058350000}"/>
    <cellStyle name="Percent 7 3 4 3" xfId="13797" xr:uid="{00000000-0005-0000-0000-000059350000}"/>
    <cellStyle name="Percent 7 3 4 3 2" xfId="13798" xr:uid="{00000000-0005-0000-0000-00005A350000}"/>
    <cellStyle name="Percent 7 3 4 4" xfId="13799" xr:uid="{00000000-0005-0000-0000-00005B350000}"/>
    <cellStyle name="Percent 7 3 4 4 2" xfId="13800" xr:uid="{00000000-0005-0000-0000-00005C350000}"/>
    <cellStyle name="Percent 7 3 4 5" xfId="13801" xr:uid="{00000000-0005-0000-0000-00005D350000}"/>
    <cellStyle name="Percent 7 3 5" xfId="13802" xr:uid="{00000000-0005-0000-0000-00005E350000}"/>
    <cellStyle name="Percent 7 3 5 2" xfId="13803" xr:uid="{00000000-0005-0000-0000-00005F350000}"/>
    <cellStyle name="Percent 7 3 5 2 2" xfId="13804" xr:uid="{00000000-0005-0000-0000-000060350000}"/>
    <cellStyle name="Percent 7 3 5 3" xfId="13805" xr:uid="{00000000-0005-0000-0000-000061350000}"/>
    <cellStyle name="Percent 7 3 5 3 2" xfId="13806" xr:uid="{00000000-0005-0000-0000-000062350000}"/>
    <cellStyle name="Percent 7 3 5 4" xfId="13807" xr:uid="{00000000-0005-0000-0000-000063350000}"/>
    <cellStyle name="Percent 7 3 6" xfId="13808" xr:uid="{00000000-0005-0000-0000-000064350000}"/>
    <cellStyle name="Percent 7 3 6 2" xfId="13809" xr:uid="{00000000-0005-0000-0000-000065350000}"/>
    <cellStyle name="Percent 7 3 7" xfId="13810" xr:uid="{00000000-0005-0000-0000-000066350000}"/>
    <cellStyle name="Percent 7 3 7 2" xfId="13811" xr:uid="{00000000-0005-0000-0000-000067350000}"/>
    <cellStyle name="Percent 7 3 8" xfId="13812" xr:uid="{00000000-0005-0000-0000-000068350000}"/>
    <cellStyle name="Percent 7 3 8 2" xfId="13813" xr:uid="{00000000-0005-0000-0000-000069350000}"/>
    <cellStyle name="Percent 7 3 9" xfId="13814" xr:uid="{00000000-0005-0000-0000-00006A350000}"/>
    <cellStyle name="Percent 7 4" xfId="13815" xr:uid="{00000000-0005-0000-0000-00006B350000}"/>
    <cellStyle name="Percent 7 4 2" xfId="13816" xr:uid="{00000000-0005-0000-0000-00006C350000}"/>
    <cellStyle name="Percent 7 4 2 2" xfId="13817" xr:uid="{00000000-0005-0000-0000-00006D350000}"/>
    <cellStyle name="Percent 7 4 2 2 2" xfId="13818" xr:uid="{00000000-0005-0000-0000-00006E350000}"/>
    <cellStyle name="Percent 7 4 2 3" xfId="13819" xr:uid="{00000000-0005-0000-0000-00006F350000}"/>
    <cellStyle name="Percent 7 4 2 3 2" xfId="13820" xr:uid="{00000000-0005-0000-0000-000070350000}"/>
    <cellStyle name="Percent 7 4 2 4" xfId="13821" xr:uid="{00000000-0005-0000-0000-000071350000}"/>
    <cellStyle name="Percent 7 4 3" xfId="13822" xr:uid="{00000000-0005-0000-0000-000072350000}"/>
    <cellStyle name="Percent 7 4 3 2" xfId="13823" xr:uid="{00000000-0005-0000-0000-000073350000}"/>
    <cellStyle name="Percent 7 4 3 2 2" xfId="13824" xr:uid="{00000000-0005-0000-0000-000074350000}"/>
    <cellStyle name="Percent 7 4 3 3" xfId="13825" xr:uid="{00000000-0005-0000-0000-000075350000}"/>
    <cellStyle name="Percent 7 4 3 3 2" xfId="13826" xr:uid="{00000000-0005-0000-0000-000076350000}"/>
    <cellStyle name="Percent 7 4 3 4" xfId="13827" xr:uid="{00000000-0005-0000-0000-000077350000}"/>
    <cellStyle name="Percent 7 4 4" xfId="13828" xr:uid="{00000000-0005-0000-0000-000078350000}"/>
    <cellStyle name="Percent 7 4 4 2" xfId="13829" xr:uid="{00000000-0005-0000-0000-000079350000}"/>
    <cellStyle name="Percent 7 4 4 2 2" xfId="13830" xr:uid="{00000000-0005-0000-0000-00007A350000}"/>
    <cellStyle name="Percent 7 4 4 3" xfId="13831" xr:uid="{00000000-0005-0000-0000-00007B350000}"/>
    <cellStyle name="Percent 7 4 4 3 2" xfId="13832" xr:uid="{00000000-0005-0000-0000-00007C350000}"/>
    <cellStyle name="Percent 7 4 4 4" xfId="13833" xr:uid="{00000000-0005-0000-0000-00007D350000}"/>
    <cellStyle name="Percent 7 4 4 4 2" xfId="13834" xr:uid="{00000000-0005-0000-0000-00007E350000}"/>
    <cellStyle name="Percent 7 4 4 5" xfId="13835" xr:uid="{00000000-0005-0000-0000-00007F350000}"/>
    <cellStyle name="Percent 7 4 5" xfId="13836" xr:uid="{00000000-0005-0000-0000-000080350000}"/>
    <cellStyle name="Percent 7 4 5 2" xfId="13837" xr:uid="{00000000-0005-0000-0000-000081350000}"/>
    <cellStyle name="Percent 7 4 5 2 2" xfId="13838" xr:uid="{00000000-0005-0000-0000-000082350000}"/>
    <cellStyle name="Percent 7 4 5 3" xfId="13839" xr:uid="{00000000-0005-0000-0000-000083350000}"/>
    <cellStyle name="Percent 7 4 5 3 2" xfId="13840" xr:uid="{00000000-0005-0000-0000-000084350000}"/>
    <cellStyle name="Percent 7 4 5 4" xfId="13841" xr:uid="{00000000-0005-0000-0000-000085350000}"/>
    <cellStyle name="Percent 7 4 6" xfId="13842" xr:uid="{00000000-0005-0000-0000-000086350000}"/>
    <cellStyle name="Percent 7 4 6 2" xfId="13843" xr:uid="{00000000-0005-0000-0000-000087350000}"/>
    <cellStyle name="Percent 7 4 7" xfId="13844" xr:uid="{00000000-0005-0000-0000-000088350000}"/>
    <cellStyle name="Percent 7 4 7 2" xfId="13845" xr:uid="{00000000-0005-0000-0000-000089350000}"/>
    <cellStyle name="Percent 7 4 8" xfId="13846" xr:uid="{00000000-0005-0000-0000-00008A350000}"/>
    <cellStyle name="Percent 7 4 8 2" xfId="13847" xr:uid="{00000000-0005-0000-0000-00008B350000}"/>
    <cellStyle name="Percent 7 4 9" xfId="13848" xr:uid="{00000000-0005-0000-0000-00008C350000}"/>
    <cellStyle name="Percent 7 5" xfId="13849" xr:uid="{00000000-0005-0000-0000-00008D350000}"/>
    <cellStyle name="Percent 7 5 2" xfId="13850" xr:uid="{00000000-0005-0000-0000-00008E350000}"/>
    <cellStyle name="Percent 7 5 2 2" xfId="13851" xr:uid="{00000000-0005-0000-0000-00008F350000}"/>
    <cellStyle name="Percent 7 5 2 2 2" xfId="13852" xr:uid="{00000000-0005-0000-0000-000090350000}"/>
    <cellStyle name="Percent 7 5 2 3" xfId="13853" xr:uid="{00000000-0005-0000-0000-000091350000}"/>
    <cellStyle name="Percent 7 5 2 3 2" xfId="13854" xr:uid="{00000000-0005-0000-0000-000092350000}"/>
    <cellStyle name="Percent 7 5 2 4" xfId="13855" xr:uid="{00000000-0005-0000-0000-000093350000}"/>
    <cellStyle name="Percent 7 5 3" xfId="13856" xr:uid="{00000000-0005-0000-0000-000094350000}"/>
    <cellStyle name="Percent 7 5 3 2" xfId="13857" xr:uid="{00000000-0005-0000-0000-000095350000}"/>
    <cellStyle name="Percent 7 5 3 2 2" xfId="13858" xr:uid="{00000000-0005-0000-0000-000096350000}"/>
    <cellStyle name="Percent 7 5 3 3" xfId="13859" xr:uid="{00000000-0005-0000-0000-000097350000}"/>
    <cellStyle name="Percent 7 5 3 3 2" xfId="13860" xr:uid="{00000000-0005-0000-0000-000098350000}"/>
    <cellStyle name="Percent 7 5 3 4" xfId="13861" xr:uid="{00000000-0005-0000-0000-000099350000}"/>
    <cellStyle name="Percent 7 5 4" xfId="13862" xr:uid="{00000000-0005-0000-0000-00009A350000}"/>
    <cellStyle name="Percent 7 5 4 2" xfId="13863" xr:uid="{00000000-0005-0000-0000-00009B350000}"/>
    <cellStyle name="Percent 7 5 4 2 2" xfId="13864" xr:uid="{00000000-0005-0000-0000-00009C350000}"/>
    <cellStyle name="Percent 7 5 4 3" xfId="13865" xr:uid="{00000000-0005-0000-0000-00009D350000}"/>
    <cellStyle name="Percent 7 5 4 3 2" xfId="13866" xr:uid="{00000000-0005-0000-0000-00009E350000}"/>
    <cellStyle name="Percent 7 5 4 4" xfId="13867" xr:uid="{00000000-0005-0000-0000-00009F350000}"/>
    <cellStyle name="Percent 7 5 4 4 2" xfId="13868" xr:uid="{00000000-0005-0000-0000-0000A0350000}"/>
    <cellStyle name="Percent 7 5 4 5" xfId="13869" xr:uid="{00000000-0005-0000-0000-0000A1350000}"/>
    <cellStyle name="Percent 7 5 5" xfId="13870" xr:uid="{00000000-0005-0000-0000-0000A2350000}"/>
    <cellStyle name="Percent 7 5 5 2" xfId="13871" xr:uid="{00000000-0005-0000-0000-0000A3350000}"/>
    <cellStyle name="Percent 7 5 5 2 2" xfId="13872" xr:uid="{00000000-0005-0000-0000-0000A4350000}"/>
    <cellStyle name="Percent 7 5 5 3" xfId="13873" xr:uid="{00000000-0005-0000-0000-0000A5350000}"/>
    <cellStyle name="Percent 7 5 5 3 2" xfId="13874" xr:uid="{00000000-0005-0000-0000-0000A6350000}"/>
    <cellStyle name="Percent 7 5 5 4" xfId="13875" xr:uid="{00000000-0005-0000-0000-0000A7350000}"/>
    <cellStyle name="Percent 7 5 6" xfId="13876" xr:uid="{00000000-0005-0000-0000-0000A8350000}"/>
    <cellStyle name="Percent 7 5 6 2" xfId="13877" xr:uid="{00000000-0005-0000-0000-0000A9350000}"/>
    <cellStyle name="Percent 7 5 7" xfId="13878" xr:uid="{00000000-0005-0000-0000-0000AA350000}"/>
    <cellStyle name="Percent 7 5 7 2" xfId="13879" xr:uid="{00000000-0005-0000-0000-0000AB350000}"/>
    <cellStyle name="Percent 7 5 8" xfId="13880" xr:uid="{00000000-0005-0000-0000-0000AC350000}"/>
    <cellStyle name="Percent 7 5 8 2" xfId="13881" xr:uid="{00000000-0005-0000-0000-0000AD350000}"/>
    <cellStyle name="Percent 7 5 9" xfId="13882" xr:uid="{00000000-0005-0000-0000-0000AE350000}"/>
    <cellStyle name="Percent 7 6" xfId="13883" xr:uid="{00000000-0005-0000-0000-0000AF350000}"/>
    <cellStyle name="Percent 7 6 2" xfId="13884" xr:uid="{00000000-0005-0000-0000-0000B0350000}"/>
    <cellStyle name="Percent 7 6 2 2" xfId="13885" xr:uid="{00000000-0005-0000-0000-0000B1350000}"/>
    <cellStyle name="Percent 7 6 2 2 2" xfId="13886" xr:uid="{00000000-0005-0000-0000-0000B2350000}"/>
    <cellStyle name="Percent 7 6 2 3" xfId="13887" xr:uid="{00000000-0005-0000-0000-0000B3350000}"/>
    <cellStyle name="Percent 7 6 2 3 2" xfId="13888" xr:uid="{00000000-0005-0000-0000-0000B4350000}"/>
    <cellStyle name="Percent 7 6 2 4" xfId="13889" xr:uid="{00000000-0005-0000-0000-0000B5350000}"/>
    <cellStyle name="Percent 7 6 3" xfId="13890" xr:uid="{00000000-0005-0000-0000-0000B6350000}"/>
    <cellStyle name="Percent 7 6 3 2" xfId="13891" xr:uid="{00000000-0005-0000-0000-0000B7350000}"/>
    <cellStyle name="Percent 7 6 3 2 2" xfId="13892" xr:uid="{00000000-0005-0000-0000-0000B8350000}"/>
    <cellStyle name="Percent 7 6 3 3" xfId="13893" xr:uid="{00000000-0005-0000-0000-0000B9350000}"/>
    <cellStyle name="Percent 7 6 3 3 2" xfId="13894" xr:uid="{00000000-0005-0000-0000-0000BA350000}"/>
    <cellStyle name="Percent 7 6 3 4" xfId="13895" xr:uid="{00000000-0005-0000-0000-0000BB350000}"/>
    <cellStyle name="Percent 7 6 4" xfId="13896" xr:uid="{00000000-0005-0000-0000-0000BC350000}"/>
    <cellStyle name="Percent 7 6 4 2" xfId="13897" xr:uid="{00000000-0005-0000-0000-0000BD350000}"/>
    <cellStyle name="Percent 7 6 4 2 2" xfId="13898" xr:uid="{00000000-0005-0000-0000-0000BE350000}"/>
    <cellStyle name="Percent 7 6 4 3" xfId="13899" xr:uid="{00000000-0005-0000-0000-0000BF350000}"/>
    <cellStyle name="Percent 7 6 4 3 2" xfId="13900" xr:uid="{00000000-0005-0000-0000-0000C0350000}"/>
    <cellStyle name="Percent 7 6 4 4" xfId="13901" xr:uid="{00000000-0005-0000-0000-0000C1350000}"/>
    <cellStyle name="Percent 7 6 4 4 2" xfId="13902" xr:uid="{00000000-0005-0000-0000-0000C2350000}"/>
    <cellStyle name="Percent 7 6 4 5" xfId="13903" xr:uid="{00000000-0005-0000-0000-0000C3350000}"/>
    <cellStyle name="Percent 7 6 5" xfId="13904" xr:uid="{00000000-0005-0000-0000-0000C4350000}"/>
    <cellStyle name="Percent 7 6 5 2" xfId="13905" xr:uid="{00000000-0005-0000-0000-0000C5350000}"/>
    <cellStyle name="Percent 7 6 5 2 2" xfId="13906" xr:uid="{00000000-0005-0000-0000-0000C6350000}"/>
    <cellStyle name="Percent 7 6 5 3" xfId="13907" xr:uid="{00000000-0005-0000-0000-0000C7350000}"/>
    <cellStyle name="Percent 7 6 5 3 2" xfId="13908" xr:uid="{00000000-0005-0000-0000-0000C8350000}"/>
    <cellStyle name="Percent 7 6 5 4" xfId="13909" xr:uid="{00000000-0005-0000-0000-0000C9350000}"/>
    <cellStyle name="Percent 7 6 6" xfId="13910" xr:uid="{00000000-0005-0000-0000-0000CA350000}"/>
    <cellStyle name="Percent 7 6 6 2" xfId="13911" xr:uid="{00000000-0005-0000-0000-0000CB350000}"/>
    <cellStyle name="Percent 7 6 7" xfId="13912" xr:uid="{00000000-0005-0000-0000-0000CC350000}"/>
    <cellStyle name="Percent 7 6 7 2" xfId="13913" xr:uid="{00000000-0005-0000-0000-0000CD350000}"/>
    <cellStyle name="Percent 7 6 8" xfId="13914" xr:uid="{00000000-0005-0000-0000-0000CE350000}"/>
    <cellStyle name="Percent 7 6 8 2" xfId="13915" xr:uid="{00000000-0005-0000-0000-0000CF350000}"/>
    <cellStyle name="Percent 7 6 9" xfId="13916" xr:uid="{00000000-0005-0000-0000-0000D0350000}"/>
    <cellStyle name="Percent 7 7" xfId="13917" xr:uid="{00000000-0005-0000-0000-0000D1350000}"/>
    <cellStyle name="Percent 7 7 2" xfId="13918" xr:uid="{00000000-0005-0000-0000-0000D2350000}"/>
    <cellStyle name="Percent 7 7 2 2" xfId="13919" xr:uid="{00000000-0005-0000-0000-0000D3350000}"/>
    <cellStyle name="Percent 7 7 2 2 2" xfId="13920" xr:uid="{00000000-0005-0000-0000-0000D4350000}"/>
    <cellStyle name="Percent 7 7 2 3" xfId="13921" xr:uid="{00000000-0005-0000-0000-0000D5350000}"/>
    <cellStyle name="Percent 7 7 2 3 2" xfId="13922" xr:uid="{00000000-0005-0000-0000-0000D6350000}"/>
    <cellStyle name="Percent 7 7 2 4" xfId="13923" xr:uid="{00000000-0005-0000-0000-0000D7350000}"/>
    <cellStyle name="Percent 7 7 3" xfId="13924" xr:uid="{00000000-0005-0000-0000-0000D8350000}"/>
    <cellStyle name="Percent 7 7 3 2" xfId="13925" xr:uid="{00000000-0005-0000-0000-0000D9350000}"/>
    <cellStyle name="Percent 7 7 3 2 2" xfId="13926" xr:uid="{00000000-0005-0000-0000-0000DA350000}"/>
    <cellStyle name="Percent 7 7 3 3" xfId="13927" xr:uid="{00000000-0005-0000-0000-0000DB350000}"/>
    <cellStyle name="Percent 7 7 3 3 2" xfId="13928" xr:uid="{00000000-0005-0000-0000-0000DC350000}"/>
    <cellStyle name="Percent 7 7 3 4" xfId="13929" xr:uid="{00000000-0005-0000-0000-0000DD350000}"/>
    <cellStyle name="Percent 7 7 4" xfId="13930" xr:uid="{00000000-0005-0000-0000-0000DE350000}"/>
    <cellStyle name="Percent 7 7 4 2" xfId="13931" xr:uid="{00000000-0005-0000-0000-0000DF350000}"/>
    <cellStyle name="Percent 7 7 4 2 2" xfId="13932" xr:uid="{00000000-0005-0000-0000-0000E0350000}"/>
    <cellStyle name="Percent 7 7 4 3" xfId="13933" xr:uid="{00000000-0005-0000-0000-0000E1350000}"/>
    <cellStyle name="Percent 7 7 4 3 2" xfId="13934" xr:uid="{00000000-0005-0000-0000-0000E2350000}"/>
    <cellStyle name="Percent 7 7 4 4" xfId="13935" xr:uid="{00000000-0005-0000-0000-0000E3350000}"/>
    <cellStyle name="Percent 7 7 4 4 2" xfId="13936" xr:uid="{00000000-0005-0000-0000-0000E4350000}"/>
    <cellStyle name="Percent 7 7 4 5" xfId="13937" xr:uid="{00000000-0005-0000-0000-0000E5350000}"/>
    <cellStyle name="Percent 7 7 5" xfId="13938" xr:uid="{00000000-0005-0000-0000-0000E6350000}"/>
    <cellStyle name="Percent 7 7 5 2" xfId="13939" xr:uid="{00000000-0005-0000-0000-0000E7350000}"/>
    <cellStyle name="Percent 7 7 5 2 2" xfId="13940" xr:uid="{00000000-0005-0000-0000-0000E8350000}"/>
    <cellStyle name="Percent 7 7 5 3" xfId="13941" xr:uid="{00000000-0005-0000-0000-0000E9350000}"/>
    <cellStyle name="Percent 7 7 5 3 2" xfId="13942" xr:uid="{00000000-0005-0000-0000-0000EA350000}"/>
    <cellStyle name="Percent 7 7 5 4" xfId="13943" xr:uid="{00000000-0005-0000-0000-0000EB350000}"/>
    <cellStyle name="Percent 7 7 6" xfId="13944" xr:uid="{00000000-0005-0000-0000-0000EC350000}"/>
    <cellStyle name="Percent 7 7 6 2" xfId="13945" xr:uid="{00000000-0005-0000-0000-0000ED350000}"/>
    <cellStyle name="Percent 7 7 7" xfId="13946" xr:uid="{00000000-0005-0000-0000-0000EE350000}"/>
    <cellStyle name="Percent 7 7 7 2" xfId="13947" xr:uid="{00000000-0005-0000-0000-0000EF350000}"/>
    <cellStyle name="Percent 7 7 8" xfId="13948" xr:uid="{00000000-0005-0000-0000-0000F0350000}"/>
    <cellStyle name="Percent 7 7 8 2" xfId="13949" xr:uid="{00000000-0005-0000-0000-0000F1350000}"/>
    <cellStyle name="Percent 7 7 9" xfId="13950" xr:uid="{00000000-0005-0000-0000-0000F2350000}"/>
    <cellStyle name="Percent 7 8" xfId="13951" xr:uid="{00000000-0005-0000-0000-0000F3350000}"/>
    <cellStyle name="Percent 7 8 2" xfId="13952" xr:uid="{00000000-0005-0000-0000-0000F4350000}"/>
    <cellStyle name="Percent 7 8 2 2" xfId="13953" xr:uid="{00000000-0005-0000-0000-0000F5350000}"/>
    <cellStyle name="Percent 7 8 2 2 2" xfId="13954" xr:uid="{00000000-0005-0000-0000-0000F6350000}"/>
    <cellStyle name="Percent 7 8 2 3" xfId="13955" xr:uid="{00000000-0005-0000-0000-0000F7350000}"/>
    <cellStyle name="Percent 7 8 2 3 2" xfId="13956" xr:uid="{00000000-0005-0000-0000-0000F8350000}"/>
    <cellStyle name="Percent 7 8 2 4" xfId="13957" xr:uid="{00000000-0005-0000-0000-0000F9350000}"/>
    <cellStyle name="Percent 7 8 3" xfId="13958" xr:uid="{00000000-0005-0000-0000-0000FA350000}"/>
    <cellStyle name="Percent 7 8 3 2" xfId="13959" xr:uid="{00000000-0005-0000-0000-0000FB350000}"/>
    <cellStyle name="Percent 7 8 3 2 2" xfId="13960" xr:uid="{00000000-0005-0000-0000-0000FC350000}"/>
    <cellStyle name="Percent 7 8 3 3" xfId="13961" xr:uid="{00000000-0005-0000-0000-0000FD350000}"/>
    <cellStyle name="Percent 7 8 3 3 2" xfId="13962" xr:uid="{00000000-0005-0000-0000-0000FE350000}"/>
    <cellStyle name="Percent 7 8 3 4" xfId="13963" xr:uid="{00000000-0005-0000-0000-0000FF350000}"/>
    <cellStyle name="Percent 7 8 4" xfId="13964" xr:uid="{00000000-0005-0000-0000-000000360000}"/>
    <cellStyle name="Percent 7 8 4 2" xfId="13965" xr:uid="{00000000-0005-0000-0000-000001360000}"/>
    <cellStyle name="Percent 7 8 4 2 2" xfId="13966" xr:uid="{00000000-0005-0000-0000-000002360000}"/>
    <cellStyle name="Percent 7 8 4 3" xfId="13967" xr:uid="{00000000-0005-0000-0000-000003360000}"/>
    <cellStyle name="Percent 7 8 4 3 2" xfId="13968" xr:uid="{00000000-0005-0000-0000-000004360000}"/>
    <cellStyle name="Percent 7 8 4 4" xfId="13969" xr:uid="{00000000-0005-0000-0000-000005360000}"/>
    <cellStyle name="Percent 7 8 4 4 2" xfId="13970" xr:uid="{00000000-0005-0000-0000-000006360000}"/>
    <cellStyle name="Percent 7 8 4 5" xfId="13971" xr:uid="{00000000-0005-0000-0000-000007360000}"/>
    <cellStyle name="Percent 7 8 5" xfId="13972" xr:uid="{00000000-0005-0000-0000-000008360000}"/>
    <cellStyle name="Percent 7 8 5 2" xfId="13973" xr:uid="{00000000-0005-0000-0000-000009360000}"/>
    <cellStyle name="Percent 7 8 5 2 2" xfId="13974" xr:uid="{00000000-0005-0000-0000-00000A360000}"/>
    <cellStyle name="Percent 7 8 5 3" xfId="13975" xr:uid="{00000000-0005-0000-0000-00000B360000}"/>
    <cellStyle name="Percent 7 8 5 3 2" xfId="13976" xr:uid="{00000000-0005-0000-0000-00000C360000}"/>
    <cellStyle name="Percent 7 8 5 4" xfId="13977" xr:uid="{00000000-0005-0000-0000-00000D360000}"/>
    <cellStyle name="Percent 7 8 6" xfId="13978" xr:uid="{00000000-0005-0000-0000-00000E360000}"/>
    <cellStyle name="Percent 7 8 6 2" xfId="13979" xr:uid="{00000000-0005-0000-0000-00000F360000}"/>
    <cellStyle name="Percent 7 8 7" xfId="13980" xr:uid="{00000000-0005-0000-0000-000010360000}"/>
    <cellStyle name="Percent 7 8 7 2" xfId="13981" xr:uid="{00000000-0005-0000-0000-000011360000}"/>
    <cellStyle name="Percent 7 8 8" xfId="13982" xr:uid="{00000000-0005-0000-0000-000012360000}"/>
    <cellStyle name="Percent 7 8 8 2" xfId="13983" xr:uid="{00000000-0005-0000-0000-000013360000}"/>
    <cellStyle name="Percent 7 8 9" xfId="13984" xr:uid="{00000000-0005-0000-0000-000014360000}"/>
    <cellStyle name="Percent 7 9" xfId="13985" xr:uid="{00000000-0005-0000-0000-000015360000}"/>
    <cellStyle name="Percent 7 9 2" xfId="13986" xr:uid="{00000000-0005-0000-0000-000016360000}"/>
    <cellStyle name="Percent 7 9 2 2" xfId="13987" xr:uid="{00000000-0005-0000-0000-000017360000}"/>
    <cellStyle name="Percent 7 9 2 2 2" xfId="13988" xr:uid="{00000000-0005-0000-0000-000018360000}"/>
    <cellStyle name="Percent 7 9 2 3" xfId="13989" xr:uid="{00000000-0005-0000-0000-000019360000}"/>
    <cellStyle name="Percent 7 9 2 3 2" xfId="13990" xr:uid="{00000000-0005-0000-0000-00001A360000}"/>
    <cellStyle name="Percent 7 9 2 4" xfId="13991" xr:uid="{00000000-0005-0000-0000-00001B360000}"/>
    <cellStyle name="Percent 7 9 3" xfId="13992" xr:uid="{00000000-0005-0000-0000-00001C360000}"/>
    <cellStyle name="Percent 7 9 3 2" xfId="13993" xr:uid="{00000000-0005-0000-0000-00001D360000}"/>
    <cellStyle name="Percent 7 9 3 2 2" xfId="13994" xr:uid="{00000000-0005-0000-0000-00001E360000}"/>
    <cellStyle name="Percent 7 9 3 3" xfId="13995" xr:uid="{00000000-0005-0000-0000-00001F360000}"/>
    <cellStyle name="Percent 7 9 3 3 2" xfId="13996" xr:uid="{00000000-0005-0000-0000-000020360000}"/>
    <cellStyle name="Percent 7 9 3 4" xfId="13997" xr:uid="{00000000-0005-0000-0000-000021360000}"/>
    <cellStyle name="Percent 7 9 4" xfId="13998" xr:uid="{00000000-0005-0000-0000-000022360000}"/>
    <cellStyle name="Percent 7 9 4 2" xfId="13999" xr:uid="{00000000-0005-0000-0000-000023360000}"/>
    <cellStyle name="Percent 7 9 4 2 2" xfId="14000" xr:uid="{00000000-0005-0000-0000-000024360000}"/>
    <cellStyle name="Percent 7 9 4 3" xfId="14001" xr:uid="{00000000-0005-0000-0000-000025360000}"/>
    <cellStyle name="Percent 7 9 4 3 2" xfId="14002" xr:uid="{00000000-0005-0000-0000-000026360000}"/>
    <cellStyle name="Percent 7 9 4 4" xfId="14003" xr:uid="{00000000-0005-0000-0000-000027360000}"/>
    <cellStyle name="Percent 7 9 4 4 2" xfId="14004" xr:uid="{00000000-0005-0000-0000-000028360000}"/>
    <cellStyle name="Percent 7 9 4 5" xfId="14005" xr:uid="{00000000-0005-0000-0000-000029360000}"/>
    <cellStyle name="Percent 7 9 5" xfId="14006" xr:uid="{00000000-0005-0000-0000-00002A360000}"/>
    <cellStyle name="Percent 7 9 5 2" xfId="14007" xr:uid="{00000000-0005-0000-0000-00002B360000}"/>
    <cellStyle name="Percent 7 9 5 2 2" xfId="14008" xr:uid="{00000000-0005-0000-0000-00002C360000}"/>
    <cellStyle name="Percent 7 9 5 3" xfId="14009" xr:uid="{00000000-0005-0000-0000-00002D360000}"/>
    <cellStyle name="Percent 7 9 5 3 2" xfId="14010" xr:uid="{00000000-0005-0000-0000-00002E360000}"/>
    <cellStyle name="Percent 7 9 5 4" xfId="14011" xr:uid="{00000000-0005-0000-0000-00002F360000}"/>
    <cellStyle name="Percent 7 9 6" xfId="14012" xr:uid="{00000000-0005-0000-0000-000030360000}"/>
    <cellStyle name="Percent 7 9 6 2" xfId="14013" xr:uid="{00000000-0005-0000-0000-000031360000}"/>
    <cellStyle name="Percent 7 9 7" xfId="14014" xr:uid="{00000000-0005-0000-0000-000032360000}"/>
    <cellStyle name="Percent 7 9 7 2" xfId="14015" xr:uid="{00000000-0005-0000-0000-000033360000}"/>
    <cellStyle name="Percent 7 9 8" xfId="14016" xr:uid="{00000000-0005-0000-0000-000034360000}"/>
    <cellStyle name="Percent 7 9 8 2" xfId="14017" xr:uid="{00000000-0005-0000-0000-000035360000}"/>
    <cellStyle name="Percent 7 9 9" xfId="14018" xr:uid="{00000000-0005-0000-0000-000036360000}"/>
    <cellStyle name="Percent 8" xfId="2863" xr:uid="{00000000-0005-0000-0000-000037360000}"/>
    <cellStyle name="Percent 8 10" xfId="14020" xr:uid="{00000000-0005-0000-0000-000038360000}"/>
    <cellStyle name="Percent 8 10 2" xfId="14021" xr:uid="{00000000-0005-0000-0000-000039360000}"/>
    <cellStyle name="Percent 8 10 2 2" xfId="14022" xr:uid="{00000000-0005-0000-0000-00003A360000}"/>
    <cellStyle name="Percent 8 10 3" xfId="14023" xr:uid="{00000000-0005-0000-0000-00003B360000}"/>
    <cellStyle name="Percent 8 10 3 2" xfId="14024" xr:uid="{00000000-0005-0000-0000-00003C360000}"/>
    <cellStyle name="Percent 8 10 4" xfId="14025" xr:uid="{00000000-0005-0000-0000-00003D360000}"/>
    <cellStyle name="Percent 8 11" xfId="14026" xr:uid="{00000000-0005-0000-0000-00003E360000}"/>
    <cellStyle name="Percent 8 11 2" xfId="14027" xr:uid="{00000000-0005-0000-0000-00003F360000}"/>
    <cellStyle name="Percent 8 11 2 2" xfId="14028" xr:uid="{00000000-0005-0000-0000-000040360000}"/>
    <cellStyle name="Percent 8 11 3" xfId="14029" xr:uid="{00000000-0005-0000-0000-000041360000}"/>
    <cellStyle name="Percent 8 11 3 2" xfId="14030" xr:uid="{00000000-0005-0000-0000-000042360000}"/>
    <cellStyle name="Percent 8 11 4" xfId="14031" xr:uid="{00000000-0005-0000-0000-000043360000}"/>
    <cellStyle name="Percent 8 11 4 2" xfId="14032" xr:uid="{00000000-0005-0000-0000-000044360000}"/>
    <cellStyle name="Percent 8 11 5" xfId="14033" xr:uid="{00000000-0005-0000-0000-000045360000}"/>
    <cellStyle name="Percent 8 12" xfId="14034" xr:uid="{00000000-0005-0000-0000-000046360000}"/>
    <cellStyle name="Percent 8 12 2" xfId="14035" xr:uid="{00000000-0005-0000-0000-000047360000}"/>
    <cellStyle name="Percent 8 12 2 2" xfId="14036" xr:uid="{00000000-0005-0000-0000-000048360000}"/>
    <cellStyle name="Percent 8 12 3" xfId="14037" xr:uid="{00000000-0005-0000-0000-000049360000}"/>
    <cellStyle name="Percent 8 12 3 2" xfId="14038" xr:uid="{00000000-0005-0000-0000-00004A360000}"/>
    <cellStyle name="Percent 8 12 4" xfId="14039" xr:uid="{00000000-0005-0000-0000-00004B360000}"/>
    <cellStyle name="Percent 8 13" xfId="14040" xr:uid="{00000000-0005-0000-0000-00004C360000}"/>
    <cellStyle name="Percent 8 13 2" xfId="14041" xr:uid="{00000000-0005-0000-0000-00004D360000}"/>
    <cellStyle name="Percent 8 14" xfId="14042" xr:uid="{00000000-0005-0000-0000-00004E360000}"/>
    <cellStyle name="Percent 8 14 2" xfId="14043" xr:uid="{00000000-0005-0000-0000-00004F360000}"/>
    <cellStyle name="Percent 8 15" xfId="14044" xr:uid="{00000000-0005-0000-0000-000050360000}"/>
    <cellStyle name="Percent 8 15 2" xfId="14045" xr:uid="{00000000-0005-0000-0000-000051360000}"/>
    <cellStyle name="Percent 8 16" xfId="14046" xr:uid="{00000000-0005-0000-0000-000052360000}"/>
    <cellStyle name="Percent 8 17" xfId="14019" xr:uid="{00000000-0005-0000-0000-000053360000}"/>
    <cellStyle name="Percent 8 2" xfId="2864" xr:uid="{00000000-0005-0000-0000-000054360000}"/>
    <cellStyle name="Percent 8 2 10" xfId="14047" xr:uid="{00000000-0005-0000-0000-000055360000}"/>
    <cellStyle name="Percent 8 2 2" xfId="14048" xr:uid="{00000000-0005-0000-0000-000056360000}"/>
    <cellStyle name="Percent 8 2 2 2" xfId="14049" xr:uid="{00000000-0005-0000-0000-000057360000}"/>
    <cellStyle name="Percent 8 2 2 2 2" xfId="14050" xr:uid="{00000000-0005-0000-0000-000058360000}"/>
    <cellStyle name="Percent 8 2 2 3" xfId="14051" xr:uid="{00000000-0005-0000-0000-000059360000}"/>
    <cellStyle name="Percent 8 2 2 3 2" xfId="14052" xr:uid="{00000000-0005-0000-0000-00005A360000}"/>
    <cellStyle name="Percent 8 2 2 4" xfId="14053" xr:uid="{00000000-0005-0000-0000-00005B360000}"/>
    <cellStyle name="Percent 8 2 3" xfId="14054" xr:uid="{00000000-0005-0000-0000-00005C360000}"/>
    <cellStyle name="Percent 8 2 3 2" xfId="14055" xr:uid="{00000000-0005-0000-0000-00005D360000}"/>
    <cellStyle name="Percent 8 2 3 2 2" xfId="14056" xr:uid="{00000000-0005-0000-0000-00005E360000}"/>
    <cellStyle name="Percent 8 2 3 3" xfId="14057" xr:uid="{00000000-0005-0000-0000-00005F360000}"/>
    <cellStyle name="Percent 8 2 3 3 2" xfId="14058" xr:uid="{00000000-0005-0000-0000-000060360000}"/>
    <cellStyle name="Percent 8 2 3 4" xfId="14059" xr:uid="{00000000-0005-0000-0000-000061360000}"/>
    <cellStyle name="Percent 8 2 4" xfId="14060" xr:uid="{00000000-0005-0000-0000-000062360000}"/>
    <cellStyle name="Percent 8 2 4 2" xfId="14061" xr:uid="{00000000-0005-0000-0000-000063360000}"/>
    <cellStyle name="Percent 8 2 4 2 2" xfId="14062" xr:uid="{00000000-0005-0000-0000-000064360000}"/>
    <cellStyle name="Percent 8 2 4 3" xfId="14063" xr:uid="{00000000-0005-0000-0000-000065360000}"/>
    <cellStyle name="Percent 8 2 4 3 2" xfId="14064" xr:uid="{00000000-0005-0000-0000-000066360000}"/>
    <cellStyle name="Percent 8 2 4 4" xfId="14065" xr:uid="{00000000-0005-0000-0000-000067360000}"/>
    <cellStyle name="Percent 8 2 4 4 2" xfId="14066" xr:uid="{00000000-0005-0000-0000-000068360000}"/>
    <cellStyle name="Percent 8 2 4 5" xfId="14067" xr:uid="{00000000-0005-0000-0000-000069360000}"/>
    <cellStyle name="Percent 8 2 5" xfId="14068" xr:uid="{00000000-0005-0000-0000-00006A360000}"/>
    <cellStyle name="Percent 8 2 5 2" xfId="14069" xr:uid="{00000000-0005-0000-0000-00006B360000}"/>
    <cellStyle name="Percent 8 2 5 2 2" xfId="14070" xr:uid="{00000000-0005-0000-0000-00006C360000}"/>
    <cellStyle name="Percent 8 2 5 3" xfId="14071" xr:uid="{00000000-0005-0000-0000-00006D360000}"/>
    <cellStyle name="Percent 8 2 5 3 2" xfId="14072" xr:uid="{00000000-0005-0000-0000-00006E360000}"/>
    <cellStyle name="Percent 8 2 5 4" xfId="14073" xr:uid="{00000000-0005-0000-0000-00006F360000}"/>
    <cellStyle name="Percent 8 2 6" xfId="14074" xr:uid="{00000000-0005-0000-0000-000070360000}"/>
    <cellStyle name="Percent 8 2 6 2" xfId="14075" xr:uid="{00000000-0005-0000-0000-000071360000}"/>
    <cellStyle name="Percent 8 2 7" xfId="14076" xr:uid="{00000000-0005-0000-0000-000072360000}"/>
    <cellStyle name="Percent 8 2 7 2" xfId="14077" xr:uid="{00000000-0005-0000-0000-000073360000}"/>
    <cellStyle name="Percent 8 2 8" xfId="14078" xr:uid="{00000000-0005-0000-0000-000074360000}"/>
    <cellStyle name="Percent 8 2 8 2" xfId="14079" xr:uid="{00000000-0005-0000-0000-000075360000}"/>
    <cellStyle name="Percent 8 2 9" xfId="14080" xr:uid="{00000000-0005-0000-0000-000076360000}"/>
    <cellStyle name="Percent 8 3" xfId="14081" xr:uid="{00000000-0005-0000-0000-000077360000}"/>
    <cellStyle name="Percent 8 3 2" xfId="14082" xr:uid="{00000000-0005-0000-0000-000078360000}"/>
    <cellStyle name="Percent 8 3 2 2" xfId="14083" xr:uid="{00000000-0005-0000-0000-000079360000}"/>
    <cellStyle name="Percent 8 3 2 2 2" xfId="14084" xr:uid="{00000000-0005-0000-0000-00007A360000}"/>
    <cellStyle name="Percent 8 3 2 3" xfId="14085" xr:uid="{00000000-0005-0000-0000-00007B360000}"/>
    <cellStyle name="Percent 8 3 2 3 2" xfId="14086" xr:uid="{00000000-0005-0000-0000-00007C360000}"/>
    <cellStyle name="Percent 8 3 2 4" xfId="14087" xr:uid="{00000000-0005-0000-0000-00007D360000}"/>
    <cellStyle name="Percent 8 3 3" xfId="14088" xr:uid="{00000000-0005-0000-0000-00007E360000}"/>
    <cellStyle name="Percent 8 3 3 2" xfId="14089" xr:uid="{00000000-0005-0000-0000-00007F360000}"/>
    <cellStyle name="Percent 8 3 3 2 2" xfId="14090" xr:uid="{00000000-0005-0000-0000-000080360000}"/>
    <cellStyle name="Percent 8 3 3 3" xfId="14091" xr:uid="{00000000-0005-0000-0000-000081360000}"/>
    <cellStyle name="Percent 8 3 3 3 2" xfId="14092" xr:uid="{00000000-0005-0000-0000-000082360000}"/>
    <cellStyle name="Percent 8 3 3 4" xfId="14093" xr:uid="{00000000-0005-0000-0000-000083360000}"/>
    <cellStyle name="Percent 8 3 4" xfId="14094" xr:uid="{00000000-0005-0000-0000-000084360000}"/>
    <cellStyle name="Percent 8 3 4 2" xfId="14095" xr:uid="{00000000-0005-0000-0000-000085360000}"/>
    <cellStyle name="Percent 8 3 4 2 2" xfId="14096" xr:uid="{00000000-0005-0000-0000-000086360000}"/>
    <cellStyle name="Percent 8 3 4 3" xfId="14097" xr:uid="{00000000-0005-0000-0000-000087360000}"/>
    <cellStyle name="Percent 8 3 4 3 2" xfId="14098" xr:uid="{00000000-0005-0000-0000-000088360000}"/>
    <cellStyle name="Percent 8 3 4 4" xfId="14099" xr:uid="{00000000-0005-0000-0000-000089360000}"/>
    <cellStyle name="Percent 8 3 4 4 2" xfId="14100" xr:uid="{00000000-0005-0000-0000-00008A360000}"/>
    <cellStyle name="Percent 8 3 4 5" xfId="14101" xr:uid="{00000000-0005-0000-0000-00008B360000}"/>
    <cellStyle name="Percent 8 3 5" xfId="14102" xr:uid="{00000000-0005-0000-0000-00008C360000}"/>
    <cellStyle name="Percent 8 3 5 2" xfId="14103" xr:uid="{00000000-0005-0000-0000-00008D360000}"/>
    <cellStyle name="Percent 8 3 5 2 2" xfId="14104" xr:uid="{00000000-0005-0000-0000-00008E360000}"/>
    <cellStyle name="Percent 8 3 5 3" xfId="14105" xr:uid="{00000000-0005-0000-0000-00008F360000}"/>
    <cellStyle name="Percent 8 3 5 3 2" xfId="14106" xr:uid="{00000000-0005-0000-0000-000090360000}"/>
    <cellStyle name="Percent 8 3 5 4" xfId="14107" xr:uid="{00000000-0005-0000-0000-000091360000}"/>
    <cellStyle name="Percent 8 3 6" xfId="14108" xr:uid="{00000000-0005-0000-0000-000092360000}"/>
    <cellStyle name="Percent 8 3 6 2" xfId="14109" xr:uid="{00000000-0005-0000-0000-000093360000}"/>
    <cellStyle name="Percent 8 3 7" xfId="14110" xr:uid="{00000000-0005-0000-0000-000094360000}"/>
    <cellStyle name="Percent 8 3 7 2" xfId="14111" xr:uid="{00000000-0005-0000-0000-000095360000}"/>
    <cellStyle name="Percent 8 3 8" xfId="14112" xr:uid="{00000000-0005-0000-0000-000096360000}"/>
    <cellStyle name="Percent 8 3 8 2" xfId="14113" xr:uid="{00000000-0005-0000-0000-000097360000}"/>
    <cellStyle name="Percent 8 3 9" xfId="14114" xr:uid="{00000000-0005-0000-0000-000098360000}"/>
    <cellStyle name="Percent 8 4" xfId="14115" xr:uid="{00000000-0005-0000-0000-000099360000}"/>
    <cellStyle name="Percent 8 4 2" xfId="14116" xr:uid="{00000000-0005-0000-0000-00009A360000}"/>
    <cellStyle name="Percent 8 4 2 2" xfId="14117" xr:uid="{00000000-0005-0000-0000-00009B360000}"/>
    <cellStyle name="Percent 8 4 2 2 2" xfId="14118" xr:uid="{00000000-0005-0000-0000-00009C360000}"/>
    <cellStyle name="Percent 8 4 2 3" xfId="14119" xr:uid="{00000000-0005-0000-0000-00009D360000}"/>
    <cellStyle name="Percent 8 4 2 3 2" xfId="14120" xr:uid="{00000000-0005-0000-0000-00009E360000}"/>
    <cellStyle name="Percent 8 4 2 4" xfId="14121" xr:uid="{00000000-0005-0000-0000-00009F360000}"/>
    <cellStyle name="Percent 8 4 3" xfId="14122" xr:uid="{00000000-0005-0000-0000-0000A0360000}"/>
    <cellStyle name="Percent 8 4 3 2" xfId="14123" xr:uid="{00000000-0005-0000-0000-0000A1360000}"/>
    <cellStyle name="Percent 8 4 3 2 2" xfId="14124" xr:uid="{00000000-0005-0000-0000-0000A2360000}"/>
    <cellStyle name="Percent 8 4 3 3" xfId="14125" xr:uid="{00000000-0005-0000-0000-0000A3360000}"/>
    <cellStyle name="Percent 8 4 3 3 2" xfId="14126" xr:uid="{00000000-0005-0000-0000-0000A4360000}"/>
    <cellStyle name="Percent 8 4 3 4" xfId="14127" xr:uid="{00000000-0005-0000-0000-0000A5360000}"/>
    <cellStyle name="Percent 8 4 4" xfId="14128" xr:uid="{00000000-0005-0000-0000-0000A6360000}"/>
    <cellStyle name="Percent 8 4 4 2" xfId="14129" xr:uid="{00000000-0005-0000-0000-0000A7360000}"/>
    <cellStyle name="Percent 8 4 4 2 2" xfId="14130" xr:uid="{00000000-0005-0000-0000-0000A8360000}"/>
    <cellStyle name="Percent 8 4 4 3" xfId="14131" xr:uid="{00000000-0005-0000-0000-0000A9360000}"/>
    <cellStyle name="Percent 8 4 4 3 2" xfId="14132" xr:uid="{00000000-0005-0000-0000-0000AA360000}"/>
    <cellStyle name="Percent 8 4 4 4" xfId="14133" xr:uid="{00000000-0005-0000-0000-0000AB360000}"/>
    <cellStyle name="Percent 8 4 4 4 2" xfId="14134" xr:uid="{00000000-0005-0000-0000-0000AC360000}"/>
    <cellStyle name="Percent 8 4 4 5" xfId="14135" xr:uid="{00000000-0005-0000-0000-0000AD360000}"/>
    <cellStyle name="Percent 8 4 5" xfId="14136" xr:uid="{00000000-0005-0000-0000-0000AE360000}"/>
    <cellStyle name="Percent 8 4 5 2" xfId="14137" xr:uid="{00000000-0005-0000-0000-0000AF360000}"/>
    <cellStyle name="Percent 8 4 5 2 2" xfId="14138" xr:uid="{00000000-0005-0000-0000-0000B0360000}"/>
    <cellStyle name="Percent 8 4 5 3" xfId="14139" xr:uid="{00000000-0005-0000-0000-0000B1360000}"/>
    <cellStyle name="Percent 8 4 5 3 2" xfId="14140" xr:uid="{00000000-0005-0000-0000-0000B2360000}"/>
    <cellStyle name="Percent 8 4 5 4" xfId="14141" xr:uid="{00000000-0005-0000-0000-0000B3360000}"/>
    <cellStyle name="Percent 8 4 6" xfId="14142" xr:uid="{00000000-0005-0000-0000-0000B4360000}"/>
    <cellStyle name="Percent 8 4 6 2" xfId="14143" xr:uid="{00000000-0005-0000-0000-0000B5360000}"/>
    <cellStyle name="Percent 8 4 7" xfId="14144" xr:uid="{00000000-0005-0000-0000-0000B6360000}"/>
    <cellStyle name="Percent 8 4 7 2" xfId="14145" xr:uid="{00000000-0005-0000-0000-0000B7360000}"/>
    <cellStyle name="Percent 8 4 8" xfId="14146" xr:uid="{00000000-0005-0000-0000-0000B8360000}"/>
    <cellStyle name="Percent 8 4 8 2" xfId="14147" xr:uid="{00000000-0005-0000-0000-0000B9360000}"/>
    <cellStyle name="Percent 8 4 9" xfId="14148" xr:uid="{00000000-0005-0000-0000-0000BA360000}"/>
    <cellStyle name="Percent 8 5" xfId="14149" xr:uid="{00000000-0005-0000-0000-0000BB360000}"/>
    <cellStyle name="Percent 8 5 2" xfId="14150" xr:uid="{00000000-0005-0000-0000-0000BC360000}"/>
    <cellStyle name="Percent 8 5 2 2" xfId="14151" xr:uid="{00000000-0005-0000-0000-0000BD360000}"/>
    <cellStyle name="Percent 8 5 2 2 2" xfId="14152" xr:uid="{00000000-0005-0000-0000-0000BE360000}"/>
    <cellStyle name="Percent 8 5 2 3" xfId="14153" xr:uid="{00000000-0005-0000-0000-0000BF360000}"/>
    <cellStyle name="Percent 8 5 2 3 2" xfId="14154" xr:uid="{00000000-0005-0000-0000-0000C0360000}"/>
    <cellStyle name="Percent 8 5 2 4" xfId="14155" xr:uid="{00000000-0005-0000-0000-0000C1360000}"/>
    <cellStyle name="Percent 8 5 3" xfId="14156" xr:uid="{00000000-0005-0000-0000-0000C2360000}"/>
    <cellStyle name="Percent 8 5 3 2" xfId="14157" xr:uid="{00000000-0005-0000-0000-0000C3360000}"/>
    <cellStyle name="Percent 8 5 3 2 2" xfId="14158" xr:uid="{00000000-0005-0000-0000-0000C4360000}"/>
    <cellStyle name="Percent 8 5 3 3" xfId="14159" xr:uid="{00000000-0005-0000-0000-0000C5360000}"/>
    <cellStyle name="Percent 8 5 3 3 2" xfId="14160" xr:uid="{00000000-0005-0000-0000-0000C6360000}"/>
    <cellStyle name="Percent 8 5 3 4" xfId="14161" xr:uid="{00000000-0005-0000-0000-0000C7360000}"/>
    <cellStyle name="Percent 8 5 4" xfId="14162" xr:uid="{00000000-0005-0000-0000-0000C8360000}"/>
    <cellStyle name="Percent 8 5 4 2" xfId="14163" xr:uid="{00000000-0005-0000-0000-0000C9360000}"/>
    <cellStyle name="Percent 8 5 4 2 2" xfId="14164" xr:uid="{00000000-0005-0000-0000-0000CA360000}"/>
    <cellStyle name="Percent 8 5 4 3" xfId="14165" xr:uid="{00000000-0005-0000-0000-0000CB360000}"/>
    <cellStyle name="Percent 8 5 4 3 2" xfId="14166" xr:uid="{00000000-0005-0000-0000-0000CC360000}"/>
    <cellStyle name="Percent 8 5 4 4" xfId="14167" xr:uid="{00000000-0005-0000-0000-0000CD360000}"/>
    <cellStyle name="Percent 8 5 4 4 2" xfId="14168" xr:uid="{00000000-0005-0000-0000-0000CE360000}"/>
    <cellStyle name="Percent 8 5 4 5" xfId="14169" xr:uid="{00000000-0005-0000-0000-0000CF360000}"/>
    <cellStyle name="Percent 8 5 5" xfId="14170" xr:uid="{00000000-0005-0000-0000-0000D0360000}"/>
    <cellStyle name="Percent 8 5 5 2" xfId="14171" xr:uid="{00000000-0005-0000-0000-0000D1360000}"/>
    <cellStyle name="Percent 8 5 5 2 2" xfId="14172" xr:uid="{00000000-0005-0000-0000-0000D2360000}"/>
    <cellStyle name="Percent 8 5 5 3" xfId="14173" xr:uid="{00000000-0005-0000-0000-0000D3360000}"/>
    <cellStyle name="Percent 8 5 5 3 2" xfId="14174" xr:uid="{00000000-0005-0000-0000-0000D4360000}"/>
    <cellStyle name="Percent 8 5 5 4" xfId="14175" xr:uid="{00000000-0005-0000-0000-0000D5360000}"/>
    <cellStyle name="Percent 8 5 6" xfId="14176" xr:uid="{00000000-0005-0000-0000-0000D6360000}"/>
    <cellStyle name="Percent 8 5 6 2" xfId="14177" xr:uid="{00000000-0005-0000-0000-0000D7360000}"/>
    <cellStyle name="Percent 8 5 7" xfId="14178" xr:uid="{00000000-0005-0000-0000-0000D8360000}"/>
    <cellStyle name="Percent 8 5 7 2" xfId="14179" xr:uid="{00000000-0005-0000-0000-0000D9360000}"/>
    <cellStyle name="Percent 8 5 8" xfId="14180" xr:uid="{00000000-0005-0000-0000-0000DA360000}"/>
    <cellStyle name="Percent 8 5 8 2" xfId="14181" xr:uid="{00000000-0005-0000-0000-0000DB360000}"/>
    <cellStyle name="Percent 8 5 9" xfId="14182" xr:uid="{00000000-0005-0000-0000-0000DC360000}"/>
    <cellStyle name="Percent 8 6" xfId="14183" xr:uid="{00000000-0005-0000-0000-0000DD360000}"/>
    <cellStyle name="Percent 8 6 2" xfId="14184" xr:uid="{00000000-0005-0000-0000-0000DE360000}"/>
    <cellStyle name="Percent 8 6 2 2" xfId="14185" xr:uid="{00000000-0005-0000-0000-0000DF360000}"/>
    <cellStyle name="Percent 8 6 2 2 2" xfId="14186" xr:uid="{00000000-0005-0000-0000-0000E0360000}"/>
    <cellStyle name="Percent 8 6 2 3" xfId="14187" xr:uid="{00000000-0005-0000-0000-0000E1360000}"/>
    <cellStyle name="Percent 8 6 2 3 2" xfId="14188" xr:uid="{00000000-0005-0000-0000-0000E2360000}"/>
    <cellStyle name="Percent 8 6 2 4" xfId="14189" xr:uid="{00000000-0005-0000-0000-0000E3360000}"/>
    <cellStyle name="Percent 8 6 3" xfId="14190" xr:uid="{00000000-0005-0000-0000-0000E4360000}"/>
    <cellStyle name="Percent 8 6 3 2" xfId="14191" xr:uid="{00000000-0005-0000-0000-0000E5360000}"/>
    <cellStyle name="Percent 8 6 3 2 2" xfId="14192" xr:uid="{00000000-0005-0000-0000-0000E6360000}"/>
    <cellStyle name="Percent 8 6 3 3" xfId="14193" xr:uid="{00000000-0005-0000-0000-0000E7360000}"/>
    <cellStyle name="Percent 8 6 3 3 2" xfId="14194" xr:uid="{00000000-0005-0000-0000-0000E8360000}"/>
    <cellStyle name="Percent 8 6 3 4" xfId="14195" xr:uid="{00000000-0005-0000-0000-0000E9360000}"/>
    <cellStyle name="Percent 8 6 4" xfId="14196" xr:uid="{00000000-0005-0000-0000-0000EA360000}"/>
    <cellStyle name="Percent 8 6 4 2" xfId="14197" xr:uid="{00000000-0005-0000-0000-0000EB360000}"/>
    <cellStyle name="Percent 8 6 4 2 2" xfId="14198" xr:uid="{00000000-0005-0000-0000-0000EC360000}"/>
    <cellStyle name="Percent 8 6 4 3" xfId="14199" xr:uid="{00000000-0005-0000-0000-0000ED360000}"/>
    <cellStyle name="Percent 8 6 4 3 2" xfId="14200" xr:uid="{00000000-0005-0000-0000-0000EE360000}"/>
    <cellStyle name="Percent 8 6 4 4" xfId="14201" xr:uid="{00000000-0005-0000-0000-0000EF360000}"/>
    <cellStyle name="Percent 8 6 4 4 2" xfId="14202" xr:uid="{00000000-0005-0000-0000-0000F0360000}"/>
    <cellStyle name="Percent 8 6 4 5" xfId="14203" xr:uid="{00000000-0005-0000-0000-0000F1360000}"/>
    <cellStyle name="Percent 8 6 5" xfId="14204" xr:uid="{00000000-0005-0000-0000-0000F2360000}"/>
    <cellStyle name="Percent 8 6 5 2" xfId="14205" xr:uid="{00000000-0005-0000-0000-0000F3360000}"/>
    <cellStyle name="Percent 8 6 5 2 2" xfId="14206" xr:uid="{00000000-0005-0000-0000-0000F4360000}"/>
    <cellStyle name="Percent 8 6 5 3" xfId="14207" xr:uid="{00000000-0005-0000-0000-0000F5360000}"/>
    <cellStyle name="Percent 8 6 5 3 2" xfId="14208" xr:uid="{00000000-0005-0000-0000-0000F6360000}"/>
    <cellStyle name="Percent 8 6 5 4" xfId="14209" xr:uid="{00000000-0005-0000-0000-0000F7360000}"/>
    <cellStyle name="Percent 8 6 6" xfId="14210" xr:uid="{00000000-0005-0000-0000-0000F8360000}"/>
    <cellStyle name="Percent 8 6 6 2" xfId="14211" xr:uid="{00000000-0005-0000-0000-0000F9360000}"/>
    <cellStyle name="Percent 8 6 7" xfId="14212" xr:uid="{00000000-0005-0000-0000-0000FA360000}"/>
    <cellStyle name="Percent 8 6 7 2" xfId="14213" xr:uid="{00000000-0005-0000-0000-0000FB360000}"/>
    <cellStyle name="Percent 8 6 8" xfId="14214" xr:uid="{00000000-0005-0000-0000-0000FC360000}"/>
    <cellStyle name="Percent 8 6 8 2" xfId="14215" xr:uid="{00000000-0005-0000-0000-0000FD360000}"/>
    <cellStyle name="Percent 8 6 9" xfId="14216" xr:uid="{00000000-0005-0000-0000-0000FE360000}"/>
    <cellStyle name="Percent 8 7" xfId="14217" xr:uid="{00000000-0005-0000-0000-0000FF360000}"/>
    <cellStyle name="Percent 8 7 2" xfId="14218" xr:uid="{00000000-0005-0000-0000-000000370000}"/>
    <cellStyle name="Percent 8 7 2 2" xfId="14219" xr:uid="{00000000-0005-0000-0000-000001370000}"/>
    <cellStyle name="Percent 8 7 2 2 2" xfId="14220" xr:uid="{00000000-0005-0000-0000-000002370000}"/>
    <cellStyle name="Percent 8 7 2 3" xfId="14221" xr:uid="{00000000-0005-0000-0000-000003370000}"/>
    <cellStyle name="Percent 8 7 2 3 2" xfId="14222" xr:uid="{00000000-0005-0000-0000-000004370000}"/>
    <cellStyle name="Percent 8 7 2 4" xfId="14223" xr:uid="{00000000-0005-0000-0000-000005370000}"/>
    <cellStyle name="Percent 8 7 3" xfId="14224" xr:uid="{00000000-0005-0000-0000-000006370000}"/>
    <cellStyle name="Percent 8 7 3 2" xfId="14225" xr:uid="{00000000-0005-0000-0000-000007370000}"/>
    <cellStyle name="Percent 8 7 3 2 2" xfId="14226" xr:uid="{00000000-0005-0000-0000-000008370000}"/>
    <cellStyle name="Percent 8 7 3 3" xfId="14227" xr:uid="{00000000-0005-0000-0000-000009370000}"/>
    <cellStyle name="Percent 8 7 3 3 2" xfId="14228" xr:uid="{00000000-0005-0000-0000-00000A370000}"/>
    <cellStyle name="Percent 8 7 3 4" xfId="14229" xr:uid="{00000000-0005-0000-0000-00000B370000}"/>
    <cellStyle name="Percent 8 7 4" xfId="14230" xr:uid="{00000000-0005-0000-0000-00000C370000}"/>
    <cellStyle name="Percent 8 7 4 2" xfId="14231" xr:uid="{00000000-0005-0000-0000-00000D370000}"/>
    <cellStyle name="Percent 8 7 4 2 2" xfId="14232" xr:uid="{00000000-0005-0000-0000-00000E370000}"/>
    <cellStyle name="Percent 8 7 4 3" xfId="14233" xr:uid="{00000000-0005-0000-0000-00000F370000}"/>
    <cellStyle name="Percent 8 7 4 3 2" xfId="14234" xr:uid="{00000000-0005-0000-0000-000010370000}"/>
    <cellStyle name="Percent 8 7 4 4" xfId="14235" xr:uid="{00000000-0005-0000-0000-000011370000}"/>
    <cellStyle name="Percent 8 7 4 4 2" xfId="14236" xr:uid="{00000000-0005-0000-0000-000012370000}"/>
    <cellStyle name="Percent 8 7 4 5" xfId="14237" xr:uid="{00000000-0005-0000-0000-000013370000}"/>
    <cellStyle name="Percent 8 7 5" xfId="14238" xr:uid="{00000000-0005-0000-0000-000014370000}"/>
    <cellStyle name="Percent 8 7 5 2" xfId="14239" xr:uid="{00000000-0005-0000-0000-000015370000}"/>
    <cellStyle name="Percent 8 7 5 2 2" xfId="14240" xr:uid="{00000000-0005-0000-0000-000016370000}"/>
    <cellStyle name="Percent 8 7 5 3" xfId="14241" xr:uid="{00000000-0005-0000-0000-000017370000}"/>
    <cellStyle name="Percent 8 7 5 3 2" xfId="14242" xr:uid="{00000000-0005-0000-0000-000018370000}"/>
    <cellStyle name="Percent 8 7 5 4" xfId="14243" xr:uid="{00000000-0005-0000-0000-000019370000}"/>
    <cellStyle name="Percent 8 7 6" xfId="14244" xr:uid="{00000000-0005-0000-0000-00001A370000}"/>
    <cellStyle name="Percent 8 7 6 2" xfId="14245" xr:uid="{00000000-0005-0000-0000-00001B370000}"/>
    <cellStyle name="Percent 8 7 7" xfId="14246" xr:uid="{00000000-0005-0000-0000-00001C370000}"/>
    <cellStyle name="Percent 8 7 7 2" xfId="14247" xr:uid="{00000000-0005-0000-0000-00001D370000}"/>
    <cellStyle name="Percent 8 7 8" xfId="14248" xr:uid="{00000000-0005-0000-0000-00001E370000}"/>
    <cellStyle name="Percent 8 7 8 2" xfId="14249" xr:uid="{00000000-0005-0000-0000-00001F370000}"/>
    <cellStyle name="Percent 8 7 9" xfId="14250" xr:uid="{00000000-0005-0000-0000-000020370000}"/>
    <cellStyle name="Percent 8 8" xfId="14251" xr:uid="{00000000-0005-0000-0000-000021370000}"/>
    <cellStyle name="Percent 8 8 2" xfId="14252" xr:uid="{00000000-0005-0000-0000-000022370000}"/>
    <cellStyle name="Percent 8 8 2 2" xfId="14253" xr:uid="{00000000-0005-0000-0000-000023370000}"/>
    <cellStyle name="Percent 8 8 2 2 2" xfId="14254" xr:uid="{00000000-0005-0000-0000-000024370000}"/>
    <cellStyle name="Percent 8 8 2 3" xfId="14255" xr:uid="{00000000-0005-0000-0000-000025370000}"/>
    <cellStyle name="Percent 8 8 2 3 2" xfId="14256" xr:uid="{00000000-0005-0000-0000-000026370000}"/>
    <cellStyle name="Percent 8 8 2 4" xfId="14257" xr:uid="{00000000-0005-0000-0000-000027370000}"/>
    <cellStyle name="Percent 8 8 3" xfId="14258" xr:uid="{00000000-0005-0000-0000-000028370000}"/>
    <cellStyle name="Percent 8 8 3 2" xfId="14259" xr:uid="{00000000-0005-0000-0000-000029370000}"/>
    <cellStyle name="Percent 8 8 3 2 2" xfId="14260" xr:uid="{00000000-0005-0000-0000-00002A370000}"/>
    <cellStyle name="Percent 8 8 3 3" xfId="14261" xr:uid="{00000000-0005-0000-0000-00002B370000}"/>
    <cellStyle name="Percent 8 8 3 3 2" xfId="14262" xr:uid="{00000000-0005-0000-0000-00002C370000}"/>
    <cellStyle name="Percent 8 8 3 4" xfId="14263" xr:uid="{00000000-0005-0000-0000-00002D370000}"/>
    <cellStyle name="Percent 8 8 4" xfId="14264" xr:uid="{00000000-0005-0000-0000-00002E370000}"/>
    <cellStyle name="Percent 8 8 4 2" xfId="14265" xr:uid="{00000000-0005-0000-0000-00002F370000}"/>
    <cellStyle name="Percent 8 8 4 2 2" xfId="14266" xr:uid="{00000000-0005-0000-0000-000030370000}"/>
    <cellStyle name="Percent 8 8 4 3" xfId="14267" xr:uid="{00000000-0005-0000-0000-000031370000}"/>
    <cellStyle name="Percent 8 8 4 3 2" xfId="14268" xr:uid="{00000000-0005-0000-0000-000032370000}"/>
    <cellStyle name="Percent 8 8 4 4" xfId="14269" xr:uid="{00000000-0005-0000-0000-000033370000}"/>
    <cellStyle name="Percent 8 8 4 4 2" xfId="14270" xr:uid="{00000000-0005-0000-0000-000034370000}"/>
    <cellStyle name="Percent 8 8 4 5" xfId="14271" xr:uid="{00000000-0005-0000-0000-000035370000}"/>
    <cellStyle name="Percent 8 8 5" xfId="14272" xr:uid="{00000000-0005-0000-0000-000036370000}"/>
    <cellStyle name="Percent 8 8 5 2" xfId="14273" xr:uid="{00000000-0005-0000-0000-000037370000}"/>
    <cellStyle name="Percent 8 8 5 2 2" xfId="14274" xr:uid="{00000000-0005-0000-0000-000038370000}"/>
    <cellStyle name="Percent 8 8 5 3" xfId="14275" xr:uid="{00000000-0005-0000-0000-000039370000}"/>
    <cellStyle name="Percent 8 8 5 3 2" xfId="14276" xr:uid="{00000000-0005-0000-0000-00003A370000}"/>
    <cellStyle name="Percent 8 8 5 4" xfId="14277" xr:uid="{00000000-0005-0000-0000-00003B370000}"/>
    <cellStyle name="Percent 8 8 6" xfId="14278" xr:uid="{00000000-0005-0000-0000-00003C370000}"/>
    <cellStyle name="Percent 8 8 6 2" xfId="14279" xr:uid="{00000000-0005-0000-0000-00003D370000}"/>
    <cellStyle name="Percent 8 8 7" xfId="14280" xr:uid="{00000000-0005-0000-0000-00003E370000}"/>
    <cellStyle name="Percent 8 8 7 2" xfId="14281" xr:uid="{00000000-0005-0000-0000-00003F370000}"/>
    <cellStyle name="Percent 8 8 8" xfId="14282" xr:uid="{00000000-0005-0000-0000-000040370000}"/>
    <cellStyle name="Percent 8 8 8 2" xfId="14283" xr:uid="{00000000-0005-0000-0000-000041370000}"/>
    <cellStyle name="Percent 8 8 9" xfId="14284" xr:uid="{00000000-0005-0000-0000-000042370000}"/>
    <cellStyle name="Percent 8 9" xfId="14285" xr:uid="{00000000-0005-0000-0000-000043370000}"/>
    <cellStyle name="Percent 8 9 2" xfId="14286" xr:uid="{00000000-0005-0000-0000-000044370000}"/>
    <cellStyle name="Percent 8 9 2 2" xfId="14287" xr:uid="{00000000-0005-0000-0000-000045370000}"/>
    <cellStyle name="Percent 8 9 3" xfId="14288" xr:uid="{00000000-0005-0000-0000-000046370000}"/>
    <cellStyle name="Percent 8 9 3 2" xfId="14289" xr:uid="{00000000-0005-0000-0000-000047370000}"/>
    <cellStyle name="Percent 8 9 4" xfId="14290" xr:uid="{00000000-0005-0000-0000-000048370000}"/>
    <cellStyle name="Percent 9" xfId="2865" xr:uid="{00000000-0005-0000-0000-000049370000}"/>
    <cellStyle name="Percent 9 10" xfId="2866" xr:uid="{00000000-0005-0000-0000-00004A370000}"/>
    <cellStyle name="Percent 9 10 10" xfId="14293" xr:uid="{00000000-0005-0000-0000-00004B370000}"/>
    <cellStyle name="Percent 9 10 10 2" xfId="14294" xr:uid="{00000000-0005-0000-0000-00004C370000}"/>
    <cellStyle name="Percent 9 10 11" xfId="14295" xr:uid="{00000000-0005-0000-0000-00004D370000}"/>
    <cellStyle name="Percent 9 10 12" xfId="14292" xr:uid="{00000000-0005-0000-0000-00004E370000}"/>
    <cellStyle name="Percent 9 10 2" xfId="14296" xr:uid="{00000000-0005-0000-0000-00004F370000}"/>
    <cellStyle name="Percent 9 10 2 2" xfId="14297" xr:uid="{00000000-0005-0000-0000-000050370000}"/>
    <cellStyle name="Percent 9 10 2 2 2" xfId="14298" xr:uid="{00000000-0005-0000-0000-000051370000}"/>
    <cellStyle name="Percent 9 10 2 3" xfId="14299" xr:uid="{00000000-0005-0000-0000-000052370000}"/>
    <cellStyle name="Percent 9 10 2 3 2" xfId="14300" xr:uid="{00000000-0005-0000-0000-000053370000}"/>
    <cellStyle name="Percent 9 10 2 4" xfId="14301" xr:uid="{00000000-0005-0000-0000-000054370000}"/>
    <cellStyle name="Percent 9 10 3" xfId="14302" xr:uid="{00000000-0005-0000-0000-000055370000}"/>
    <cellStyle name="Percent 9 10 3 2" xfId="14303" xr:uid="{00000000-0005-0000-0000-000056370000}"/>
    <cellStyle name="Percent 9 10 3 2 2" xfId="14304" xr:uid="{00000000-0005-0000-0000-000057370000}"/>
    <cellStyle name="Percent 9 10 3 3" xfId="14305" xr:uid="{00000000-0005-0000-0000-000058370000}"/>
    <cellStyle name="Percent 9 10 3 3 2" xfId="14306" xr:uid="{00000000-0005-0000-0000-000059370000}"/>
    <cellStyle name="Percent 9 10 3 4" xfId="14307" xr:uid="{00000000-0005-0000-0000-00005A370000}"/>
    <cellStyle name="Percent 9 10 4" xfId="14308" xr:uid="{00000000-0005-0000-0000-00005B370000}"/>
    <cellStyle name="Percent 9 10 4 2" xfId="14309" xr:uid="{00000000-0005-0000-0000-00005C370000}"/>
    <cellStyle name="Percent 9 10 4 2 2" xfId="14310" xr:uid="{00000000-0005-0000-0000-00005D370000}"/>
    <cellStyle name="Percent 9 10 4 3" xfId="14311" xr:uid="{00000000-0005-0000-0000-00005E370000}"/>
    <cellStyle name="Percent 9 10 4 3 2" xfId="14312" xr:uid="{00000000-0005-0000-0000-00005F370000}"/>
    <cellStyle name="Percent 9 10 4 4" xfId="14313" xr:uid="{00000000-0005-0000-0000-000060370000}"/>
    <cellStyle name="Percent 9 10 5" xfId="14314" xr:uid="{00000000-0005-0000-0000-000061370000}"/>
    <cellStyle name="Percent 9 10 5 2" xfId="14315" xr:uid="{00000000-0005-0000-0000-000062370000}"/>
    <cellStyle name="Percent 9 10 5 2 2" xfId="14316" xr:uid="{00000000-0005-0000-0000-000063370000}"/>
    <cellStyle name="Percent 9 10 5 3" xfId="14317" xr:uid="{00000000-0005-0000-0000-000064370000}"/>
    <cellStyle name="Percent 9 10 5 3 2" xfId="14318" xr:uid="{00000000-0005-0000-0000-000065370000}"/>
    <cellStyle name="Percent 9 10 5 4" xfId="14319" xr:uid="{00000000-0005-0000-0000-000066370000}"/>
    <cellStyle name="Percent 9 10 5 4 2" xfId="14320" xr:uid="{00000000-0005-0000-0000-000067370000}"/>
    <cellStyle name="Percent 9 10 5 5" xfId="14321" xr:uid="{00000000-0005-0000-0000-000068370000}"/>
    <cellStyle name="Percent 9 10 6" xfId="14322" xr:uid="{00000000-0005-0000-0000-000069370000}"/>
    <cellStyle name="Percent 9 10 6 2" xfId="14323" xr:uid="{00000000-0005-0000-0000-00006A370000}"/>
    <cellStyle name="Percent 9 10 6 2 2" xfId="14324" xr:uid="{00000000-0005-0000-0000-00006B370000}"/>
    <cellStyle name="Percent 9 10 6 3" xfId="14325" xr:uid="{00000000-0005-0000-0000-00006C370000}"/>
    <cellStyle name="Percent 9 10 6 3 2" xfId="14326" xr:uid="{00000000-0005-0000-0000-00006D370000}"/>
    <cellStyle name="Percent 9 10 6 4" xfId="14327" xr:uid="{00000000-0005-0000-0000-00006E370000}"/>
    <cellStyle name="Percent 9 10 7" xfId="14328" xr:uid="{00000000-0005-0000-0000-00006F370000}"/>
    <cellStyle name="Percent 9 10 7 2" xfId="14329" xr:uid="{00000000-0005-0000-0000-000070370000}"/>
    <cellStyle name="Percent 9 10 8" xfId="14330" xr:uid="{00000000-0005-0000-0000-000071370000}"/>
    <cellStyle name="Percent 9 10 8 2" xfId="14331" xr:uid="{00000000-0005-0000-0000-000072370000}"/>
    <cellStyle name="Percent 9 10 9" xfId="14332" xr:uid="{00000000-0005-0000-0000-000073370000}"/>
    <cellStyle name="Percent 9 10 9 2" xfId="14333" xr:uid="{00000000-0005-0000-0000-000074370000}"/>
    <cellStyle name="Percent 9 11" xfId="2867" xr:uid="{00000000-0005-0000-0000-000075370000}"/>
    <cellStyle name="Percent 9 11 10" xfId="14335" xr:uid="{00000000-0005-0000-0000-000076370000}"/>
    <cellStyle name="Percent 9 11 10 2" xfId="14336" xr:uid="{00000000-0005-0000-0000-000077370000}"/>
    <cellStyle name="Percent 9 11 11" xfId="14337" xr:uid="{00000000-0005-0000-0000-000078370000}"/>
    <cellStyle name="Percent 9 11 12" xfId="14334" xr:uid="{00000000-0005-0000-0000-000079370000}"/>
    <cellStyle name="Percent 9 11 2" xfId="14338" xr:uid="{00000000-0005-0000-0000-00007A370000}"/>
    <cellStyle name="Percent 9 11 2 2" xfId="14339" xr:uid="{00000000-0005-0000-0000-00007B370000}"/>
    <cellStyle name="Percent 9 11 2 2 2" xfId="14340" xr:uid="{00000000-0005-0000-0000-00007C370000}"/>
    <cellStyle name="Percent 9 11 2 3" xfId="14341" xr:uid="{00000000-0005-0000-0000-00007D370000}"/>
    <cellStyle name="Percent 9 11 2 3 2" xfId="14342" xr:uid="{00000000-0005-0000-0000-00007E370000}"/>
    <cellStyle name="Percent 9 11 2 4" xfId="14343" xr:uid="{00000000-0005-0000-0000-00007F370000}"/>
    <cellStyle name="Percent 9 11 3" xfId="14344" xr:uid="{00000000-0005-0000-0000-000080370000}"/>
    <cellStyle name="Percent 9 11 3 2" xfId="14345" xr:uid="{00000000-0005-0000-0000-000081370000}"/>
    <cellStyle name="Percent 9 11 3 2 2" xfId="14346" xr:uid="{00000000-0005-0000-0000-000082370000}"/>
    <cellStyle name="Percent 9 11 3 3" xfId="14347" xr:uid="{00000000-0005-0000-0000-000083370000}"/>
    <cellStyle name="Percent 9 11 3 3 2" xfId="14348" xr:uid="{00000000-0005-0000-0000-000084370000}"/>
    <cellStyle name="Percent 9 11 3 4" xfId="14349" xr:uid="{00000000-0005-0000-0000-000085370000}"/>
    <cellStyle name="Percent 9 11 4" xfId="14350" xr:uid="{00000000-0005-0000-0000-000086370000}"/>
    <cellStyle name="Percent 9 11 4 2" xfId="14351" xr:uid="{00000000-0005-0000-0000-000087370000}"/>
    <cellStyle name="Percent 9 11 4 2 2" xfId="14352" xr:uid="{00000000-0005-0000-0000-000088370000}"/>
    <cellStyle name="Percent 9 11 4 3" xfId="14353" xr:uid="{00000000-0005-0000-0000-000089370000}"/>
    <cellStyle name="Percent 9 11 4 3 2" xfId="14354" xr:uid="{00000000-0005-0000-0000-00008A370000}"/>
    <cellStyle name="Percent 9 11 4 4" xfId="14355" xr:uid="{00000000-0005-0000-0000-00008B370000}"/>
    <cellStyle name="Percent 9 11 5" xfId="14356" xr:uid="{00000000-0005-0000-0000-00008C370000}"/>
    <cellStyle name="Percent 9 11 5 2" xfId="14357" xr:uid="{00000000-0005-0000-0000-00008D370000}"/>
    <cellStyle name="Percent 9 11 5 2 2" xfId="14358" xr:uid="{00000000-0005-0000-0000-00008E370000}"/>
    <cellStyle name="Percent 9 11 5 3" xfId="14359" xr:uid="{00000000-0005-0000-0000-00008F370000}"/>
    <cellStyle name="Percent 9 11 5 3 2" xfId="14360" xr:uid="{00000000-0005-0000-0000-000090370000}"/>
    <cellStyle name="Percent 9 11 5 4" xfId="14361" xr:uid="{00000000-0005-0000-0000-000091370000}"/>
    <cellStyle name="Percent 9 11 5 4 2" xfId="14362" xr:uid="{00000000-0005-0000-0000-000092370000}"/>
    <cellStyle name="Percent 9 11 5 5" xfId="14363" xr:uid="{00000000-0005-0000-0000-000093370000}"/>
    <cellStyle name="Percent 9 11 6" xfId="14364" xr:uid="{00000000-0005-0000-0000-000094370000}"/>
    <cellStyle name="Percent 9 11 6 2" xfId="14365" xr:uid="{00000000-0005-0000-0000-000095370000}"/>
    <cellStyle name="Percent 9 11 6 2 2" xfId="14366" xr:uid="{00000000-0005-0000-0000-000096370000}"/>
    <cellStyle name="Percent 9 11 6 3" xfId="14367" xr:uid="{00000000-0005-0000-0000-000097370000}"/>
    <cellStyle name="Percent 9 11 6 3 2" xfId="14368" xr:uid="{00000000-0005-0000-0000-000098370000}"/>
    <cellStyle name="Percent 9 11 6 4" xfId="14369" xr:uid="{00000000-0005-0000-0000-000099370000}"/>
    <cellStyle name="Percent 9 11 7" xfId="14370" xr:uid="{00000000-0005-0000-0000-00009A370000}"/>
    <cellStyle name="Percent 9 11 7 2" xfId="14371" xr:uid="{00000000-0005-0000-0000-00009B370000}"/>
    <cellStyle name="Percent 9 11 8" xfId="14372" xr:uid="{00000000-0005-0000-0000-00009C370000}"/>
    <cellStyle name="Percent 9 11 8 2" xfId="14373" xr:uid="{00000000-0005-0000-0000-00009D370000}"/>
    <cellStyle name="Percent 9 11 9" xfId="14374" xr:uid="{00000000-0005-0000-0000-00009E370000}"/>
    <cellStyle name="Percent 9 11 9 2" xfId="14375" xr:uid="{00000000-0005-0000-0000-00009F370000}"/>
    <cellStyle name="Percent 9 12" xfId="2868" xr:uid="{00000000-0005-0000-0000-0000A0370000}"/>
    <cellStyle name="Percent 9 12 10" xfId="14377" xr:uid="{00000000-0005-0000-0000-0000A1370000}"/>
    <cellStyle name="Percent 9 12 10 2" xfId="14378" xr:uid="{00000000-0005-0000-0000-0000A2370000}"/>
    <cellStyle name="Percent 9 12 11" xfId="14379" xr:uid="{00000000-0005-0000-0000-0000A3370000}"/>
    <cellStyle name="Percent 9 12 12" xfId="14376" xr:uid="{00000000-0005-0000-0000-0000A4370000}"/>
    <cellStyle name="Percent 9 12 2" xfId="14380" xr:uid="{00000000-0005-0000-0000-0000A5370000}"/>
    <cellStyle name="Percent 9 12 2 2" xfId="14381" xr:uid="{00000000-0005-0000-0000-0000A6370000}"/>
    <cellStyle name="Percent 9 12 2 2 2" xfId="14382" xr:uid="{00000000-0005-0000-0000-0000A7370000}"/>
    <cellStyle name="Percent 9 12 2 3" xfId="14383" xr:uid="{00000000-0005-0000-0000-0000A8370000}"/>
    <cellStyle name="Percent 9 12 2 3 2" xfId="14384" xr:uid="{00000000-0005-0000-0000-0000A9370000}"/>
    <cellStyle name="Percent 9 12 2 4" xfId="14385" xr:uid="{00000000-0005-0000-0000-0000AA370000}"/>
    <cellStyle name="Percent 9 12 3" xfId="14386" xr:uid="{00000000-0005-0000-0000-0000AB370000}"/>
    <cellStyle name="Percent 9 12 3 2" xfId="14387" xr:uid="{00000000-0005-0000-0000-0000AC370000}"/>
    <cellStyle name="Percent 9 12 3 2 2" xfId="14388" xr:uid="{00000000-0005-0000-0000-0000AD370000}"/>
    <cellStyle name="Percent 9 12 3 3" xfId="14389" xr:uid="{00000000-0005-0000-0000-0000AE370000}"/>
    <cellStyle name="Percent 9 12 3 3 2" xfId="14390" xr:uid="{00000000-0005-0000-0000-0000AF370000}"/>
    <cellStyle name="Percent 9 12 3 4" xfId="14391" xr:uid="{00000000-0005-0000-0000-0000B0370000}"/>
    <cellStyle name="Percent 9 12 4" xfId="14392" xr:uid="{00000000-0005-0000-0000-0000B1370000}"/>
    <cellStyle name="Percent 9 12 4 2" xfId="14393" xr:uid="{00000000-0005-0000-0000-0000B2370000}"/>
    <cellStyle name="Percent 9 12 4 2 2" xfId="14394" xr:uid="{00000000-0005-0000-0000-0000B3370000}"/>
    <cellStyle name="Percent 9 12 4 3" xfId="14395" xr:uid="{00000000-0005-0000-0000-0000B4370000}"/>
    <cellStyle name="Percent 9 12 4 3 2" xfId="14396" xr:uid="{00000000-0005-0000-0000-0000B5370000}"/>
    <cellStyle name="Percent 9 12 4 4" xfId="14397" xr:uid="{00000000-0005-0000-0000-0000B6370000}"/>
    <cellStyle name="Percent 9 12 5" xfId="14398" xr:uid="{00000000-0005-0000-0000-0000B7370000}"/>
    <cellStyle name="Percent 9 12 5 2" xfId="14399" xr:uid="{00000000-0005-0000-0000-0000B8370000}"/>
    <cellStyle name="Percent 9 12 5 2 2" xfId="14400" xr:uid="{00000000-0005-0000-0000-0000B9370000}"/>
    <cellStyle name="Percent 9 12 5 3" xfId="14401" xr:uid="{00000000-0005-0000-0000-0000BA370000}"/>
    <cellStyle name="Percent 9 12 5 3 2" xfId="14402" xr:uid="{00000000-0005-0000-0000-0000BB370000}"/>
    <cellStyle name="Percent 9 12 5 4" xfId="14403" xr:uid="{00000000-0005-0000-0000-0000BC370000}"/>
    <cellStyle name="Percent 9 12 5 4 2" xfId="14404" xr:uid="{00000000-0005-0000-0000-0000BD370000}"/>
    <cellStyle name="Percent 9 12 5 5" xfId="14405" xr:uid="{00000000-0005-0000-0000-0000BE370000}"/>
    <cellStyle name="Percent 9 12 6" xfId="14406" xr:uid="{00000000-0005-0000-0000-0000BF370000}"/>
    <cellStyle name="Percent 9 12 6 2" xfId="14407" xr:uid="{00000000-0005-0000-0000-0000C0370000}"/>
    <cellStyle name="Percent 9 12 6 2 2" xfId="14408" xr:uid="{00000000-0005-0000-0000-0000C1370000}"/>
    <cellStyle name="Percent 9 12 6 3" xfId="14409" xr:uid="{00000000-0005-0000-0000-0000C2370000}"/>
    <cellStyle name="Percent 9 12 6 3 2" xfId="14410" xr:uid="{00000000-0005-0000-0000-0000C3370000}"/>
    <cellStyle name="Percent 9 12 6 4" xfId="14411" xr:uid="{00000000-0005-0000-0000-0000C4370000}"/>
    <cellStyle name="Percent 9 12 7" xfId="14412" xr:uid="{00000000-0005-0000-0000-0000C5370000}"/>
    <cellStyle name="Percent 9 12 7 2" xfId="14413" xr:uid="{00000000-0005-0000-0000-0000C6370000}"/>
    <cellStyle name="Percent 9 12 8" xfId="14414" xr:uid="{00000000-0005-0000-0000-0000C7370000}"/>
    <cellStyle name="Percent 9 12 8 2" xfId="14415" xr:uid="{00000000-0005-0000-0000-0000C8370000}"/>
    <cellStyle name="Percent 9 12 9" xfId="14416" xr:uid="{00000000-0005-0000-0000-0000C9370000}"/>
    <cellStyle name="Percent 9 12 9 2" xfId="14417" xr:uid="{00000000-0005-0000-0000-0000CA370000}"/>
    <cellStyle name="Percent 9 13" xfId="2869" xr:uid="{00000000-0005-0000-0000-0000CB370000}"/>
    <cellStyle name="Percent 9 13 10" xfId="14419" xr:uid="{00000000-0005-0000-0000-0000CC370000}"/>
    <cellStyle name="Percent 9 13 10 2" xfId="14420" xr:uid="{00000000-0005-0000-0000-0000CD370000}"/>
    <cellStyle name="Percent 9 13 11" xfId="14421" xr:uid="{00000000-0005-0000-0000-0000CE370000}"/>
    <cellStyle name="Percent 9 13 12" xfId="14418" xr:uid="{00000000-0005-0000-0000-0000CF370000}"/>
    <cellStyle name="Percent 9 13 2" xfId="14422" xr:uid="{00000000-0005-0000-0000-0000D0370000}"/>
    <cellStyle name="Percent 9 13 2 2" xfId="14423" xr:uid="{00000000-0005-0000-0000-0000D1370000}"/>
    <cellStyle name="Percent 9 13 2 2 2" xfId="14424" xr:uid="{00000000-0005-0000-0000-0000D2370000}"/>
    <cellStyle name="Percent 9 13 2 3" xfId="14425" xr:uid="{00000000-0005-0000-0000-0000D3370000}"/>
    <cellStyle name="Percent 9 13 2 3 2" xfId="14426" xr:uid="{00000000-0005-0000-0000-0000D4370000}"/>
    <cellStyle name="Percent 9 13 2 4" xfId="14427" xr:uid="{00000000-0005-0000-0000-0000D5370000}"/>
    <cellStyle name="Percent 9 13 3" xfId="14428" xr:uid="{00000000-0005-0000-0000-0000D6370000}"/>
    <cellStyle name="Percent 9 13 3 2" xfId="14429" xr:uid="{00000000-0005-0000-0000-0000D7370000}"/>
    <cellStyle name="Percent 9 13 3 2 2" xfId="14430" xr:uid="{00000000-0005-0000-0000-0000D8370000}"/>
    <cellStyle name="Percent 9 13 3 3" xfId="14431" xr:uid="{00000000-0005-0000-0000-0000D9370000}"/>
    <cellStyle name="Percent 9 13 3 3 2" xfId="14432" xr:uid="{00000000-0005-0000-0000-0000DA370000}"/>
    <cellStyle name="Percent 9 13 3 4" xfId="14433" xr:uid="{00000000-0005-0000-0000-0000DB370000}"/>
    <cellStyle name="Percent 9 13 4" xfId="14434" xr:uid="{00000000-0005-0000-0000-0000DC370000}"/>
    <cellStyle name="Percent 9 13 4 2" xfId="14435" xr:uid="{00000000-0005-0000-0000-0000DD370000}"/>
    <cellStyle name="Percent 9 13 4 2 2" xfId="14436" xr:uid="{00000000-0005-0000-0000-0000DE370000}"/>
    <cellStyle name="Percent 9 13 4 3" xfId="14437" xr:uid="{00000000-0005-0000-0000-0000DF370000}"/>
    <cellStyle name="Percent 9 13 4 3 2" xfId="14438" xr:uid="{00000000-0005-0000-0000-0000E0370000}"/>
    <cellStyle name="Percent 9 13 4 4" xfId="14439" xr:uid="{00000000-0005-0000-0000-0000E1370000}"/>
    <cellStyle name="Percent 9 13 5" xfId="14440" xr:uid="{00000000-0005-0000-0000-0000E2370000}"/>
    <cellStyle name="Percent 9 13 5 2" xfId="14441" xr:uid="{00000000-0005-0000-0000-0000E3370000}"/>
    <cellStyle name="Percent 9 13 5 2 2" xfId="14442" xr:uid="{00000000-0005-0000-0000-0000E4370000}"/>
    <cellStyle name="Percent 9 13 5 3" xfId="14443" xr:uid="{00000000-0005-0000-0000-0000E5370000}"/>
    <cellStyle name="Percent 9 13 5 3 2" xfId="14444" xr:uid="{00000000-0005-0000-0000-0000E6370000}"/>
    <cellStyle name="Percent 9 13 5 4" xfId="14445" xr:uid="{00000000-0005-0000-0000-0000E7370000}"/>
    <cellStyle name="Percent 9 13 5 4 2" xfId="14446" xr:uid="{00000000-0005-0000-0000-0000E8370000}"/>
    <cellStyle name="Percent 9 13 5 5" xfId="14447" xr:uid="{00000000-0005-0000-0000-0000E9370000}"/>
    <cellStyle name="Percent 9 13 6" xfId="14448" xr:uid="{00000000-0005-0000-0000-0000EA370000}"/>
    <cellStyle name="Percent 9 13 6 2" xfId="14449" xr:uid="{00000000-0005-0000-0000-0000EB370000}"/>
    <cellStyle name="Percent 9 13 6 2 2" xfId="14450" xr:uid="{00000000-0005-0000-0000-0000EC370000}"/>
    <cellStyle name="Percent 9 13 6 3" xfId="14451" xr:uid="{00000000-0005-0000-0000-0000ED370000}"/>
    <cellStyle name="Percent 9 13 6 3 2" xfId="14452" xr:uid="{00000000-0005-0000-0000-0000EE370000}"/>
    <cellStyle name="Percent 9 13 6 4" xfId="14453" xr:uid="{00000000-0005-0000-0000-0000EF370000}"/>
    <cellStyle name="Percent 9 13 7" xfId="14454" xr:uid="{00000000-0005-0000-0000-0000F0370000}"/>
    <cellStyle name="Percent 9 13 7 2" xfId="14455" xr:uid="{00000000-0005-0000-0000-0000F1370000}"/>
    <cellStyle name="Percent 9 13 8" xfId="14456" xr:uid="{00000000-0005-0000-0000-0000F2370000}"/>
    <cellStyle name="Percent 9 13 8 2" xfId="14457" xr:uid="{00000000-0005-0000-0000-0000F3370000}"/>
    <cellStyle name="Percent 9 13 9" xfId="14458" xr:uid="{00000000-0005-0000-0000-0000F4370000}"/>
    <cellStyle name="Percent 9 13 9 2" xfId="14459" xr:uid="{00000000-0005-0000-0000-0000F5370000}"/>
    <cellStyle name="Percent 9 14" xfId="2870" xr:uid="{00000000-0005-0000-0000-0000F6370000}"/>
    <cellStyle name="Percent 9 14 10" xfId="14461" xr:uid="{00000000-0005-0000-0000-0000F7370000}"/>
    <cellStyle name="Percent 9 14 10 2" xfId="14462" xr:uid="{00000000-0005-0000-0000-0000F8370000}"/>
    <cellStyle name="Percent 9 14 11" xfId="14463" xr:uid="{00000000-0005-0000-0000-0000F9370000}"/>
    <cellStyle name="Percent 9 14 12" xfId="14460" xr:uid="{00000000-0005-0000-0000-0000FA370000}"/>
    <cellStyle name="Percent 9 14 2" xfId="14464" xr:uid="{00000000-0005-0000-0000-0000FB370000}"/>
    <cellStyle name="Percent 9 14 2 2" xfId="14465" xr:uid="{00000000-0005-0000-0000-0000FC370000}"/>
    <cellStyle name="Percent 9 14 2 2 2" xfId="14466" xr:uid="{00000000-0005-0000-0000-0000FD370000}"/>
    <cellStyle name="Percent 9 14 2 3" xfId="14467" xr:uid="{00000000-0005-0000-0000-0000FE370000}"/>
    <cellStyle name="Percent 9 14 2 3 2" xfId="14468" xr:uid="{00000000-0005-0000-0000-0000FF370000}"/>
    <cellStyle name="Percent 9 14 2 4" xfId="14469" xr:uid="{00000000-0005-0000-0000-000000380000}"/>
    <cellStyle name="Percent 9 14 3" xfId="14470" xr:uid="{00000000-0005-0000-0000-000001380000}"/>
    <cellStyle name="Percent 9 14 3 2" xfId="14471" xr:uid="{00000000-0005-0000-0000-000002380000}"/>
    <cellStyle name="Percent 9 14 3 2 2" xfId="14472" xr:uid="{00000000-0005-0000-0000-000003380000}"/>
    <cellStyle name="Percent 9 14 3 3" xfId="14473" xr:uid="{00000000-0005-0000-0000-000004380000}"/>
    <cellStyle name="Percent 9 14 3 3 2" xfId="14474" xr:uid="{00000000-0005-0000-0000-000005380000}"/>
    <cellStyle name="Percent 9 14 3 4" xfId="14475" xr:uid="{00000000-0005-0000-0000-000006380000}"/>
    <cellStyle name="Percent 9 14 4" xfId="14476" xr:uid="{00000000-0005-0000-0000-000007380000}"/>
    <cellStyle name="Percent 9 14 4 2" xfId="14477" xr:uid="{00000000-0005-0000-0000-000008380000}"/>
    <cellStyle name="Percent 9 14 4 2 2" xfId="14478" xr:uid="{00000000-0005-0000-0000-000009380000}"/>
    <cellStyle name="Percent 9 14 4 3" xfId="14479" xr:uid="{00000000-0005-0000-0000-00000A380000}"/>
    <cellStyle name="Percent 9 14 4 3 2" xfId="14480" xr:uid="{00000000-0005-0000-0000-00000B380000}"/>
    <cellStyle name="Percent 9 14 4 4" xfId="14481" xr:uid="{00000000-0005-0000-0000-00000C380000}"/>
    <cellStyle name="Percent 9 14 5" xfId="14482" xr:uid="{00000000-0005-0000-0000-00000D380000}"/>
    <cellStyle name="Percent 9 14 5 2" xfId="14483" xr:uid="{00000000-0005-0000-0000-00000E380000}"/>
    <cellStyle name="Percent 9 14 5 2 2" xfId="14484" xr:uid="{00000000-0005-0000-0000-00000F380000}"/>
    <cellStyle name="Percent 9 14 5 3" xfId="14485" xr:uid="{00000000-0005-0000-0000-000010380000}"/>
    <cellStyle name="Percent 9 14 5 3 2" xfId="14486" xr:uid="{00000000-0005-0000-0000-000011380000}"/>
    <cellStyle name="Percent 9 14 5 4" xfId="14487" xr:uid="{00000000-0005-0000-0000-000012380000}"/>
    <cellStyle name="Percent 9 14 5 4 2" xfId="14488" xr:uid="{00000000-0005-0000-0000-000013380000}"/>
    <cellStyle name="Percent 9 14 5 5" xfId="14489" xr:uid="{00000000-0005-0000-0000-000014380000}"/>
    <cellStyle name="Percent 9 14 6" xfId="14490" xr:uid="{00000000-0005-0000-0000-000015380000}"/>
    <cellStyle name="Percent 9 14 6 2" xfId="14491" xr:uid="{00000000-0005-0000-0000-000016380000}"/>
    <cellStyle name="Percent 9 14 6 2 2" xfId="14492" xr:uid="{00000000-0005-0000-0000-000017380000}"/>
    <cellStyle name="Percent 9 14 6 3" xfId="14493" xr:uid="{00000000-0005-0000-0000-000018380000}"/>
    <cellStyle name="Percent 9 14 6 3 2" xfId="14494" xr:uid="{00000000-0005-0000-0000-000019380000}"/>
    <cellStyle name="Percent 9 14 6 4" xfId="14495" xr:uid="{00000000-0005-0000-0000-00001A380000}"/>
    <cellStyle name="Percent 9 14 7" xfId="14496" xr:uid="{00000000-0005-0000-0000-00001B380000}"/>
    <cellStyle name="Percent 9 14 7 2" xfId="14497" xr:uid="{00000000-0005-0000-0000-00001C380000}"/>
    <cellStyle name="Percent 9 14 8" xfId="14498" xr:uid="{00000000-0005-0000-0000-00001D380000}"/>
    <cellStyle name="Percent 9 14 8 2" xfId="14499" xr:uid="{00000000-0005-0000-0000-00001E380000}"/>
    <cellStyle name="Percent 9 14 9" xfId="14500" xr:uid="{00000000-0005-0000-0000-00001F380000}"/>
    <cellStyle name="Percent 9 14 9 2" xfId="14501" xr:uid="{00000000-0005-0000-0000-000020380000}"/>
    <cellStyle name="Percent 9 15" xfId="2871" xr:uid="{00000000-0005-0000-0000-000021380000}"/>
    <cellStyle name="Percent 9 15 10" xfId="14503" xr:uid="{00000000-0005-0000-0000-000022380000}"/>
    <cellStyle name="Percent 9 15 10 2" xfId="14504" xr:uid="{00000000-0005-0000-0000-000023380000}"/>
    <cellStyle name="Percent 9 15 11" xfId="14505" xr:uid="{00000000-0005-0000-0000-000024380000}"/>
    <cellStyle name="Percent 9 15 12" xfId="14502" xr:uid="{00000000-0005-0000-0000-000025380000}"/>
    <cellStyle name="Percent 9 15 2" xfId="14506" xr:uid="{00000000-0005-0000-0000-000026380000}"/>
    <cellStyle name="Percent 9 15 2 2" xfId="14507" xr:uid="{00000000-0005-0000-0000-000027380000}"/>
    <cellStyle name="Percent 9 15 2 2 2" xfId="14508" xr:uid="{00000000-0005-0000-0000-000028380000}"/>
    <cellStyle name="Percent 9 15 2 3" xfId="14509" xr:uid="{00000000-0005-0000-0000-000029380000}"/>
    <cellStyle name="Percent 9 15 2 3 2" xfId="14510" xr:uid="{00000000-0005-0000-0000-00002A380000}"/>
    <cellStyle name="Percent 9 15 2 4" xfId="14511" xr:uid="{00000000-0005-0000-0000-00002B380000}"/>
    <cellStyle name="Percent 9 15 3" xfId="14512" xr:uid="{00000000-0005-0000-0000-00002C380000}"/>
    <cellStyle name="Percent 9 15 3 2" xfId="14513" xr:uid="{00000000-0005-0000-0000-00002D380000}"/>
    <cellStyle name="Percent 9 15 3 2 2" xfId="14514" xr:uid="{00000000-0005-0000-0000-00002E380000}"/>
    <cellStyle name="Percent 9 15 3 3" xfId="14515" xr:uid="{00000000-0005-0000-0000-00002F380000}"/>
    <cellStyle name="Percent 9 15 3 3 2" xfId="14516" xr:uid="{00000000-0005-0000-0000-000030380000}"/>
    <cellStyle name="Percent 9 15 3 4" xfId="14517" xr:uid="{00000000-0005-0000-0000-000031380000}"/>
    <cellStyle name="Percent 9 15 4" xfId="14518" xr:uid="{00000000-0005-0000-0000-000032380000}"/>
    <cellStyle name="Percent 9 15 4 2" xfId="14519" xr:uid="{00000000-0005-0000-0000-000033380000}"/>
    <cellStyle name="Percent 9 15 4 2 2" xfId="14520" xr:uid="{00000000-0005-0000-0000-000034380000}"/>
    <cellStyle name="Percent 9 15 4 3" xfId="14521" xr:uid="{00000000-0005-0000-0000-000035380000}"/>
    <cellStyle name="Percent 9 15 4 3 2" xfId="14522" xr:uid="{00000000-0005-0000-0000-000036380000}"/>
    <cellStyle name="Percent 9 15 4 4" xfId="14523" xr:uid="{00000000-0005-0000-0000-000037380000}"/>
    <cellStyle name="Percent 9 15 5" xfId="14524" xr:uid="{00000000-0005-0000-0000-000038380000}"/>
    <cellStyle name="Percent 9 15 5 2" xfId="14525" xr:uid="{00000000-0005-0000-0000-000039380000}"/>
    <cellStyle name="Percent 9 15 5 2 2" xfId="14526" xr:uid="{00000000-0005-0000-0000-00003A380000}"/>
    <cellStyle name="Percent 9 15 5 3" xfId="14527" xr:uid="{00000000-0005-0000-0000-00003B380000}"/>
    <cellStyle name="Percent 9 15 5 3 2" xfId="14528" xr:uid="{00000000-0005-0000-0000-00003C380000}"/>
    <cellStyle name="Percent 9 15 5 4" xfId="14529" xr:uid="{00000000-0005-0000-0000-00003D380000}"/>
    <cellStyle name="Percent 9 15 5 4 2" xfId="14530" xr:uid="{00000000-0005-0000-0000-00003E380000}"/>
    <cellStyle name="Percent 9 15 5 5" xfId="14531" xr:uid="{00000000-0005-0000-0000-00003F380000}"/>
    <cellStyle name="Percent 9 15 6" xfId="14532" xr:uid="{00000000-0005-0000-0000-000040380000}"/>
    <cellStyle name="Percent 9 15 6 2" xfId="14533" xr:uid="{00000000-0005-0000-0000-000041380000}"/>
    <cellStyle name="Percent 9 15 6 2 2" xfId="14534" xr:uid="{00000000-0005-0000-0000-000042380000}"/>
    <cellStyle name="Percent 9 15 6 3" xfId="14535" xr:uid="{00000000-0005-0000-0000-000043380000}"/>
    <cellStyle name="Percent 9 15 6 3 2" xfId="14536" xr:uid="{00000000-0005-0000-0000-000044380000}"/>
    <cellStyle name="Percent 9 15 6 4" xfId="14537" xr:uid="{00000000-0005-0000-0000-000045380000}"/>
    <cellStyle name="Percent 9 15 7" xfId="14538" xr:uid="{00000000-0005-0000-0000-000046380000}"/>
    <cellStyle name="Percent 9 15 7 2" xfId="14539" xr:uid="{00000000-0005-0000-0000-000047380000}"/>
    <cellStyle name="Percent 9 15 8" xfId="14540" xr:uid="{00000000-0005-0000-0000-000048380000}"/>
    <cellStyle name="Percent 9 15 8 2" xfId="14541" xr:uid="{00000000-0005-0000-0000-000049380000}"/>
    <cellStyle name="Percent 9 15 9" xfId="14542" xr:uid="{00000000-0005-0000-0000-00004A380000}"/>
    <cellStyle name="Percent 9 15 9 2" xfId="14543" xr:uid="{00000000-0005-0000-0000-00004B380000}"/>
    <cellStyle name="Percent 9 16" xfId="2872" xr:uid="{00000000-0005-0000-0000-00004C380000}"/>
    <cellStyle name="Percent 9 16 10" xfId="14545" xr:uid="{00000000-0005-0000-0000-00004D380000}"/>
    <cellStyle name="Percent 9 16 10 2" xfId="14546" xr:uid="{00000000-0005-0000-0000-00004E380000}"/>
    <cellStyle name="Percent 9 16 11" xfId="14547" xr:uid="{00000000-0005-0000-0000-00004F380000}"/>
    <cellStyle name="Percent 9 16 12" xfId="14544" xr:uid="{00000000-0005-0000-0000-000050380000}"/>
    <cellStyle name="Percent 9 16 2" xfId="14548" xr:uid="{00000000-0005-0000-0000-000051380000}"/>
    <cellStyle name="Percent 9 16 2 2" xfId="14549" xr:uid="{00000000-0005-0000-0000-000052380000}"/>
    <cellStyle name="Percent 9 16 2 2 2" xfId="14550" xr:uid="{00000000-0005-0000-0000-000053380000}"/>
    <cellStyle name="Percent 9 16 2 3" xfId="14551" xr:uid="{00000000-0005-0000-0000-000054380000}"/>
    <cellStyle name="Percent 9 16 2 3 2" xfId="14552" xr:uid="{00000000-0005-0000-0000-000055380000}"/>
    <cellStyle name="Percent 9 16 2 4" xfId="14553" xr:uid="{00000000-0005-0000-0000-000056380000}"/>
    <cellStyle name="Percent 9 16 3" xfId="14554" xr:uid="{00000000-0005-0000-0000-000057380000}"/>
    <cellStyle name="Percent 9 16 3 2" xfId="14555" xr:uid="{00000000-0005-0000-0000-000058380000}"/>
    <cellStyle name="Percent 9 16 3 2 2" xfId="14556" xr:uid="{00000000-0005-0000-0000-000059380000}"/>
    <cellStyle name="Percent 9 16 3 3" xfId="14557" xr:uid="{00000000-0005-0000-0000-00005A380000}"/>
    <cellStyle name="Percent 9 16 3 3 2" xfId="14558" xr:uid="{00000000-0005-0000-0000-00005B380000}"/>
    <cellStyle name="Percent 9 16 3 4" xfId="14559" xr:uid="{00000000-0005-0000-0000-00005C380000}"/>
    <cellStyle name="Percent 9 16 4" xfId="14560" xr:uid="{00000000-0005-0000-0000-00005D380000}"/>
    <cellStyle name="Percent 9 16 4 2" xfId="14561" xr:uid="{00000000-0005-0000-0000-00005E380000}"/>
    <cellStyle name="Percent 9 16 4 2 2" xfId="14562" xr:uid="{00000000-0005-0000-0000-00005F380000}"/>
    <cellStyle name="Percent 9 16 4 3" xfId="14563" xr:uid="{00000000-0005-0000-0000-000060380000}"/>
    <cellStyle name="Percent 9 16 4 3 2" xfId="14564" xr:uid="{00000000-0005-0000-0000-000061380000}"/>
    <cellStyle name="Percent 9 16 4 4" xfId="14565" xr:uid="{00000000-0005-0000-0000-000062380000}"/>
    <cellStyle name="Percent 9 16 5" xfId="14566" xr:uid="{00000000-0005-0000-0000-000063380000}"/>
    <cellStyle name="Percent 9 16 5 2" xfId="14567" xr:uid="{00000000-0005-0000-0000-000064380000}"/>
    <cellStyle name="Percent 9 16 5 2 2" xfId="14568" xr:uid="{00000000-0005-0000-0000-000065380000}"/>
    <cellStyle name="Percent 9 16 5 3" xfId="14569" xr:uid="{00000000-0005-0000-0000-000066380000}"/>
    <cellStyle name="Percent 9 16 5 3 2" xfId="14570" xr:uid="{00000000-0005-0000-0000-000067380000}"/>
    <cellStyle name="Percent 9 16 5 4" xfId="14571" xr:uid="{00000000-0005-0000-0000-000068380000}"/>
    <cellStyle name="Percent 9 16 5 4 2" xfId="14572" xr:uid="{00000000-0005-0000-0000-000069380000}"/>
    <cellStyle name="Percent 9 16 5 5" xfId="14573" xr:uid="{00000000-0005-0000-0000-00006A380000}"/>
    <cellStyle name="Percent 9 16 6" xfId="14574" xr:uid="{00000000-0005-0000-0000-00006B380000}"/>
    <cellStyle name="Percent 9 16 6 2" xfId="14575" xr:uid="{00000000-0005-0000-0000-00006C380000}"/>
    <cellStyle name="Percent 9 16 6 2 2" xfId="14576" xr:uid="{00000000-0005-0000-0000-00006D380000}"/>
    <cellStyle name="Percent 9 16 6 3" xfId="14577" xr:uid="{00000000-0005-0000-0000-00006E380000}"/>
    <cellStyle name="Percent 9 16 6 3 2" xfId="14578" xr:uid="{00000000-0005-0000-0000-00006F380000}"/>
    <cellStyle name="Percent 9 16 6 4" xfId="14579" xr:uid="{00000000-0005-0000-0000-000070380000}"/>
    <cellStyle name="Percent 9 16 7" xfId="14580" xr:uid="{00000000-0005-0000-0000-000071380000}"/>
    <cellStyle name="Percent 9 16 7 2" xfId="14581" xr:uid="{00000000-0005-0000-0000-000072380000}"/>
    <cellStyle name="Percent 9 16 8" xfId="14582" xr:uid="{00000000-0005-0000-0000-000073380000}"/>
    <cellStyle name="Percent 9 16 8 2" xfId="14583" xr:uid="{00000000-0005-0000-0000-000074380000}"/>
    <cellStyle name="Percent 9 16 9" xfId="14584" xr:uid="{00000000-0005-0000-0000-000075380000}"/>
    <cellStyle name="Percent 9 16 9 2" xfId="14585" xr:uid="{00000000-0005-0000-0000-000076380000}"/>
    <cellStyle name="Percent 9 17" xfId="2873" xr:uid="{00000000-0005-0000-0000-000077380000}"/>
    <cellStyle name="Percent 9 17 10" xfId="14587" xr:uid="{00000000-0005-0000-0000-000078380000}"/>
    <cellStyle name="Percent 9 17 10 2" xfId="14588" xr:uid="{00000000-0005-0000-0000-000079380000}"/>
    <cellStyle name="Percent 9 17 11" xfId="14589" xr:uid="{00000000-0005-0000-0000-00007A380000}"/>
    <cellStyle name="Percent 9 17 12" xfId="14586" xr:uid="{00000000-0005-0000-0000-00007B380000}"/>
    <cellStyle name="Percent 9 17 2" xfId="14590" xr:uid="{00000000-0005-0000-0000-00007C380000}"/>
    <cellStyle name="Percent 9 17 2 2" xfId="14591" xr:uid="{00000000-0005-0000-0000-00007D380000}"/>
    <cellStyle name="Percent 9 17 2 2 2" xfId="14592" xr:uid="{00000000-0005-0000-0000-00007E380000}"/>
    <cellStyle name="Percent 9 17 2 3" xfId="14593" xr:uid="{00000000-0005-0000-0000-00007F380000}"/>
    <cellStyle name="Percent 9 17 2 3 2" xfId="14594" xr:uid="{00000000-0005-0000-0000-000080380000}"/>
    <cellStyle name="Percent 9 17 2 4" xfId="14595" xr:uid="{00000000-0005-0000-0000-000081380000}"/>
    <cellStyle name="Percent 9 17 3" xfId="14596" xr:uid="{00000000-0005-0000-0000-000082380000}"/>
    <cellStyle name="Percent 9 17 3 2" xfId="14597" xr:uid="{00000000-0005-0000-0000-000083380000}"/>
    <cellStyle name="Percent 9 17 3 2 2" xfId="14598" xr:uid="{00000000-0005-0000-0000-000084380000}"/>
    <cellStyle name="Percent 9 17 3 3" xfId="14599" xr:uid="{00000000-0005-0000-0000-000085380000}"/>
    <cellStyle name="Percent 9 17 3 3 2" xfId="14600" xr:uid="{00000000-0005-0000-0000-000086380000}"/>
    <cellStyle name="Percent 9 17 3 4" xfId="14601" xr:uid="{00000000-0005-0000-0000-000087380000}"/>
    <cellStyle name="Percent 9 17 4" xfId="14602" xr:uid="{00000000-0005-0000-0000-000088380000}"/>
    <cellStyle name="Percent 9 17 4 2" xfId="14603" xr:uid="{00000000-0005-0000-0000-000089380000}"/>
    <cellStyle name="Percent 9 17 4 2 2" xfId="14604" xr:uid="{00000000-0005-0000-0000-00008A380000}"/>
    <cellStyle name="Percent 9 17 4 3" xfId="14605" xr:uid="{00000000-0005-0000-0000-00008B380000}"/>
    <cellStyle name="Percent 9 17 4 3 2" xfId="14606" xr:uid="{00000000-0005-0000-0000-00008C380000}"/>
    <cellStyle name="Percent 9 17 4 4" xfId="14607" xr:uid="{00000000-0005-0000-0000-00008D380000}"/>
    <cellStyle name="Percent 9 17 5" xfId="14608" xr:uid="{00000000-0005-0000-0000-00008E380000}"/>
    <cellStyle name="Percent 9 17 5 2" xfId="14609" xr:uid="{00000000-0005-0000-0000-00008F380000}"/>
    <cellStyle name="Percent 9 17 5 2 2" xfId="14610" xr:uid="{00000000-0005-0000-0000-000090380000}"/>
    <cellStyle name="Percent 9 17 5 3" xfId="14611" xr:uid="{00000000-0005-0000-0000-000091380000}"/>
    <cellStyle name="Percent 9 17 5 3 2" xfId="14612" xr:uid="{00000000-0005-0000-0000-000092380000}"/>
    <cellStyle name="Percent 9 17 5 4" xfId="14613" xr:uid="{00000000-0005-0000-0000-000093380000}"/>
    <cellStyle name="Percent 9 17 5 4 2" xfId="14614" xr:uid="{00000000-0005-0000-0000-000094380000}"/>
    <cellStyle name="Percent 9 17 5 5" xfId="14615" xr:uid="{00000000-0005-0000-0000-000095380000}"/>
    <cellStyle name="Percent 9 17 6" xfId="14616" xr:uid="{00000000-0005-0000-0000-000096380000}"/>
    <cellStyle name="Percent 9 17 6 2" xfId="14617" xr:uid="{00000000-0005-0000-0000-000097380000}"/>
    <cellStyle name="Percent 9 17 6 2 2" xfId="14618" xr:uid="{00000000-0005-0000-0000-000098380000}"/>
    <cellStyle name="Percent 9 17 6 3" xfId="14619" xr:uid="{00000000-0005-0000-0000-000099380000}"/>
    <cellStyle name="Percent 9 17 6 3 2" xfId="14620" xr:uid="{00000000-0005-0000-0000-00009A380000}"/>
    <cellStyle name="Percent 9 17 6 4" xfId="14621" xr:uid="{00000000-0005-0000-0000-00009B380000}"/>
    <cellStyle name="Percent 9 17 7" xfId="14622" xr:uid="{00000000-0005-0000-0000-00009C380000}"/>
    <cellStyle name="Percent 9 17 7 2" xfId="14623" xr:uid="{00000000-0005-0000-0000-00009D380000}"/>
    <cellStyle name="Percent 9 17 8" xfId="14624" xr:uid="{00000000-0005-0000-0000-00009E380000}"/>
    <cellStyle name="Percent 9 17 8 2" xfId="14625" xr:uid="{00000000-0005-0000-0000-00009F380000}"/>
    <cellStyle name="Percent 9 17 9" xfId="14626" xr:uid="{00000000-0005-0000-0000-0000A0380000}"/>
    <cellStyle name="Percent 9 17 9 2" xfId="14627" xr:uid="{00000000-0005-0000-0000-0000A1380000}"/>
    <cellStyle name="Percent 9 18" xfId="2874" xr:uid="{00000000-0005-0000-0000-0000A2380000}"/>
    <cellStyle name="Percent 9 18 10" xfId="14629" xr:uid="{00000000-0005-0000-0000-0000A3380000}"/>
    <cellStyle name="Percent 9 18 10 2" xfId="14630" xr:uid="{00000000-0005-0000-0000-0000A4380000}"/>
    <cellStyle name="Percent 9 18 11" xfId="14631" xr:uid="{00000000-0005-0000-0000-0000A5380000}"/>
    <cellStyle name="Percent 9 18 12" xfId="14628" xr:uid="{00000000-0005-0000-0000-0000A6380000}"/>
    <cellStyle name="Percent 9 18 2" xfId="14632" xr:uid="{00000000-0005-0000-0000-0000A7380000}"/>
    <cellStyle name="Percent 9 18 2 2" xfId="14633" xr:uid="{00000000-0005-0000-0000-0000A8380000}"/>
    <cellStyle name="Percent 9 18 2 2 2" xfId="14634" xr:uid="{00000000-0005-0000-0000-0000A9380000}"/>
    <cellStyle name="Percent 9 18 2 3" xfId="14635" xr:uid="{00000000-0005-0000-0000-0000AA380000}"/>
    <cellStyle name="Percent 9 18 2 3 2" xfId="14636" xr:uid="{00000000-0005-0000-0000-0000AB380000}"/>
    <cellStyle name="Percent 9 18 2 4" xfId="14637" xr:uid="{00000000-0005-0000-0000-0000AC380000}"/>
    <cellStyle name="Percent 9 18 3" xfId="14638" xr:uid="{00000000-0005-0000-0000-0000AD380000}"/>
    <cellStyle name="Percent 9 18 3 2" xfId="14639" xr:uid="{00000000-0005-0000-0000-0000AE380000}"/>
    <cellStyle name="Percent 9 18 3 2 2" xfId="14640" xr:uid="{00000000-0005-0000-0000-0000AF380000}"/>
    <cellStyle name="Percent 9 18 3 3" xfId="14641" xr:uid="{00000000-0005-0000-0000-0000B0380000}"/>
    <cellStyle name="Percent 9 18 3 3 2" xfId="14642" xr:uid="{00000000-0005-0000-0000-0000B1380000}"/>
    <cellStyle name="Percent 9 18 3 4" xfId="14643" xr:uid="{00000000-0005-0000-0000-0000B2380000}"/>
    <cellStyle name="Percent 9 18 4" xfId="14644" xr:uid="{00000000-0005-0000-0000-0000B3380000}"/>
    <cellStyle name="Percent 9 18 4 2" xfId="14645" xr:uid="{00000000-0005-0000-0000-0000B4380000}"/>
    <cellStyle name="Percent 9 18 4 2 2" xfId="14646" xr:uid="{00000000-0005-0000-0000-0000B5380000}"/>
    <cellStyle name="Percent 9 18 4 3" xfId="14647" xr:uid="{00000000-0005-0000-0000-0000B6380000}"/>
    <cellStyle name="Percent 9 18 4 3 2" xfId="14648" xr:uid="{00000000-0005-0000-0000-0000B7380000}"/>
    <cellStyle name="Percent 9 18 4 4" xfId="14649" xr:uid="{00000000-0005-0000-0000-0000B8380000}"/>
    <cellStyle name="Percent 9 18 5" xfId="14650" xr:uid="{00000000-0005-0000-0000-0000B9380000}"/>
    <cellStyle name="Percent 9 18 5 2" xfId="14651" xr:uid="{00000000-0005-0000-0000-0000BA380000}"/>
    <cellStyle name="Percent 9 18 5 2 2" xfId="14652" xr:uid="{00000000-0005-0000-0000-0000BB380000}"/>
    <cellStyle name="Percent 9 18 5 3" xfId="14653" xr:uid="{00000000-0005-0000-0000-0000BC380000}"/>
    <cellStyle name="Percent 9 18 5 3 2" xfId="14654" xr:uid="{00000000-0005-0000-0000-0000BD380000}"/>
    <cellStyle name="Percent 9 18 5 4" xfId="14655" xr:uid="{00000000-0005-0000-0000-0000BE380000}"/>
    <cellStyle name="Percent 9 18 5 4 2" xfId="14656" xr:uid="{00000000-0005-0000-0000-0000BF380000}"/>
    <cellStyle name="Percent 9 18 5 5" xfId="14657" xr:uid="{00000000-0005-0000-0000-0000C0380000}"/>
    <cellStyle name="Percent 9 18 6" xfId="14658" xr:uid="{00000000-0005-0000-0000-0000C1380000}"/>
    <cellStyle name="Percent 9 18 6 2" xfId="14659" xr:uid="{00000000-0005-0000-0000-0000C2380000}"/>
    <cellStyle name="Percent 9 18 6 2 2" xfId="14660" xr:uid="{00000000-0005-0000-0000-0000C3380000}"/>
    <cellStyle name="Percent 9 18 6 3" xfId="14661" xr:uid="{00000000-0005-0000-0000-0000C4380000}"/>
    <cellStyle name="Percent 9 18 6 3 2" xfId="14662" xr:uid="{00000000-0005-0000-0000-0000C5380000}"/>
    <cellStyle name="Percent 9 18 6 4" xfId="14663" xr:uid="{00000000-0005-0000-0000-0000C6380000}"/>
    <cellStyle name="Percent 9 18 7" xfId="14664" xr:uid="{00000000-0005-0000-0000-0000C7380000}"/>
    <cellStyle name="Percent 9 18 7 2" xfId="14665" xr:uid="{00000000-0005-0000-0000-0000C8380000}"/>
    <cellStyle name="Percent 9 18 8" xfId="14666" xr:uid="{00000000-0005-0000-0000-0000C9380000}"/>
    <cellStyle name="Percent 9 18 8 2" xfId="14667" xr:uid="{00000000-0005-0000-0000-0000CA380000}"/>
    <cellStyle name="Percent 9 18 9" xfId="14668" xr:uid="{00000000-0005-0000-0000-0000CB380000}"/>
    <cellStyle name="Percent 9 18 9 2" xfId="14669" xr:uid="{00000000-0005-0000-0000-0000CC380000}"/>
    <cellStyle name="Percent 9 19" xfId="2875" xr:uid="{00000000-0005-0000-0000-0000CD380000}"/>
    <cellStyle name="Percent 9 19 10" xfId="14671" xr:uid="{00000000-0005-0000-0000-0000CE380000}"/>
    <cellStyle name="Percent 9 19 10 2" xfId="14672" xr:uid="{00000000-0005-0000-0000-0000CF380000}"/>
    <cellStyle name="Percent 9 19 11" xfId="14673" xr:uid="{00000000-0005-0000-0000-0000D0380000}"/>
    <cellStyle name="Percent 9 19 12" xfId="14670" xr:uid="{00000000-0005-0000-0000-0000D1380000}"/>
    <cellStyle name="Percent 9 19 2" xfId="14674" xr:uid="{00000000-0005-0000-0000-0000D2380000}"/>
    <cellStyle name="Percent 9 19 2 2" xfId="14675" xr:uid="{00000000-0005-0000-0000-0000D3380000}"/>
    <cellStyle name="Percent 9 19 2 2 2" xfId="14676" xr:uid="{00000000-0005-0000-0000-0000D4380000}"/>
    <cellStyle name="Percent 9 19 2 3" xfId="14677" xr:uid="{00000000-0005-0000-0000-0000D5380000}"/>
    <cellStyle name="Percent 9 19 2 3 2" xfId="14678" xr:uid="{00000000-0005-0000-0000-0000D6380000}"/>
    <cellStyle name="Percent 9 19 2 4" xfId="14679" xr:uid="{00000000-0005-0000-0000-0000D7380000}"/>
    <cellStyle name="Percent 9 19 3" xfId="14680" xr:uid="{00000000-0005-0000-0000-0000D8380000}"/>
    <cellStyle name="Percent 9 19 3 2" xfId="14681" xr:uid="{00000000-0005-0000-0000-0000D9380000}"/>
    <cellStyle name="Percent 9 19 3 2 2" xfId="14682" xr:uid="{00000000-0005-0000-0000-0000DA380000}"/>
    <cellStyle name="Percent 9 19 3 3" xfId="14683" xr:uid="{00000000-0005-0000-0000-0000DB380000}"/>
    <cellStyle name="Percent 9 19 3 3 2" xfId="14684" xr:uid="{00000000-0005-0000-0000-0000DC380000}"/>
    <cellStyle name="Percent 9 19 3 4" xfId="14685" xr:uid="{00000000-0005-0000-0000-0000DD380000}"/>
    <cellStyle name="Percent 9 19 4" xfId="14686" xr:uid="{00000000-0005-0000-0000-0000DE380000}"/>
    <cellStyle name="Percent 9 19 4 2" xfId="14687" xr:uid="{00000000-0005-0000-0000-0000DF380000}"/>
    <cellStyle name="Percent 9 19 4 2 2" xfId="14688" xr:uid="{00000000-0005-0000-0000-0000E0380000}"/>
    <cellStyle name="Percent 9 19 4 3" xfId="14689" xr:uid="{00000000-0005-0000-0000-0000E1380000}"/>
    <cellStyle name="Percent 9 19 4 3 2" xfId="14690" xr:uid="{00000000-0005-0000-0000-0000E2380000}"/>
    <cellStyle name="Percent 9 19 4 4" xfId="14691" xr:uid="{00000000-0005-0000-0000-0000E3380000}"/>
    <cellStyle name="Percent 9 19 5" xfId="14692" xr:uid="{00000000-0005-0000-0000-0000E4380000}"/>
    <cellStyle name="Percent 9 19 5 2" xfId="14693" xr:uid="{00000000-0005-0000-0000-0000E5380000}"/>
    <cellStyle name="Percent 9 19 5 2 2" xfId="14694" xr:uid="{00000000-0005-0000-0000-0000E6380000}"/>
    <cellStyle name="Percent 9 19 5 3" xfId="14695" xr:uid="{00000000-0005-0000-0000-0000E7380000}"/>
    <cellStyle name="Percent 9 19 5 3 2" xfId="14696" xr:uid="{00000000-0005-0000-0000-0000E8380000}"/>
    <cellStyle name="Percent 9 19 5 4" xfId="14697" xr:uid="{00000000-0005-0000-0000-0000E9380000}"/>
    <cellStyle name="Percent 9 19 5 4 2" xfId="14698" xr:uid="{00000000-0005-0000-0000-0000EA380000}"/>
    <cellStyle name="Percent 9 19 5 5" xfId="14699" xr:uid="{00000000-0005-0000-0000-0000EB380000}"/>
    <cellStyle name="Percent 9 19 6" xfId="14700" xr:uid="{00000000-0005-0000-0000-0000EC380000}"/>
    <cellStyle name="Percent 9 19 6 2" xfId="14701" xr:uid="{00000000-0005-0000-0000-0000ED380000}"/>
    <cellStyle name="Percent 9 19 6 2 2" xfId="14702" xr:uid="{00000000-0005-0000-0000-0000EE380000}"/>
    <cellStyle name="Percent 9 19 6 3" xfId="14703" xr:uid="{00000000-0005-0000-0000-0000EF380000}"/>
    <cellStyle name="Percent 9 19 6 3 2" xfId="14704" xr:uid="{00000000-0005-0000-0000-0000F0380000}"/>
    <cellStyle name="Percent 9 19 6 4" xfId="14705" xr:uid="{00000000-0005-0000-0000-0000F1380000}"/>
    <cellStyle name="Percent 9 19 7" xfId="14706" xr:uid="{00000000-0005-0000-0000-0000F2380000}"/>
    <cellStyle name="Percent 9 19 7 2" xfId="14707" xr:uid="{00000000-0005-0000-0000-0000F3380000}"/>
    <cellStyle name="Percent 9 19 8" xfId="14708" xr:uid="{00000000-0005-0000-0000-0000F4380000}"/>
    <cellStyle name="Percent 9 19 8 2" xfId="14709" xr:uid="{00000000-0005-0000-0000-0000F5380000}"/>
    <cellStyle name="Percent 9 19 9" xfId="14710" xr:uid="{00000000-0005-0000-0000-0000F6380000}"/>
    <cellStyle name="Percent 9 19 9 2" xfId="14711" xr:uid="{00000000-0005-0000-0000-0000F7380000}"/>
    <cellStyle name="Percent 9 2" xfId="2876" xr:uid="{00000000-0005-0000-0000-0000F8380000}"/>
    <cellStyle name="Percent 9 2 10" xfId="14713" xr:uid="{00000000-0005-0000-0000-0000F9380000}"/>
    <cellStyle name="Percent 9 2 10 2" xfId="14714" xr:uid="{00000000-0005-0000-0000-0000FA380000}"/>
    <cellStyle name="Percent 9 2 11" xfId="14715" xr:uid="{00000000-0005-0000-0000-0000FB380000}"/>
    <cellStyle name="Percent 9 2 11 2" xfId="14716" xr:uid="{00000000-0005-0000-0000-0000FC380000}"/>
    <cellStyle name="Percent 9 2 12" xfId="14717" xr:uid="{00000000-0005-0000-0000-0000FD380000}"/>
    <cellStyle name="Percent 9 2 13" xfId="14712" xr:uid="{00000000-0005-0000-0000-0000FE380000}"/>
    <cellStyle name="Percent 9 2 2" xfId="14718" xr:uid="{00000000-0005-0000-0000-0000FF380000}"/>
    <cellStyle name="Percent 9 2 2 2" xfId="14719" xr:uid="{00000000-0005-0000-0000-000000390000}"/>
    <cellStyle name="Percent 9 2 2 2 2" xfId="14720" xr:uid="{00000000-0005-0000-0000-000001390000}"/>
    <cellStyle name="Percent 9 2 2 2 2 2" xfId="14721" xr:uid="{00000000-0005-0000-0000-000002390000}"/>
    <cellStyle name="Percent 9 2 2 2 3" xfId="14722" xr:uid="{00000000-0005-0000-0000-000003390000}"/>
    <cellStyle name="Percent 9 2 2 2 3 2" xfId="14723" xr:uid="{00000000-0005-0000-0000-000004390000}"/>
    <cellStyle name="Percent 9 2 2 2 4" xfId="14724" xr:uid="{00000000-0005-0000-0000-000005390000}"/>
    <cellStyle name="Percent 9 2 2 3" xfId="14725" xr:uid="{00000000-0005-0000-0000-000006390000}"/>
    <cellStyle name="Percent 9 2 2 3 2" xfId="14726" xr:uid="{00000000-0005-0000-0000-000007390000}"/>
    <cellStyle name="Percent 9 2 2 3 2 2" xfId="14727" xr:uid="{00000000-0005-0000-0000-000008390000}"/>
    <cellStyle name="Percent 9 2 2 3 3" xfId="14728" xr:uid="{00000000-0005-0000-0000-000009390000}"/>
    <cellStyle name="Percent 9 2 2 3 3 2" xfId="14729" xr:uid="{00000000-0005-0000-0000-00000A390000}"/>
    <cellStyle name="Percent 9 2 2 3 4" xfId="14730" xr:uid="{00000000-0005-0000-0000-00000B390000}"/>
    <cellStyle name="Percent 9 2 2 4" xfId="14731" xr:uid="{00000000-0005-0000-0000-00000C390000}"/>
    <cellStyle name="Percent 9 2 2 4 2" xfId="14732" xr:uid="{00000000-0005-0000-0000-00000D390000}"/>
    <cellStyle name="Percent 9 2 2 4 2 2" xfId="14733" xr:uid="{00000000-0005-0000-0000-00000E390000}"/>
    <cellStyle name="Percent 9 2 2 4 3" xfId="14734" xr:uid="{00000000-0005-0000-0000-00000F390000}"/>
    <cellStyle name="Percent 9 2 2 4 3 2" xfId="14735" xr:uid="{00000000-0005-0000-0000-000010390000}"/>
    <cellStyle name="Percent 9 2 2 4 4" xfId="14736" xr:uid="{00000000-0005-0000-0000-000011390000}"/>
    <cellStyle name="Percent 9 2 2 4 4 2" xfId="14737" xr:uid="{00000000-0005-0000-0000-000012390000}"/>
    <cellStyle name="Percent 9 2 2 4 5" xfId="14738" xr:uid="{00000000-0005-0000-0000-000013390000}"/>
    <cellStyle name="Percent 9 2 2 5" xfId="14739" xr:uid="{00000000-0005-0000-0000-000014390000}"/>
    <cellStyle name="Percent 9 2 2 5 2" xfId="14740" xr:uid="{00000000-0005-0000-0000-000015390000}"/>
    <cellStyle name="Percent 9 2 2 5 2 2" xfId="14741" xr:uid="{00000000-0005-0000-0000-000016390000}"/>
    <cellStyle name="Percent 9 2 2 5 3" xfId="14742" xr:uid="{00000000-0005-0000-0000-000017390000}"/>
    <cellStyle name="Percent 9 2 2 5 3 2" xfId="14743" xr:uid="{00000000-0005-0000-0000-000018390000}"/>
    <cellStyle name="Percent 9 2 2 5 4" xfId="14744" xr:uid="{00000000-0005-0000-0000-000019390000}"/>
    <cellStyle name="Percent 9 2 2 6" xfId="14745" xr:uid="{00000000-0005-0000-0000-00001A390000}"/>
    <cellStyle name="Percent 9 2 2 6 2" xfId="14746" xr:uid="{00000000-0005-0000-0000-00001B390000}"/>
    <cellStyle name="Percent 9 2 2 7" xfId="14747" xr:uid="{00000000-0005-0000-0000-00001C390000}"/>
    <cellStyle name="Percent 9 2 2 7 2" xfId="14748" xr:uid="{00000000-0005-0000-0000-00001D390000}"/>
    <cellStyle name="Percent 9 2 2 8" xfId="14749" xr:uid="{00000000-0005-0000-0000-00001E390000}"/>
    <cellStyle name="Percent 9 2 2 8 2" xfId="14750" xr:uid="{00000000-0005-0000-0000-00001F390000}"/>
    <cellStyle name="Percent 9 2 2 9" xfId="14751" xr:uid="{00000000-0005-0000-0000-000020390000}"/>
    <cellStyle name="Percent 9 2 3" xfId="14752" xr:uid="{00000000-0005-0000-0000-000021390000}"/>
    <cellStyle name="Percent 9 2 3 2" xfId="14753" xr:uid="{00000000-0005-0000-0000-000022390000}"/>
    <cellStyle name="Percent 9 2 3 2 2" xfId="14754" xr:uid="{00000000-0005-0000-0000-000023390000}"/>
    <cellStyle name="Percent 9 2 3 3" xfId="14755" xr:uid="{00000000-0005-0000-0000-000024390000}"/>
    <cellStyle name="Percent 9 2 3 3 2" xfId="14756" xr:uid="{00000000-0005-0000-0000-000025390000}"/>
    <cellStyle name="Percent 9 2 3 4" xfId="14757" xr:uid="{00000000-0005-0000-0000-000026390000}"/>
    <cellStyle name="Percent 9 2 4" xfId="14758" xr:uid="{00000000-0005-0000-0000-000027390000}"/>
    <cellStyle name="Percent 9 2 4 2" xfId="14759" xr:uid="{00000000-0005-0000-0000-000028390000}"/>
    <cellStyle name="Percent 9 2 4 2 2" xfId="14760" xr:uid="{00000000-0005-0000-0000-000029390000}"/>
    <cellStyle name="Percent 9 2 4 3" xfId="14761" xr:uid="{00000000-0005-0000-0000-00002A390000}"/>
    <cellStyle name="Percent 9 2 4 3 2" xfId="14762" xr:uid="{00000000-0005-0000-0000-00002B390000}"/>
    <cellStyle name="Percent 9 2 4 4" xfId="14763" xr:uid="{00000000-0005-0000-0000-00002C390000}"/>
    <cellStyle name="Percent 9 2 5" xfId="14764" xr:uid="{00000000-0005-0000-0000-00002D390000}"/>
    <cellStyle name="Percent 9 2 5 2" xfId="14765" xr:uid="{00000000-0005-0000-0000-00002E390000}"/>
    <cellStyle name="Percent 9 2 5 2 2" xfId="14766" xr:uid="{00000000-0005-0000-0000-00002F390000}"/>
    <cellStyle name="Percent 9 2 5 3" xfId="14767" xr:uid="{00000000-0005-0000-0000-000030390000}"/>
    <cellStyle name="Percent 9 2 5 3 2" xfId="14768" xr:uid="{00000000-0005-0000-0000-000031390000}"/>
    <cellStyle name="Percent 9 2 5 4" xfId="14769" xr:uid="{00000000-0005-0000-0000-000032390000}"/>
    <cellStyle name="Percent 9 2 6" xfId="14770" xr:uid="{00000000-0005-0000-0000-000033390000}"/>
    <cellStyle name="Percent 9 2 6 2" xfId="14771" xr:uid="{00000000-0005-0000-0000-000034390000}"/>
    <cellStyle name="Percent 9 2 6 2 2" xfId="14772" xr:uid="{00000000-0005-0000-0000-000035390000}"/>
    <cellStyle name="Percent 9 2 6 3" xfId="14773" xr:uid="{00000000-0005-0000-0000-000036390000}"/>
    <cellStyle name="Percent 9 2 6 3 2" xfId="14774" xr:uid="{00000000-0005-0000-0000-000037390000}"/>
    <cellStyle name="Percent 9 2 6 4" xfId="14775" xr:uid="{00000000-0005-0000-0000-000038390000}"/>
    <cellStyle name="Percent 9 2 6 4 2" xfId="14776" xr:uid="{00000000-0005-0000-0000-000039390000}"/>
    <cellStyle name="Percent 9 2 6 5" xfId="14777" xr:uid="{00000000-0005-0000-0000-00003A390000}"/>
    <cellStyle name="Percent 9 2 7" xfId="14778" xr:uid="{00000000-0005-0000-0000-00003B390000}"/>
    <cellStyle name="Percent 9 2 7 2" xfId="14779" xr:uid="{00000000-0005-0000-0000-00003C390000}"/>
    <cellStyle name="Percent 9 2 7 2 2" xfId="14780" xr:uid="{00000000-0005-0000-0000-00003D390000}"/>
    <cellStyle name="Percent 9 2 7 3" xfId="14781" xr:uid="{00000000-0005-0000-0000-00003E390000}"/>
    <cellStyle name="Percent 9 2 7 3 2" xfId="14782" xr:uid="{00000000-0005-0000-0000-00003F390000}"/>
    <cellStyle name="Percent 9 2 7 4" xfId="14783" xr:uid="{00000000-0005-0000-0000-000040390000}"/>
    <cellStyle name="Percent 9 2 8" xfId="14784" xr:uid="{00000000-0005-0000-0000-000041390000}"/>
    <cellStyle name="Percent 9 2 8 2" xfId="14785" xr:uid="{00000000-0005-0000-0000-000042390000}"/>
    <cellStyle name="Percent 9 2 9" xfId="14786" xr:uid="{00000000-0005-0000-0000-000043390000}"/>
    <cellStyle name="Percent 9 2 9 2" xfId="14787" xr:uid="{00000000-0005-0000-0000-000044390000}"/>
    <cellStyle name="Percent 9 20" xfId="2877" xr:uid="{00000000-0005-0000-0000-000045390000}"/>
    <cellStyle name="Percent 9 20 10" xfId="14789" xr:uid="{00000000-0005-0000-0000-000046390000}"/>
    <cellStyle name="Percent 9 20 10 2" xfId="14790" xr:uid="{00000000-0005-0000-0000-000047390000}"/>
    <cellStyle name="Percent 9 20 11" xfId="14791" xr:uid="{00000000-0005-0000-0000-000048390000}"/>
    <cellStyle name="Percent 9 20 12" xfId="14788" xr:uid="{00000000-0005-0000-0000-000049390000}"/>
    <cellStyle name="Percent 9 20 2" xfId="14792" xr:uid="{00000000-0005-0000-0000-00004A390000}"/>
    <cellStyle name="Percent 9 20 2 2" xfId="14793" xr:uid="{00000000-0005-0000-0000-00004B390000}"/>
    <cellStyle name="Percent 9 20 2 2 2" xfId="14794" xr:uid="{00000000-0005-0000-0000-00004C390000}"/>
    <cellStyle name="Percent 9 20 2 3" xfId="14795" xr:uid="{00000000-0005-0000-0000-00004D390000}"/>
    <cellStyle name="Percent 9 20 2 3 2" xfId="14796" xr:uid="{00000000-0005-0000-0000-00004E390000}"/>
    <cellStyle name="Percent 9 20 2 4" xfId="14797" xr:uid="{00000000-0005-0000-0000-00004F390000}"/>
    <cellStyle name="Percent 9 20 3" xfId="14798" xr:uid="{00000000-0005-0000-0000-000050390000}"/>
    <cellStyle name="Percent 9 20 3 2" xfId="14799" xr:uid="{00000000-0005-0000-0000-000051390000}"/>
    <cellStyle name="Percent 9 20 3 2 2" xfId="14800" xr:uid="{00000000-0005-0000-0000-000052390000}"/>
    <cellStyle name="Percent 9 20 3 3" xfId="14801" xr:uid="{00000000-0005-0000-0000-000053390000}"/>
    <cellStyle name="Percent 9 20 3 3 2" xfId="14802" xr:uid="{00000000-0005-0000-0000-000054390000}"/>
    <cellStyle name="Percent 9 20 3 4" xfId="14803" xr:uid="{00000000-0005-0000-0000-000055390000}"/>
    <cellStyle name="Percent 9 20 4" xfId="14804" xr:uid="{00000000-0005-0000-0000-000056390000}"/>
    <cellStyle name="Percent 9 20 4 2" xfId="14805" xr:uid="{00000000-0005-0000-0000-000057390000}"/>
    <cellStyle name="Percent 9 20 4 2 2" xfId="14806" xr:uid="{00000000-0005-0000-0000-000058390000}"/>
    <cellStyle name="Percent 9 20 4 3" xfId="14807" xr:uid="{00000000-0005-0000-0000-000059390000}"/>
    <cellStyle name="Percent 9 20 4 3 2" xfId="14808" xr:uid="{00000000-0005-0000-0000-00005A390000}"/>
    <cellStyle name="Percent 9 20 4 4" xfId="14809" xr:uid="{00000000-0005-0000-0000-00005B390000}"/>
    <cellStyle name="Percent 9 20 5" xfId="14810" xr:uid="{00000000-0005-0000-0000-00005C390000}"/>
    <cellStyle name="Percent 9 20 5 2" xfId="14811" xr:uid="{00000000-0005-0000-0000-00005D390000}"/>
    <cellStyle name="Percent 9 20 5 2 2" xfId="14812" xr:uid="{00000000-0005-0000-0000-00005E390000}"/>
    <cellStyle name="Percent 9 20 5 3" xfId="14813" xr:uid="{00000000-0005-0000-0000-00005F390000}"/>
    <cellStyle name="Percent 9 20 5 3 2" xfId="14814" xr:uid="{00000000-0005-0000-0000-000060390000}"/>
    <cellStyle name="Percent 9 20 5 4" xfId="14815" xr:uid="{00000000-0005-0000-0000-000061390000}"/>
    <cellStyle name="Percent 9 20 5 4 2" xfId="14816" xr:uid="{00000000-0005-0000-0000-000062390000}"/>
    <cellStyle name="Percent 9 20 5 5" xfId="14817" xr:uid="{00000000-0005-0000-0000-000063390000}"/>
    <cellStyle name="Percent 9 20 6" xfId="14818" xr:uid="{00000000-0005-0000-0000-000064390000}"/>
    <cellStyle name="Percent 9 20 6 2" xfId="14819" xr:uid="{00000000-0005-0000-0000-000065390000}"/>
    <cellStyle name="Percent 9 20 6 2 2" xfId="14820" xr:uid="{00000000-0005-0000-0000-000066390000}"/>
    <cellStyle name="Percent 9 20 6 3" xfId="14821" xr:uid="{00000000-0005-0000-0000-000067390000}"/>
    <cellStyle name="Percent 9 20 6 3 2" xfId="14822" xr:uid="{00000000-0005-0000-0000-000068390000}"/>
    <cellStyle name="Percent 9 20 6 4" xfId="14823" xr:uid="{00000000-0005-0000-0000-000069390000}"/>
    <cellStyle name="Percent 9 20 7" xfId="14824" xr:uid="{00000000-0005-0000-0000-00006A390000}"/>
    <cellStyle name="Percent 9 20 7 2" xfId="14825" xr:uid="{00000000-0005-0000-0000-00006B390000}"/>
    <cellStyle name="Percent 9 20 8" xfId="14826" xr:uid="{00000000-0005-0000-0000-00006C390000}"/>
    <cellStyle name="Percent 9 20 8 2" xfId="14827" xr:uid="{00000000-0005-0000-0000-00006D390000}"/>
    <cellStyle name="Percent 9 20 9" xfId="14828" xr:uid="{00000000-0005-0000-0000-00006E390000}"/>
    <cellStyle name="Percent 9 20 9 2" xfId="14829" xr:uid="{00000000-0005-0000-0000-00006F390000}"/>
    <cellStyle name="Percent 9 21" xfId="14830" xr:uid="{00000000-0005-0000-0000-000070390000}"/>
    <cellStyle name="Percent 9 21 2" xfId="14831" xr:uid="{00000000-0005-0000-0000-000071390000}"/>
    <cellStyle name="Percent 9 21 2 2" xfId="14832" xr:uid="{00000000-0005-0000-0000-000072390000}"/>
    <cellStyle name="Percent 9 21 3" xfId="14833" xr:uid="{00000000-0005-0000-0000-000073390000}"/>
    <cellStyle name="Percent 9 21 3 2" xfId="14834" xr:uid="{00000000-0005-0000-0000-000074390000}"/>
    <cellStyle name="Percent 9 21 4" xfId="14835" xr:uid="{00000000-0005-0000-0000-000075390000}"/>
    <cellStyle name="Percent 9 22" xfId="14836" xr:uid="{00000000-0005-0000-0000-000076390000}"/>
    <cellStyle name="Percent 9 22 2" xfId="14837" xr:uid="{00000000-0005-0000-0000-000077390000}"/>
    <cellStyle name="Percent 9 22 2 2" xfId="14838" xr:uid="{00000000-0005-0000-0000-000078390000}"/>
    <cellStyle name="Percent 9 22 3" xfId="14839" xr:uid="{00000000-0005-0000-0000-000079390000}"/>
    <cellStyle name="Percent 9 22 3 2" xfId="14840" xr:uid="{00000000-0005-0000-0000-00007A390000}"/>
    <cellStyle name="Percent 9 22 4" xfId="14841" xr:uid="{00000000-0005-0000-0000-00007B390000}"/>
    <cellStyle name="Percent 9 23" xfId="14842" xr:uid="{00000000-0005-0000-0000-00007C390000}"/>
    <cellStyle name="Percent 9 23 2" xfId="14843" xr:uid="{00000000-0005-0000-0000-00007D390000}"/>
    <cellStyle name="Percent 9 23 2 2" xfId="14844" xr:uid="{00000000-0005-0000-0000-00007E390000}"/>
    <cellStyle name="Percent 9 23 3" xfId="14845" xr:uid="{00000000-0005-0000-0000-00007F390000}"/>
    <cellStyle name="Percent 9 23 3 2" xfId="14846" xr:uid="{00000000-0005-0000-0000-000080390000}"/>
    <cellStyle name="Percent 9 23 4" xfId="14847" xr:uid="{00000000-0005-0000-0000-000081390000}"/>
    <cellStyle name="Percent 9 23 4 2" xfId="14848" xr:uid="{00000000-0005-0000-0000-000082390000}"/>
    <cellStyle name="Percent 9 23 5" xfId="14849" xr:uid="{00000000-0005-0000-0000-000083390000}"/>
    <cellStyle name="Percent 9 24" xfId="14850" xr:uid="{00000000-0005-0000-0000-000084390000}"/>
    <cellStyle name="Percent 9 24 2" xfId="14851" xr:uid="{00000000-0005-0000-0000-000085390000}"/>
    <cellStyle name="Percent 9 24 2 2" xfId="14852" xr:uid="{00000000-0005-0000-0000-000086390000}"/>
    <cellStyle name="Percent 9 24 3" xfId="14853" xr:uid="{00000000-0005-0000-0000-000087390000}"/>
    <cellStyle name="Percent 9 24 3 2" xfId="14854" xr:uid="{00000000-0005-0000-0000-000088390000}"/>
    <cellStyle name="Percent 9 24 4" xfId="14855" xr:uid="{00000000-0005-0000-0000-000089390000}"/>
    <cellStyle name="Percent 9 25" xfId="14856" xr:uid="{00000000-0005-0000-0000-00008A390000}"/>
    <cellStyle name="Percent 9 25 2" xfId="14857" xr:uid="{00000000-0005-0000-0000-00008B390000}"/>
    <cellStyle name="Percent 9 26" xfId="14858" xr:uid="{00000000-0005-0000-0000-00008C390000}"/>
    <cellStyle name="Percent 9 26 2" xfId="14859" xr:uid="{00000000-0005-0000-0000-00008D390000}"/>
    <cellStyle name="Percent 9 27" xfId="14860" xr:uid="{00000000-0005-0000-0000-00008E390000}"/>
    <cellStyle name="Percent 9 27 2" xfId="14861" xr:uid="{00000000-0005-0000-0000-00008F390000}"/>
    <cellStyle name="Percent 9 28" xfId="14862" xr:uid="{00000000-0005-0000-0000-000090390000}"/>
    <cellStyle name="Percent 9 29" xfId="14291" xr:uid="{00000000-0005-0000-0000-000091390000}"/>
    <cellStyle name="Percent 9 3" xfId="2878" xr:uid="{00000000-0005-0000-0000-000092390000}"/>
    <cellStyle name="Percent 9 3 10" xfId="14864" xr:uid="{00000000-0005-0000-0000-000093390000}"/>
    <cellStyle name="Percent 9 3 10 2" xfId="14865" xr:uid="{00000000-0005-0000-0000-000094390000}"/>
    <cellStyle name="Percent 9 3 11" xfId="14866" xr:uid="{00000000-0005-0000-0000-000095390000}"/>
    <cellStyle name="Percent 9 3 11 2" xfId="14867" xr:uid="{00000000-0005-0000-0000-000096390000}"/>
    <cellStyle name="Percent 9 3 12" xfId="14868" xr:uid="{00000000-0005-0000-0000-000097390000}"/>
    <cellStyle name="Percent 9 3 13" xfId="14863" xr:uid="{00000000-0005-0000-0000-000098390000}"/>
    <cellStyle name="Percent 9 3 2" xfId="14869" xr:uid="{00000000-0005-0000-0000-000099390000}"/>
    <cellStyle name="Percent 9 3 2 2" xfId="14870" xr:uid="{00000000-0005-0000-0000-00009A390000}"/>
    <cellStyle name="Percent 9 3 2 2 2" xfId="14871" xr:uid="{00000000-0005-0000-0000-00009B390000}"/>
    <cellStyle name="Percent 9 3 2 2 2 2" xfId="14872" xr:uid="{00000000-0005-0000-0000-00009C390000}"/>
    <cellStyle name="Percent 9 3 2 2 3" xfId="14873" xr:uid="{00000000-0005-0000-0000-00009D390000}"/>
    <cellStyle name="Percent 9 3 2 2 3 2" xfId="14874" xr:uid="{00000000-0005-0000-0000-00009E390000}"/>
    <cellStyle name="Percent 9 3 2 2 4" xfId="14875" xr:uid="{00000000-0005-0000-0000-00009F390000}"/>
    <cellStyle name="Percent 9 3 2 3" xfId="14876" xr:uid="{00000000-0005-0000-0000-0000A0390000}"/>
    <cellStyle name="Percent 9 3 2 3 2" xfId="14877" xr:uid="{00000000-0005-0000-0000-0000A1390000}"/>
    <cellStyle name="Percent 9 3 2 3 2 2" xfId="14878" xr:uid="{00000000-0005-0000-0000-0000A2390000}"/>
    <cellStyle name="Percent 9 3 2 3 3" xfId="14879" xr:uid="{00000000-0005-0000-0000-0000A3390000}"/>
    <cellStyle name="Percent 9 3 2 3 3 2" xfId="14880" xr:uid="{00000000-0005-0000-0000-0000A4390000}"/>
    <cellStyle name="Percent 9 3 2 3 4" xfId="14881" xr:uid="{00000000-0005-0000-0000-0000A5390000}"/>
    <cellStyle name="Percent 9 3 2 4" xfId="14882" xr:uid="{00000000-0005-0000-0000-0000A6390000}"/>
    <cellStyle name="Percent 9 3 2 4 2" xfId="14883" xr:uid="{00000000-0005-0000-0000-0000A7390000}"/>
    <cellStyle name="Percent 9 3 2 4 2 2" xfId="14884" xr:uid="{00000000-0005-0000-0000-0000A8390000}"/>
    <cellStyle name="Percent 9 3 2 4 3" xfId="14885" xr:uid="{00000000-0005-0000-0000-0000A9390000}"/>
    <cellStyle name="Percent 9 3 2 4 3 2" xfId="14886" xr:uid="{00000000-0005-0000-0000-0000AA390000}"/>
    <cellStyle name="Percent 9 3 2 4 4" xfId="14887" xr:uid="{00000000-0005-0000-0000-0000AB390000}"/>
    <cellStyle name="Percent 9 3 2 4 4 2" xfId="14888" xr:uid="{00000000-0005-0000-0000-0000AC390000}"/>
    <cellStyle name="Percent 9 3 2 4 5" xfId="14889" xr:uid="{00000000-0005-0000-0000-0000AD390000}"/>
    <cellStyle name="Percent 9 3 2 5" xfId="14890" xr:uid="{00000000-0005-0000-0000-0000AE390000}"/>
    <cellStyle name="Percent 9 3 2 5 2" xfId="14891" xr:uid="{00000000-0005-0000-0000-0000AF390000}"/>
    <cellStyle name="Percent 9 3 2 5 2 2" xfId="14892" xr:uid="{00000000-0005-0000-0000-0000B0390000}"/>
    <cellStyle name="Percent 9 3 2 5 3" xfId="14893" xr:uid="{00000000-0005-0000-0000-0000B1390000}"/>
    <cellStyle name="Percent 9 3 2 5 3 2" xfId="14894" xr:uid="{00000000-0005-0000-0000-0000B2390000}"/>
    <cellStyle name="Percent 9 3 2 5 4" xfId="14895" xr:uid="{00000000-0005-0000-0000-0000B3390000}"/>
    <cellStyle name="Percent 9 3 2 6" xfId="14896" xr:uid="{00000000-0005-0000-0000-0000B4390000}"/>
    <cellStyle name="Percent 9 3 2 6 2" xfId="14897" xr:uid="{00000000-0005-0000-0000-0000B5390000}"/>
    <cellStyle name="Percent 9 3 2 7" xfId="14898" xr:uid="{00000000-0005-0000-0000-0000B6390000}"/>
    <cellStyle name="Percent 9 3 2 7 2" xfId="14899" xr:uid="{00000000-0005-0000-0000-0000B7390000}"/>
    <cellStyle name="Percent 9 3 2 8" xfId="14900" xr:uid="{00000000-0005-0000-0000-0000B8390000}"/>
    <cellStyle name="Percent 9 3 2 8 2" xfId="14901" xr:uid="{00000000-0005-0000-0000-0000B9390000}"/>
    <cellStyle name="Percent 9 3 2 9" xfId="14902" xr:uid="{00000000-0005-0000-0000-0000BA390000}"/>
    <cellStyle name="Percent 9 3 3" xfId="14903" xr:uid="{00000000-0005-0000-0000-0000BB390000}"/>
    <cellStyle name="Percent 9 3 3 2" xfId="14904" xr:uid="{00000000-0005-0000-0000-0000BC390000}"/>
    <cellStyle name="Percent 9 3 3 2 2" xfId="14905" xr:uid="{00000000-0005-0000-0000-0000BD390000}"/>
    <cellStyle name="Percent 9 3 3 3" xfId="14906" xr:uid="{00000000-0005-0000-0000-0000BE390000}"/>
    <cellStyle name="Percent 9 3 3 3 2" xfId="14907" xr:uid="{00000000-0005-0000-0000-0000BF390000}"/>
    <cellStyle name="Percent 9 3 3 4" xfId="14908" xr:uid="{00000000-0005-0000-0000-0000C0390000}"/>
    <cellStyle name="Percent 9 3 4" xfId="14909" xr:uid="{00000000-0005-0000-0000-0000C1390000}"/>
    <cellStyle name="Percent 9 3 4 2" xfId="14910" xr:uid="{00000000-0005-0000-0000-0000C2390000}"/>
    <cellStyle name="Percent 9 3 4 2 2" xfId="14911" xr:uid="{00000000-0005-0000-0000-0000C3390000}"/>
    <cellStyle name="Percent 9 3 4 3" xfId="14912" xr:uid="{00000000-0005-0000-0000-0000C4390000}"/>
    <cellStyle name="Percent 9 3 4 3 2" xfId="14913" xr:uid="{00000000-0005-0000-0000-0000C5390000}"/>
    <cellStyle name="Percent 9 3 4 4" xfId="14914" xr:uid="{00000000-0005-0000-0000-0000C6390000}"/>
    <cellStyle name="Percent 9 3 5" xfId="14915" xr:uid="{00000000-0005-0000-0000-0000C7390000}"/>
    <cellStyle name="Percent 9 3 5 2" xfId="14916" xr:uid="{00000000-0005-0000-0000-0000C8390000}"/>
    <cellStyle name="Percent 9 3 5 2 2" xfId="14917" xr:uid="{00000000-0005-0000-0000-0000C9390000}"/>
    <cellStyle name="Percent 9 3 5 3" xfId="14918" xr:uid="{00000000-0005-0000-0000-0000CA390000}"/>
    <cellStyle name="Percent 9 3 5 3 2" xfId="14919" xr:uid="{00000000-0005-0000-0000-0000CB390000}"/>
    <cellStyle name="Percent 9 3 5 4" xfId="14920" xr:uid="{00000000-0005-0000-0000-0000CC390000}"/>
    <cellStyle name="Percent 9 3 6" xfId="14921" xr:uid="{00000000-0005-0000-0000-0000CD390000}"/>
    <cellStyle name="Percent 9 3 6 2" xfId="14922" xr:uid="{00000000-0005-0000-0000-0000CE390000}"/>
    <cellStyle name="Percent 9 3 6 2 2" xfId="14923" xr:uid="{00000000-0005-0000-0000-0000CF390000}"/>
    <cellStyle name="Percent 9 3 6 3" xfId="14924" xr:uid="{00000000-0005-0000-0000-0000D0390000}"/>
    <cellStyle name="Percent 9 3 6 3 2" xfId="14925" xr:uid="{00000000-0005-0000-0000-0000D1390000}"/>
    <cellStyle name="Percent 9 3 6 4" xfId="14926" xr:uid="{00000000-0005-0000-0000-0000D2390000}"/>
    <cellStyle name="Percent 9 3 6 4 2" xfId="14927" xr:uid="{00000000-0005-0000-0000-0000D3390000}"/>
    <cellStyle name="Percent 9 3 6 5" xfId="14928" xr:uid="{00000000-0005-0000-0000-0000D4390000}"/>
    <cellStyle name="Percent 9 3 7" xfId="14929" xr:uid="{00000000-0005-0000-0000-0000D5390000}"/>
    <cellStyle name="Percent 9 3 7 2" xfId="14930" xr:uid="{00000000-0005-0000-0000-0000D6390000}"/>
    <cellStyle name="Percent 9 3 7 2 2" xfId="14931" xr:uid="{00000000-0005-0000-0000-0000D7390000}"/>
    <cellStyle name="Percent 9 3 7 3" xfId="14932" xr:uid="{00000000-0005-0000-0000-0000D8390000}"/>
    <cellStyle name="Percent 9 3 7 3 2" xfId="14933" xr:uid="{00000000-0005-0000-0000-0000D9390000}"/>
    <cellStyle name="Percent 9 3 7 4" xfId="14934" xr:uid="{00000000-0005-0000-0000-0000DA390000}"/>
    <cellStyle name="Percent 9 3 8" xfId="14935" xr:uid="{00000000-0005-0000-0000-0000DB390000}"/>
    <cellStyle name="Percent 9 3 8 2" xfId="14936" xr:uid="{00000000-0005-0000-0000-0000DC390000}"/>
    <cellStyle name="Percent 9 3 9" xfId="14937" xr:uid="{00000000-0005-0000-0000-0000DD390000}"/>
    <cellStyle name="Percent 9 3 9 2" xfId="14938" xr:uid="{00000000-0005-0000-0000-0000DE390000}"/>
    <cellStyle name="Percent 9 4" xfId="2879" xr:uid="{00000000-0005-0000-0000-0000DF390000}"/>
    <cellStyle name="Percent 9 4 10" xfId="14940" xr:uid="{00000000-0005-0000-0000-0000E0390000}"/>
    <cellStyle name="Percent 9 4 10 2" xfId="14941" xr:uid="{00000000-0005-0000-0000-0000E1390000}"/>
    <cellStyle name="Percent 9 4 11" xfId="14942" xr:uid="{00000000-0005-0000-0000-0000E2390000}"/>
    <cellStyle name="Percent 9 4 11 2" xfId="14943" xr:uid="{00000000-0005-0000-0000-0000E3390000}"/>
    <cellStyle name="Percent 9 4 12" xfId="14944" xr:uid="{00000000-0005-0000-0000-0000E4390000}"/>
    <cellStyle name="Percent 9 4 13" xfId="14939" xr:uid="{00000000-0005-0000-0000-0000E5390000}"/>
    <cellStyle name="Percent 9 4 2" xfId="14945" xr:uid="{00000000-0005-0000-0000-0000E6390000}"/>
    <cellStyle name="Percent 9 4 2 2" xfId="14946" xr:uid="{00000000-0005-0000-0000-0000E7390000}"/>
    <cellStyle name="Percent 9 4 2 2 2" xfId="14947" xr:uid="{00000000-0005-0000-0000-0000E8390000}"/>
    <cellStyle name="Percent 9 4 2 2 2 2" xfId="14948" xr:uid="{00000000-0005-0000-0000-0000E9390000}"/>
    <cellStyle name="Percent 9 4 2 2 3" xfId="14949" xr:uid="{00000000-0005-0000-0000-0000EA390000}"/>
    <cellStyle name="Percent 9 4 2 2 3 2" xfId="14950" xr:uid="{00000000-0005-0000-0000-0000EB390000}"/>
    <cellStyle name="Percent 9 4 2 2 4" xfId="14951" xr:uid="{00000000-0005-0000-0000-0000EC390000}"/>
    <cellStyle name="Percent 9 4 2 3" xfId="14952" xr:uid="{00000000-0005-0000-0000-0000ED390000}"/>
    <cellStyle name="Percent 9 4 2 3 2" xfId="14953" xr:uid="{00000000-0005-0000-0000-0000EE390000}"/>
    <cellStyle name="Percent 9 4 2 3 2 2" xfId="14954" xr:uid="{00000000-0005-0000-0000-0000EF390000}"/>
    <cellStyle name="Percent 9 4 2 3 3" xfId="14955" xr:uid="{00000000-0005-0000-0000-0000F0390000}"/>
    <cellStyle name="Percent 9 4 2 3 3 2" xfId="14956" xr:uid="{00000000-0005-0000-0000-0000F1390000}"/>
    <cellStyle name="Percent 9 4 2 3 4" xfId="14957" xr:uid="{00000000-0005-0000-0000-0000F2390000}"/>
    <cellStyle name="Percent 9 4 2 4" xfId="14958" xr:uid="{00000000-0005-0000-0000-0000F3390000}"/>
    <cellStyle name="Percent 9 4 2 4 2" xfId="14959" xr:uid="{00000000-0005-0000-0000-0000F4390000}"/>
    <cellStyle name="Percent 9 4 2 4 2 2" xfId="14960" xr:uid="{00000000-0005-0000-0000-0000F5390000}"/>
    <cellStyle name="Percent 9 4 2 4 3" xfId="14961" xr:uid="{00000000-0005-0000-0000-0000F6390000}"/>
    <cellStyle name="Percent 9 4 2 4 3 2" xfId="14962" xr:uid="{00000000-0005-0000-0000-0000F7390000}"/>
    <cellStyle name="Percent 9 4 2 4 4" xfId="14963" xr:uid="{00000000-0005-0000-0000-0000F8390000}"/>
    <cellStyle name="Percent 9 4 2 4 4 2" xfId="14964" xr:uid="{00000000-0005-0000-0000-0000F9390000}"/>
    <cellStyle name="Percent 9 4 2 4 5" xfId="14965" xr:uid="{00000000-0005-0000-0000-0000FA390000}"/>
    <cellStyle name="Percent 9 4 2 5" xfId="14966" xr:uid="{00000000-0005-0000-0000-0000FB390000}"/>
    <cellStyle name="Percent 9 4 2 5 2" xfId="14967" xr:uid="{00000000-0005-0000-0000-0000FC390000}"/>
    <cellStyle name="Percent 9 4 2 5 2 2" xfId="14968" xr:uid="{00000000-0005-0000-0000-0000FD390000}"/>
    <cellStyle name="Percent 9 4 2 5 3" xfId="14969" xr:uid="{00000000-0005-0000-0000-0000FE390000}"/>
    <cellStyle name="Percent 9 4 2 5 3 2" xfId="14970" xr:uid="{00000000-0005-0000-0000-0000FF390000}"/>
    <cellStyle name="Percent 9 4 2 5 4" xfId="14971" xr:uid="{00000000-0005-0000-0000-0000003A0000}"/>
    <cellStyle name="Percent 9 4 2 6" xfId="14972" xr:uid="{00000000-0005-0000-0000-0000013A0000}"/>
    <cellStyle name="Percent 9 4 2 6 2" xfId="14973" xr:uid="{00000000-0005-0000-0000-0000023A0000}"/>
    <cellStyle name="Percent 9 4 2 7" xfId="14974" xr:uid="{00000000-0005-0000-0000-0000033A0000}"/>
    <cellStyle name="Percent 9 4 2 7 2" xfId="14975" xr:uid="{00000000-0005-0000-0000-0000043A0000}"/>
    <cellStyle name="Percent 9 4 2 8" xfId="14976" xr:uid="{00000000-0005-0000-0000-0000053A0000}"/>
    <cellStyle name="Percent 9 4 2 8 2" xfId="14977" xr:uid="{00000000-0005-0000-0000-0000063A0000}"/>
    <cellStyle name="Percent 9 4 2 9" xfId="14978" xr:uid="{00000000-0005-0000-0000-0000073A0000}"/>
    <cellStyle name="Percent 9 4 3" xfId="14979" xr:uid="{00000000-0005-0000-0000-0000083A0000}"/>
    <cellStyle name="Percent 9 4 3 2" xfId="14980" xr:uid="{00000000-0005-0000-0000-0000093A0000}"/>
    <cellStyle name="Percent 9 4 3 2 2" xfId="14981" xr:uid="{00000000-0005-0000-0000-00000A3A0000}"/>
    <cellStyle name="Percent 9 4 3 3" xfId="14982" xr:uid="{00000000-0005-0000-0000-00000B3A0000}"/>
    <cellStyle name="Percent 9 4 3 3 2" xfId="14983" xr:uid="{00000000-0005-0000-0000-00000C3A0000}"/>
    <cellStyle name="Percent 9 4 3 4" xfId="14984" xr:uid="{00000000-0005-0000-0000-00000D3A0000}"/>
    <cellStyle name="Percent 9 4 4" xfId="14985" xr:uid="{00000000-0005-0000-0000-00000E3A0000}"/>
    <cellStyle name="Percent 9 4 4 2" xfId="14986" xr:uid="{00000000-0005-0000-0000-00000F3A0000}"/>
    <cellStyle name="Percent 9 4 4 2 2" xfId="14987" xr:uid="{00000000-0005-0000-0000-0000103A0000}"/>
    <cellStyle name="Percent 9 4 4 3" xfId="14988" xr:uid="{00000000-0005-0000-0000-0000113A0000}"/>
    <cellStyle name="Percent 9 4 4 3 2" xfId="14989" xr:uid="{00000000-0005-0000-0000-0000123A0000}"/>
    <cellStyle name="Percent 9 4 4 4" xfId="14990" xr:uid="{00000000-0005-0000-0000-0000133A0000}"/>
    <cellStyle name="Percent 9 4 5" xfId="14991" xr:uid="{00000000-0005-0000-0000-0000143A0000}"/>
    <cellStyle name="Percent 9 4 5 2" xfId="14992" xr:uid="{00000000-0005-0000-0000-0000153A0000}"/>
    <cellStyle name="Percent 9 4 5 2 2" xfId="14993" xr:uid="{00000000-0005-0000-0000-0000163A0000}"/>
    <cellStyle name="Percent 9 4 5 3" xfId="14994" xr:uid="{00000000-0005-0000-0000-0000173A0000}"/>
    <cellStyle name="Percent 9 4 5 3 2" xfId="14995" xr:uid="{00000000-0005-0000-0000-0000183A0000}"/>
    <cellStyle name="Percent 9 4 5 4" xfId="14996" xr:uid="{00000000-0005-0000-0000-0000193A0000}"/>
    <cellStyle name="Percent 9 4 6" xfId="14997" xr:uid="{00000000-0005-0000-0000-00001A3A0000}"/>
    <cellStyle name="Percent 9 4 6 2" xfId="14998" xr:uid="{00000000-0005-0000-0000-00001B3A0000}"/>
    <cellStyle name="Percent 9 4 6 2 2" xfId="14999" xr:uid="{00000000-0005-0000-0000-00001C3A0000}"/>
    <cellStyle name="Percent 9 4 6 3" xfId="15000" xr:uid="{00000000-0005-0000-0000-00001D3A0000}"/>
    <cellStyle name="Percent 9 4 6 3 2" xfId="15001" xr:uid="{00000000-0005-0000-0000-00001E3A0000}"/>
    <cellStyle name="Percent 9 4 6 4" xfId="15002" xr:uid="{00000000-0005-0000-0000-00001F3A0000}"/>
    <cellStyle name="Percent 9 4 6 4 2" xfId="15003" xr:uid="{00000000-0005-0000-0000-0000203A0000}"/>
    <cellStyle name="Percent 9 4 6 5" xfId="15004" xr:uid="{00000000-0005-0000-0000-0000213A0000}"/>
    <cellStyle name="Percent 9 4 7" xfId="15005" xr:uid="{00000000-0005-0000-0000-0000223A0000}"/>
    <cellStyle name="Percent 9 4 7 2" xfId="15006" xr:uid="{00000000-0005-0000-0000-0000233A0000}"/>
    <cellStyle name="Percent 9 4 7 2 2" xfId="15007" xr:uid="{00000000-0005-0000-0000-0000243A0000}"/>
    <cellStyle name="Percent 9 4 7 3" xfId="15008" xr:uid="{00000000-0005-0000-0000-0000253A0000}"/>
    <cellStyle name="Percent 9 4 7 3 2" xfId="15009" xr:uid="{00000000-0005-0000-0000-0000263A0000}"/>
    <cellStyle name="Percent 9 4 7 4" xfId="15010" xr:uid="{00000000-0005-0000-0000-0000273A0000}"/>
    <cellStyle name="Percent 9 4 8" xfId="15011" xr:uid="{00000000-0005-0000-0000-0000283A0000}"/>
    <cellStyle name="Percent 9 4 8 2" xfId="15012" xr:uid="{00000000-0005-0000-0000-0000293A0000}"/>
    <cellStyle name="Percent 9 4 9" xfId="15013" xr:uid="{00000000-0005-0000-0000-00002A3A0000}"/>
    <cellStyle name="Percent 9 4 9 2" xfId="15014" xr:uid="{00000000-0005-0000-0000-00002B3A0000}"/>
    <cellStyle name="Percent 9 5" xfId="2880" xr:uid="{00000000-0005-0000-0000-00002C3A0000}"/>
    <cellStyle name="Percent 9 5 10" xfId="15016" xr:uid="{00000000-0005-0000-0000-00002D3A0000}"/>
    <cellStyle name="Percent 9 5 10 2" xfId="15017" xr:uid="{00000000-0005-0000-0000-00002E3A0000}"/>
    <cellStyle name="Percent 9 5 11" xfId="15018" xr:uid="{00000000-0005-0000-0000-00002F3A0000}"/>
    <cellStyle name="Percent 9 5 11 2" xfId="15019" xr:uid="{00000000-0005-0000-0000-0000303A0000}"/>
    <cellStyle name="Percent 9 5 12" xfId="15020" xr:uid="{00000000-0005-0000-0000-0000313A0000}"/>
    <cellStyle name="Percent 9 5 13" xfId="15015" xr:uid="{00000000-0005-0000-0000-0000323A0000}"/>
    <cellStyle name="Percent 9 5 2" xfId="15021" xr:uid="{00000000-0005-0000-0000-0000333A0000}"/>
    <cellStyle name="Percent 9 5 2 2" xfId="15022" xr:uid="{00000000-0005-0000-0000-0000343A0000}"/>
    <cellStyle name="Percent 9 5 2 2 2" xfId="15023" xr:uid="{00000000-0005-0000-0000-0000353A0000}"/>
    <cellStyle name="Percent 9 5 2 2 2 2" xfId="15024" xr:uid="{00000000-0005-0000-0000-0000363A0000}"/>
    <cellStyle name="Percent 9 5 2 2 3" xfId="15025" xr:uid="{00000000-0005-0000-0000-0000373A0000}"/>
    <cellStyle name="Percent 9 5 2 2 3 2" xfId="15026" xr:uid="{00000000-0005-0000-0000-0000383A0000}"/>
    <cellStyle name="Percent 9 5 2 2 4" xfId="15027" xr:uid="{00000000-0005-0000-0000-0000393A0000}"/>
    <cellStyle name="Percent 9 5 2 3" xfId="15028" xr:uid="{00000000-0005-0000-0000-00003A3A0000}"/>
    <cellStyle name="Percent 9 5 2 3 2" xfId="15029" xr:uid="{00000000-0005-0000-0000-00003B3A0000}"/>
    <cellStyle name="Percent 9 5 2 3 2 2" xfId="15030" xr:uid="{00000000-0005-0000-0000-00003C3A0000}"/>
    <cellStyle name="Percent 9 5 2 3 3" xfId="15031" xr:uid="{00000000-0005-0000-0000-00003D3A0000}"/>
    <cellStyle name="Percent 9 5 2 3 3 2" xfId="15032" xr:uid="{00000000-0005-0000-0000-00003E3A0000}"/>
    <cellStyle name="Percent 9 5 2 3 4" xfId="15033" xr:uid="{00000000-0005-0000-0000-00003F3A0000}"/>
    <cellStyle name="Percent 9 5 2 4" xfId="15034" xr:uid="{00000000-0005-0000-0000-0000403A0000}"/>
    <cellStyle name="Percent 9 5 2 4 2" xfId="15035" xr:uid="{00000000-0005-0000-0000-0000413A0000}"/>
    <cellStyle name="Percent 9 5 2 4 2 2" xfId="15036" xr:uid="{00000000-0005-0000-0000-0000423A0000}"/>
    <cellStyle name="Percent 9 5 2 4 3" xfId="15037" xr:uid="{00000000-0005-0000-0000-0000433A0000}"/>
    <cellStyle name="Percent 9 5 2 4 3 2" xfId="15038" xr:uid="{00000000-0005-0000-0000-0000443A0000}"/>
    <cellStyle name="Percent 9 5 2 4 4" xfId="15039" xr:uid="{00000000-0005-0000-0000-0000453A0000}"/>
    <cellStyle name="Percent 9 5 2 4 4 2" xfId="15040" xr:uid="{00000000-0005-0000-0000-0000463A0000}"/>
    <cellStyle name="Percent 9 5 2 4 5" xfId="15041" xr:uid="{00000000-0005-0000-0000-0000473A0000}"/>
    <cellStyle name="Percent 9 5 2 5" xfId="15042" xr:uid="{00000000-0005-0000-0000-0000483A0000}"/>
    <cellStyle name="Percent 9 5 2 5 2" xfId="15043" xr:uid="{00000000-0005-0000-0000-0000493A0000}"/>
    <cellStyle name="Percent 9 5 2 5 2 2" xfId="15044" xr:uid="{00000000-0005-0000-0000-00004A3A0000}"/>
    <cellStyle name="Percent 9 5 2 5 3" xfId="15045" xr:uid="{00000000-0005-0000-0000-00004B3A0000}"/>
    <cellStyle name="Percent 9 5 2 5 3 2" xfId="15046" xr:uid="{00000000-0005-0000-0000-00004C3A0000}"/>
    <cellStyle name="Percent 9 5 2 5 4" xfId="15047" xr:uid="{00000000-0005-0000-0000-00004D3A0000}"/>
    <cellStyle name="Percent 9 5 2 6" xfId="15048" xr:uid="{00000000-0005-0000-0000-00004E3A0000}"/>
    <cellStyle name="Percent 9 5 2 6 2" xfId="15049" xr:uid="{00000000-0005-0000-0000-00004F3A0000}"/>
    <cellStyle name="Percent 9 5 2 7" xfId="15050" xr:uid="{00000000-0005-0000-0000-0000503A0000}"/>
    <cellStyle name="Percent 9 5 2 7 2" xfId="15051" xr:uid="{00000000-0005-0000-0000-0000513A0000}"/>
    <cellStyle name="Percent 9 5 2 8" xfId="15052" xr:uid="{00000000-0005-0000-0000-0000523A0000}"/>
    <cellStyle name="Percent 9 5 2 8 2" xfId="15053" xr:uid="{00000000-0005-0000-0000-0000533A0000}"/>
    <cellStyle name="Percent 9 5 2 9" xfId="15054" xr:uid="{00000000-0005-0000-0000-0000543A0000}"/>
    <cellStyle name="Percent 9 5 3" xfId="15055" xr:uid="{00000000-0005-0000-0000-0000553A0000}"/>
    <cellStyle name="Percent 9 5 3 2" xfId="15056" xr:uid="{00000000-0005-0000-0000-0000563A0000}"/>
    <cellStyle name="Percent 9 5 3 2 2" xfId="15057" xr:uid="{00000000-0005-0000-0000-0000573A0000}"/>
    <cellStyle name="Percent 9 5 3 3" xfId="15058" xr:uid="{00000000-0005-0000-0000-0000583A0000}"/>
    <cellStyle name="Percent 9 5 3 3 2" xfId="15059" xr:uid="{00000000-0005-0000-0000-0000593A0000}"/>
    <cellStyle name="Percent 9 5 3 4" xfId="15060" xr:uid="{00000000-0005-0000-0000-00005A3A0000}"/>
    <cellStyle name="Percent 9 5 4" xfId="15061" xr:uid="{00000000-0005-0000-0000-00005B3A0000}"/>
    <cellStyle name="Percent 9 5 4 2" xfId="15062" xr:uid="{00000000-0005-0000-0000-00005C3A0000}"/>
    <cellStyle name="Percent 9 5 4 2 2" xfId="15063" xr:uid="{00000000-0005-0000-0000-00005D3A0000}"/>
    <cellStyle name="Percent 9 5 4 3" xfId="15064" xr:uid="{00000000-0005-0000-0000-00005E3A0000}"/>
    <cellStyle name="Percent 9 5 4 3 2" xfId="15065" xr:uid="{00000000-0005-0000-0000-00005F3A0000}"/>
    <cellStyle name="Percent 9 5 4 4" xfId="15066" xr:uid="{00000000-0005-0000-0000-0000603A0000}"/>
    <cellStyle name="Percent 9 5 5" xfId="15067" xr:uid="{00000000-0005-0000-0000-0000613A0000}"/>
    <cellStyle name="Percent 9 5 5 2" xfId="15068" xr:uid="{00000000-0005-0000-0000-0000623A0000}"/>
    <cellStyle name="Percent 9 5 5 2 2" xfId="15069" xr:uid="{00000000-0005-0000-0000-0000633A0000}"/>
    <cellStyle name="Percent 9 5 5 3" xfId="15070" xr:uid="{00000000-0005-0000-0000-0000643A0000}"/>
    <cellStyle name="Percent 9 5 5 3 2" xfId="15071" xr:uid="{00000000-0005-0000-0000-0000653A0000}"/>
    <cellStyle name="Percent 9 5 5 4" xfId="15072" xr:uid="{00000000-0005-0000-0000-0000663A0000}"/>
    <cellStyle name="Percent 9 5 6" xfId="15073" xr:uid="{00000000-0005-0000-0000-0000673A0000}"/>
    <cellStyle name="Percent 9 5 6 2" xfId="15074" xr:uid="{00000000-0005-0000-0000-0000683A0000}"/>
    <cellStyle name="Percent 9 5 6 2 2" xfId="15075" xr:uid="{00000000-0005-0000-0000-0000693A0000}"/>
    <cellStyle name="Percent 9 5 6 3" xfId="15076" xr:uid="{00000000-0005-0000-0000-00006A3A0000}"/>
    <cellStyle name="Percent 9 5 6 3 2" xfId="15077" xr:uid="{00000000-0005-0000-0000-00006B3A0000}"/>
    <cellStyle name="Percent 9 5 6 4" xfId="15078" xr:uid="{00000000-0005-0000-0000-00006C3A0000}"/>
    <cellStyle name="Percent 9 5 6 4 2" xfId="15079" xr:uid="{00000000-0005-0000-0000-00006D3A0000}"/>
    <cellStyle name="Percent 9 5 6 5" xfId="15080" xr:uid="{00000000-0005-0000-0000-00006E3A0000}"/>
    <cellStyle name="Percent 9 5 7" xfId="15081" xr:uid="{00000000-0005-0000-0000-00006F3A0000}"/>
    <cellStyle name="Percent 9 5 7 2" xfId="15082" xr:uid="{00000000-0005-0000-0000-0000703A0000}"/>
    <cellStyle name="Percent 9 5 7 2 2" xfId="15083" xr:uid="{00000000-0005-0000-0000-0000713A0000}"/>
    <cellStyle name="Percent 9 5 7 3" xfId="15084" xr:uid="{00000000-0005-0000-0000-0000723A0000}"/>
    <cellStyle name="Percent 9 5 7 3 2" xfId="15085" xr:uid="{00000000-0005-0000-0000-0000733A0000}"/>
    <cellStyle name="Percent 9 5 7 4" xfId="15086" xr:uid="{00000000-0005-0000-0000-0000743A0000}"/>
    <cellStyle name="Percent 9 5 8" xfId="15087" xr:uid="{00000000-0005-0000-0000-0000753A0000}"/>
    <cellStyle name="Percent 9 5 8 2" xfId="15088" xr:uid="{00000000-0005-0000-0000-0000763A0000}"/>
    <cellStyle name="Percent 9 5 9" xfId="15089" xr:uid="{00000000-0005-0000-0000-0000773A0000}"/>
    <cellStyle name="Percent 9 5 9 2" xfId="15090" xr:uid="{00000000-0005-0000-0000-0000783A0000}"/>
    <cellStyle name="Percent 9 6" xfId="2881" xr:uid="{00000000-0005-0000-0000-0000793A0000}"/>
    <cellStyle name="Percent 9 6 10" xfId="15092" xr:uid="{00000000-0005-0000-0000-00007A3A0000}"/>
    <cellStyle name="Percent 9 6 10 2" xfId="15093" xr:uid="{00000000-0005-0000-0000-00007B3A0000}"/>
    <cellStyle name="Percent 9 6 11" xfId="15094" xr:uid="{00000000-0005-0000-0000-00007C3A0000}"/>
    <cellStyle name="Percent 9 6 11 2" xfId="15095" xr:uid="{00000000-0005-0000-0000-00007D3A0000}"/>
    <cellStyle name="Percent 9 6 12" xfId="15096" xr:uid="{00000000-0005-0000-0000-00007E3A0000}"/>
    <cellStyle name="Percent 9 6 13" xfId="15091" xr:uid="{00000000-0005-0000-0000-00007F3A0000}"/>
    <cellStyle name="Percent 9 6 2" xfId="15097" xr:uid="{00000000-0005-0000-0000-0000803A0000}"/>
    <cellStyle name="Percent 9 6 2 2" xfId="15098" xr:uid="{00000000-0005-0000-0000-0000813A0000}"/>
    <cellStyle name="Percent 9 6 2 2 2" xfId="15099" xr:uid="{00000000-0005-0000-0000-0000823A0000}"/>
    <cellStyle name="Percent 9 6 2 2 2 2" xfId="15100" xr:uid="{00000000-0005-0000-0000-0000833A0000}"/>
    <cellStyle name="Percent 9 6 2 2 3" xfId="15101" xr:uid="{00000000-0005-0000-0000-0000843A0000}"/>
    <cellStyle name="Percent 9 6 2 2 3 2" xfId="15102" xr:uid="{00000000-0005-0000-0000-0000853A0000}"/>
    <cellStyle name="Percent 9 6 2 2 4" xfId="15103" xr:uid="{00000000-0005-0000-0000-0000863A0000}"/>
    <cellStyle name="Percent 9 6 2 3" xfId="15104" xr:uid="{00000000-0005-0000-0000-0000873A0000}"/>
    <cellStyle name="Percent 9 6 2 3 2" xfId="15105" xr:uid="{00000000-0005-0000-0000-0000883A0000}"/>
    <cellStyle name="Percent 9 6 2 3 2 2" xfId="15106" xr:uid="{00000000-0005-0000-0000-0000893A0000}"/>
    <cellStyle name="Percent 9 6 2 3 3" xfId="15107" xr:uid="{00000000-0005-0000-0000-00008A3A0000}"/>
    <cellStyle name="Percent 9 6 2 3 3 2" xfId="15108" xr:uid="{00000000-0005-0000-0000-00008B3A0000}"/>
    <cellStyle name="Percent 9 6 2 3 4" xfId="15109" xr:uid="{00000000-0005-0000-0000-00008C3A0000}"/>
    <cellStyle name="Percent 9 6 2 4" xfId="15110" xr:uid="{00000000-0005-0000-0000-00008D3A0000}"/>
    <cellStyle name="Percent 9 6 2 4 2" xfId="15111" xr:uid="{00000000-0005-0000-0000-00008E3A0000}"/>
    <cellStyle name="Percent 9 6 2 4 2 2" xfId="15112" xr:uid="{00000000-0005-0000-0000-00008F3A0000}"/>
    <cellStyle name="Percent 9 6 2 4 3" xfId="15113" xr:uid="{00000000-0005-0000-0000-0000903A0000}"/>
    <cellStyle name="Percent 9 6 2 4 3 2" xfId="15114" xr:uid="{00000000-0005-0000-0000-0000913A0000}"/>
    <cellStyle name="Percent 9 6 2 4 4" xfId="15115" xr:uid="{00000000-0005-0000-0000-0000923A0000}"/>
    <cellStyle name="Percent 9 6 2 4 4 2" xfId="15116" xr:uid="{00000000-0005-0000-0000-0000933A0000}"/>
    <cellStyle name="Percent 9 6 2 4 5" xfId="15117" xr:uid="{00000000-0005-0000-0000-0000943A0000}"/>
    <cellStyle name="Percent 9 6 2 5" xfId="15118" xr:uid="{00000000-0005-0000-0000-0000953A0000}"/>
    <cellStyle name="Percent 9 6 2 5 2" xfId="15119" xr:uid="{00000000-0005-0000-0000-0000963A0000}"/>
    <cellStyle name="Percent 9 6 2 5 2 2" xfId="15120" xr:uid="{00000000-0005-0000-0000-0000973A0000}"/>
    <cellStyle name="Percent 9 6 2 5 3" xfId="15121" xr:uid="{00000000-0005-0000-0000-0000983A0000}"/>
    <cellStyle name="Percent 9 6 2 5 3 2" xfId="15122" xr:uid="{00000000-0005-0000-0000-0000993A0000}"/>
    <cellStyle name="Percent 9 6 2 5 4" xfId="15123" xr:uid="{00000000-0005-0000-0000-00009A3A0000}"/>
    <cellStyle name="Percent 9 6 2 6" xfId="15124" xr:uid="{00000000-0005-0000-0000-00009B3A0000}"/>
    <cellStyle name="Percent 9 6 2 6 2" xfId="15125" xr:uid="{00000000-0005-0000-0000-00009C3A0000}"/>
    <cellStyle name="Percent 9 6 2 7" xfId="15126" xr:uid="{00000000-0005-0000-0000-00009D3A0000}"/>
    <cellStyle name="Percent 9 6 2 7 2" xfId="15127" xr:uid="{00000000-0005-0000-0000-00009E3A0000}"/>
    <cellStyle name="Percent 9 6 2 8" xfId="15128" xr:uid="{00000000-0005-0000-0000-00009F3A0000}"/>
    <cellStyle name="Percent 9 6 2 8 2" xfId="15129" xr:uid="{00000000-0005-0000-0000-0000A03A0000}"/>
    <cellStyle name="Percent 9 6 2 9" xfId="15130" xr:uid="{00000000-0005-0000-0000-0000A13A0000}"/>
    <cellStyle name="Percent 9 6 3" xfId="15131" xr:uid="{00000000-0005-0000-0000-0000A23A0000}"/>
    <cellStyle name="Percent 9 6 3 2" xfId="15132" xr:uid="{00000000-0005-0000-0000-0000A33A0000}"/>
    <cellStyle name="Percent 9 6 3 2 2" xfId="15133" xr:uid="{00000000-0005-0000-0000-0000A43A0000}"/>
    <cellStyle name="Percent 9 6 3 3" xfId="15134" xr:uid="{00000000-0005-0000-0000-0000A53A0000}"/>
    <cellStyle name="Percent 9 6 3 3 2" xfId="15135" xr:uid="{00000000-0005-0000-0000-0000A63A0000}"/>
    <cellStyle name="Percent 9 6 3 4" xfId="15136" xr:uid="{00000000-0005-0000-0000-0000A73A0000}"/>
    <cellStyle name="Percent 9 6 4" xfId="15137" xr:uid="{00000000-0005-0000-0000-0000A83A0000}"/>
    <cellStyle name="Percent 9 6 4 2" xfId="15138" xr:uid="{00000000-0005-0000-0000-0000A93A0000}"/>
    <cellStyle name="Percent 9 6 4 2 2" xfId="15139" xr:uid="{00000000-0005-0000-0000-0000AA3A0000}"/>
    <cellStyle name="Percent 9 6 4 3" xfId="15140" xr:uid="{00000000-0005-0000-0000-0000AB3A0000}"/>
    <cellStyle name="Percent 9 6 4 3 2" xfId="15141" xr:uid="{00000000-0005-0000-0000-0000AC3A0000}"/>
    <cellStyle name="Percent 9 6 4 4" xfId="15142" xr:uid="{00000000-0005-0000-0000-0000AD3A0000}"/>
    <cellStyle name="Percent 9 6 5" xfId="15143" xr:uid="{00000000-0005-0000-0000-0000AE3A0000}"/>
    <cellStyle name="Percent 9 6 5 2" xfId="15144" xr:uid="{00000000-0005-0000-0000-0000AF3A0000}"/>
    <cellStyle name="Percent 9 6 5 2 2" xfId="15145" xr:uid="{00000000-0005-0000-0000-0000B03A0000}"/>
    <cellStyle name="Percent 9 6 5 3" xfId="15146" xr:uid="{00000000-0005-0000-0000-0000B13A0000}"/>
    <cellStyle name="Percent 9 6 5 3 2" xfId="15147" xr:uid="{00000000-0005-0000-0000-0000B23A0000}"/>
    <cellStyle name="Percent 9 6 5 4" xfId="15148" xr:uid="{00000000-0005-0000-0000-0000B33A0000}"/>
    <cellStyle name="Percent 9 6 6" xfId="15149" xr:uid="{00000000-0005-0000-0000-0000B43A0000}"/>
    <cellStyle name="Percent 9 6 6 2" xfId="15150" xr:uid="{00000000-0005-0000-0000-0000B53A0000}"/>
    <cellStyle name="Percent 9 6 6 2 2" xfId="15151" xr:uid="{00000000-0005-0000-0000-0000B63A0000}"/>
    <cellStyle name="Percent 9 6 6 3" xfId="15152" xr:uid="{00000000-0005-0000-0000-0000B73A0000}"/>
    <cellStyle name="Percent 9 6 6 3 2" xfId="15153" xr:uid="{00000000-0005-0000-0000-0000B83A0000}"/>
    <cellStyle name="Percent 9 6 6 4" xfId="15154" xr:uid="{00000000-0005-0000-0000-0000B93A0000}"/>
    <cellStyle name="Percent 9 6 6 4 2" xfId="15155" xr:uid="{00000000-0005-0000-0000-0000BA3A0000}"/>
    <cellStyle name="Percent 9 6 6 5" xfId="15156" xr:uid="{00000000-0005-0000-0000-0000BB3A0000}"/>
    <cellStyle name="Percent 9 6 7" xfId="15157" xr:uid="{00000000-0005-0000-0000-0000BC3A0000}"/>
    <cellStyle name="Percent 9 6 7 2" xfId="15158" xr:uid="{00000000-0005-0000-0000-0000BD3A0000}"/>
    <cellStyle name="Percent 9 6 7 2 2" xfId="15159" xr:uid="{00000000-0005-0000-0000-0000BE3A0000}"/>
    <cellStyle name="Percent 9 6 7 3" xfId="15160" xr:uid="{00000000-0005-0000-0000-0000BF3A0000}"/>
    <cellStyle name="Percent 9 6 7 3 2" xfId="15161" xr:uid="{00000000-0005-0000-0000-0000C03A0000}"/>
    <cellStyle name="Percent 9 6 7 4" xfId="15162" xr:uid="{00000000-0005-0000-0000-0000C13A0000}"/>
    <cellStyle name="Percent 9 6 8" xfId="15163" xr:uid="{00000000-0005-0000-0000-0000C23A0000}"/>
    <cellStyle name="Percent 9 6 8 2" xfId="15164" xr:uid="{00000000-0005-0000-0000-0000C33A0000}"/>
    <cellStyle name="Percent 9 6 9" xfId="15165" xr:uid="{00000000-0005-0000-0000-0000C43A0000}"/>
    <cellStyle name="Percent 9 6 9 2" xfId="15166" xr:uid="{00000000-0005-0000-0000-0000C53A0000}"/>
    <cellStyle name="Percent 9 7" xfId="2882" xr:uid="{00000000-0005-0000-0000-0000C63A0000}"/>
    <cellStyle name="Percent 9 7 10" xfId="15168" xr:uid="{00000000-0005-0000-0000-0000C73A0000}"/>
    <cellStyle name="Percent 9 7 10 2" xfId="15169" xr:uid="{00000000-0005-0000-0000-0000C83A0000}"/>
    <cellStyle name="Percent 9 7 11" xfId="15170" xr:uid="{00000000-0005-0000-0000-0000C93A0000}"/>
    <cellStyle name="Percent 9 7 11 2" xfId="15171" xr:uid="{00000000-0005-0000-0000-0000CA3A0000}"/>
    <cellStyle name="Percent 9 7 12" xfId="15172" xr:uid="{00000000-0005-0000-0000-0000CB3A0000}"/>
    <cellStyle name="Percent 9 7 12 2" xfId="15173" xr:uid="{00000000-0005-0000-0000-0000CC3A0000}"/>
    <cellStyle name="Percent 9 7 13" xfId="15174" xr:uid="{00000000-0005-0000-0000-0000CD3A0000}"/>
    <cellStyle name="Percent 9 7 13 2" xfId="15175" xr:uid="{00000000-0005-0000-0000-0000CE3A0000}"/>
    <cellStyle name="Percent 9 7 14" xfId="15176" xr:uid="{00000000-0005-0000-0000-0000CF3A0000}"/>
    <cellStyle name="Percent 9 7 15" xfId="15167" xr:uid="{00000000-0005-0000-0000-0000D03A0000}"/>
    <cellStyle name="Percent 9 7 2" xfId="2883" xr:uid="{00000000-0005-0000-0000-0000D13A0000}"/>
    <cellStyle name="Percent 9 7 2 10" xfId="15178" xr:uid="{00000000-0005-0000-0000-0000D23A0000}"/>
    <cellStyle name="Percent 9 7 2 10 2" xfId="15179" xr:uid="{00000000-0005-0000-0000-0000D33A0000}"/>
    <cellStyle name="Percent 9 7 2 11" xfId="15180" xr:uid="{00000000-0005-0000-0000-0000D43A0000}"/>
    <cellStyle name="Percent 9 7 2 12" xfId="15177" xr:uid="{00000000-0005-0000-0000-0000D53A0000}"/>
    <cellStyle name="Percent 9 7 2 2" xfId="15181" xr:uid="{00000000-0005-0000-0000-0000D63A0000}"/>
    <cellStyle name="Percent 9 7 2 2 2" xfId="15182" xr:uid="{00000000-0005-0000-0000-0000D73A0000}"/>
    <cellStyle name="Percent 9 7 2 2 2 2" xfId="15183" xr:uid="{00000000-0005-0000-0000-0000D83A0000}"/>
    <cellStyle name="Percent 9 7 2 2 3" xfId="15184" xr:uid="{00000000-0005-0000-0000-0000D93A0000}"/>
    <cellStyle name="Percent 9 7 2 2 3 2" xfId="15185" xr:uid="{00000000-0005-0000-0000-0000DA3A0000}"/>
    <cellStyle name="Percent 9 7 2 2 4" xfId="15186" xr:uid="{00000000-0005-0000-0000-0000DB3A0000}"/>
    <cellStyle name="Percent 9 7 2 3" xfId="15187" xr:uid="{00000000-0005-0000-0000-0000DC3A0000}"/>
    <cellStyle name="Percent 9 7 2 3 2" xfId="15188" xr:uid="{00000000-0005-0000-0000-0000DD3A0000}"/>
    <cellStyle name="Percent 9 7 2 3 2 2" xfId="15189" xr:uid="{00000000-0005-0000-0000-0000DE3A0000}"/>
    <cellStyle name="Percent 9 7 2 3 3" xfId="15190" xr:uid="{00000000-0005-0000-0000-0000DF3A0000}"/>
    <cellStyle name="Percent 9 7 2 3 3 2" xfId="15191" xr:uid="{00000000-0005-0000-0000-0000E03A0000}"/>
    <cellStyle name="Percent 9 7 2 3 4" xfId="15192" xr:uid="{00000000-0005-0000-0000-0000E13A0000}"/>
    <cellStyle name="Percent 9 7 2 4" xfId="15193" xr:uid="{00000000-0005-0000-0000-0000E23A0000}"/>
    <cellStyle name="Percent 9 7 2 4 2" xfId="15194" xr:uid="{00000000-0005-0000-0000-0000E33A0000}"/>
    <cellStyle name="Percent 9 7 2 4 2 2" xfId="15195" xr:uid="{00000000-0005-0000-0000-0000E43A0000}"/>
    <cellStyle name="Percent 9 7 2 4 3" xfId="15196" xr:uid="{00000000-0005-0000-0000-0000E53A0000}"/>
    <cellStyle name="Percent 9 7 2 4 3 2" xfId="15197" xr:uid="{00000000-0005-0000-0000-0000E63A0000}"/>
    <cellStyle name="Percent 9 7 2 4 4" xfId="15198" xr:uid="{00000000-0005-0000-0000-0000E73A0000}"/>
    <cellStyle name="Percent 9 7 2 5" xfId="15199" xr:uid="{00000000-0005-0000-0000-0000E83A0000}"/>
    <cellStyle name="Percent 9 7 2 5 2" xfId="15200" xr:uid="{00000000-0005-0000-0000-0000E93A0000}"/>
    <cellStyle name="Percent 9 7 2 5 2 2" xfId="15201" xr:uid="{00000000-0005-0000-0000-0000EA3A0000}"/>
    <cellStyle name="Percent 9 7 2 5 3" xfId="15202" xr:uid="{00000000-0005-0000-0000-0000EB3A0000}"/>
    <cellStyle name="Percent 9 7 2 5 3 2" xfId="15203" xr:uid="{00000000-0005-0000-0000-0000EC3A0000}"/>
    <cellStyle name="Percent 9 7 2 5 4" xfId="15204" xr:uid="{00000000-0005-0000-0000-0000ED3A0000}"/>
    <cellStyle name="Percent 9 7 2 5 4 2" xfId="15205" xr:uid="{00000000-0005-0000-0000-0000EE3A0000}"/>
    <cellStyle name="Percent 9 7 2 5 5" xfId="15206" xr:uid="{00000000-0005-0000-0000-0000EF3A0000}"/>
    <cellStyle name="Percent 9 7 2 6" xfId="15207" xr:uid="{00000000-0005-0000-0000-0000F03A0000}"/>
    <cellStyle name="Percent 9 7 2 6 2" xfId="15208" xr:uid="{00000000-0005-0000-0000-0000F13A0000}"/>
    <cellStyle name="Percent 9 7 2 6 2 2" xfId="15209" xr:uid="{00000000-0005-0000-0000-0000F23A0000}"/>
    <cellStyle name="Percent 9 7 2 6 3" xfId="15210" xr:uid="{00000000-0005-0000-0000-0000F33A0000}"/>
    <cellStyle name="Percent 9 7 2 6 3 2" xfId="15211" xr:uid="{00000000-0005-0000-0000-0000F43A0000}"/>
    <cellStyle name="Percent 9 7 2 6 4" xfId="15212" xr:uid="{00000000-0005-0000-0000-0000F53A0000}"/>
    <cellStyle name="Percent 9 7 2 7" xfId="15213" xr:uid="{00000000-0005-0000-0000-0000F63A0000}"/>
    <cellStyle name="Percent 9 7 2 7 2" xfId="15214" xr:uid="{00000000-0005-0000-0000-0000F73A0000}"/>
    <cellStyle name="Percent 9 7 2 8" xfId="15215" xr:uid="{00000000-0005-0000-0000-0000F83A0000}"/>
    <cellStyle name="Percent 9 7 2 8 2" xfId="15216" xr:uid="{00000000-0005-0000-0000-0000F93A0000}"/>
    <cellStyle name="Percent 9 7 2 9" xfId="15217" xr:uid="{00000000-0005-0000-0000-0000FA3A0000}"/>
    <cellStyle name="Percent 9 7 2 9 2" xfId="15218" xr:uid="{00000000-0005-0000-0000-0000FB3A0000}"/>
    <cellStyle name="Percent 9 7 3" xfId="2884" xr:uid="{00000000-0005-0000-0000-0000FC3A0000}"/>
    <cellStyle name="Percent 9 7 3 10" xfId="15220" xr:uid="{00000000-0005-0000-0000-0000FD3A0000}"/>
    <cellStyle name="Percent 9 7 3 10 2" xfId="15221" xr:uid="{00000000-0005-0000-0000-0000FE3A0000}"/>
    <cellStyle name="Percent 9 7 3 11" xfId="15222" xr:uid="{00000000-0005-0000-0000-0000FF3A0000}"/>
    <cellStyle name="Percent 9 7 3 12" xfId="15219" xr:uid="{00000000-0005-0000-0000-0000003B0000}"/>
    <cellStyle name="Percent 9 7 3 2" xfId="15223" xr:uid="{00000000-0005-0000-0000-0000013B0000}"/>
    <cellStyle name="Percent 9 7 3 2 2" xfId="15224" xr:uid="{00000000-0005-0000-0000-0000023B0000}"/>
    <cellStyle name="Percent 9 7 3 2 2 2" xfId="15225" xr:uid="{00000000-0005-0000-0000-0000033B0000}"/>
    <cellStyle name="Percent 9 7 3 2 3" xfId="15226" xr:uid="{00000000-0005-0000-0000-0000043B0000}"/>
    <cellStyle name="Percent 9 7 3 2 3 2" xfId="15227" xr:uid="{00000000-0005-0000-0000-0000053B0000}"/>
    <cellStyle name="Percent 9 7 3 2 4" xfId="15228" xr:uid="{00000000-0005-0000-0000-0000063B0000}"/>
    <cellStyle name="Percent 9 7 3 3" xfId="15229" xr:uid="{00000000-0005-0000-0000-0000073B0000}"/>
    <cellStyle name="Percent 9 7 3 3 2" xfId="15230" xr:uid="{00000000-0005-0000-0000-0000083B0000}"/>
    <cellStyle name="Percent 9 7 3 3 2 2" xfId="15231" xr:uid="{00000000-0005-0000-0000-0000093B0000}"/>
    <cellStyle name="Percent 9 7 3 3 3" xfId="15232" xr:uid="{00000000-0005-0000-0000-00000A3B0000}"/>
    <cellStyle name="Percent 9 7 3 3 3 2" xfId="15233" xr:uid="{00000000-0005-0000-0000-00000B3B0000}"/>
    <cellStyle name="Percent 9 7 3 3 4" xfId="15234" xr:uid="{00000000-0005-0000-0000-00000C3B0000}"/>
    <cellStyle name="Percent 9 7 3 4" xfId="15235" xr:uid="{00000000-0005-0000-0000-00000D3B0000}"/>
    <cellStyle name="Percent 9 7 3 4 2" xfId="15236" xr:uid="{00000000-0005-0000-0000-00000E3B0000}"/>
    <cellStyle name="Percent 9 7 3 4 2 2" xfId="15237" xr:uid="{00000000-0005-0000-0000-00000F3B0000}"/>
    <cellStyle name="Percent 9 7 3 4 3" xfId="15238" xr:uid="{00000000-0005-0000-0000-0000103B0000}"/>
    <cellStyle name="Percent 9 7 3 4 3 2" xfId="15239" xr:uid="{00000000-0005-0000-0000-0000113B0000}"/>
    <cellStyle name="Percent 9 7 3 4 4" xfId="15240" xr:uid="{00000000-0005-0000-0000-0000123B0000}"/>
    <cellStyle name="Percent 9 7 3 5" xfId="15241" xr:uid="{00000000-0005-0000-0000-0000133B0000}"/>
    <cellStyle name="Percent 9 7 3 5 2" xfId="15242" xr:uid="{00000000-0005-0000-0000-0000143B0000}"/>
    <cellStyle name="Percent 9 7 3 5 2 2" xfId="15243" xr:uid="{00000000-0005-0000-0000-0000153B0000}"/>
    <cellStyle name="Percent 9 7 3 5 3" xfId="15244" xr:uid="{00000000-0005-0000-0000-0000163B0000}"/>
    <cellStyle name="Percent 9 7 3 5 3 2" xfId="15245" xr:uid="{00000000-0005-0000-0000-0000173B0000}"/>
    <cellStyle name="Percent 9 7 3 5 4" xfId="15246" xr:uid="{00000000-0005-0000-0000-0000183B0000}"/>
    <cellStyle name="Percent 9 7 3 5 4 2" xfId="15247" xr:uid="{00000000-0005-0000-0000-0000193B0000}"/>
    <cellStyle name="Percent 9 7 3 5 5" xfId="15248" xr:uid="{00000000-0005-0000-0000-00001A3B0000}"/>
    <cellStyle name="Percent 9 7 3 6" xfId="15249" xr:uid="{00000000-0005-0000-0000-00001B3B0000}"/>
    <cellStyle name="Percent 9 7 3 6 2" xfId="15250" xr:uid="{00000000-0005-0000-0000-00001C3B0000}"/>
    <cellStyle name="Percent 9 7 3 6 2 2" xfId="15251" xr:uid="{00000000-0005-0000-0000-00001D3B0000}"/>
    <cellStyle name="Percent 9 7 3 6 3" xfId="15252" xr:uid="{00000000-0005-0000-0000-00001E3B0000}"/>
    <cellStyle name="Percent 9 7 3 6 3 2" xfId="15253" xr:uid="{00000000-0005-0000-0000-00001F3B0000}"/>
    <cellStyle name="Percent 9 7 3 6 4" xfId="15254" xr:uid="{00000000-0005-0000-0000-0000203B0000}"/>
    <cellStyle name="Percent 9 7 3 7" xfId="15255" xr:uid="{00000000-0005-0000-0000-0000213B0000}"/>
    <cellStyle name="Percent 9 7 3 7 2" xfId="15256" xr:uid="{00000000-0005-0000-0000-0000223B0000}"/>
    <cellStyle name="Percent 9 7 3 8" xfId="15257" xr:uid="{00000000-0005-0000-0000-0000233B0000}"/>
    <cellStyle name="Percent 9 7 3 8 2" xfId="15258" xr:uid="{00000000-0005-0000-0000-0000243B0000}"/>
    <cellStyle name="Percent 9 7 3 9" xfId="15259" xr:uid="{00000000-0005-0000-0000-0000253B0000}"/>
    <cellStyle name="Percent 9 7 3 9 2" xfId="15260" xr:uid="{00000000-0005-0000-0000-0000263B0000}"/>
    <cellStyle name="Percent 9 7 4" xfId="15261" xr:uid="{00000000-0005-0000-0000-0000273B0000}"/>
    <cellStyle name="Percent 9 7 4 2" xfId="15262" xr:uid="{00000000-0005-0000-0000-0000283B0000}"/>
    <cellStyle name="Percent 9 7 4 2 2" xfId="15263" xr:uid="{00000000-0005-0000-0000-0000293B0000}"/>
    <cellStyle name="Percent 9 7 4 2 2 2" xfId="15264" xr:uid="{00000000-0005-0000-0000-00002A3B0000}"/>
    <cellStyle name="Percent 9 7 4 2 3" xfId="15265" xr:uid="{00000000-0005-0000-0000-00002B3B0000}"/>
    <cellStyle name="Percent 9 7 4 2 3 2" xfId="15266" xr:uid="{00000000-0005-0000-0000-00002C3B0000}"/>
    <cellStyle name="Percent 9 7 4 2 4" xfId="15267" xr:uid="{00000000-0005-0000-0000-00002D3B0000}"/>
    <cellStyle name="Percent 9 7 4 3" xfId="15268" xr:uid="{00000000-0005-0000-0000-00002E3B0000}"/>
    <cellStyle name="Percent 9 7 4 3 2" xfId="15269" xr:uid="{00000000-0005-0000-0000-00002F3B0000}"/>
    <cellStyle name="Percent 9 7 4 3 2 2" xfId="15270" xr:uid="{00000000-0005-0000-0000-0000303B0000}"/>
    <cellStyle name="Percent 9 7 4 3 3" xfId="15271" xr:uid="{00000000-0005-0000-0000-0000313B0000}"/>
    <cellStyle name="Percent 9 7 4 3 3 2" xfId="15272" xr:uid="{00000000-0005-0000-0000-0000323B0000}"/>
    <cellStyle name="Percent 9 7 4 3 4" xfId="15273" xr:uid="{00000000-0005-0000-0000-0000333B0000}"/>
    <cellStyle name="Percent 9 7 4 4" xfId="15274" xr:uid="{00000000-0005-0000-0000-0000343B0000}"/>
    <cellStyle name="Percent 9 7 4 4 2" xfId="15275" xr:uid="{00000000-0005-0000-0000-0000353B0000}"/>
    <cellStyle name="Percent 9 7 4 4 2 2" xfId="15276" xr:uid="{00000000-0005-0000-0000-0000363B0000}"/>
    <cellStyle name="Percent 9 7 4 4 3" xfId="15277" xr:uid="{00000000-0005-0000-0000-0000373B0000}"/>
    <cellStyle name="Percent 9 7 4 4 3 2" xfId="15278" xr:uid="{00000000-0005-0000-0000-0000383B0000}"/>
    <cellStyle name="Percent 9 7 4 4 4" xfId="15279" xr:uid="{00000000-0005-0000-0000-0000393B0000}"/>
    <cellStyle name="Percent 9 7 4 4 4 2" xfId="15280" xr:uid="{00000000-0005-0000-0000-00003A3B0000}"/>
    <cellStyle name="Percent 9 7 4 4 5" xfId="15281" xr:uid="{00000000-0005-0000-0000-00003B3B0000}"/>
    <cellStyle name="Percent 9 7 4 5" xfId="15282" xr:uid="{00000000-0005-0000-0000-00003C3B0000}"/>
    <cellStyle name="Percent 9 7 4 5 2" xfId="15283" xr:uid="{00000000-0005-0000-0000-00003D3B0000}"/>
    <cellStyle name="Percent 9 7 4 5 2 2" xfId="15284" xr:uid="{00000000-0005-0000-0000-00003E3B0000}"/>
    <cellStyle name="Percent 9 7 4 5 3" xfId="15285" xr:uid="{00000000-0005-0000-0000-00003F3B0000}"/>
    <cellStyle name="Percent 9 7 4 5 3 2" xfId="15286" xr:uid="{00000000-0005-0000-0000-0000403B0000}"/>
    <cellStyle name="Percent 9 7 4 5 4" xfId="15287" xr:uid="{00000000-0005-0000-0000-0000413B0000}"/>
    <cellStyle name="Percent 9 7 4 6" xfId="15288" xr:uid="{00000000-0005-0000-0000-0000423B0000}"/>
    <cellStyle name="Percent 9 7 4 6 2" xfId="15289" xr:uid="{00000000-0005-0000-0000-0000433B0000}"/>
    <cellStyle name="Percent 9 7 4 7" xfId="15290" xr:uid="{00000000-0005-0000-0000-0000443B0000}"/>
    <cellStyle name="Percent 9 7 4 7 2" xfId="15291" xr:uid="{00000000-0005-0000-0000-0000453B0000}"/>
    <cellStyle name="Percent 9 7 4 8" xfId="15292" xr:uid="{00000000-0005-0000-0000-0000463B0000}"/>
    <cellStyle name="Percent 9 7 4 8 2" xfId="15293" xr:uid="{00000000-0005-0000-0000-0000473B0000}"/>
    <cellStyle name="Percent 9 7 4 9" xfId="15294" xr:uid="{00000000-0005-0000-0000-0000483B0000}"/>
    <cellStyle name="Percent 9 7 5" xfId="15295" xr:uid="{00000000-0005-0000-0000-0000493B0000}"/>
    <cellStyle name="Percent 9 7 5 2" xfId="15296" xr:uid="{00000000-0005-0000-0000-00004A3B0000}"/>
    <cellStyle name="Percent 9 7 5 2 2" xfId="15297" xr:uid="{00000000-0005-0000-0000-00004B3B0000}"/>
    <cellStyle name="Percent 9 7 5 3" xfId="15298" xr:uid="{00000000-0005-0000-0000-00004C3B0000}"/>
    <cellStyle name="Percent 9 7 5 3 2" xfId="15299" xr:uid="{00000000-0005-0000-0000-00004D3B0000}"/>
    <cellStyle name="Percent 9 7 5 4" xfId="15300" xr:uid="{00000000-0005-0000-0000-00004E3B0000}"/>
    <cellStyle name="Percent 9 7 6" xfId="15301" xr:uid="{00000000-0005-0000-0000-00004F3B0000}"/>
    <cellStyle name="Percent 9 7 6 2" xfId="15302" xr:uid="{00000000-0005-0000-0000-0000503B0000}"/>
    <cellStyle name="Percent 9 7 6 2 2" xfId="15303" xr:uid="{00000000-0005-0000-0000-0000513B0000}"/>
    <cellStyle name="Percent 9 7 6 3" xfId="15304" xr:uid="{00000000-0005-0000-0000-0000523B0000}"/>
    <cellStyle name="Percent 9 7 6 3 2" xfId="15305" xr:uid="{00000000-0005-0000-0000-0000533B0000}"/>
    <cellStyle name="Percent 9 7 6 4" xfId="15306" xr:uid="{00000000-0005-0000-0000-0000543B0000}"/>
    <cellStyle name="Percent 9 7 7" xfId="15307" xr:uid="{00000000-0005-0000-0000-0000553B0000}"/>
    <cellStyle name="Percent 9 7 7 2" xfId="15308" xr:uid="{00000000-0005-0000-0000-0000563B0000}"/>
    <cellStyle name="Percent 9 7 7 2 2" xfId="15309" xr:uid="{00000000-0005-0000-0000-0000573B0000}"/>
    <cellStyle name="Percent 9 7 7 3" xfId="15310" xr:uid="{00000000-0005-0000-0000-0000583B0000}"/>
    <cellStyle name="Percent 9 7 7 3 2" xfId="15311" xr:uid="{00000000-0005-0000-0000-0000593B0000}"/>
    <cellStyle name="Percent 9 7 7 4" xfId="15312" xr:uid="{00000000-0005-0000-0000-00005A3B0000}"/>
    <cellStyle name="Percent 9 7 8" xfId="15313" xr:uid="{00000000-0005-0000-0000-00005B3B0000}"/>
    <cellStyle name="Percent 9 7 8 2" xfId="15314" xr:uid="{00000000-0005-0000-0000-00005C3B0000}"/>
    <cellStyle name="Percent 9 7 8 2 2" xfId="15315" xr:uid="{00000000-0005-0000-0000-00005D3B0000}"/>
    <cellStyle name="Percent 9 7 8 3" xfId="15316" xr:uid="{00000000-0005-0000-0000-00005E3B0000}"/>
    <cellStyle name="Percent 9 7 8 3 2" xfId="15317" xr:uid="{00000000-0005-0000-0000-00005F3B0000}"/>
    <cellStyle name="Percent 9 7 8 4" xfId="15318" xr:uid="{00000000-0005-0000-0000-0000603B0000}"/>
    <cellStyle name="Percent 9 7 8 4 2" xfId="15319" xr:uid="{00000000-0005-0000-0000-0000613B0000}"/>
    <cellStyle name="Percent 9 7 8 5" xfId="15320" xr:uid="{00000000-0005-0000-0000-0000623B0000}"/>
    <cellStyle name="Percent 9 7 9" xfId="15321" xr:uid="{00000000-0005-0000-0000-0000633B0000}"/>
    <cellStyle name="Percent 9 7 9 2" xfId="15322" xr:uid="{00000000-0005-0000-0000-0000643B0000}"/>
    <cellStyle name="Percent 9 7 9 2 2" xfId="15323" xr:uid="{00000000-0005-0000-0000-0000653B0000}"/>
    <cellStyle name="Percent 9 7 9 3" xfId="15324" xr:uid="{00000000-0005-0000-0000-0000663B0000}"/>
    <cellStyle name="Percent 9 7 9 3 2" xfId="15325" xr:uid="{00000000-0005-0000-0000-0000673B0000}"/>
    <cellStyle name="Percent 9 7 9 4" xfId="15326" xr:uid="{00000000-0005-0000-0000-0000683B0000}"/>
    <cellStyle name="Percent 9 8" xfId="2885" xr:uid="{00000000-0005-0000-0000-0000693B0000}"/>
    <cellStyle name="Percent 9 8 10" xfId="15328" xr:uid="{00000000-0005-0000-0000-00006A3B0000}"/>
    <cellStyle name="Percent 9 8 10 2" xfId="15329" xr:uid="{00000000-0005-0000-0000-00006B3B0000}"/>
    <cellStyle name="Percent 9 8 11" xfId="15330" xr:uid="{00000000-0005-0000-0000-00006C3B0000}"/>
    <cellStyle name="Percent 9 8 11 2" xfId="15331" xr:uid="{00000000-0005-0000-0000-00006D3B0000}"/>
    <cellStyle name="Percent 9 8 12" xfId="15332" xr:uid="{00000000-0005-0000-0000-00006E3B0000}"/>
    <cellStyle name="Percent 9 8 13" xfId="15327" xr:uid="{00000000-0005-0000-0000-00006F3B0000}"/>
    <cellStyle name="Percent 9 8 2" xfId="15333" xr:uid="{00000000-0005-0000-0000-0000703B0000}"/>
    <cellStyle name="Percent 9 8 2 2" xfId="15334" xr:uid="{00000000-0005-0000-0000-0000713B0000}"/>
    <cellStyle name="Percent 9 8 2 2 2" xfId="15335" xr:uid="{00000000-0005-0000-0000-0000723B0000}"/>
    <cellStyle name="Percent 9 8 2 2 2 2" xfId="15336" xr:uid="{00000000-0005-0000-0000-0000733B0000}"/>
    <cellStyle name="Percent 9 8 2 2 3" xfId="15337" xr:uid="{00000000-0005-0000-0000-0000743B0000}"/>
    <cellStyle name="Percent 9 8 2 2 3 2" xfId="15338" xr:uid="{00000000-0005-0000-0000-0000753B0000}"/>
    <cellStyle name="Percent 9 8 2 2 4" xfId="15339" xr:uid="{00000000-0005-0000-0000-0000763B0000}"/>
    <cellStyle name="Percent 9 8 2 3" xfId="15340" xr:uid="{00000000-0005-0000-0000-0000773B0000}"/>
    <cellStyle name="Percent 9 8 2 3 2" xfId="15341" xr:uid="{00000000-0005-0000-0000-0000783B0000}"/>
    <cellStyle name="Percent 9 8 2 3 2 2" xfId="15342" xr:uid="{00000000-0005-0000-0000-0000793B0000}"/>
    <cellStyle name="Percent 9 8 2 3 3" xfId="15343" xr:uid="{00000000-0005-0000-0000-00007A3B0000}"/>
    <cellStyle name="Percent 9 8 2 3 3 2" xfId="15344" xr:uid="{00000000-0005-0000-0000-00007B3B0000}"/>
    <cellStyle name="Percent 9 8 2 3 4" xfId="15345" xr:uid="{00000000-0005-0000-0000-00007C3B0000}"/>
    <cellStyle name="Percent 9 8 2 4" xfId="15346" xr:uid="{00000000-0005-0000-0000-00007D3B0000}"/>
    <cellStyle name="Percent 9 8 2 4 2" xfId="15347" xr:uid="{00000000-0005-0000-0000-00007E3B0000}"/>
    <cellStyle name="Percent 9 8 2 4 2 2" xfId="15348" xr:uid="{00000000-0005-0000-0000-00007F3B0000}"/>
    <cellStyle name="Percent 9 8 2 4 3" xfId="15349" xr:uid="{00000000-0005-0000-0000-0000803B0000}"/>
    <cellStyle name="Percent 9 8 2 4 3 2" xfId="15350" xr:uid="{00000000-0005-0000-0000-0000813B0000}"/>
    <cellStyle name="Percent 9 8 2 4 4" xfId="15351" xr:uid="{00000000-0005-0000-0000-0000823B0000}"/>
    <cellStyle name="Percent 9 8 2 4 4 2" xfId="15352" xr:uid="{00000000-0005-0000-0000-0000833B0000}"/>
    <cellStyle name="Percent 9 8 2 4 5" xfId="15353" xr:uid="{00000000-0005-0000-0000-0000843B0000}"/>
    <cellStyle name="Percent 9 8 2 5" xfId="15354" xr:uid="{00000000-0005-0000-0000-0000853B0000}"/>
    <cellStyle name="Percent 9 8 2 5 2" xfId="15355" xr:uid="{00000000-0005-0000-0000-0000863B0000}"/>
    <cellStyle name="Percent 9 8 2 5 2 2" xfId="15356" xr:uid="{00000000-0005-0000-0000-0000873B0000}"/>
    <cellStyle name="Percent 9 8 2 5 3" xfId="15357" xr:uid="{00000000-0005-0000-0000-0000883B0000}"/>
    <cellStyle name="Percent 9 8 2 5 3 2" xfId="15358" xr:uid="{00000000-0005-0000-0000-0000893B0000}"/>
    <cellStyle name="Percent 9 8 2 5 4" xfId="15359" xr:uid="{00000000-0005-0000-0000-00008A3B0000}"/>
    <cellStyle name="Percent 9 8 2 6" xfId="15360" xr:uid="{00000000-0005-0000-0000-00008B3B0000}"/>
    <cellStyle name="Percent 9 8 2 6 2" xfId="15361" xr:uid="{00000000-0005-0000-0000-00008C3B0000}"/>
    <cellStyle name="Percent 9 8 2 7" xfId="15362" xr:uid="{00000000-0005-0000-0000-00008D3B0000}"/>
    <cellStyle name="Percent 9 8 2 7 2" xfId="15363" xr:uid="{00000000-0005-0000-0000-00008E3B0000}"/>
    <cellStyle name="Percent 9 8 2 8" xfId="15364" xr:uid="{00000000-0005-0000-0000-00008F3B0000}"/>
    <cellStyle name="Percent 9 8 2 8 2" xfId="15365" xr:uid="{00000000-0005-0000-0000-0000903B0000}"/>
    <cellStyle name="Percent 9 8 2 9" xfId="15366" xr:uid="{00000000-0005-0000-0000-0000913B0000}"/>
    <cellStyle name="Percent 9 8 3" xfId="15367" xr:uid="{00000000-0005-0000-0000-0000923B0000}"/>
    <cellStyle name="Percent 9 8 3 2" xfId="15368" xr:uid="{00000000-0005-0000-0000-0000933B0000}"/>
    <cellStyle name="Percent 9 8 3 2 2" xfId="15369" xr:uid="{00000000-0005-0000-0000-0000943B0000}"/>
    <cellStyle name="Percent 9 8 3 3" xfId="15370" xr:uid="{00000000-0005-0000-0000-0000953B0000}"/>
    <cellStyle name="Percent 9 8 3 3 2" xfId="15371" xr:uid="{00000000-0005-0000-0000-0000963B0000}"/>
    <cellStyle name="Percent 9 8 3 4" xfId="15372" xr:uid="{00000000-0005-0000-0000-0000973B0000}"/>
    <cellStyle name="Percent 9 8 4" xfId="15373" xr:uid="{00000000-0005-0000-0000-0000983B0000}"/>
    <cellStyle name="Percent 9 8 4 2" xfId="15374" xr:uid="{00000000-0005-0000-0000-0000993B0000}"/>
    <cellStyle name="Percent 9 8 4 2 2" xfId="15375" xr:uid="{00000000-0005-0000-0000-00009A3B0000}"/>
    <cellStyle name="Percent 9 8 4 3" xfId="15376" xr:uid="{00000000-0005-0000-0000-00009B3B0000}"/>
    <cellStyle name="Percent 9 8 4 3 2" xfId="15377" xr:uid="{00000000-0005-0000-0000-00009C3B0000}"/>
    <cellStyle name="Percent 9 8 4 4" xfId="15378" xr:uid="{00000000-0005-0000-0000-00009D3B0000}"/>
    <cellStyle name="Percent 9 8 5" xfId="15379" xr:uid="{00000000-0005-0000-0000-00009E3B0000}"/>
    <cellStyle name="Percent 9 8 5 2" xfId="15380" xr:uid="{00000000-0005-0000-0000-00009F3B0000}"/>
    <cellStyle name="Percent 9 8 5 2 2" xfId="15381" xr:uid="{00000000-0005-0000-0000-0000A03B0000}"/>
    <cellStyle name="Percent 9 8 5 3" xfId="15382" xr:uid="{00000000-0005-0000-0000-0000A13B0000}"/>
    <cellStyle name="Percent 9 8 5 3 2" xfId="15383" xr:uid="{00000000-0005-0000-0000-0000A23B0000}"/>
    <cellStyle name="Percent 9 8 5 4" xfId="15384" xr:uid="{00000000-0005-0000-0000-0000A33B0000}"/>
    <cellStyle name="Percent 9 8 6" xfId="15385" xr:uid="{00000000-0005-0000-0000-0000A43B0000}"/>
    <cellStyle name="Percent 9 8 6 2" xfId="15386" xr:uid="{00000000-0005-0000-0000-0000A53B0000}"/>
    <cellStyle name="Percent 9 8 6 2 2" xfId="15387" xr:uid="{00000000-0005-0000-0000-0000A63B0000}"/>
    <cellStyle name="Percent 9 8 6 3" xfId="15388" xr:uid="{00000000-0005-0000-0000-0000A73B0000}"/>
    <cellStyle name="Percent 9 8 6 3 2" xfId="15389" xr:uid="{00000000-0005-0000-0000-0000A83B0000}"/>
    <cellStyle name="Percent 9 8 6 4" xfId="15390" xr:uid="{00000000-0005-0000-0000-0000A93B0000}"/>
    <cellStyle name="Percent 9 8 6 4 2" xfId="15391" xr:uid="{00000000-0005-0000-0000-0000AA3B0000}"/>
    <cellStyle name="Percent 9 8 6 5" xfId="15392" xr:uid="{00000000-0005-0000-0000-0000AB3B0000}"/>
    <cellStyle name="Percent 9 8 7" xfId="15393" xr:uid="{00000000-0005-0000-0000-0000AC3B0000}"/>
    <cellStyle name="Percent 9 8 7 2" xfId="15394" xr:uid="{00000000-0005-0000-0000-0000AD3B0000}"/>
    <cellStyle name="Percent 9 8 7 2 2" xfId="15395" xr:uid="{00000000-0005-0000-0000-0000AE3B0000}"/>
    <cellStyle name="Percent 9 8 7 3" xfId="15396" xr:uid="{00000000-0005-0000-0000-0000AF3B0000}"/>
    <cellStyle name="Percent 9 8 7 3 2" xfId="15397" xr:uid="{00000000-0005-0000-0000-0000B03B0000}"/>
    <cellStyle name="Percent 9 8 7 4" xfId="15398" xr:uid="{00000000-0005-0000-0000-0000B13B0000}"/>
    <cellStyle name="Percent 9 8 8" xfId="15399" xr:uid="{00000000-0005-0000-0000-0000B23B0000}"/>
    <cellStyle name="Percent 9 8 8 2" xfId="15400" xr:uid="{00000000-0005-0000-0000-0000B33B0000}"/>
    <cellStyle name="Percent 9 8 9" xfId="15401" xr:uid="{00000000-0005-0000-0000-0000B43B0000}"/>
    <cellStyle name="Percent 9 8 9 2" xfId="15402" xr:uid="{00000000-0005-0000-0000-0000B53B0000}"/>
    <cellStyle name="Percent 9 9" xfId="2886" xr:uid="{00000000-0005-0000-0000-0000B63B0000}"/>
    <cellStyle name="Percent 9 9 10" xfId="15404" xr:uid="{00000000-0005-0000-0000-0000B73B0000}"/>
    <cellStyle name="Percent 9 9 10 2" xfId="15405" xr:uid="{00000000-0005-0000-0000-0000B83B0000}"/>
    <cellStyle name="Percent 9 9 11" xfId="15406" xr:uid="{00000000-0005-0000-0000-0000B93B0000}"/>
    <cellStyle name="Percent 9 9 12" xfId="15403" xr:uid="{00000000-0005-0000-0000-0000BA3B0000}"/>
    <cellStyle name="Percent 9 9 2" xfId="15407" xr:uid="{00000000-0005-0000-0000-0000BB3B0000}"/>
    <cellStyle name="Percent 9 9 2 2" xfId="15408" xr:uid="{00000000-0005-0000-0000-0000BC3B0000}"/>
    <cellStyle name="Percent 9 9 2 2 2" xfId="15409" xr:uid="{00000000-0005-0000-0000-0000BD3B0000}"/>
    <cellStyle name="Percent 9 9 2 3" xfId="15410" xr:uid="{00000000-0005-0000-0000-0000BE3B0000}"/>
    <cellStyle name="Percent 9 9 2 3 2" xfId="15411" xr:uid="{00000000-0005-0000-0000-0000BF3B0000}"/>
    <cellStyle name="Percent 9 9 2 4" xfId="15412" xr:uid="{00000000-0005-0000-0000-0000C03B0000}"/>
    <cellStyle name="Percent 9 9 3" xfId="15413" xr:uid="{00000000-0005-0000-0000-0000C13B0000}"/>
    <cellStyle name="Percent 9 9 3 2" xfId="15414" xr:uid="{00000000-0005-0000-0000-0000C23B0000}"/>
    <cellStyle name="Percent 9 9 3 2 2" xfId="15415" xr:uid="{00000000-0005-0000-0000-0000C33B0000}"/>
    <cellStyle name="Percent 9 9 3 3" xfId="15416" xr:uid="{00000000-0005-0000-0000-0000C43B0000}"/>
    <cellStyle name="Percent 9 9 3 3 2" xfId="15417" xr:uid="{00000000-0005-0000-0000-0000C53B0000}"/>
    <cellStyle name="Percent 9 9 3 4" xfId="15418" xr:uid="{00000000-0005-0000-0000-0000C63B0000}"/>
    <cellStyle name="Percent 9 9 4" xfId="15419" xr:uid="{00000000-0005-0000-0000-0000C73B0000}"/>
    <cellStyle name="Percent 9 9 4 2" xfId="15420" xr:uid="{00000000-0005-0000-0000-0000C83B0000}"/>
    <cellStyle name="Percent 9 9 4 2 2" xfId="15421" xr:uid="{00000000-0005-0000-0000-0000C93B0000}"/>
    <cellStyle name="Percent 9 9 4 3" xfId="15422" xr:uid="{00000000-0005-0000-0000-0000CA3B0000}"/>
    <cellStyle name="Percent 9 9 4 3 2" xfId="15423" xr:uid="{00000000-0005-0000-0000-0000CB3B0000}"/>
    <cellStyle name="Percent 9 9 4 4" xfId="15424" xr:uid="{00000000-0005-0000-0000-0000CC3B0000}"/>
    <cellStyle name="Percent 9 9 5" xfId="15425" xr:uid="{00000000-0005-0000-0000-0000CD3B0000}"/>
    <cellStyle name="Percent 9 9 5 2" xfId="15426" xr:uid="{00000000-0005-0000-0000-0000CE3B0000}"/>
    <cellStyle name="Percent 9 9 5 2 2" xfId="15427" xr:uid="{00000000-0005-0000-0000-0000CF3B0000}"/>
    <cellStyle name="Percent 9 9 5 3" xfId="15428" xr:uid="{00000000-0005-0000-0000-0000D03B0000}"/>
    <cellStyle name="Percent 9 9 5 3 2" xfId="15429" xr:uid="{00000000-0005-0000-0000-0000D13B0000}"/>
    <cellStyle name="Percent 9 9 5 4" xfId="15430" xr:uid="{00000000-0005-0000-0000-0000D23B0000}"/>
    <cellStyle name="Percent 9 9 5 4 2" xfId="15431" xr:uid="{00000000-0005-0000-0000-0000D33B0000}"/>
    <cellStyle name="Percent 9 9 5 5" xfId="15432" xr:uid="{00000000-0005-0000-0000-0000D43B0000}"/>
    <cellStyle name="Percent 9 9 6" xfId="15433" xr:uid="{00000000-0005-0000-0000-0000D53B0000}"/>
    <cellStyle name="Percent 9 9 6 2" xfId="15434" xr:uid="{00000000-0005-0000-0000-0000D63B0000}"/>
    <cellStyle name="Percent 9 9 6 2 2" xfId="15435" xr:uid="{00000000-0005-0000-0000-0000D73B0000}"/>
    <cellStyle name="Percent 9 9 6 3" xfId="15436" xr:uid="{00000000-0005-0000-0000-0000D83B0000}"/>
    <cellStyle name="Percent 9 9 6 3 2" xfId="15437" xr:uid="{00000000-0005-0000-0000-0000D93B0000}"/>
    <cellStyle name="Percent 9 9 6 4" xfId="15438" xr:uid="{00000000-0005-0000-0000-0000DA3B0000}"/>
    <cellStyle name="Percent 9 9 7" xfId="15439" xr:uid="{00000000-0005-0000-0000-0000DB3B0000}"/>
    <cellStyle name="Percent 9 9 7 2" xfId="15440" xr:uid="{00000000-0005-0000-0000-0000DC3B0000}"/>
    <cellStyle name="Percent 9 9 8" xfId="15441" xr:uid="{00000000-0005-0000-0000-0000DD3B0000}"/>
    <cellStyle name="Percent 9 9 8 2" xfId="15442" xr:uid="{00000000-0005-0000-0000-0000DE3B0000}"/>
    <cellStyle name="Percent 9 9 9" xfId="15443" xr:uid="{00000000-0005-0000-0000-0000DF3B0000}"/>
    <cellStyle name="Percent 9 9 9 2" xfId="15444" xr:uid="{00000000-0005-0000-0000-0000E03B0000}"/>
    <cellStyle name="Percentagem 2 2" xfId="2887" xr:uid="{00000000-0005-0000-0000-0000E13B0000}"/>
    <cellStyle name="Percentagem 2 2 10" xfId="15446" xr:uid="{00000000-0005-0000-0000-0000E23B0000}"/>
    <cellStyle name="Percentagem 2 2 10 2" xfId="15447" xr:uid="{00000000-0005-0000-0000-0000E33B0000}"/>
    <cellStyle name="Percentagem 2 2 11" xfId="15448" xr:uid="{00000000-0005-0000-0000-0000E43B0000}"/>
    <cellStyle name="Percentagem 2 2 12" xfId="15445" xr:uid="{00000000-0005-0000-0000-0000E53B0000}"/>
    <cellStyle name="Percentagem 2 2 2" xfId="15449" xr:uid="{00000000-0005-0000-0000-0000E63B0000}"/>
    <cellStyle name="Percentagem 2 2 2 2" xfId="15450" xr:uid="{00000000-0005-0000-0000-0000E73B0000}"/>
    <cellStyle name="Percentagem 2 2 2 2 2" xfId="15451" xr:uid="{00000000-0005-0000-0000-0000E83B0000}"/>
    <cellStyle name="Percentagem 2 2 2 3" xfId="15452" xr:uid="{00000000-0005-0000-0000-0000E93B0000}"/>
    <cellStyle name="Percentagem 2 2 2 3 2" xfId="15453" xr:uid="{00000000-0005-0000-0000-0000EA3B0000}"/>
    <cellStyle name="Percentagem 2 2 2 4" xfId="15454" xr:uid="{00000000-0005-0000-0000-0000EB3B0000}"/>
    <cellStyle name="Percentagem 2 2 3" xfId="15455" xr:uid="{00000000-0005-0000-0000-0000EC3B0000}"/>
    <cellStyle name="Percentagem 2 2 3 2" xfId="15456" xr:uid="{00000000-0005-0000-0000-0000ED3B0000}"/>
    <cellStyle name="Percentagem 2 2 3 2 2" xfId="15457" xr:uid="{00000000-0005-0000-0000-0000EE3B0000}"/>
    <cellStyle name="Percentagem 2 2 3 3" xfId="15458" xr:uid="{00000000-0005-0000-0000-0000EF3B0000}"/>
    <cellStyle name="Percentagem 2 2 3 3 2" xfId="15459" xr:uid="{00000000-0005-0000-0000-0000F03B0000}"/>
    <cellStyle name="Percentagem 2 2 3 4" xfId="15460" xr:uid="{00000000-0005-0000-0000-0000F13B0000}"/>
    <cellStyle name="Percentagem 2 2 4" xfId="15461" xr:uid="{00000000-0005-0000-0000-0000F23B0000}"/>
    <cellStyle name="Percentagem 2 2 4 2" xfId="15462" xr:uid="{00000000-0005-0000-0000-0000F33B0000}"/>
    <cellStyle name="Percentagem 2 2 4 2 2" xfId="15463" xr:uid="{00000000-0005-0000-0000-0000F43B0000}"/>
    <cellStyle name="Percentagem 2 2 4 3" xfId="15464" xr:uid="{00000000-0005-0000-0000-0000F53B0000}"/>
    <cellStyle name="Percentagem 2 2 4 3 2" xfId="15465" xr:uid="{00000000-0005-0000-0000-0000F63B0000}"/>
    <cellStyle name="Percentagem 2 2 4 4" xfId="15466" xr:uid="{00000000-0005-0000-0000-0000F73B0000}"/>
    <cellStyle name="Percentagem 2 2 5" xfId="15467" xr:uid="{00000000-0005-0000-0000-0000F83B0000}"/>
    <cellStyle name="Percentagem 2 2 5 2" xfId="15468" xr:uid="{00000000-0005-0000-0000-0000F93B0000}"/>
    <cellStyle name="Percentagem 2 2 5 2 2" xfId="15469" xr:uid="{00000000-0005-0000-0000-0000FA3B0000}"/>
    <cellStyle name="Percentagem 2 2 5 3" xfId="15470" xr:uid="{00000000-0005-0000-0000-0000FB3B0000}"/>
    <cellStyle name="Percentagem 2 2 5 3 2" xfId="15471" xr:uid="{00000000-0005-0000-0000-0000FC3B0000}"/>
    <cellStyle name="Percentagem 2 2 5 4" xfId="15472" xr:uid="{00000000-0005-0000-0000-0000FD3B0000}"/>
    <cellStyle name="Percentagem 2 2 5 4 2" xfId="15473" xr:uid="{00000000-0005-0000-0000-0000FE3B0000}"/>
    <cellStyle name="Percentagem 2 2 5 5" xfId="15474" xr:uid="{00000000-0005-0000-0000-0000FF3B0000}"/>
    <cellStyle name="Percentagem 2 2 6" xfId="15475" xr:uid="{00000000-0005-0000-0000-0000003C0000}"/>
    <cellStyle name="Percentagem 2 2 6 2" xfId="15476" xr:uid="{00000000-0005-0000-0000-0000013C0000}"/>
    <cellStyle name="Percentagem 2 2 6 2 2" xfId="15477" xr:uid="{00000000-0005-0000-0000-0000023C0000}"/>
    <cellStyle name="Percentagem 2 2 6 3" xfId="15478" xr:uid="{00000000-0005-0000-0000-0000033C0000}"/>
    <cellStyle name="Percentagem 2 2 6 3 2" xfId="15479" xr:uid="{00000000-0005-0000-0000-0000043C0000}"/>
    <cellStyle name="Percentagem 2 2 6 4" xfId="15480" xr:uid="{00000000-0005-0000-0000-0000053C0000}"/>
    <cellStyle name="Percentagem 2 2 7" xfId="15481" xr:uid="{00000000-0005-0000-0000-0000063C0000}"/>
    <cellStyle name="Percentagem 2 2 7 2" xfId="15482" xr:uid="{00000000-0005-0000-0000-0000073C0000}"/>
    <cellStyle name="Percentagem 2 2 8" xfId="15483" xr:uid="{00000000-0005-0000-0000-0000083C0000}"/>
    <cellStyle name="Percentagem 2 2 8 2" xfId="15484" xr:uid="{00000000-0005-0000-0000-0000093C0000}"/>
    <cellStyle name="Percentagem 2 2 9" xfId="15485" xr:uid="{00000000-0005-0000-0000-00000A3C0000}"/>
    <cellStyle name="Percentagem 2 2 9 2" xfId="15486" xr:uid="{00000000-0005-0000-0000-00000B3C0000}"/>
    <cellStyle name="Percentagem 2 3" xfId="2888" xr:uid="{00000000-0005-0000-0000-00000C3C0000}"/>
    <cellStyle name="Percentagem 2 3 10" xfId="15488" xr:uid="{00000000-0005-0000-0000-00000D3C0000}"/>
    <cellStyle name="Percentagem 2 3 10 2" xfId="15489" xr:uid="{00000000-0005-0000-0000-00000E3C0000}"/>
    <cellStyle name="Percentagem 2 3 11" xfId="15490" xr:uid="{00000000-0005-0000-0000-00000F3C0000}"/>
    <cellStyle name="Percentagem 2 3 12" xfId="15487" xr:uid="{00000000-0005-0000-0000-0000103C0000}"/>
    <cellStyle name="Percentagem 2 3 2" xfId="15491" xr:uid="{00000000-0005-0000-0000-0000113C0000}"/>
    <cellStyle name="Percentagem 2 3 2 2" xfId="15492" xr:uid="{00000000-0005-0000-0000-0000123C0000}"/>
    <cellStyle name="Percentagem 2 3 2 2 2" xfId="15493" xr:uid="{00000000-0005-0000-0000-0000133C0000}"/>
    <cellStyle name="Percentagem 2 3 2 3" xfId="15494" xr:uid="{00000000-0005-0000-0000-0000143C0000}"/>
    <cellStyle name="Percentagem 2 3 2 3 2" xfId="15495" xr:uid="{00000000-0005-0000-0000-0000153C0000}"/>
    <cellStyle name="Percentagem 2 3 2 4" xfId="15496" xr:uid="{00000000-0005-0000-0000-0000163C0000}"/>
    <cellStyle name="Percentagem 2 3 3" xfId="15497" xr:uid="{00000000-0005-0000-0000-0000173C0000}"/>
    <cellStyle name="Percentagem 2 3 3 2" xfId="15498" xr:uid="{00000000-0005-0000-0000-0000183C0000}"/>
    <cellStyle name="Percentagem 2 3 3 2 2" xfId="15499" xr:uid="{00000000-0005-0000-0000-0000193C0000}"/>
    <cellStyle name="Percentagem 2 3 3 3" xfId="15500" xr:uid="{00000000-0005-0000-0000-00001A3C0000}"/>
    <cellStyle name="Percentagem 2 3 3 3 2" xfId="15501" xr:uid="{00000000-0005-0000-0000-00001B3C0000}"/>
    <cellStyle name="Percentagem 2 3 3 4" xfId="15502" xr:uid="{00000000-0005-0000-0000-00001C3C0000}"/>
    <cellStyle name="Percentagem 2 3 4" xfId="15503" xr:uid="{00000000-0005-0000-0000-00001D3C0000}"/>
    <cellStyle name="Percentagem 2 3 4 2" xfId="15504" xr:uid="{00000000-0005-0000-0000-00001E3C0000}"/>
    <cellStyle name="Percentagem 2 3 4 2 2" xfId="15505" xr:uid="{00000000-0005-0000-0000-00001F3C0000}"/>
    <cellStyle name="Percentagem 2 3 4 3" xfId="15506" xr:uid="{00000000-0005-0000-0000-0000203C0000}"/>
    <cellStyle name="Percentagem 2 3 4 3 2" xfId="15507" xr:uid="{00000000-0005-0000-0000-0000213C0000}"/>
    <cellStyle name="Percentagem 2 3 4 4" xfId="15508" xr:uid="{00000000-0005-0000-0000-0000223C0000}"/>
    <cellStyle name="Percentagem 2 3 5" xfId="15509" xr:uid="{00000000-0005-0000-0000-0000233C0000}"/>
    <cellStyle name="Percentagem 2 3 5 2" xfId="15510" xr:uid="{00000000-0005-0000-0000-0000243C0000}"/>
    <cellStyle name="Percentagem 2 3 5 2 2" xfId="15511" xr:uid="{00000000-0005-0000-0000-0000253C0000}"/>
    <cellStyle name="Percentagem 2 3 5 3" xfId="15512" xr:uid="{00000000-0005-0000-0000-0000263C0000}"/>
    <cellStyle name="Percentagem 2 3 5 3 2" xfId="15513" xr:uid="{00000000-0005-0000-0000-0000273C0000}"/>
    <cellStyle name="Percentagem 2 3 5 4" xfId="15514" xr:uid="{00000000-0005-0000-0000-0000283C0000}"/>
    <cellStyle name="Percentagem 2 3 5 4 2" xfId="15515" xr:uid="{00000000-0005-0000-0000-0000293C0000}"/>
    <cellStyle name="Percentagem 2 3 5 5" xfId="15516" xr:uid="{00000000-0005-0000-0000-00002A3C0000}"/>
    <cellStyle name="Percentagem 2 3 6" xfId="15517" xr:uid="{00000000-0005-0000-0000-00002B3C0000}"/>
    <cellStyle name="Percentagem 2 3 6 2" xfId="15518" xr:uid="{00000000-0005-0000-0000-00002C3C0000}"/>
    <cellStyle name="Percentagem 2 3 6 2 2" xfId="15519" xr:uid="{00000000-0005-0000-0000-00002D3C0000}"/>
    <cellStyle name="Percentagem 2 3 6 3" xfId="15520" xr:uid="{00000000-0005-0000-0000-00002E3C0000}"/>
    <cellStyle name="Percentagem 2 3 6 3 2" xfId="15521" xr:uid="{00000000-0005-0000-0000-00002F3C0000}"/>
    <cellStyle name="Percentagem 2 3 6 4" xfId="15522" xr:uid="{00000000-0005-0000-0000-0000303C0000}"/>
    <cellStyle name="Percentagem 2 3 7" xfId="15523" xr:uid="{00000000-0005-0000-0000-0000313C0000}"/>
    <cellStyle name="Percentagem 2 3 7 2" xfId="15524" xr:uid="{00000000-0005-0000-0000-0000323C0000}"/>
    <cellStyle name="Percentagem 2 3 8" xfId="15525" xr:uid="{00000000-0005-0000-0000-0000333C0000}"/>
    <cellStyle name="Percentagem 2 3 8 2" xfId="15526" xr:uid="{00000000-0005-0000-0000-0000343C0000}"/>
    <cellStyle name="Percentagem 2 3 9" xfId="15527" xr:uid="{00000000-0005-0000-0000-0000353C0000}"/>
    <cellStyle name="Percentagem 2 3 9 2" xfId="15528" xr:uid="{00000000-0005-0000-0000-0000363C0000}"/>
    <cellStyle name="Pilkku_Layo9704" xfId="2889" xr:uid="{00000000-0005-0000-0000-0000373C0000}"/>
    <cellStyle name="Pyör. luku_Layo9704" xfId="2890" xr:uid="{00000000-0005-0000-0000-0000383C0000}"/>
    <cellStyle name="Pyör. valuutta_Layo9704" xfId="2891" xr:uid="{00000000-0005-0000-0000-0000393C0000}"/>
    <cellStyle name="Rossz" xfId="15529" xr:uid="{00000000-0005-0000-0000-00003A3C0000}"/>
    <cellStyle name="Schlecht" xfId="2892" xr:uid="{00000000-0005-0000-0000-00003B3C0000}"/>
    <cellStyle name="Schlecht 10" xfId="15531" xr:uid="{00000000-0005-0000-0000-00003C3C0000}"/>
    <cellStyle name="Schlecht 10 2" xfId="15532" xr:uid="{00000000-0005-0000-0000-00003D3C0000}"/>
    <cellStyle name="Schlecht 11" xfId="15533" xr:uid="{00000000-0005-0000-0000-00003E3C0000}"/>
    <cellStyle name="Schlecht 12" xfId="15530" xr:uid="{00000000-0005-0000-0000-00003F3C0000}"/>
    <cellStyle name="Schlecht 2" xfId="15534" xr:uid="{00000000-0005-0000-0000-0000403C0000}"/>
    <cellStyle name="Schlecht 2 2" xfId="15535" xr:uid="{00000000-0005-0000-0000-0000413C0000}"/>
    <cellStyle name="Schlecht 2 2 2" xfId="15536" xr:uid="{00000000-0005-0000-0000-0000423C0000}"/>
    <cellStyle name="Schlecht 2 3" xfId="15537" xr:uid="{00000000-0005-0000-0000-0000433C0000}"/>
    <cellStyle name="Schlecht 2 3 2" xfId="15538" xr:uid="{00000000-0005-0000-0000-0000443C0000}"/>
    <cellStyle name="Schlecht 2 4" xfId="15539" xr:uid="{00000000-0005-0000-0000-0000453C0000}"/>
    <cellStyle name="Schlecht 3" xfId="15540" xr:uid="{00000000-0005-0000-0000-0000463C0000}"/>
    <cellStyle name="Schlecht 3 2" xfId="15541" xr:uid="{00000000-0005-0000-0000-0000473C0000}"/>
    <cellStyle name="Schlecht 3 2 2" xfId="15542" xr:uid="{00000000-0005-0000-0000-0000483C0000}"/>
    <cellStyle name="Schlecht 3 3" xfId="15543" xr:uid="{00000000-0005-0000-0000-0000493C0000}"/>
    <cellStyle name="Schlecht 3 3 2" xfId="15544" xr:uid="{00000000-0005-0000-0000-00004A3C0000}"/>
    <cellStyle name="Schlecht 3 4" xfId="15545" xr:uid="{00000000-0005-0000-0000-00004B3C0000}"/>
    <cellStyle name="Schlecht 4" xfId="15546" xr:uid="{00000000-0005-0000-0000-00004C3C0000}"/>
    <cellStyle name="Schlecht 4 2" xfId="15547" xr:uid="{00000000-0005-0000-0000-00004D3C0000}"/>
    <cellStyle name="Schlecht 4 2 2" xfId="15548" xr:uid="{00000000-0005-0000-0000-00004E3C0000}"/>
    <cellStyle name="Schlecht 4 3" xfId="15549" xr:uid="{00000000-0005-0000-0000-00004F3C0000}"/>
    <cellStyle name="Schlecht 4 3 2" xfId="15550" xr:uid="{00000000-0005-0000-0000-0000503C0000}"/>
    <cellStyle name="Schlecht 4 4" xfId="15551" xr:uid="{00000000-0005-0000-0000-0000513C0000}"/>
    <cellStyle name="Schlecht 5" xfId="15552" xr:uid="{00000000-0005-0000-0000-0000523C0000}"/>
    <cellStyle name="Schlecht 5 2" xfId="15553" xr:uid="{00000000-0005-0000-0000-0000533C0000}"/>
    <cellStyle name="Schlecht 5 2 2" xfId="15554" xr:uid="{00000000-0005-0000-0000-0000543C0000}"/>
    <cellStyle name="Schlecht 5 3" xfId="15555" xr:uid="{00000000-0005-0000-0000-0000553C0000}"/>
    <cellStyle name="Schlecht 5 3 2" xfId="15556" xr:uid="{00000000-0005-0000-0000-0000563C0000}"/>
    <cellStyle name="Schlecht 5 4" xfId="15557" xr:uid="{00000000-0005-0000-0000-0000573C0000}"/>
    <cellStyle name="Schlecht 5 4 2" xfId="15558" xr:uid="{00000000-0005-0000-0000-0000583C0000}"/>
    <cellStyle name="Schlecht 5 5" xfId="15559" xr:uid="{00000000-0005-0000-0000-0000593C0000}"/>
    <cellStyle name="Schlecht 6" xfId="15560" xr:uid="{00000000-0005-0000-0000-00005A3C0000}"/>
    <cellStyle name="Schlecht 6 2" xfId="15561" xr:uid="{00000000-0005-0000-0000-00005B3C0000}"/>
    <cellStyle name="Schlecht 6 2 2" xfId="15562" xr:uid="{00000000-0005-0000-0000-00005C3C0000}"/>
    <cellStyle name="Schlecht 6 3" xfId="15563" xr:uid="{00000000-0005-0000-0000-00005D3C0000}"/>
    <cellStyle name="Schlecht 6 3 2" xfId="15564" xr:uid="{00000000-0005-0000-0000-00005E3C0000}"/>
    <cellStyle name="Schlecht 6 4" xfId="15565" xr:uid="{00000000-0005-0000-0000-00005F3C0000}"/>
    <cellStyle name="Schlecht 7" xfId="15566" xr:uid="{00000000-0005-0000-0000-0000603C0000}"/>
    <cellStyle name="Schlecht 7 2" xfId="15567" xr:uid="{00000000-0005-0000-0000-0000613C0000}"/>
    <cellStyle name="Schlecht 8" xfId="15568" xr:uid="{00000000-0005-0000-0000-0000623C0000}"/>
    <cellStyle name="Schlecht 8 2" xfId="15569" xr:uid="{00000000-0005-0000-0000-0000633C0000}"/>
    <cellStyle name="Schlecht 9" xfId="15570" xr:uid="{00000000-0005-0000-0000-0000643C0000}"/>
    <cellStyle name="Schlecht 9 2" xfId="15571" xr:uid="{00000000-0005-0000-0000-0000653C0000}"/>
    <cellStyle name="Semleges" xfId="15572" xr:uid="{00000000-0005-0000-0000-0000663C0000}"/>
    <cellStyle name="Shade" xfId="2893" xr:uid="{00000000-0005-0000-0000-0000673C0000}"/>
    <cellStyle name="Shade 10" xfId="15574" xr:uid="{00000000-0005-0000-0000-0000683C0000}"/>
    <cellStyle name="Shade 10 2" xfId="15575" xr:uid="{00000000-0005-0000-0000-0000693C0000}"/>
    <cellStyle name="Shade 11" xfId="15576" xr:uid="{00000000-0005-0000-0000-00006A3C0000}"/>
    <cellStyle name="Shade 12" xfId="15573" xr:uid="{00000000-0005-0000-0000-00006B3C0000}"/>
    <cellStyle name="Shade 2" xfId="15577" xr:uid="{00000000-0005-0000-0000-00006C3C0000}"/>
    <cellStyle name="Shade 2 2" xfId="15578" xr:uid="{00000000-0005-0000-0000-00006D3C0000}"/>
    <cellStyle name="Shade 2 2 2" xfId="15579" xr:uid="{00000000-0005-0000-0000-00006E3C0000}"/>
    <cellStyle name="Shade 2 3" xfId="15580" xr:uid="{00000000-0005-0000-0000-00006F3C0000}"/>
    <cellStyle name="Shade 2 3 2" xfId="15581" xr:uid="{00000000-0005-0000-0000-0000703C0000}"/>
    <cellStyle name="Shade 2 4" xfId="15582" xr:uid="{00000000-0005-0000-0000-0000713C0000}"/>
    <cellStyle name="Shade 3" xfId="15583" xr:uid="{00000000-0005-0000-0000-0000723C0000}"/>
    <cellStyle name="Shade 3 2" xfId="15584" xr:uid="{00000000-0005-0000-0000-0000733C0000}"/>
    <cellStyle name="Shade 3 2 2" xfId="15585" xr:uid="{00000000-0005-0000-0000-0000743C0000}"/>
    <cellStyle name="Shade 3 3" xfId="15586" xr:uid="{00000000-0005-0000-0000-0000753C0000}"/>
    <cellStyle name="Shade 3 3 2" xfId="15587" xr:uid="{00000000-0005-0000-0000-0000763C0000}"/>
    <cellStyle name="Shade 3 4" xfId="15588" xr:uid="{00000000-0005-0000-0000-0000773C0000}"/>
    <cellStyle name="Shade 4" xfId="15589" xr:uid="{00000000-0005-0000-0000-0000783C0000}"/>
    <cellStyle name="Shade 4 2" xfId="15590" xr:uid="{00000000-0005-0000-0000-0000793C0000}"/>
    <cellStyle name="Shade 4 2 2" xfId="15591" xr:uid="{00000000-0005-0000-0000-00007A3C0000}"/>
    <cellStyle name="Shade 4 3" xfId="15592" xr:uid="{00000000-0005-0000-0000-00007B3C0000}"/>
    <cellStyle name="Shade 4 3 2" xfId="15593" xr:uid="{00000000-0005-0000-0000-00007C3C0000}"/>
    <cellStyle name="Shade 4 4" xfId="15594" xr:uid="{00000000-0005-0000-0000-00007D3C0000}"/>
    <cellStyle name="Shade 5" xfId="15595" xr:uid="{00000000-0005-0000-0000-00007E3C0000}"/>
    <cellStyle name="Shade 5 2" xfId="15596" xr:uid="{00000000-0005-0000-0000-00007F3C0000}"/>
    <cellStyle name="Shade 5 2 2" xfId="15597" xr:uid="{00000000-0005-0000-0000-0000803C0000}"/>
    <cellStyle name="Shade 5 3" xfId="15598" xr:uid="{00000000-0005-0000-0000-0000813C0000}"/>
    <cellStyle name="Shade 5 3 2" xfId="15599" xr:uid="{00000000-0005-0000-0000-0000823C0000}"/>
    <cellStyle name="Shade 5 4" xfId="15600" xr:uid="{00000000-0005-0000-0000-0000833C0000}"/>
    <cellStyle name="Shade 5 4 2" xfId="15601" xr:uid="{00000000-0005-0000-0000-0000843C0000}"/>
    <cellStyle name="Shade 5 5" xfId="15602" xr:uid="{00000000-0005-0000-0000-0000853C0000}"/>
    <cellStyle name="Shade 6" xfId="15603" xr:uid="{00000000-0005-0000-0000-0000863C0000}"/>
    <cellStyle name="Shade 6 2" xfId="15604" xr:uid="{00000000-0005-0000-0000-0000873C0000}"/>
    <cellStyle name="Shade 6 2 2" xfId="15605" xr:uid="{00000000-0005-0000-0000-0000883C0000}"/>
    <cellStyle name="Shade 6 3" xfId="15606" xr:uid="{00000000-0005-0000-0000-0000893C0000}"/>
    <cellStyle name="Shade 6 3 2" xfId="15607" xr:uid="{00000000-0005-0000-0000-00008A3C0000}"/>
    <cellStyle name="Shade 6 4" xfId="15608" xr:uid="{00000000-0005-0000-0000-00008B3C0000}"/>
    <cellStyle name="Shade 7" xfId="15609" xr:uid="{00000000-0005-0000-0000-00008C3C0000}"/>
    <cellStyle name="Shade 7 2" xfId="15610" xr:uid="{00000000-0005-0000-0000-00008D3C0000}"/>
    <cellStyle name="Shade 8" xfId="15611" xr:uid="{00000000-0005-0000-0000-00008E3C0000}"/>
    <cellStyle name="Shade 8 2" xfId="15612" xr:uid="{00000000-0005-0000-0000-00008F3C0000}"/>
    <cellStyle name="Shade 9" xfId="15613" xr:uid="{00000000-0005-0000-0000-0000903C0000}"/>
    <cellStyle name="Shade 9 2" xfId="15614" xr:uid="{00000000-0005-0000-0000-0000913C0000}"/>
    <cellStyle name="source" xfId="2894" xr:uid="{00000000-0005-0000-0000-0000923C0000}"/>
    <cellStyle name="source 10" xfId="15616" xr:uid="{00000000-0005-0000-0000-0000933C0000}"/>
    <cellStyle name="source 10 2" xfId="15617" xr:uid="{00000000-0005-0000-0000-0000943C0000}"/>
    <cellStyle name="source 11" xfId="15618" xr:uid="{00000000-0005-0000-0000-0000953C0000}"/>
    <cellStyle name="source 12" xfId="15615" xr:uid="{00000000-0005-0000-0000-0000963C0000}"/>
    <cellStyle name="source 2" xfId="2895" xr:uid="{00000000-0005-0000-0000-0000973C0000}"/>
    <cellStyle name="source 2 2" xfId="2896" xr:uid="{00000000-0005-0000-0000-0000983C0000}"/>
    <cellStyle name="source 2 2 2" xfId="15621" xr:uid="{00000000-0005-0000-0000-0000993C0000}"/>
    <cellStyle name="source 2 2 3" xfId="15620" xr:uid="{00000000-0005-0000-0000-00009A3C0000}"/>
    <cellStyle name="source 2 3" xfId="15622" xr:uid="{00000000-0005-0000-0000-00009B3C0000}"/>
    <cellStyle name="source 2 3 2" xfId="15623" xr:uid="{00000000-0005-0000-0000-00009C3C0000}"/>
    <cellStyle name="source 2 4" xfId="15624" xr:uid="{00000000-0005-0000-0000-00009D3C0000}"/>
    <cellStyle name="source 2 5" xfId="15619" xr:uid="{00000000-0005-0000-0000-00009E3C0000}"/>
    <cellStyle name="source 3" xfId="15625" xr:uid="{00000000-0005-0000-0000-00009F3C0000}"/>
    <cellStyle name="source 3 2" xfId="15626" xr:uid="{00000000-0005-0000-0000-0000A03C0000}"/>
    <cellStyle name="source 3 2 2" xfId="15627" xr:uid="{00000000-0005-0000-0000-0000A13C0000}"/>
    <cellStyle name="source 3 3" xfId="15628" xr:uid="{00000000-0005-0000-0000-0000A23C0000}"/>
    <cellStyle name="source 3 3 2" xfId="15629" xr:uid="{00000000-0005-0000-0000-0000A33C0000}"/>
    <cellStyle name="source 3 4" xfId="15630" xr:uid="{00000000-0005-0000-0000-0000A43C0000}"/>
    <cellStyle name="source 4" xfId="15631" xr:uid="{00000000-0005-0000-0000-0000A53C0000}"/>
    <cellStyle name="source 4 2" xfId="15632" xr:uid="{00000000-0005-0000-0000-0000A63C0000}"/>
    <cellStyle name="source 4 2 2" xfId="15633" xr:uid="{00000000-0005-0000-0000-0000A73C0000}"/>
    <cellStyle name="source 4 3" xfId="15634" xr:uid="{00000000-0005-0000-0000-0000A83C0000}"/>
    <cellStyle name="source 4 3 2" xfId="15635" xr:uid="{00000000-0005-0000-0000-0000A93C0000}"/>
    <cellStyle name="source 4 4" xfId="15636" xr:uid="{00000000-0005-0000-0000-0000AA3C0000}"/>
    <cellStyle name="source 5" xfId="15637" xr:uid="{00000000-0005-0000-0000-0000AB3C0000}"/>
    <cellStyle name="source 5 2" xfId="15638" xr:uid="{00000000-0005-0000-0000-0000AC3C0000}"/>
    <cellStyle name="source 5 2 2" xfId="15639" xr:uid="{00000000-0005-0000-0000-0000AD3C0000}"/>
    <cellStyle name="source 5 3" xfId="15640" xr:uid="{00000000-0005-0000-0000-0000AE3C0000}"/>
    <cellStyle name="source 5 3 2" xfId="15641" xr:uid="{00000000-0005-0000-0000-0000AF3C0000}"/>
    <cellStyle name="source 5 4" xfId="15642" xr:uid="{00000000-0005-0000-0000-0000B03C0000}"/>
    <cellStyle name="source 5 4 2" xfId="15643" xr:uid="{00000000-0005-0000-0000-0000B13C0000}"/>
    <cellStyle name="source 5 5" xfId="15644" xr:uid="{00000000-0005-0000-0000-0000B23C0000}"/>
    <cellStyle name="source 6" xfId="15645" xr:uid="{00000000-0005-0000-0000-0000B33C0000}"/>
    <cellStyle name="source 6 2" xfId="15646" xr:uid="{00000000-0005-0000-0000-0000B43C0000}"/>
    <cellStyle name="source 6 2 2" xfId="15647" xr:uid="{00000000-0005-0000-0000-0000B53C0000}"/>
    <cellStyle name="source 6 3" xfId="15648" xr:uid="{00000000-0005-0000-0000-0000B63C0000}"/>
    <cellStyle name="source 6 3 2" xfId="15649" xr:uid="{00000000-0005-0000-0000-0000B73C0000}"/>
    <cellStyle name="source 6 4" xfId="15650" xr:uid="{00000000-0005-0000-0000-0000B83C0000}"/>
    <cellStyle name="source 7" xfId="15651" xr:uid="{00000000-0005-0000-0000-0000B93C0000}"/>
    <cellStyle name="source 7 2" xfId="15652" xr:uid="{00000000-0005-0000-0000-0000BA3C0000}"/>
    <cellStyle name="source 8" xfId="15653" xr:uid="{00000000-0005-0000-0000-0000BB3C0000}"/>
    <cellStyle name="source 8 2" xfId="15654" xr:uid="{00000000-0005-0000-0000-0000BC3C0000}"/>
    <cellStyle name="source 9" xfId="15655" xr:uid="{00000000-0005-0000-0000-0000BD3C0000}"/>
    <cellStyle name="source 9 2" xfId="15656" xr:uid="{00000000-0005-0000-0000-0000BE3C0000}"/>
    <cellStyle name="Standaard_Blad1" xfId="2897" xr:uid="{00000000-0005-0000-0000-0000BF3C0000}"/>
    <cellStyle name="Standard 2" xfId="2898" xr:uid="{00000000-0005-0000-0000-0000C03C0000}"/>
    <cellStyle name="Standard 2 10" xfId="15658" xr:uid="{00000000-0005-0000-0000-0000C13C0000}"/>
    <cellStyle name="Standard 2 11" xfId="15657" xr:uid="{00000000-0005-0000-0000-0000C23C0000}"/>
    <cellStyle name="Standard 2 2" xfId="15659" xr:uid="{00000000-0005-0000-0000-0000C33C0000}"/>
    <cellStyle name="Standard 2 2 2" xfId="15660" xr:uid="{00000000-0005-0000-0000-0000C43C0000}"/>
    <cellStyle name="Standard 2 2 2 2" xfId="15661" xr:uid="{00000000-0005-0000-0000-0000C53C0000}"/>
    <cellStyle name="Standard 2 2 3" xfId="15662" xr:uid="{00000000-0005-0000-0000-0000C63C0000}"/>
    <cellStyle name="Standard 2 2 3 2" xfId="15663" xr:uid="{00000000-0005-0000-0000-0000C73C0000}"/>
    <cellStyle name="Standard 2 2 4" xfId="15664" xr:uid="{00000000-0005-0000-0000-0000C83C0000}"/>
    <cellStyle name="Standard 2 3" xfId="15665" xr:uid="{00000000-0005-0000-0000-0000C93C0000}"/>
    <cellStyle name="Standard 2 3 2" xfId="15666" xr:uid="{00000000-0005-0000-0000-0000CA3C0000}"/>
    <cellStyle name="Standard 2 3 2 2" xfId="15667" xr:uid="{00000000-0005-0000-0000-0000CB3C0000}"/>
    <cellStyle name="Standard 2 3 3" xfId="15668" xr:uid="{00000000-0005-0000-0000-0000CC3C0000}"/>
    <cellStyle name="Standard 2 3 3 2" xfId="15669" xr:uid="{00000000-0005-0000-0000-0000CD3C0000}"/>
    <cellStyle name="Standard 2 3 4" xfId="15670" xr:uid="{00000000-0005-0000-0000-0000CE3C0000}"/>
    <cellStyle name="Standard 2 4" xfId="15671" xr:uid="{00000000-0005-0000-0000-0000CF3C0000}"/>
    <cellStyle name="Standard 2 4 2" xfId="15672" xr:uid="{00000000-0005-0000-0000-0000D03C0000}"/>
    <cellStyle name="Standard 2 4 2 2" xfId="15673" xr:uid="{00000000-0005-0000-0000-0000D13C0000}"/>
    <cellStyle name="Standard 2 4 3" xfId="15674" xr:uid="{00000000-0005-0000-0000-0000D23C0000}"/>
    <cellStyle name="Standard 2 4 3 2" xfId="15675" xr:uid="{00000000-0005-0000-0000-0000D33C0000}"/>
    <cellStyle name="Standard 2 4 4" xfId="15676" xr:uid="{00000000-0005-0000-0000-0000D43C0000}"/>
    <cellStyle name="Standard 2 4 4 2" xfId="15677" xr:uid="{00000000-0005-0000-0000-0000D53C0000}"/>
    <cellStyle name="Standard 2 4 5" xfId="15678" xr:uid="{00000000-0005-0000-0000-0000D63C0000}"/>
    <cellStyle name="Standard 2 5" xfId="15679" xr:uid="{00000000-0005-0000-0000-0000D73C0000}"/>
    <cellStyle name="Standard 2 5 2" xfId="15680" xr:uid="{00000000-0005-0000-0000-0000D83C0000}"/>
    <cellStyle name="Standard 2 5 2 2" xfId="15681" xr:uid="{00000000-0005-0000-0000-0000D93C0000}"/>
    <cellStyle name="Standard 2 5 3" xfId="15682" xr:uid="{00000000-0005-0000-0000-0000DA3C0000}"/>
    <cellStyle name="Standard 2 5 3 2" xfId="15683" xr:uid="{00000000-0005-0000-0000-0000DB3C0000}"/>
    <cellStyle name="Standard 2 5 4" xfId="15684" xr:uid="{00000000-0005-0000-0000-0000DC3C0000}"/>
    <cellStyle name="Standard 2 6" xfId="15685" xr:uid="{00000000-0005-0000-0000-0000DD3C0000}"/>
    <cellStyle name="Standard 2 6 2" xfId="15686" xr:uid="{00000000-0005-0000-0000-0000DE3C0000}"/>
    <cellStyle name="Standard 2 7" xfId="15687" xr:uid="{00000000-0005-0000-0000-0000DF3C0000}"/>
    <cellStyle name="Standard 2 7 2" xfId="15688" xr:uid="{00000000-0005-0000-0000-0000E03C0000}"/>
    <cellStyle name="Standard 2 8" xfId="15689" xr:uid="{00000000-0005-0000-0000-0000E13C0000}"/>
    <cellStyle name="Standard 2 8 2" xfId="15690" xr:uid="{00000000-0005-0000-0000-0000E23C0000}"/>
    <cellStyle name="Standard 2 9" xfId="15691" xr:uid="{00000000-0005-0000-0000-0000E33C0000}"/>
    <cellStyle name="Standard 2 9 2" xfId="15692" xr:uid="{00000000-0005-0000-0000-0000E43C0000}"/>
    <cellStyle name="Standard 3" xfId="2899" xr:uid="{00000000-0005-0000-0000-0000E53C0000}"/>
    <cellStyle name="Standard 3 10" xfId="15694" xr:uid="{00000000-0005-0000-0000-0000E63C0000}"/>
    <cellStyle name="Standard 3 11" xfId="15693" xr:uid="{00000000-0005-0000-0000-0000E73C0000}"/>
    <cellStyle name="Standard 3 2" xfId="15695" xr:uid="{00000000-0005-0000-0000-0000E83C0000}"/>
    <cellStyle name="Standard 3 2 2" xfId="15696" xr:uid="{00000000-0005-0000-0000-0000E93C0000}"/>
    <cellStyle name="Standard 3 2 2 2" xfId="15697" xr:uid="{00000000-0005-0000-0000-0000EA3C0000}"/>
    <cellStyle name="Standard 3 2 3" xfId="15698" xr:uid="{00000000-0005-0000-0000-0000EB3C0000}"/>
    <cellStyle name="Standard 3 2 3 2" xfId="15699" xr:uid="{00000000-0005-0000-0000-0000EC3C0000}"/>
    <cellStyle name="Standard 3 2 4" xfId="15700" xr:uid="{00000000-0005-0000-0000-0000ED3C0000}"/>
    <cellStyle name="Standard 3 3" xfId="15701" xr:uid="{00000000-0005-0000-0000-0000EE3C0000}"/>
    <cellStyle name="Standard 3 3 2" xfId="15702" xr:uid="{00000000-0005-0000-0000-0000EF3C0000}"/>
    <cellStyle name="Standard 3 3 2 2" xfId="15703" xr:uid="{00000000-0005-0000-0000-0000F03C0000}"/>
    <cellStyle name="Standard 3 3 3" xfId="15704" xr:uid="{00000000-0005-0000-0000-0000F13C0000}"/>
    <cellStyle name="Standard 3 3 3 2" xfId="15705" xr:uid="{00000000-0005-0000-0000-0000F23C0000}"/>
    <cellStyle name="Standard 3 3 4" xfId="15706" xr:uid="{00000000-0005-0000-0000-0000F33C0000}"/>
    <cellStyle name="Standard 3 4" xfId="15707" xr:uid="{00000000-0005-0000-0000-0000F43C0000}"/>
    <cellStyle name="Standard 3 4 2" xfId="15708" xr:uid="{00000000-0005-0000-0000-0000F53C0000}"/>
    <cellStyle name="Standard 3 4 2 2" xfId="15709" xr:uid="{00000000-0005-0000-0000-0000F63C0000}"/>
    <cellStyle name="Standard 3 4 3" xfId="15710" xr:uid="{00000000-0005-0000-0000-0000F73C0000}"/>
    <cellStyle name="Standard 3 4 3 2" xfId="15711" xr:uid="{00000000-0005-0000-0000-0000F83C0000}"/>
    <cellStyle name="Standard 3 4 4" xfId="15712" xr:uid="{00000000-0005-0000-0000-0000F93C0000}"/>
    <cellStyle name="Standard 3 4 4 2" xfId="15713" xr:uid="{00000000-0005-0000-0000-0000FA3C0000}"/>
    <cellStyle name="Standard 3 4 5" xfId="15714" xr:uid="{00000000-0005-0000-0000-0000FB3C0000}"/>
    <cellStyle name="Standard 3 5" xfId="15715" xr:uid="{00000000-0005-0000-0000-0000FC3C0000}"/>
    <cellStyle name="Standard 3 5 2" xfId="15716" xr:uid="{00000000-0005-0000-0000-0000FD3C0000}"/>
    <cellStyle name="Standard 3 5 2 2" xfId="15717" xr:uid="{00000000-0005-0000-0000-0000FE3C0000}"/>
    <cellStyle name="Standard 3 5 3" xfId="15718" xr:uid="{00000000-0005-0000-0000-0000FF3C0000}"/>
    <cellStyle name="Standard 3 5 3 2" xfId="15719" xr:uid="{00000000-0005-0000-0000-0000003D0000}"/>
    <cellStyle name="Standard 3 5 4" xfId="15720" xr:uid="{00000000-0005-0000-0000-0000013D0000}"/>
    <cellStyle name="Standard 3 6" xfId="15721" xr:uid="{00000000-0005-0000-0000-0000023D0000}"/>
    <cellStyle name="Standard 3 6 2" xfId="15722" xr:uid="{00000000-0005-0000-0000-0000033D0000}"/>
    <cellStyle name="Standard 3 7" xfId="15723" xr:uid="{00000000-0005-0000-0000-0000043D0000}"/>
    <cellStyle name="Standard 3 7 2" xfId="15724" xr:uid="{00000000-0005-0000-0000-0000053D0000}"/>
    <cellStyle name="Standard 3 8" xfId="15725" xr:uid="{00000000-0005-0000-0000-0000063D0000}"/>
    <cellStyle name="Standard 3 8 2" xfId="15726" xr:uid="{00000000-0005-0000-0000-0000073D0000}"/>
    <cellStyle name="Standard 3 9" xfId="15727" xr:uid="{00000000-0005-0000-0000-0000083D0000}"/>
    <cellStyle name="Standard 3 9 2" xfId="15728" xr:uid="{00000000-0005-0000-0000-0000093D0000}"/>
    <cellStyle name="Standard_FI00EU01" xfId="15729" xr:uid="{00000000-0005-0000-0000-00000A3D0000}"/>
    <cellStyle name="Style 1" xfId="2900" xr:uid="{00000000-0005-0000-0000-00000B3D0000}"/>
    <cellStyle name="Style 1 10" xfId="15731" xr:uid="{00000000-0005-0000-0000-00000C3D0000}"/>
    <cellStyle name="Style 1 10 2" xfId="15732" xr:uid="{00000000-0005-0000-0000-00000D3D0000}"/>
    <cellStyle name="Style 1 11" xfId="15733" xr:uid="{00000000-0005-0000-0000-00000E3D0000}"/>
    <cellStyle name="Style 1 12" xfId="15730" xr:uid="{00000000-0005-0000-0000-00000F3D0000}"/>
    <cellStyle name="Style 1 2" xfId="15734" xr:uid="{00000000-0005-0000-0000-0000103D0000}"/>
    <cellStyle name="Style 1 2 2" xfId="15735" xr:uid="{00000000-0005-0000-0000-0000113D0000}"/>
    <cellStyle name="Style 1 2 2 2" xfId="15736" xr:uid="{00000000-0005-0000-0000-0000123D0000}"/>
    <cellStyle name="Style 1 2 3" xfId="15737" xr:uid="{00000000-0005-0000-0000-0000133D0000}"/>
    <cellStyle name="Style 1 2 3 2" xfId="15738" xr:uid="{00000000-0005-0000-0000-0000143D0000}"/>
    <cellStyle name="Style 1 2 4" xfId="15739" xr:uid="{00000000-0005-0000-0000-0000153D0000}"/>
    <cellStyle name="Style 1 3" xfId="15740" xr:uid="{00000000-0005-0000-0000-0000163D0000}"/>
    <cellStyle name="Style 1 3 2" xfId="15741" xr:uid="{00000000-0005-0000-0000-0000173D0000}"/>
    <cellStyle name="Style 1 3 2 2" xfId="15742" xr:uid="{00000000-0005-0000-0000-0000183D0000}"/>
    <cellStyle name="Style 1 3 3" xfId="15743" xr:uid="{00000000-0005-0000-0000-0000193D0000}"/>
    <cellStyle name="Style 1 3 3 2" xfId="15744" xr:uid="{00000000-0005-0000-0000-00001A3D0000}"/>
    <cellStyle name="Style 1 3 4" xfId="15745" xr:uid="{00000000-0005-0000-0000-00001B3D0000}"/>
    <cellStyle name="Style 1 4" xfId="15746" xr:uid="{00000000-0005-0000-0000-00001C3D0000}"/>
    <cellStyle name="Style 1 4 2" xfId="15747" xr:uid="{00000000-0005-0000-0000-00001D3D0000}"/>
    <cellStyle name="Style 1 4 2 2" xfId="15748" xr:uid="{00000000-0005-0000-0000-00001E3D0000}"/>
    <cellStyle name="Style 1 4 3" xfId="15749" xr:uid="{00000000-0005-0000-0000-00001F3D0000}"/>
    <cellStyle name="Style 1 4 3 2" xfId="15750" xr:uid="{00000000-0005-0000-0000-0000203D0000}"/>
    <cellStyle name="Style 1 4 4" xfId="15751" xr:uid="{00000000-0005-0000-0000-0000213D0000}"/>
    <cellStyle name="Style 1 5" xfId="15752" xr:uid="{00000000-0005-0000-0000-0000223D0000}"/>
    <cellStyle name="Style 1 5 2" xfId="15753" xr:uid="{00000000-0005-0000-0000-0000233D0000}"/>
    <cellStyle name="Style 1 5 2 2" xfId="15754" xr:uid="{00000000-0005-0000-0000-0000243D0000}"/>
    <cellStyle name="Style 1 5 3" xfId="15755" xr:uid="{00000000-0005-0000-0000-0000253D0000}"/>
    <cellStyle name="Style 1 5 3 2" xfId="15756" xr:uid="{00000000-0005-0000-0000-0000263D0000}"/>
    <cellStyle name="Style 1 5 4" xfId="15757" xr:uid="{00000000-0005-0000-0000-0000273D0000}"/>
    <cellStyle name="Style 1 5 4 2" xfId="15758" xr:uid="{00000000-0005-0000-0000-0000283D0000}"/>
    <cellStyle name="Style 1 5 5" xfId="15759" xr:uid="{00000000-0005-0000-0000-0000293D0000}"/>
    <cellStyle name="Style 1 6" xfId="15760" xr:uid="{00000000-0005-0000-0000-00002A3D0000}"/>
    <cellStyle name="Style 1 6 2" xfId="15761" xr:uid="{00000000-0005-0000-0000-00002B3D0000}"/>
    <cellStyle name="Style 1 6 2 2" xfId="15762" xr:uid="{00000000-0005-0000-0000-00002C3D0000}"/>
    <cellStyle name="Style 1 6 3" xfId="15763" xr:uid="{00000000-0005-0000-0000-00002D3D0000}"/>
    <cellStyle name="Style 1 6 3 2" xfId="15764" xr:uid="{00000000-0005-0000-0000-00002E3D0000}"/>
    <cellStyle name="Style 1 6 4" xfId="15765" xr:uid="{00000000-0005-0000-0000-00002F3D0000}"/>
    <cellStyle name="Style 1 7" xfId="15766" xr:uid="{00000000-0005-0000-0000-0000303D0000}"/>
    <cellStyle name="Style 1 7 2" xfId="15767" xr:uid="{00000000-0005-0000-0000-0000313D0000}"/>
    <cellStyle name="Style 1 8" xfId="15768" xr:uid="{00000000-0005-0000-0000-0000323D0000}"/>
    <cellStyle name="Style 1 8 2" xfId="15769" xr:uid="{00000000-0005-0000-0000-0000333D0000}"/>
    <cellStyle name="Style 1 9" xfId="15770" xr:uid="{00000000-0005-0000-0000-0000343D0000}"/>
    <cellStyle name="Style 1 9 2" xfId="15771" xr:uid="{00000000-0005-0000-0000-0000353D0000}"/>
    <cellStyle name="Style 103" xfId="2901" xr:uid="{00000000-0005-0000-0000-0000363D0000}"/>
    <cellStyle name="Style 103 2" xfId="2902" xr:uid="{00000000-0005-0000-0000-0000373D0000}"/>
    <cellStyle name="Style 103 2 2" xfId="15773" xr:uid="{00000000-0005-0000-0000-0000383D0000}"/>
    <cellStyle name="Style 103 3" xfId="2903" xr:uid="{00000000-0005-0000-0000-0000393D0000}"/>
    <cellStyle name="Style 103 3 2" xfId="15774" xr:uid="{00000000-0005-0000-0000-00003A3D0000}"/>
    <cellStyle name="Style 103 4" xfId="15772" xr:uid="{00000000-0005-0000-0000-00003B3D0000}"/>
    <cellStyle name="Style 104" xfId="2904" xr:uid="{00000000-0005-0000-0000-00003C3D0000}"/>
    <cellStyle name="Style 104 2" xfId="2905" xr:uid="{00000000-0005-0000-0000-00003D3D0000}"/>
    <cellStyle name="Style 104 2 2" xfId="15776" xr:uid="{00000000-0005-0000-0000-00003E3D0000}"/>
    <cellStyle name="Style 104 3" xfId="2906" xr:uid="{00000000-0005-0000-0000-00003F3D0000}"/>
    <cellStyle name="Style 104 3 2" xfId="15777" xr:uid="{00000000-0005-0000-0000-0000403D0000}"/>
    <cellStyle name="Style 104 4" xfId="15775" xr:uid="{00000000-0005-0000-0000-0000413D0000}"/>
    <cellStyle name="Style 105" xfId="2907" xr:uid="{00000000-0005-0000-0000-0000423D0000}"/>
    <cellStyle name="Style 105 2" xfId="2908" xr:uid="{00000000-0005-0000-0000-0000433D0000}"/>
    <cellStyle name="Style 105 2 2" xfId="15779" xr:uid="{00000000-0005-0000-0000-0000443D0000}"/>
    <cellStyle name="Style 105 3" xfId="15778" xr:uid="{00000000-0005-0000-0000-0000453D0000}"/>
    <cellStyle name="Style 106" xfId="2909" xr:uid="{00000000-0005-0000-0000-0000463D0000}"/>
    <cellStyle name="Style 106 2" xfId="2910" xr:uid="{00000000-0005-0000-0000-0000473D0000}"/>
    <cellStyle name="Style 106 2 2" xfId="15781" xr:uid="{00000000-0005-0000-0000-0000483D0000}"/>
    <cellStyle name="Style 106 3" xfId="15780" xr:uid="{00000000-0005-0000-0000-0000493D0000}"/>
    <cellStyle name="Style 107" xfId="2911" xr:uid="{00000000-0005-0000-0000-00004A3D0000}"/>
    <cellStyle name="Style 107 2" xfId="2912" xr:uid="{00000000-0005-0000-0000-00004B3D0000}"/>
    <cellStyle name="Style 107 2 2" xfId="15783" xr:uid="{00000000-0005-0000-0000-00004C3D0000}"/>
    <cellStyle name="Style 107 3" xfId="15782" xr:uid="{00000000-0005-0000-0000-00004D3D0000}"/>
    <cellStyle name="Style 108" xfId="2913" xr:uid="{00000000-0005-0000-0000-00004E3D0000}"/>
    <cellStyle name="Style 108 2" xfId="2914" xr:uid="{00000000-0005-0000-0000-00004F3D0000}"/>
    <cellStyle name="Style 108 2 2" xfId="15785" xr:uid="{00000000-0005-0000-0000-0000503D0000}"/>
    <cellStyle name="Style 108 3" xfId="2915" xr:uid="{00000000-0005-0000-0000-0000513D0000}"/>
    <cellStyle name="Style 108 3 2" xfId="15786" xr:uid="{00000000-0005-0000-0000-0000523D0000}"/>
    <cellStyle name="Style 108 4" xfId="15784" xr:uid="{00000000-0005-0000-0000-0000533D0000}"/>
    <cellStyle name="Style 109" xfId="2916" xr:uid="{00000000-0005-0000-0000-0000543D0000}"/>
    <cellStyle name="Style 109 2" xfId="2917" xr:uid="{00000000-0005-0000-0000-0000553D0000}"/>
    <cellStyle name="Style 109 2 2" xfId="15788" xr:uid="{00000000-0005-0000-0000-0000563D0000}"/>
    <cellStyle name="Style 109 3" xfId="15787" xr:uid="{00000000-0005-0000-0000-0000573D0000}"/>
    <cellStyle name="Style 110" xfId="2918" xr:uid="{00000000-0005-0000-0000-0000583D0000}"/>
    <cellStyle name="Style 110 2" xfId="2919" xr:uid="{00000000-0005-0000-0000-0000593D0000}"/>
    <cellStyle name="Style 110 2 2" xfId="15790" xr:uid="{00000000-0005-0000-0000-00005A3D0000}"/>
    <cellStyle name="Style 110 3" xfId="15789" xr:uid="{00000000-0005-0000-0000-00005B3D0000}"/>
    <cellStyle name="Style 114" xfId="2920" xr:uid="{00000000-0005-0000-0000-00005C3D0000}"/>
    <cellStyle name="Style 114 2" xfId="2921" xr:uid="{00000000-0005-0000-0000-00005D3D0000}"/>
    <cellStyle name="Style 114 2 2" xfId="15792" xr:uid="{00000000-0005-0000-0000-00005E3D0000}"/>
    <cellStyle name="Style 114 3" xfId="2922" xr:uid="{00000000-0005-0000-0000-00005F3D0000}"/>
    <cellStyle name="Style 114 3 2" xfId="15793" xr:uid="{00000000-0005-0000-0000-0000603D0000}"/>
    <cellStyle name="Style 114 4" xfId="15791" xr:uid="{00000000-0005-0000-0000-0000613D0000}"/>
    <cellStyle name="Style 115" xfId="2923" xr:uid="{00000000-0005-0000-0000-0000623D0000}"/>
    <cellStyle name="Style 115 2" xfId="2924" xr:uid="{00000000-0005-0000-0000-0000633D0000}"/>
    <cellStyle name="Style 115 2 2" xfId="15795" xr:uid="{00000000-0005-0000-0000-0000643D0000}"/>
    <cellStyle name="Style 115 3" xfId="2925" xr:uid="{00000000-0005-0000-0000-0000653D0000}"/>
    <cellStyle name="Style 115 3 2" xfId="15796" xr:uid="{00000000-0005-0000-0000-0000663D0000}"/>
    <cellStyle name="Style 115 4" xfId="15794" xr:uid="{00000000-0005-0000-0000-0000673D0000}"/>
    <cellStyle name="Style 116" xfId="2926" xr:uid="{00000000-0005-0000-0000-0000683D0000}"/>
    <cellStyle name="Style 116 2" xfId="2927" xr:uid="{00000000-0005-0000-0000-0000693D0000}"/>
    <cellStyle name="Style 116 2 2" xfId="15798" xr:uid="{00000000-0005-0000-0000-00006A3D0000}"/>
    <cellStyle name="Style 116 3" xfId="15797" xr:uid="{00000000-0005-0000-0000-00006B3D0000}"/>
    <cellStyle name="Style 117" xfId="2928" xr:uid="{00000000-0005-0000-0000-00006C3D0000}"/>
    <cellStyle name="Style 117 2" xfId="2929" xr:uid="{00000000-0005-0000-0000-00006D3D0000}"/>
    <cellStyle name="Style 117 2 2" xfId="15800" xr:uid="{00000000-0005-0000-0000-00006E3D0000}"/>
    <cellStyle name="Style 117 3" xfId="15799" xr:uid="{00000000-0005-0000-0000-00006F3D0000}"/>
    <cellStyle name="Style 118" xfId="2930" xr:uid="{00000000-0005-0000-0000-0000703D0000}"/>
    <cellStyle name="Style 118 2" xfId="2931" xr:uid="{00000000-0005-0000-0000-0000713D0000}"/>
    <cellStyle name="Style 118 2 2" xfId="15802" xr:uid="{00000000-0005-0000-0000-0000723D0000}"/>
    <cellStyle name="Style 118 3" xfId="15801" xr:uid="{00000000-0005-0000-0000-0000733D0000}"/>
    <cellStyle name="Style 119" xfId="2932" xr:uid="{00000000-0005-0000-0000-0000743D0000}"/>
    <cellStyle name="Style 119 2" xfId="2933" xr:uid="{00000000-0005-0000-0000-0000753D0000}"/>
    <cellStyle name="Style 119 2 2" xfId="15804" xr:uid="{00000000-0005-0000-0000-0000763D0000}"/>
    <cellStyle name="Style 119 3" xfId="2934" xr:uid="{00000000-0005-0000-0000-0000773D0000}"/>
    <cellStyle name="Style 119 3 2" xfId="15805" xr:uid="{00000000-0005-0000-0000-0000783D0000}"/>
    <cellStyle name="Style 119 4" xfId="15803" xr:uid="{00000000-0005-0000-0000-0000793D0000}"/>
    <cellStyle name="Style 120" xfId="2935" xr:uid="{00000000-0005-0000-0000-00007A3D0000}"/>
    <cellStyle name="Style 120 2" xfId="2936" xr:uid="{00000000-0005-0000-0000-00007B3D0000}"/>
    <cellStyle name="Style 120 2 2" xfId="15807" xr:uid="{00000000-0005-0000-0000-00007C3D0000}"/>
    <cellStyle name="Style 120 3" xfId="15806" xr:uid="{00000000-0005-0000-0000-00007D3D0000}"/>
    <cellStyle name="Style 121" xfId="2937" xr:uid="{00000000-0005-0000-0000-00007E3D0000}"/>
    <cellStyle name="Style 121 2" xfId="2938" xr:uid="{00000000-0005-0000-0000-00007F3D0000}"/>
    <cellStyle name="Style 121 2 2" xfId="15809" xr:uid="{00000000-0005-0000-0000-0000803D0000}"/>
    <cellStyle name="Style 121 3" xfId="15808" xr:uid="{00000000-0005-0000-0000-0000813D0000}"/>
    <cellStyle name="Style 126" xfId="2939" xr:uid="{00000000-0005-0000-0000-0000823D0000}"/>
    <cellStyle name="Style 126 2" xfId="2940" xr:uid="{00000000-0005-0000-0000-0000833D0000}"/>
    <cellStyle name="Style 126 2 2" xfId="15811" xr:uid="{00000000-0005-0000-0000-0000843D0000}"/>
    <cellStyle name="Style 126 3" xfId="2941" xr:uid="{00000000-0005-0000-0000-0000853D0000}"/>
    <cellStyle name="Style 126 3 2" xfId="15812" xr:uid="{00000000-0005-0000-0000-0000863D0000}"/>
    <cellStyle name="Style 126 4" xfId="15810" xr:uid="{00000000-0005-0000-0000-0000873D0000}"/>
    <cellStyle name="Style 127" xfId="2942" xr:uid="{00000000-0005-0000-0000-0000883D0000}"/>
    <cellStyle name="Style 127 2" xfId="2943" xr:uid="{00000000-0005-0000-0000-0000893D0000}"/>
    <cellStyle name="Style 127 2 2" xfId="15814" xr:uid="{00000000-0005-0000-0000-00008A3D0000}"/>
    <cellStyle name="Style 127 3" xfId="15813" xr:uid="{00000000-0005-0000-0000-00008B3D0000}"/>
    <cellStyle name="Style 128" xfId="2944" xr:uid="{00000000-0005-0000-0000-00008C3D0000}"/>
    <cellStyle name="Style 128 2" xfId="2945" xr:uid="{00000000-0005-0000-0000-00008D3D0000}"/>
    <cellStyle name="Style 128 2 2" xfId="15816" xr:uid="{00000000-0005-0000-0000-00008E3D0000}"/>
    <cellStyle name="Style 128 3" xfId="15815" xr:uid="{00000000-0005-0000-0000-00008F3D0000}"/>
    <cellStyle name="Style 129" xfId="2946" xr:uid="{00000000-0005-0000-0000-0000903D0000}"/>
    <cellStyle name="Style 129 2" xfId="2947" xr:uid="{00000000-0005-0000-0000-0000913D0000}"/>
    <cellStyle name="Style 129 2 2" xfId="15818" xr:uid="{00000000-0005-0000-0000-0000923D0000}"/>
    <cellStyle name="Style 129 3" xfId="15817" xr:uid="{00000000-0005-0000-0000-0000933D0000}"/>
    <cellStyle name="Style 130" xfId="2948" xr:uid="{00000000-0005-0000-0000-0000943D0000}"/>
    <cellStyle name="Style 130 2" xfId="2949" xr:uid="{00000000-0005-0000-0000-0000953D0000}"/>
    <cellStyle name="Style 130 2 2" xfId="15820" xr:uid="{00000000-0005-0000-0000-0000963D0000}"/>
    <cellStyle name="Style 130 3" xfId="2950" xr:uid="{00000000-0005-0000-0000-0000973D0000}"/>
    <cellStyle name="Style 130 3 2" xfId="15821" xr:uid="{00000000-0005-0000-0000-0000983D0000}"/>
    <cellStyle name="Style 130 4" xfId="15819" xr:uid="{00000000-0005-0000-0000-0000993D0000}"/>
    <cellStyle name="Style 131" xfId="2951" xr:uid="{00000000-0005-0000-0000-00009A3D0000}"/>
    <cellStyle name="Style 131 2" xfId="2952" xr:uid="{00000000-0005-0000-0000-00009B3D0000}"/>
    <cellStyle name="Style 131 2 2" xfId="15823" xr:uid="{00000000-0005-0000-0000-00009C3D0000}"/>
    <cellStyle name="Style 131 3" xfId="15822" xr:uid="{00000000-0005-0000-0000-00009D3D0000}"/>
    <cellStyle name="Style 132" xfId="2953" xr:uid="{00000000-0005-0000-0000-00009E3D0000}"/>
    <cellStyle name="Style 132 2" xfId="2954" xr:uid="{00000000-0005-0000-0000-00009F3D0000}"/>
    <cellStyle name="Style 132 2 2" xfId="15825" xr:uid="{00000000-0005-0000-0000-0000A03D0000}"/>
    <cellStyle name="Style 132 3" xfId="15824" xr:uid="{00000000-0005-0000-0000-0000A13D0000}"/>
    <cellStyle name="Style 137" xfId="2955" xr:uid="{00000000-0005-0000-0000-0000A23D0000}"/>
    <cellStyle name="Style 137 2" xfId="2956" xr:uid="{00000000-0005-0000-0000-0000A33D0000}"/>
    <cellStyle name="Style 137 2 2" xfId="15827" xr:uid="{00000000-0005-0000-0000-0000A43D0000}"/>
    <cellStyle name="Style 137 3" xfId="2957" xr:uid="{00000000-0005-0000-0000-0000A53D0000}"/>
    <cellStyle name="Style 137 3 2" xfId="15828" xr:uid="{00000000-0005-0000-0000-0000A63D0000}"/>
    <cellStyle name="Style 137 4" xfId="15826" xr:uid="{00000000-0005-0000-0000-0000A73D0000}"/>
    <cellStyle name="Style 138" xfId="2958" xr:uid="{00000000-0005-0000-0000-0000A83D0000}"/>
    <cellStyle name="Style 138 2" xfId="2959" xr:uid="{00000000-0005-0000-0000-0000A93D0000}"/>
    <cellStyle name="Style 138 2 2" xfId="15830" xr:uid="{00000000-0005-0000-0000-0000AA3D0000}"/>
    <cellStyle name="Style 138 3" xfId="15829" xr:uid="{00000000-0005-0000-0000-0000AB3D0000}"/>
    <cellStyle name="Style 139" xfId="2960" xr:uid="{00000000-0005-0000-0000-0000AC3D0000}"/>
    <cellStyle name="Style 139 2" xfId="2961" xr:uid="{00000000-0005-0000-0000-0000AD3D0000}"/>
    <cellStyle name="Style 139 2 2" xfId="15832" xr:uid="{00000000-0005-0000-0000-0000AE3D0000}"/>
    <cellStyle name="Style 139 3" xfId="15831" xr:uid="{00000000-0005-0000-0000-0000AF3D0000}"/>
    <cellStyle name="Style 140" xfId="2962" xr:uid="{00000000-0005-0000-0000-0000B03D0000}"/>
    <cellStyle name="Style 140 2" xfId="2963" xr:uid="{00000000-0005-0000-0000-0000B13D0000}"/>
    <cellStyle name="Style 140 2 2" xfId="15834" xr:uid="{00000000-0005-0000-0000-0000B23D0000}"/>
    <cellStyle name="Style 140 3" xfId="15833" xr:uid="{00000000-0005-0000-0000-0000B33D0000}"/>
    <cellStyle name="Style 141" xfId="2964" xr:uid="{00000000-0005-0000-0000-0000B43D0000}"/>
    <cellStyle name="Style 141 2" xfId="2965" xr:uid="{00000000-0005-0000-0000-0000B53D0000}"/>
    <cellStyle name="Style 141 2 2" xfId="15836" xr:uid="{00000000-0005-0000-0000-0000B63D0000}"/>
    <cellStyle name="Style 141 3" xfId="2966" xr:uid="{00000000-0005-0000-0000-0000B73D0000}"/>
    <cellStyle name="Style 141 3 2" xfId="15837" xr:uid="{00000000-0005-0000-0000-0000B83D0000}"/>
    <cellStyle name="Style 141 4" xfId="15835" xr:uid="{00000000-0005-0000-0000-0000B93D0000}"/>
    <cellStyle name="Style 142" xfId="2967" xr:uid="{00000000-0005-0000-0000-0000BA3D0000}"/>
    <cellStyle name="Style 142 2" xfId="2968" xr:uid="{00000000-0005-0000-0000-0000BB3D0000}"/>
    <cellStyle name="Style 142 2 2" xfId="15839" xr:uid="{00000000-0005-0000-0000-0000BC3D0000}"/>
    <cellStyle name="Style 142 3" xfId="15838" xr:uid="{00000000-0005-0000-0000-0000BD3D0000}"/>
    <cellStyle name="Style 143" xfId="2969" xr:uid="{00000000-0005-0000-0000-0000BE3D0000}"/>
    <cellStyle name="Style 143 2" xfId="2970" xr:uid="{00000000-0005-0000-0000-0000BF3D0000}"/>
    <cellStyle name="Style 143 2 2" xfId="15841" xr:uid="{00000000-0005-0000-0000-0000C03D0000}"/>
    <cellStyle name="Style 143 3" xfId="15840" xr:uid="{00000000-0005-0000-0000-0000C13D0000}"/>
    <cellStyle name="Style 148" xfId="2971" xr:uid="{00000000-0005-0000-0000-0000C23D0000}"/>
    <cellStyle name="Style 148 2" xfId="2972" xr:uid="{00000000-0005-0000-0000-0000C33D0000}"/>
    <cellStyle name="Style 148 2 2" xfId="15843" xr:uid="{00000000-0005-0000-0000-0000C43D0000}"/>
    <cellStyle name="Style 148 3" xfId="2973" xr:uid="{00000000-0005-0000-0000-0000C53D0000}"/>
    <cellStyle name="Style 148 3 2" xfId="15844" xr:uid="{00000000-0005-0000-0000-0000C63D0000}"/>
    <cellStyle name="Style 148 4" xfId="15842" xr:uid="{00000000-0005-0000-0000-0000C73D0000}"/>
    <cellStyle name="Style 149" xfId="2974" xr:uid="{00000000-0005-0000-0000-0000C83D0000}"/>
    <cellStyle name="Style 149 2" xfId="2975" xr:uid="{00000000-0005-0000-0000-0000C93D0000}"/>
    <cellStyle name="Style 149 2 2" xfId="15846" xr:uid="{00000000-0005-0000-0000-0000CA3D0000}"/>
    <cellStyle name="Style 149 3" xfId="15845" xr:uid="{00000000-0005-0000-0000-0000CB3D0000}"/>
    <cellStyle name="Style 150" xfId="2976" xr:uid="{00000000-0005-0000-0000-0000CC3D0000}"/>
    <cellStyle name="Style 150 2" xfId="2977" xr:uid="{00000000-0005-0000-0000-0000CD3D0000}"/>
    <cellStyle name="Style 150 2 2" xfId="15848" xr:uid="{00000000-0005-0000-0000-0000CE3D0000}"/>
    <cellStyle name="Style 150 3" xfId="15847" xr:uid="{00000000-0005-0000-0000-0000CF3D0000}"/>
    <cellStyle name="Style 151" xfId="2978" xr:uid="{00000000-0005-0000-0000-0000D03D0000}"/>
    <cellStyle name="Style 151 2" xfId="2979" xr:uid="{00000000-0005-0000-0000-0000D13D0000}"/>
    <cellStyle name="Style 151 2 2" xfId="15850" xr:uid="{00000000-0005-0000-0000-0000D23D0000}"/>
    <cellStyle name="Style 151 3" xfId="15849" xr:uid="{00000000-0005-0000-0000-0000D33D0000}"/>
    <cellStyle name="Style 152" xfId="2980" xr:uid="{00000000-0005-0000-0000-0000D43D0000}"/>
    <cellStyle name="Style 152 2" xfId="2981" xr:uid="{00000000-0005-0000-0000-0000D53D0000}"/>
    <cellStyle name="Style 152 2 2" xfId="15852" xr:uid="{00000000-0005-0000-0000-0000D63D0000}"/>
    <cellStyle name="Style 152 3" xfId="2982" xr:uid="{00000000-0005-0000-0000-0000D73D0000}"/>
    <cellStyle name="Style 152 3 2" xfId="15853" xr:uid="{00000000-0005-0000-0000-0000D83D0000}"/>
    <cellStyle name="Style 152 4" xfId="15851" xr:uid="{00000000-0005-0000-0000-0000D93D0000}"/>
    <cellStyle name="Style 153" xfId="2983" xr:uid="{00000000-0005-0000-0000-0000DA3D0000}"/>
    <cellStyle name="Style 153 2" xfId="2984" xr:uid="{00000000-0005-0000-0000-0000DB3D0000}"/>
    <cellStyle name="Style 153 2 2" xfId="15855" xr:uid="{00000000-0005-0000-0000-0000DC3D0000}"/>
    <cellStyle name="Style 153 3" xfId="15854" xr:uid="{00000000-0005-0000-0000-0000DD3D0000}"/>
    <cellStyle name="Style 154" xfId="2985" xr:uid="{00000000-0005-0000-0000-0000DE3D0000}"/>
    <cellStyle name="Style 154 2" xfId="2986" xr:uid="{00000000-0005-0000-0000-0000DF3D0000}"/>
    <cellStyle name="Style 154 2 2" xfId="15857" xr:uid="{00000000-0005-0000-0000-0000E03D0000}"/>
    <cellStyle name="Style 154 3" xfId="15856" xr:uid="{00000000-0005-0000-0000-0000E13D0000}"/>
    <cellStyle name="Style 159" xfId="2987" xr:uid="{00000000-0005-0000-0000-0000E23D0000}"/>
    <cellStyle name="Style 159 2" xfId="2988" xr:uid="{00000000-0005-0000-0000-0000E33D0000}"/>
    <cellStyle name="Style 159 2 2" xfId="15859" xr:uid="{00000000-0005-0000-0000-0000E43D0000}"/>
    <cellStyle name="Style 159 3" xfId="2989" xr:uid="{00000000-0005-0000-0000-0000E53D0000}"/>
    <cellStyle name="Style 159 3 2" xfId="15860" xr:uid="{00000000-0005-0000-0000-0000E63D0000}"/>
    <cellStyle name="Style 159 4" xfId="15858" xr:uid="{00000000-0005-0000-0000-0000E73D0000}"/>
    <cellStyle name="Style 160" xfId="2990" xr:uid="{00000000-0005-0000-0000-0000E83D0000}"/>
    <cellStyle name="Style 160 2" xfId="2991" xr:uid="{00000000-0005-0000-0000-0000E93D0000}"/>
    <cellStyle name="Style 160 2 2" xfId="15862" xr:uid="{00000000-0005-0000-0000-0000EA3D0000}"/>
    <cellStyle name="Style 160 3" xfId="15861" xr:uid="{00000000-0005-0000-0000-0000EB3D0000}"/>
    <cellStyle name="Style 161" xfId="2992" xr:uid="{00000000-0005-0000-0000-0000EC3D0000}"/>
    <cellStyle name="Style 161 2" xfId="2993" xr:uid="{00000000-0005-0000-0000-0000ED3D0000}"/>
    <cellStyle name="Style 161 2 2" xfId="15864" xr:uid="{00000000-0005-0000-0000-0000EE3D0000}"/>
    <cellStyle name="Style 161 3" xfId="15863" xr:uid="{00000000-0005-0000-0000-0000EF3D0000}"/>
    <cellStyle name="Style 162" xfId="2994" xr:uid="{00000000-0005-0000-0000-0000F03D0000}"/>
    <cellStyle name="Style 162 2" xfId="2995" xr:uid="{00000000-0005-0000-0000-0000F13D0000}"/>
    <cellStyle name="Style 162 2 2" xfId="15866" xr:uid="{00000000-0005-0000-0000-0000F23D0000}"/>
    <cellStyle name="Style 162 3" xfId="15865" xr:uid="{00000000-0005-0000-0000-0000F33D0000}"/>
    <cellStyle name="Style 163" xfId="2996" xr:uid="{00000000-0005-0000-0000-0000F43D0000}"/>
    <cellStyle name="Style 163 2" xfId="2997" xr:uid="{00000000-0005-0000-0000-0000F53D0000}"/>
    <cellStyle name="Style 163 2 2" xfId="15868" xr:uid="{00000000-0005-0000-0000-0000F63D0000}"/>
    <cellStyle name="Style 163 3" xfId="2998" xr:uid="{00000000-0005-0000-0000-0000F73D0000}"/>
    <cellStyle name="Style 163 3 2" xfId="15869" xr:uid="{00000000-0005-0000-0000-0000F83D0000}"/>
    <cellStyle name="Style 163 4" xfId="15867" xr:uid="{00000000-0005-0000-0000-0000F93D0000}"/>
    <cellStyle name="Style 164" xfId="2999" xr:uid="{00000000-0005-0000-0000-0000FA3D0000}"/>
    <cellStyle name="Style 164 2" xfId="3000" xr:uid="{00000000-0005-0000-0000-0000FB3D0000}"/>
    <cellStyle name="Style 164 2 2" xfId="15871" xr:uid="{00000000-0005-0000-0000-0000FC3D0000}"/>
    <cellStyle name="Style 164 3" xfId="15870" xr:uid="{00000000-0005-0000-0000-0000FD3D0000}"/>
    <cellStyle name="Style 165" xfId="3001" xr:uid="{00000000-0005-0000-0000-0000FE3D0000}"/>
    <cellStyle name="Style 165 2" xfId="3002" xr:uid="{00000000-0005-0000-0000-0000FF3D0000}"/>
    <cellStyle name="Style 165 2 2" xfId="15873" xr:uid="{00000000-0005-0000-0000-0000003E0000}"/>
    <cellStyle name="Style 165 3" xfId="15872" xr:uid="{00000000-0005-0000-0000-0000013E0000}"/>
    <cellStyle name="Style 21" xfId="3003" xr:uid="{00000000-0005-0000-0000-0000023E0000}"/>
    <cellStyle name="Style 21 10" xfId="15875" xr:uid="{00000000-0005-0000-0000-0000033E0000}"/>
    <cellStyle name="Style 21 10 2" xfId="15876" xr:uid="{00000000-0005-0000-0000-0000043E0000}"/>
    <cellStyle name="Style 21 11" xfId="15877" xr:uid="{00000000-0005-0000-0000-0000053E0000}"/>
    <cellStyle name="Style 21 11 2" xfId="15878" xr:uid="{00000000-0005-0000-0000-0000063E0000}"/>
    <cellStyle name="Style 21 12" xfId="15879" xr:uid="{00000000-0005-0000-0000-0000073E0000}"/>
    <cellStyle name="Style 21 13" xfId="15874" xr:uid="{00000000-0005-0000-0000-0000083E0000}"/>
    <cellStyle name="Style 21 2" xfId="3004" xr:uid="{00000000-0005-0000-0000-0000093E0000}"/>
    <cellStyle name="Style 21 2 10" xfId="15881" xr:uid="{00000000-0005-0000-0000-00000A3E0000}"/>
    <cellStyle name="Style 21 2 10 2" xfId="15882" xr:uid="{00000000-0005-0000-0000-00000B3E0000}"/>
    <cellStyle name="Style 21 2 11" xfId="15883" xr:uid="{00000000-0005-0000-0000-00000C3E0000}"/>
    <cellStyle name="Style 21 2 12" xfId="15880" xr:uid="{00000000-0005-0000-0000-00000D3E0000}"/>
    <cellStyle name="Style 21 2 2" xfId="3005" xr:uid="{00000000-0005-0000-0000-00000E3E0000}"/>
    <cellStyle name="Style 21 2 2 2" xfId="15885" xr:uid="{00000000-0005-0000-0000-00000F3E0000}"/>
    <cellStyle name="Style 21 2 2 2 2" xfId="15886" xr:uid="{00000000-0005-0000-0000-0000103E0000}"/>
    <cellStyle name="Style 21 2 2 3" xfId="15887" xr:uid="{00000000-0005-0000-0000-0000113E0000}"/>
    <cellStyle name="Style 21 2 2 3 2" xfId="15888" xr:uid="{00000000-0005-0000-0000-0000123E0000}"/>
    <cellStyle name="Style 21 2 2 4" xfId="15889" xr:uid="{00000000-0005-0000-0000-0000133E0000}"/>
    <cellStyle name="Style 21 2 2 5" xfId="15884" xr:uid="{00000000-0005-0000-0000-0000143E0000}"/>
    <cellStyle name="Style 21 2 3" xfId="15890" xr:uid="{00000000-0005-0000-0000-0000153E0000}"/>
    <cellStyle name="Style 21 2 3 2" xfId="15891" xr:uid="{00000000-0005-0000-0000-0000163E0000}"/>
    <cellStyle name="Style 21 2 3 2 2" xfId="15892" xr:uid="{00000000-0005-0000-0000-0000173E0000}"/>
    <cellStyle name="Style 21 2 3 3" xfId="15893" xr:uid="{00000000-0005-0000-0000-0000183E0000}"/>
    <cellStyle name="Style 21 2 3 3 2" xfId="15894" xr:uid="{00000000-0005-0000-0000-0000193E0000}"/>
    <cellStyle name="Style 21 2 3 4" xfId="15895" xr:uid="{00000000-0005-0000-0000-00001A3E0000}"/>
    <cellStyle name="Style 21 2 4" xfId="15896" xr:uid="{00000000-0005-0000-0000-00001B3E0000}"/>
    <cellStyle name="Style 21 2 4 2" xfId="15897" xr:uid="{00000000-0005-0000-0000-00001C3E0000}"/>
    <cellStyle name="Style 21 2 4 2 2" xfId="15898" xr:uid="{00000000-0005-0000-0000-00001D3E0000}"/>
    <cellStyle name="Style 21 2 4 3" xfId="15899" xr:uid="{00000000-0005-0000-0000-00001E3E0000}"/>
    <cellStyle name="Style 21 2 4 3 2" xfId="15900" xr:uid="{00000000-0005-0000-0000-00001F3E0000}"/>
    <cellStyle name="Style 21 2 4 4" xfId="15901" xr:uid="{00000000-0005-0000-0000-0000203E0000}"/>
    <cellStyle name="Style 21 2 5" xfId="15902" xr:uid="{00000000-0005-0000-0000-0000213E0000}"/>
    <cellStyle name="Style 21 2 5 2" xfId="15903" xr:uid="{00000000-0005-0000-0000-0000223E0000}"/>
    <cellStyle name="Style 21 2 5 2 2" xfId="15904" xr:uid="{00000000-0005-0000-0000-0000233E0000}"/>
    <cellStyle name="Style 21 2 5 3" xfId="15905" xr:uid="{00000000-0005-0000-0000-0000243E0000}"/>
    <cellStyle name="Style 21 2 5 3 2" xfId="15906" xr:uid="{00000000-0005-0000-0000-0000253E0000}"/>
    <cellStyle name="Style 21 2 5 4" xfId="15907" xr:uid="{00000000-0005-0000-0000-0000263E0000}"/>
    <cellStyle name="Style 21 2 5 4 2" xfId="15908" xr:uid="{00000000-0005-0000-0000-0000273E0000}"/>
    <cellStyle name="Style 21 2 5 5" xfId="15909" xr:uid="{00000000-0005-0000-0000-0000283E0000}"/>
    <cellStyle name="Style 21 2 6" xfId="15910" xr:uid="{00000000-0005-0000-0000-0000293E0000}"/>
    <cellStyle name="Style 21 2 6 2" xfId="15911" xr:uid="{00000000-0005-0000-0000-00002A3E0000}"/>
    <cellStyle name="Style 21 2 6 2 2" xfId="15912" xr:uid="{00000000-0005-0000-0000-00002B3E0000}"/>
    <cellStyle name="Style 21 2 6 3" xfId="15913" xr:uid="{00000000-0005-0000-0000-00002C3E0000}"/>
    <cellStyle name="Style 21 2 6 3 2" xfId="15914" xr:uid="{00000000-0005-0000-0000-00002D3E0000}"/>
    <cellStyle name="Style 21 2 6 4" xfId="15915" xr:uid="{00000000-0005-0000-0000-00002E3E0000}"/>
    <cellStyle name="Style 21 2 7" xfId="15916" xr:uid="{00000000-0005-0000-0000-00002F3E0000}"/>
    <cellStyle name="Style 21 2 7 2" xfId="15917" xr:uid="{00000000-0005-0000-0000-0000303E0000}"/>
    <cellStyle name="Style 21 2 8" xfId="15918" xr:uid="{00000000-0005-0000-0000-0000313E0000}"/>
    <cellStyle name="Style 21 2 8 2" xfId="15919" xr:uid="{00000000-0005-0000-0000-0000323E0000}"/>
    <cellStyle name="Style 21 2 9" xfId="15920" xr:uid="{00000000-0005-0000-0000-0000333E0000}"/>
    <cellStyle name="Style 21 2 9 2" xfId="15921" xr:uid="{00000000-0005-0000-0000-0000343E0000}"/>
    <cellStyle name="Style 21 3" xfId="3006" xr:uid="{00000000-0005-0000-0000-0000353E0000}"/>
    <cellStyle name="Style 21 3 2" xfId="15923" xr:uid="{00000000-0005-0000-0000-0000363E0000}"/>
    <cellStyle name="Style 21 3 2 2" xfId="15924" xr:uid="{00000000-0005-0000-0000-0000373E0000}"/>
    <cellStyle name="Style 21 3 3" xfId="15925" xr:uid="{00000000-0005-0000-0000-0000383E0000}"/>
    <cellStyle name="Style 21 3 3 2" xfId="15926" xr:uid="{00000000-0005-0000-0000-0000393E0000}"/>
    <cellStyle name="Style 21 3 4" xfId="15927" xr:uid="{00000000-0005-0000-0000-00003A3E0000}"/>
    <cellStyle name="Style 21 3 5" xfId="15922" xr:uid="{00000000-0005-0000-0000-00003B3E0000}"/>
    <cellStyle name="Style 21 4" xfId="3007" xr:uid="{00000000-0005-0000-0000-00003C3E0000}"/>
    <cellStyle name="Style 21 4 2" xfId="15929" xr:uid="{00000000-0005-0000-0000-00003D3E0000}"/>
    <cellStyle name="Style 21 4 2 2" xfId="15930" xr:uid="{00000000-0005-0000-0000-00003E3E0000}"/>
    <cellStyle name="Style 21 4 3" xfId="15931" xr:uid="{00000000-0005-0000-0000-00003F3E0000}"/>
    <cellStyle name="Style 21 4 3 2" xfId="15932" xr:uid="{00000000-0005-0000-0000-0000403E0000}"/>
    <cellStyle name="Style 21 4 4" xfId="15933" xr:uid="{00000000-0005-0000-0000-0000413E0000}"/>
    <cellStyle name="Style 21 4 5" xfId="15928" xr:uid="{00000000-0005-0000-0000-0000423E0000}"/>
    <cellStyle name="Style 21 5" xfId="15934" xr:uid="{00000000-0005-0000-0000-0000433E0000}"/>
    <cellStyle name="Style 21 5 2" xfId="15935" xr:uid="{00000000-0005-0000-0000-0000443E0000}"/>
    <cellStyle name="Style 21 5 2 2" xfId="15936" xr:uid="{00000000-0005-0000-0000-0000453E0000}"/>
    <cellStyle name="Style 21 5 3" xfId="15937" xr:uid="{00000000-0005-0000-0000-0000463E0000}"/>
    <cellStyle name="Style 21 5 3 2" xfId="15938" xr:uid="{00000000-0005-0000-0000-0000473E0000}"/>
    <cellStyle name="Style 21 5 4" xfId="15939" xr:uid="{00000000-0005-0000-0000-0000483E0000}"/>
    <cellStyle name="Style 21 6" xfId="15940" xr:uid="{00000000-0005-0000-0000-0000493E0000}"/>
    <cellStyle name="Style 21 6 2" xfId="15941" xr:uid="{00000000-0005-0000-0000-00004A3E0000}"/>
    <cellStyle name="Style 21 6 2 2" xfId="15942" xr:uid="{00000000-0005-0000-0000-00004B3E0000}"/>
    <cellStyle name="Style 21 6 3" xfId="15943" xr:uid="{00000000-0005-0000-0000-00004C3E0000}"/>
    <cellStyle name="Style 21 6 3 2" xfId="15944" xr:uid="{00000000-0005-0000-0000-00004D3E0000}"/>
    <cellStyle name="Style 21 6 4" xfId="15945" xr:uid="{00000000-0005-0000-0000-00004E3E0000}"/>
    <cellStyle name="Style 21 6 4 2" xfId="15946" xr:uid="{00000000-0005-0000-0000-00004F3E0000}"/>
    <cellStyle name="Style 21 6 5" xfId="15947" xr:uid="{00000000-0005-0000-0000-0000503E0000}"/>
    <cellStyle name="Style 21 7" xfId="15948" xr:uid="{00000000-0005-0000-0000-0000513E0000}"/>
    <cellStyle name="Style 21 7 2" xfId="15949" xr:uid="{00000000-0005-0000-0000-0000523E0000}"/>
    <cellStyle name="Style 21 7 2 2" xfId="15950" xr:uid="{00000000-0005-0000-0000-0000533E0000}"/>
    <cellStyle name="Style 21 7 3" xfId="15951" xr:uid="{00000000-0005-0000-0000-0000543E0000}"/>
    <cellStyle name="Style 21 7 3 2" xfId="15952" xr:uid="{00000000-0005-0000-0000-0000553E0000}"/>
    <cellStyle name="Style 21 7 4" xfId="15953" xr:uid="{00000000-0005-0000-0000-0000563E0000}"/>
    <cellStyle name="Style 21 8" xfId="15954" xr:uid="{00000000-0005-0000-0000-0000573E0000}"/>
    <cellStyle name="Style 21 8 2" xfId="15955" xr:uid="{00000000-0005-0000-0000-0000583E0000}"/>
    <cellStyle name="Style 21 9" xfId="15956" xr:uid="{00000000-0005-0000-0000-0000593E0000}"/>
    <cellStyle name="Style 21 9 2" xfId="15957" xr:uid="{00000000-0005-0000-0000-00005A3E0000}"/>
    <cellStyle name="Style 22" xfId="3008" xr:uid="{00000000-0005-0000-0000-00005B3E0000}"/>
    <cellStyle name="Style 22 10" xfId="15959" xr:uid="{00000000-0005-0000-0000-00005C3E0000}"/>
    <cellStyle name="Style 22 10 2" xfId="15960" xr:uid="{00000000-0005-0000-0000-00005D3E0000}"/>
    <cellStyle name="Style 22 11" xfId="15961" xr:uid="{00000000-0005-0000-0000-00005E3E0000}"/>
    <cellStyle name="Style 22 12" xfId="15958" xr:uid="{00000000-0005-0000-0000-00005F3E0000}"/>
    <cellStyle name="Style 22 2" xfId="3009" xr:uid="{00000000-0005-0000-0000-0000603E0000}"/>
    <cellStyle name="Style 22 2 2" xfId="15963" xr:uid="{00000000-0005-0000-0000-0000613E0000}"/>
    <cellStyle name="Style 22 2 2 2" xfId="15964" xr:uid="{00000000-0005-0000-0000-0000623E0000}"/>
    <cellStyle name="Style 22 2 3" xfId="15965" xr:uid="{00000000-0005-0000-0000-0000633E0000}"/>
    <cellStyle name="Style 22 2 3 2" xfId="15966" xr:uid="{00000000-0005-0000-0000-0000643E0000}"/>
    <cellStyle name="Style 22 2 4" xfId="15967" xr:uid="{00000000-0005-0000-0000-0000653E0000}"/>
    <cellStyle name="Style 22 2 5" xfId="15962" xr:uid="{00000000-0005-0000-0000-0000663E0000}"/>
    <cellStyle name="Style 22 3" xfId="15968" xr:uid="{00000000-0005-0000-0000-0000673E0000}"/>
    <cellStyle name="Style 22 3 2" xfId="15969" xr:uid="{00000000-0005-0000-0000-0000683E0000}"/>
    <cellStyle name="Style 22 3 2 2" xfId="15970" xr:uid="{00000000-0005-0000-0000-0000693E0000}"/>
    <cellStyle name="Style 22 3 3" xfId="15971" xr:uid="{00000000-0005-0000-0000-00006A3E0000}"/>
    <cellStyle name="Style 22 3 3 2" xfId="15972" xr:uid="{00000000-0005-0000-0000-00006B3E0000}"/>
    <cellStyle name="Style 22 3 4" xfId="15973" xr:uid="{00000000-0005-0000-0000-00006C3E0000}"/>
    <cellStyle name="Style 22 4" xfId="15974" xr:uid="{00000000-0005-0000-0000-00006D3E0000}"/>
    <cellStyle name="Style 22 4 2" xfId="15975" xr:uid="{00000000-0005-0000-0000-00006E3E0000}"/>
    <cellStyle name="Style 22 4 2 2" xfId="15976" xr:uid="{00000000-0005-0000-0000-00006F3E0000}"/>
    <cellStyle name="Style 22 4 3" xfId="15977" xr:uid="{00000000-0005-0000-0000-0000703E0000}"/>
    <cellStyle name="Style 22 4 3 2" xfId="15978" xr:uid="{00000000-0005-0000-0000-0000713E0000}"/>
    <cellStyle name="Style 22 4 4" xfId="15979" xr:uid="{00000000-0005-0000-0000-0000723E0000}"/>
    <cellStyle name="Style 22 5" xfId="15980" xr:uid="{00000000-0005-0000-0000-0000733E0000}"/>
    <cellStyle name="Style 22 5 2" xfId="15981" xr:uid="{00000000-0005-0000-0000-0000743E0000}"/>
    <cellStyle name="Style 22 5 2 2" xfId="15982" xr:uid="{00000000-0005-0000-0000-0000753E0000}"/>
    <cellStyle name="Style 22 5 3" xfId="15983" xr:uid="{00000000-0005-0000-0000-0000763E0000}"/>
    <cellStyle name="Style 22 5 3 2" xfId="15984" xr:uid="{00000000-0005-0000-0000-0000773E0000}"/>
    <cellStyle name="Style 22 5 4" xfId="15985" xr:uid="{00000000-0005-0000-0000-0000783E0000}"/>
    <cellStyle name="Style 22 5 4 2" xfId="15986" xr:uid="{00000000-0005-0000-0000-0000793E0000}"/>
    <cellStyle name="Style 22 5 5" xfId="15987" xr:uid="{00000000-0005-0000-0000-00007A3E0000}"/>
    <cellStyle name="Style 22 6" xfId="15988" xr:uid="{00000000-0005-0000-0000-00007B3E0000}"/>
    <cellStyle name="Style 22 6 2" xfId="15989" xr:uid="{00000000-0005-0000-0000-00007C3E0000}"/>
    <cellStyle name="Style 22 6 2 2" xfId="15990" xr:uid="{00000000-0005-0000-0000-00007D3E0000}"/>
    <cellStyle name="Style 22 6 3" xfId="15991" xr:uid="{00000000-0005-0000-0000-00007E3E0000}"/>
    <cellStyle name="Style 22 6 3 2" xfId="15992" xr:uid="{00000000-0005-0000-0000-00007F3E0000}"/>
    <cellStyle name="Style 22 6 4" xfId="15993" xr:uid="{00000000-0005-0000-0000-0000803E0000}"/>
    <cellStyle name="Style 22 7" xfId="15994" xr:uid="{00000000-0005-0000-0000-0000813E0000}"/>
    <cellStyle name="Style 22 7 2" xfId="15995" xr:uid="{00000000-0005-0000-0000-0000823E0000}"/>
    <cellStyle name="Style 22 8" xfId="15996" xr:uid="{00000000-0005-0000-0000-0000833E0000}"/>
    <cellStyle name="Style 22 8 2" xfId="15997" xr:uid="{00000000-0005-0000-0000-0000843E0000}"/>
    <cellStyle name="Style 22 9" xfId="15998" xr:uid="{00000000-0005-0000-0000-0000853E0000}"/>
    <cellStyle name="Style 22 9 2" xfId="15999" xr:uid="{00000000-0005-0000-0000-0000863E0000}"/>
    <cellStyle name="Style 23" xfId="3010" xr:uid="{00000000-0005-0000-0000-0000873E0000}"/>
    <cellStyle name="Style 23 10" xfId="16001" xr:uid="{00000000-0005-0000-0000-0000883E0000}"/>
    <cellStyle name="Style 23 10 2" xfId="16002" xr:uid="{00000000-0005-0000-0000-0000893E0000}"/>
    <cellStyle name="Style 23 11" xfId="16003" xr:uid="{00000000-0005-0000-0000-00008A3E0000}"/>
    <cellStyle name="Style 23 12" xfId="16000" xr:uid="{00000000-0005-0000-0000-00008B3E0000}"/>
    <cellStyle name="Style 23 2" xfId="3011" xr:uid="{00000000-0005-0000-0000-00008C3E0000}"/>
    <cellStyle name="Style 23 2 2" xfId="16005" xr:uid="{00000000-0005-0000-0000-00008D3E0000}"/>
    <cellStyle name="Style 23 2 2 2" xfId="16006" xr:uid="{00000000-0005-0000-0000-00008E3E0000}"/>
    <cellStyle name="Style 23 2 3" xfId="16007" xr:uid="{00000000-0005-0000-0000-00008F3E0000}"/>
    <cellStyle name="Style 23 2 3 2" xfId="16008" xr:uid="{00000000-0005-0000-0000-0000903E0000}"/>
    <cellStyle name="Style 23 2 4" xfId="16009" xr:uid="{00000000-0005-0000-0000-0000913E0000}"/>
    <cellStyle name="Style 23 2 5" xfId="16004" xr:uid="{00000000-0005-0000-0000-0000923E0000}"/>
    <cellStyle name="Style 23 3" xfId="16010" xr:uid="{00000000-0005-0000-0000-0000933E0000}"/>
    <cellStyle name="Style 23 3 2" xfId="16011" xr:uid="{00000000-0005-0000-0000-0000943E0000}"/>
    <cellStyle name="Style 23 3 2 2" xfId="16012" xr:uid="{00000000-0005-0000-0000-0000953E0000}"/>
    <cellStyle name="Style 23 3 3" xfId="16013" xr:uid="{00000000-0005-0000-0000-0000963E0000}"/>
    <cellStyle name="Style 23 3 3 2" xfId="16014" xr:uid="{00000000-0005-0000-0000-0000973E0000}"/>
    <cellStyle name="Style 23 3 4" xfId="16015" xr:uid="{00000000-0005-0000-0000-0000983E0000}"/>
    <cellStyle name="Style 23 4" xfId="16016" xr:uid="{00000000-0005-0000-0000-0000993E0000}"/>
    <cellStyle name="Style 23 4 2" xfId="16017" xr:uid="{00000000-0005-0000-0000-00009A3E0000}"/>
    <cellStyle name="Style 23 4 2 2" xfId="16018" xr:uid="{00000000-0005-0000-0000-00009B3E0000}"/>
    <cellStyle name="Style 23 4 3" xfId="16019" xr:uid="{00000000-0005-0000-0000-00009C3E0000}"/>
    <cellStyle name="Style 23 4 3 2" xfId="16020" xr:uid="{00000000-0005-0000-0000-00009D3E0000}"/>
    <cellStyle name="Style 23 4 4" xfId="16021" xr:uid="{00000000-0005-0000-0000-00009E3E0000}"/>
    <cellStyle name="Style 23 5" xfId="16022" xr:uid="{00000000-0005-0000-0000-00009F3E0000}"/>
    <cellStyle name="Style 23 5 2" xfId="16023" xr:uid="{00000000-0005-0000-0000-0000A03E0000}"/>
    <cellStyle name="Style 23 5 2 2" xfId="16024" xr:uid="{00000000-0005-0000-0000-0000A13E0000}"/>
    <cellStyle name="Style 23 5 3" xfId="16025" xr:uid="{00000000-0005-0000-0000-0000A23E0000}"/>
    <cellStyle name="Style 23 5 3 2" xfId="16026" xr:uid="{00000000-0005-0000-0000-0000A33E0000}"/>
    <cellStyle name="Style 23 5 4" xfId="16027" xr:uid="{00000000-0005-0000-0000-0000A43E0000}"/>
    <cellStyle name="Style 23 5 4 2" xfId="16028" xr:uid="{00000000-0005-0000-0000-0000A53E0000}"/>
    <cellStyle name="Style 23 5 5" xfId="16029" xr:uid="{00000000-0005-0000-0000-0000A63E0000}"/>
    <cellStyle name="Style 23 6" xfId="16030" xr:uid="{00000000-0005-0000-0000-0000A73E0000}"/>
    <cellStyle name="Style 23 6 2" xfId="16031" xr:uid="{00000000-0005-0000-0000-0000A83E0000}"/>
    <cellStyle name="Style 23 6 2 2" xfId="16032" xr:uid="{00000000-0005-0000-0000-0000A93E0000}"/>
    <cellStyle name="Style 23 6 3" xfId="16033" xr:uid="{00000000-0005-0000-0000-0000AA3E0000}"/>
    <cellStyle name="Style 23 6 3 2" xfId="16034" xr:uid="{00000000-0005-0000-0000-0000AB3E0000}"/>
    <cellStyle name="Style 23 6 4" xfId="16035" xr:uid="{00000000-0005-0000-0000-0000AC3E0000}"/>
    <cellStyle name="Style 23 7" xfId="16036" xr:uid="{00000000-0005-0000-0000-0000AD3E0000}"/>
    <cellStyle name="Style 23 7 2" xfId="16037" xr:uid="{00000000-0005-0000-0000-0000AE3E0000}"/>
    <cellStyle name="Style 23 8" xfId="16038" xr:uid="{00000000-0005-0000-0000-0000AF3E0000}"/>
    <cellStyle name="Style 23 8 2" xfId="16039" xr:uid="{00000000-0005-0000-0000-0000B03E0000}"/>
    <cellStyle name="Style 23 9" xfId="16040" xr:uid="{00000000-0005-0000-0000-0000B13E0000}"/>
    <cellStyle name="Style 23 9 2" xfId="16041" xr:uid="{00000000-0005-0000-0000-0000B23E0000}"/>
    <cellStyle name="Style 24" xfId="3012" xr:uid="{00000000-0005-0000-0000-0000B33E0000}"/>
    <cellStyle name="Style 24 10" xfId="16043" xr:uid="{00000000-0005-0000-0000-0000B43E0000}"/>
    <cellStyle name="Style 24 10 2" xfId="16044" xr:uid="{00000000-0005-0000-0000-0000B53E0000}"/>
    <cellStyle name="Style 24 11" xfId="16045" xr:uid="{00000000-0005-0000-0000-0000B63E0000}"/>
    <cellStyle name="Style 24 12" xfId="16042" xr:uid="{00000000-0005-0000-0000-0000B73E0000}"/>
    <cellStyle name="Style 24 2" xfId="3013" xr:uid="{00000000-0005-0000-0000-0000B83E0000}"/>
    <cellStyle name="Style 24 2 2" xfId="16047" xr:uid="{00000000-0005-0000-0000-0000B93E0000}"/>
    <cellStyle name="Style 24 2 2 2" xfId="16048" xr:uid="{00000000-0005-0000-0000-0000BA3E0000}"/>
    <cellStyle name="Style 24 2 3" xfId="16049" xr:uid="{00000000-0005-0000-0000-0000BB3E0000}"/>
    <cellStyle name="Style 24 2 3 2" xfId="16050" xr:uid="{00000000-0005-0000-0000-0000BC3E0000}"/>
    <cellStyle name="Style 24 2 4" xfId="16051" xr:uid="{00000000-0005-0000-0000-0000BD3E0000}"/>
    <cellStyle name="Style 24 2 5" xfId="16046" xr:uid="{00000000-0005-0000-0000-0000BE3E0000}"/>
    <cellStyle name="Style 24 3" xfId="16052" xr:uid="{00000000-0005-0000-0000-0000BF3E0000}"/>
    <cellStyle name="Style 24 3 2" xfId="16053" xr:uid="{00000000-0005-0000-0000-0000C03E0000}"/>
    <cellStyle name="Style 24 3 2 2" xfId="16054" xr:uid="{00000000-0005-0000-0000-0000C13E0000}"/>
    <cellStyle name="Style 24 3 3" xfId="16055" xr:uid="{00000000-0005-0000-0000-0000C23E0000}"/>
    <cellStyle name="Style 24 3 3 2" xfId="16056" xr:uid="{00000000-0005-0000-0000-0000C33E0000}"/>
    <cellStyle name="Style 24 3 4" xfId="16057" xr:uid="{00000000-0005-0000-0000-0000C43E0000}"/>
    <cellStyle name="Style 24 4" xfId="16058" xr:uid="{00000000-0005-0000-0000-0000C53E0000}"/>
    <cellStyle name="Style 24 4 2" xfId="16059" xr:uid="{00000000-0005-0000-0000-0000C63E0000}"/>
    <cellStyle name="Style 24 4 2 2" xfId="16060" xr:uid="{00000000-0005-0000-0000-0000C73E0000}"/>
    <cellStyle name="Style 24 4 3" xfId="16061" xr:uid="{00000000-0005-0000-0000-0000C83E0000}"/>
    <cellStyle name="Style 24 4 3 2" xfId="16062" xr:uid="{00000000-0005-0000-0000-0000C93E0000}"/>
    <cellStyle name="Style 24 4 4" xfId="16063" xr:uid="{00000000-0005-0000-0000-0000CA3E0000}"/>
    <cellStyle name="Style 24 5" xfId="16064" xr:uid="{00000000-0005-0000-0000-0000CB3E0000}"/>
    <cellStyle name="Style 24 5 2" xfId="16065" xr:uid="{00000000-0005-0000-0000-0000CC3E0000}"/>
    <cellStyle name="Style 24 5 2 2" xfId="16066" xr:uid="{00000000-0005-0000-0000-0000CD3E0000}"/>
    <cellStyle name="Style 24 5 3" xfId="16067" xr:uid="{00000000-0005-0000-0000-0000CE3E0000}"/>
    <cellStyle name="Style 24 5 3 2" xfId="16068" xr:uid="{00000000-0005-0000-0000-0000CF3E0000}"/>
    <cellStyle name="Style 24 5 4" xfId="16069" xr:uid="{00000000-0005-0000-0000-0000D03E0000}"/>
    <cellStyle name="Style 24 5 4 2" xfId="16070" xr:uid="{00000000-0005-0000-0000-0000D13E0000}"/>
    <cellStyle name="Style 24 5 5" xfId="16071" xr:uid="{00000000-0005-0000-0000-0000D23E0000}"/>
    <cellStyle name="Style 24 6" xfId="16072" xr:uid="{00000000-0005-0000-0000-0000D33E0000}"/>
    <cellStyle name="Style 24 6 2" xfId="16073" xr:uid="{00000000-0005-0000-0000-0000D43E0000}"/>
    <cellStyle name="Style 24 6 2 2" xfId="16074" xr:uid="{00000000-0005-0000-0000-0000D53E0000}"/>
    <cellStyle name="Style 24 6 3" xfId="16075" xr:uid="{00000000-0005-0000-0000-0000D63E0000}"/>
    <cellStyle name="Style 24 6 3 2" xfId="16076" xr:uid="{00000000-0005-0000-0000-0000D73E0000}"/>
    <cellStyle name="Style 24 6 4" xfId="16077" xr:uid="{00000000-0005-0000-0000-0000D83E0000}"/>
    <cellStyle name="Style 24 7" xfId="16078" xr:uid="{00000000-0005-0000-0000-0000D93E0000}"/>
    <cellStyle name="Style 24 7 2" xfId="16079" xr:uid="{00000000-0005-0000-0000-0000DA3E0000}"/>
    <cellStyle name="Style 24 8" xfId="16080" xr:uid="{00000000-0005-0000-0000-0000DB3E0000}"/>
    <cellStyle name="Style 24 8 2" xfId="16081" xr:uid="{00000000-0005-0000-0000-0000DC3E0000}"/>
    <cellStyle name="Style 24 9" xfId="16082" xr:uid="{00000000-0005-0000-0000-0000DD3E0000}"/>
    <cellStyle name="Style 24 9 2" xfId="16083" xr:uid="{00000000-0005-0000-0000-0000DE3E0000}"/>
    <cellStyle name="Style 25" xfId="3014" xr:uid="{00000000-0005-0000-0000-0000DF3E0000}"/>
    <cellStyle name="Style 25 10" xfId="16085" xr:uid="{00000000-0005-0000-0000-0000E03E0000}"/>
    <cellStyle name="Style 25 10 2" xfId="16086" xr:uid="{00000000-0005-0000-0000-0000E13E0000}"/>
    <cellStyle name="Style 25 11" xfId="16087" xr:uid="{00000000-0005-0000-0000-0000E23E0000}"/>
    <cellStyle name="Style 25 11 2" xfId="16088" xr:uid="{00000000-0005-0000-0000-0000E33E0000}"/>
    <cellStyle name="Style 25 12" xfId="16089" xr:uid="{00000000-0005-0000-0000-0000E43E0000}"/>
    <cellStyle name="Style 25 13" xfId="16084" xr:uid="{00000000-0005-0000-0000-0000E53E0000}"/>
    <cellStyle name="Style 25 2" xfId="3015" xr:uid="{00000000-0005-0000-0000-0000E63E0000}"/>
    <cellStyle name="Style 25 2 10" xfId="16091" xr:uid="{00000000-0005-0000-0000-0000E73E0000}"/>
    <cellStyle name="Style 25 2 10 2" xfId="16092" xr:uid="{00000000-0005-0000-0000-0000E83E0000}"/>
    <cellStyle name="Style 25 2 11" xfId="16093" xr:uid="{00000000-0005-0000-0000-0000E93E0000}"/>
    <cellStyle name="Style 25 2 12" xfId="16090" xr:uid="{00000000-0005-0000-0000-0000EA3E0000}"/>
    <cellStyle name="Style 25 2 2" xfId="16094" xr:uid="{00000000-0005-0000-0000-0000EB3E0000}"/>
    <cellStyle name="Style 25 2 2 2" xfId="16095" xr:uid="{00000000-0005-0000-0000-0000EC3E0000}"/>
    <cellStyle name="Style 25 2 2 2 2" xfId="16096" xr:uid="{00000000-0005-0000-0000-0000ED3E0000}"/>
    <cellStyle name="Style 25 2 2 3" xfId="16097" xr:uid="{00000000-0005-0000-0000-0000EE3E0000}"/>
    <cellStyle name="Style 25 2 2 3 2" xfId="16098" xr:uid="{00000000-0005-0000-0000-0000EF3E0000}"/>
    <cellStyle name="Style 25 2 2 4" xfId="16099" xr:uid="{00000000-0005-0000-0000-0000F03E0000}"/>
    <cellStyle name="Style 25 2 3" xfId="16100" xr:uid="{00000000-0005-0000-0000-0000F13E0000}"/>
    <cellStyle name="Style 25 2 3 2" xfId="16101" xr:uid="{00000000-0005-0000-0000-0000F23E0000}"/>
    <cellStyle name="Style 25 2 3 2 2" xfId="16102" xr:uid="{00000000-0005-0000-0000-0000F33E0000}"/>
    <cellStyle name="Style 25 2 3 3" xfId="16103" xr:uid="{00000000-0005-0000-0000-0000F43E0000}"/>
    <cellStyle name="Style 25 2 3 3 2" xfId="16104" xr:uid="{00000000-0005-0000-0000-0000F53E0000}"/>
    <cellStyle name="Style 25 2 3 4" xfId="16105" xr:uid="{00000000-0005-0000-0000-0000F63E0000}"/>
    <cellStyle name="Style 25 2 4" xfId="16106" xr:uid="{00000000-0005-0000-0000-0000F73E0000}"/>
    <cellStyle name="Style 25 2 4 2" xfId="16107" xr:uid="{00000000-0005-0000-0000-0000F83E0000}"/>
    <cellStyle name="Style 25 2 4 2 2" xfId="16108" xr:uid="{00000000-0005-0000-0000-0000F93E0000}"/>
    <cellStyle name="Style 25 2 4 3" xfId="16109" xr:uid="{00000000-0005-0000-0000-0000FA3E0000}"/>
    <cellStyle name="Style 25 2 4 3 2" xfId="16110" xr:uid="{00000000-0005-0000-0000-0000FB3E0000}"/>
    <cellStyle name="Style 25 2 4 4" xfId="16111" xr:uid="{00000000-0005-0000-0000-0000FC3E0000}"/>
    <cellStyle name="Style 25 2 5" xfId="16112" xr:uid="{00000000-0005-0000-0000-0000FD3E0000}"/>
    <cellStyle name="Style 25 2 5 2" xfId="16113" xr:uid="{00000000-0005-0000-0000-0000FE3E0000}"/>
    <cellStyle name="Style 25 2 5 2 2" xfId="16114" xr:uid="{00000000-0005-0000-0000-0000FF3E0000}"/>
    <cellStyle name="Style 25 2 5 3" xfId="16115" xr:uid="{00000000-0005-0000-0000-0000003F0000}"/>
    <cellStyle name="Style 25 2 5 3 2" xfId="16116" xr:uid="{00000000-0005-0000-0000-0000013F0000}"/>
    <cellStyle name="Style 25 2 5 4" xfId="16117" xr:uid="{00000000-0005-0000-0000-0000023F0000}"/>
    <cellStyle name="Style 25 2 5 4 2" xfId="16118" xr:uid="{00000000-0005-0000-0000-0000033F0000}"/>
    <cellStyle name="Style 25 2 5 5" xfId="16119" xr:uid="{00000000-0005-0000-0000-0000043F0000}"/>
    <cellStyle name="Style 25 2 6" xfId="16120" xr:uid="{00000000-0005-0000-0000-0000053F0000}"/>
    <cellStyle name="Style 25 2 6 2" xfId="16121" xr:uid="{00000000-0005-0000-0000-0000063F0000}"/>
    <cellStyle name="Style 25 2 6 2 2" xfId="16122" xr:uid="{00000000-0005-0000-0000-0000073F0000}"/>
    <cellStyle name="Style 25 2 6 3" xfId="16123" xr:uid="{00000000-0005-0000-0000-0000083F0000}"/>
    <cellStyle name="Style 25 2 6 3 2" xfId="16124" xr:uid="{00000000-0005-0000-0000-0000093F0000}"/>
    <cellStyle name="Style 25 2 6 4" xfId="16125" xr:uid="{00000000-0005-0000-0000-00000A3F0000}"/>
    <cellStyle name="Style 25 2 7" xfId="16126" xr:uid="{00000000-0005-0000-0000-00000B3F0000}"/>
    <cellStyle name="Style 25 2 7 2" xfId="16127" xr:uid="{00000000-0005-0000-0000-00000C3F0000}"/>
    <cellStyle name="Style 25 2 8" xfId="16128" xr:uid="{00000000-0005-0000-0000-00000D3F0000}"/>
    <cellStyle name="Style 25 2 8 2" xfId="16129" xr:uid="{00000000-0005-0000-0000-00000E3F0000}"/>
    <cellStyle name="Style 25 2 9" xfId="16130" xr:uid="{00000000-0005-0000-0000-00000F3F0000}"/>
    <cellStyle name="Style 25 2 9 2" xfId="16131" xr:uid="{00000000-0005-0000-0000-0000103F0000}"/>
    <cellStyle name="Style 25 3" xfId="3016" xr:uid="{00000000-0005-0000-0000-0000113F0000}"/>
    <cellStyle name="Style 25 3 2" xfId="16133" xr:uid="{00000000-0005-0000-0000-0000123F0000}"/>
    <cellStyle name="Style 25 3 2 2" xfId="16134" xr:uid="{00000000-0005-0000-0000-0000133F0000}"/>
    <cellStyle name="Style 25 3 3" xfId="16135" xr:uid="{00000000-0005-0000-0000-0000143F0000}"/>
    <cellStyle name="Style 25 3 3 2" xfId="16136" xr:uid="{00000000-0005-0000-0000-0000153F0000}"/>
    <cellStyle name="Style 25 3 4" xfId="16137" xr:uid="{00000000-0005-0000-0000-0000163F0000}"/>
    <cellStyle name="Style 25 3 5" xfId="16132" xr:uid="{00000000-0005-0000-0000-0000173F0000}"/>
    <cellStyle name="Style 25 4" xfId="16138" xr:uid="{00000000-0005-0000-0000-0000183F0000}"/>
    <cellStyle name="Style 25 4 2" xfId="16139" xr:uid="{00000000-0005-0000-0000-0000193F0000}"/>
    <cellStyle name="Style 25 4 2 2" xfId="16140" xr:uid="{00000000-0005-0000-0000-00001A3F0000}"/>
    <cellStyle name="Style 25 4 3" xfId="16141" xr:uid="{00000000-0005-0000-0000-00001B3F0000}"/>
    <cellStyle name="Style 25 4 3 2" xfId="16142" xr:uid="{00000000-0005-0000-0000-00001C3F0000}"/>
    <cellStyle name="Style 25 4 4" xfId="16143" xr:uid="{00000000-0005-0000-0000-00001D3F0000}"/>
    <cellStyle name="Style 25 5" xfId="16144" xr:uid="{00000000-0005-0000-0000-00001E3F0000}"/>
    <cellStyle name="Style 25 5 2" xfId="16145" xr:uid="{00000000-0005-0000-0000-00001F3F0000}"/>
    <cellStyle name="Style 25 5 2 2" xfId="16146" xr:uid="{00000000-0005-0000-0000-0000203F0000}"/>
    <cellStyle name="Style 25 5 3" xfId="16147" xr:uid="{00000000-0005-0000-0000-0000213F0000}"/>
    <cellStyle name="Style 25 5 3 2" xfId="16148" xr:uid="{00000000-0005-0000-0000-0000223F0000}"/>
    <cellStyle name="Style 25 5 4" xfId="16149" xr:uid="{00000000-0005-0000-0000-0000233F0000}"/>
    <cellStyle name="Style 25 6" xfId="16150" xr:uid="{00000000-0005-0000-0000-0000243F0000}"/>
    <cellStyle name="Style 25 6 2" xfId="16151" xr:uid="{00000000-0005-0000-0000-0000253F0000}"/>
    <cellStyle name="Style 25 6 2 2" xfId="16152" xr:uid="{00000000-0005-0000-0000-0000263F0000}"/>
    <cellStyle name="Style 25 6 3" xfId="16153" xr:uid="{00000000-0005-0000-0000-0000273F0000}"/>
    <cellStyle name="Style 25 6 3 2" xfId="16154" xr:uid="{00000000-0005-0000-0000-0000283F0000}"/>
    <cellStyle name="Style 25 6 4" xfId="16155" xr:uid="{00000000-0005-0000-0000-0000293F0000}"/>
    <cellStyle name="Style 25 6 4 2" xfId="16156" xr:uid="{00000000-0005-0000-0000-00002A3F0000}"/>
    <cellStyle name="Style 25 6 5" xfId="16157" xr:uid="{00000000-0005-0000-0000-00002B3F0000}"/>
    <cellStyle name="Style 25 7" xfId="16158" xr:uid="{00000000-0005-0000-0000-00002C3F0000}"/>
    <cellStyle name="Style 25 7 2" xfId="16159" xr:uid="{00000000-0005-0000-0000-00002D3F0000}"/>
    <cellStyle name="Style 25 7 2 2" xfId="16160" xr:uid="{00000000-0005-0000-0000-00002E3F0000}"/>
    <cellStyle name="Style 25 7 3" xfId="16161" xr:uid="{00000000-0005-0000-0000-00002F3F0000}"/>
    <cellStyle name="Style 25 7 3 2" xfId="16162" xr:uid="{00000000-0005-0000-0000-0000303F0000}"/>
    <cellStyle name="Style 25 7 4" xfId="16163" xr:uid="{00000000-0005-0000-0000-0000313F0000}"/>
    <cellStyle name="Style 25 8" xfId="16164" xr:uid="{00000000-0005-0000-0000-0000323F0000}"/>
    <cellStyle name="Style 25 8 2" xfId="16165" xr:uid="{00000000-0005-0000-0000-0000333F0000}"/>
    <cellStyle name="Style 25 9" xfId="16166" xr:uid="{00000000-0005-0000-0000-0000343F0000}"/>
    <cellStyle name="Style 25 9 2" xfId="16167" xr:uid="{00000000-0005-0000-0000-0000353F0000}"/>
    <cellStyle name="Style 26" xfId="3017" xr:uid="{00000000-0005-0000-0000-0000363F0000}"/>
    <cellStyle name="Style 26 10" xfId="16169" xr:uid="{00000000-0005-0000-0000-0000373F0000}"/>
    <cellStyle name="Style 26 10 2" xfId="16170" xr:uid="{00000000-0005-0000-0000-0000383F0000}"/>
    <cellStyle name="Style 26 11" xfId="16171" xr:uid="{00000000-0005-0000-0000-0000393F0000}"/>
    <cellStyle name="Style 26 12" xfId="16168" xr:uid="{00000000-0005-0000-0000-00003A3F0000}"/>
    <cellStyle name="Style 26 2" xfId="3018" xr:uid="{00000000-0005-0000-0000-00003B3F0000}"/>
    <cellStyle name="Style 26 2 2" xfId="16173" xr:uid="{00000000-0005-0000-0000-00003C3F0000}"/>
    <cellStyle name="Style 26 2 2 2" xfId="16174" xr:uid="{00000000-0005-0000-0000-00003D3F0000}"/>
    <cellStyle name="Style 26 2 3" xfId="16175" xr:uid="{00000000-0005-0000-0000-00003E3F0000}"/>
    <cellStyle name="Style 26 2 3 2" xfId="16176" xr:uid="{00000000-0005-0000-0000-00003F3F0000}"/>
    <cellStyle name="Style 26 2 4" xfId="16177" xr:uid="{00000000-0005-0000-0000-0000403F0000}"/>
    <cellStyle name="Style 26 2 5" xfId="16172" xr:uid="{00000000-0005-0000-0000-0000413F0000}"/>
    <cellStyle name="Style 26 3" xfId="16178" xr:uid="{00000000-0005-0000-0000-0000423F0000}"/>
    <cellStyle name="Style 26 3 2" xfId="16179" xr:uid="{00000000-0005-0000-0000-0000433F0000}"/>
    <cellStyle name="Style 26 3 2 2" xfId="16180" xr:uid="{00000000-0005-0000-0000-0000443F0000}"/>
    <cellStyle name="Style 26 3 3" xfId="16181" xr:uid="{00000000-0005-0000-0000-0000453F0000}"/>
    <cellStyle name="Style 26 3 3 2" xfId="16182" xr:uid="{00000000-0005-0000-0000-0000463F0000}"/>
    <cellStyle name="Style 26 3 4" xfId="16183" xr:uid="{00000000-0005-0000-0000-0000473F0000}"/>
    <cellStyle name="Style 26 4" xfId="16184" xr:uid="{00000000-0005-0000-0000-0000483F0000}"/>
    <cellStyle name="Style 26 4 2" xfId="16185" xr:uid="{00000000-0005-0000-0000-0000493F0000}"/>
    <cellStyle name="Style 26 4 2 2" xfId="16186" xr:uid="{00000000-0005-0000-0000-00004A3F0000}"/>
    <cellStyle name="Style 26 4 3" xfId="16187" xr:uid="{00000000-0005-0000-0000-00004B3F0000}"/>
    <cellStyle name="Style 26 4 3 2" xfId="16188" xr:uid="{00000000-0005-0000-0000-00004C3F0000}"/>
    <cellStyle name="Style 26 4 4" xfId="16189" xr:uid="{00000000-0005-0000-0000-00004D3F0000}"/>
    <cellStyle name="Style 26 5" xfId="16190" xr:uid="{00000000-0005-0000-0000-00004E3F0000}"/>
    <cellStyle name="Style 26 5 2" xfId="16191" xr:uid="{00000000-0005-0000-0000-00004F3F0000}"/>
    <cellStyle name="Style 26 5 2 2" xfId="16192" xr:uid="{00000000-0005-0000-0000-0000503F0000}"/>
    <cellStyle name="Style 26 5 3" xfId="16193" xr:uid="{00000000-0005-0000-0000-0000513F0000}"/>
    <cellStyle name="Style 26 5 3 2" xfId="16194" xr:uid="{00000000-0005-0000-0000-0000523F0000}"/>
    <cellStyle name="Style 26 5 4" xfId="16195" xr:uid="{00000000-0005-0000-0000-0000533F0000}"/>
    <cellStyle name="Style 26 5 4 2" xfId="16196" xr:uid="{00000000-0005-0000-0000-0000543F0000}"/>
    <cellStyle name="Style 26 5 5" xfId="16197" xr:uid="{00000000-0005-0000-0000-0000553F0000}"/>
    <cellStyle name="Style 26 6" xfId="16198" xr:uid="{00000000-0005-0000-0000-0000563F0000}"/>
    <cellStyle name="Style 26 6 2" xfId="16199" xr:uid="{00000000-0005-0000-0000-0000573F0000}"/>
    <cellStyle name="Style 26 6 2 2" xfId="16200" xr:uid="{00000000-0005-0000-0000-0000583F0000}"/>
    <cellStyle name="Style 26 6 3" xfId="16201" xr:uid="{00000000-0005-0000-0000-0000593F0000}"/>
    <cellStyle name="Style 26 6 3 2" xfId="16202" xr:uid="{00000000-0005-0000-0000-00005A3F0000}"/>
    <cellStyle name="Style 26 6 4" xfId="16203" xr:uid="{00000000-0005-0000-0000-00005B3F0000}"/>
    <cellStyle name="Style 26 7" xfId="16204" xr:uid="{00000000-0005-0000-0000-00005C3F0000}"/>
    <cellStyle name="Style 26 7 2" xfId="16205" xr:uid="{00000000-0005-0000-0000-00005D3F0000}"/>
    <cellStyle name="Style 26 8" xfId="16206" xr:uid="{00000000-0005-0000-0000-00005E3F0000}"/>
    <cellStyle name="Style 26 8 2" xfId="16207" xr:uid="{00000000-0005-0000-0000-00005F3F0000}"/>
    <cellStyle name="Style 26 9" xfId="16208" xr:uid="{00000000-0005-0000-0000-0000603F0000}"/>
    <cellStyle name="Style 26 9 2" xfId="16209" xr:uid="{00000000-0005-0000-0000-0000613F0000}"/>
    <cellStyle name="Style 27" xfId="3019" xr:uid="{00000000-0005-0000-0000-0000623F0000}"/>
    <cellStyle name="Style 27 2" xfId="3020" xr:uid="{00000000-0005-0000-0000-0000633F0000}"/>
    <cellStyle name="Style 27 2 2" xfId="16211" xr:uid="{00000000-0005-0000-0000-0000643F0000}"/>
    <cellStyle name="Style 27 3" xfId="16210" xr:uid="{00000000-0005-0000-0000-0000653F0000}"/>
    <cellStyle name="Style 35" xfId="3021" xr:uid="{00000000-0005-0000-0000-0000663F0000}"/>
    <cellStyle name="Style 35 2" xfId="3022" xr:uid="{00000000-0005-0000-0000-0000673F0000}"/>
    <cellStyle name="Style 35 2 2" xfId="16213" xr:uid="{00000000-0005-0000-0000-0000683F0000}"/>
    <cellStyle name="Style 35 3" xfId="3023" xr:uid="{00000000-0005-0000-0000-0000693F0000}"/>
    <cellStyle name="Style 35 3 2" xfId="16214" xr:uid="{00000000-0005-0000-0000-00006A3F0000}"/>
    <cellStyle name="Style 35 4" xfId="16212" xr:uid="{00000000-0005-0000-0000-00006B3F0000}"/>
    <cellStyle name="Style 36" xfId="3024" xr:uid="{00000000-0005-0000-0000-00006C3F0000}"/>
    <cellStyle name="Style 36 2" xfId="3025" xr:uid="{00000000-0005-0000-0000-00006D3F0000}"/>
    <cellStyle name="Style 36 2 2" xfId="16216" xr:uid="{00000000-0005-0000-0000-00006E3F0000}"/>
    <cellStyle name="Style 36 3" xfId="16215" xr:uid="{00000000-0005-0000-0000-00006F3F0000}"/>
    <cellStyle name="Style 37" xfId="3026" xr:uid="{00000000-0005-0000-0000-0000703F0000}"/>
    <cellStyle name="Style 37 2" xfId="3027" xr:uid="{00000000-0005-0000-0000-0000713F0000}"/>
    <cellStyle name="Style 37 2 2" xfId="16218" xr:uid="{00000000-0005-0000-0000-0000723F0000}"/>
    <cellStyle name="Style 37 3" xfId="16217" xr:uid="{00000000-0005-0000-0000-0000733F0000}"/>
    <cellStyle name="Style 38" xfId="3028" xr:uid="{00000000-0005-0000-0000-0000743F0000}"/>
    <cellStyle name="Style 38 2" xfId="3029" xr:uid="{00000000-0005-0000-0000-0000753F0000}"/>
    <cellStyle name="Style 38 2 2" xfId="16220" xr:uid="{00000000-0005-0000-0000-0000763F0000}"/>
    <cellStyle name="Style 38 3" xfId="16219" xr:uid="{00000000-0005-0000-0000-0000773F0000}"/>
    <cellStyle name="Style 39" xfId="3030" xr:uid="{00000000-0005-0000-0000-0000783F0000}"/>
    <cellStyle name="Style 39 2" xfId="3031" xr:uid="{00000000-0005-0000-0000-0000793F0000}"/>
    <cellStyle name="Style 39 2 2" xfId="16222" xr:uid="{00000000-0005-0000-0000-00007A3F0000}"/>
    <cellStyle name="Style 39 3" xfId="3032" xr:uid="{00000000-0005-0000-0000-00007B3F0000}"/>
    <cellStyle name="Style 39 3 2" xfId="16223" xr:uid="{00000000-0005-0000-0000-00007C3F0000}"/>
    <cellStyle name="Style 39 4" xfId="16221" xr:uid="{00000000-0005-0000-0000-00007D3F0000}"/>
    <cellStyle name="Style 40" xfId="3033" xr:uid="{00000000-0005-0000-0000-00007E3F0000}"/>
    <cellStyle name="Style 40 2" xfId="3034" xr:uid="{00000000-0005-0000-0000-00007F3F0000}"/>
    <cellStyle name="Style 40 2 2" xfId="16225" xr:uid="{00000000-0005-0000-0000-0000803F0000}"/>
    <cellStyle name="Style 40 3" xfId="16224" xr:uid="{00000000-0005-0000-0000-0000813F0000}"/>
    <cellStyle name="Style 41" xfId="3035" xr:uid="{00000000-0005-0000-0000-0000823F0000}"/>
    <cellStyle name="Style 41 2" xfId="3036" xr:uid="{00000000-0005-0000-0000-0000833F0000}"/>
    <cellStyle name="Style 41 2 2" xfId="16227" xr:uid="{00000000-0005-0000-0000-0000843F0000}"/>
    <cellStyle name="Style 41 3" xfId="16226" xr:uid="{00000000-0005-0000-0000-0000853F0000}"/>
    <cellStyle name="Style 46" xfId="3037" xr:uid="{00000000-0005-0000-0000-0000863F0000}"/>
    <cellStyle name="Style 46 2" xfId="3038" xr:uid="{00000000-0005-0000-0000-0000873F0000}"/>
    <cellStyle name="Style 46 2 2" xfId="16229" xr:uid="{00000000-0005-0000-0000-0000883F0000}"/>
    <cellStyle name="Style 46 3" xfId="3039" xr:uid="{00000000-0005-0000-0000-0000893F0000}"/>
    <cellStyle name="Style 46 3 2" xfId="16230" xr:uid="{00000000-0005-0000-0000-00008A3F0000}"/>
    <cellStyle name="Style 46 4" xfId="16228" xr:uid="{00000000-0005-0000-0000-00008B3F0000}"/>
    <cellStyle name="Style 47" xfId="3040" xr:uid="{00000000-0005-0000-0000-00008C3F0000}"/>
    <cellStyle name="Style 47 2" xfId="3041" xr:uid="{00000000-0005-0000-0000-00008D3F0000}"/>
    <cellStyle name="Style 47 2 2" xfId="16232" xr:uid="{00000000-0005-0000-0000-00008E3F0000}"/>
    <cellStyle name="Style 47 3" xfId="16231" xr:uid="{00000000-0005-0000-0000-00008F3F0000}"/>
    <cellStyle name="Style 48" xfId="3042" xr:uid="{00000000-0005-0000-0000-0000903F0000}"/>
    <cellStyle name="Style 48 2" xfId="3043" xr:uid="{00000000-0005-0000-0000-0000913F0000}"/>
    <cellStyle name="Style 48 2 2" xfId="16234" xr:uid="{00000000-0005-0000-0000-0000923F0000}"/>
    <cellStyle name="Style 48 3" xfId="16233" xr:uid="{00000000-0005-0000-0000-0000933F0000}"/>
    <cellStyle name="Style 49" xfId="3044" xr:uid="{00000000-0005-0000-0000-0000943F0000}"/>
    <cellStyle name="Style 49 2" xfId="3045" xr:uid="{00000000-0005-0000-0000-0000953F0000}"/>
    <cellStyle name="Style 49 2 2" xfId="16236" xr:uid="{00000000-0005-0000-0000-0000963F0000}"/>
    <cellStyle name="Style 49 3" xfId="16235" xr:uid="{00000000-0005-0000-0000-0000973F0000}"/>
    <cellStyle name="Style 50" xfId="3046" xr:uid="{00000000-0005-0000-0000-0000983F0000}"/>
    <cellStyle name="Style 50 2" xfId="3047" xr:uid="{00000000-0005-0000-0000-0000993F0000}"/>
    <cellStyle name="Style 50 2 2" xfId="16238" xr:uid="{00000000-0005-0000-0000-00009A3F0000}"/>
    <cellStyle name="Style 50 3" xfId="3048" xr:uid="{00000000-0005-0000-0000-00009B3F0000}"/>
    <cellStyle name="Style 50 3 2" xfId="16239" xr:uid="{00000000-0005-0000-0000-00009C3F0000}"/>
    <cellStyle name="Style 50 4" xfId="16237" xr:uid="{00000000-0005-0000-0000-00009D3F0000}"/>
    <cellStyle name="Style 51" xfId="3049" xr:uid="{00000000-0005-0000-0000-00009E3F0000}"/>
    <cellStyle name="Style 51 2" xfId="3050" xr:uid="{00000000-0005-0000-0000-00009F3F0000}"/>
    <cellStyle name="Style 51 2 2" xfId="16241" xr:uid="{00000000-0005-0000-0000-0000A03F0000}"/>
    <cellStyle name="Style 51 3" xfId="16240" xr:uid="{00000000-0005-0000-0000-0000A13F0000}"/>
    <cellStyle name="Style 52" xfId="3051" xr:uid="{00000000-0005-0000-0000-0000A23F0000}"/>
    <cellStyle name="Style 52 2" xfId="3052" xr:uid="{00000000-0005-0000-0000-0000A33F0000}"/>
    <cellStyle name="Style 52 2 2" xfId="16243" xr:uid="{00000000-0005-0000-0000-0000A43F0000}"/>
    <cellStyle name="Style 52 3" xfId="16242" xr:uid="{00000000-0005-0000-0000-0000A53F0000}"/>
    <cellStyle name="Style 58" xfId="3053" xr:uid="{00000000-0005-0000-0000-0000A63F0000}"/>
    <cellStyle name="Style 58 2" xfId="3054" xr:uid="{00000000-0005-0000-0000-0000A73F0000}"/>
    <cellStyle name="Style 58 2 2" xfId="16245" xr:uid="{00000000-0005-0000-0000-0000A83F0000}"/>
    <cellStyle name="Style 58 3" xfId="3055" xr:uid="{00000000-0005-0000-0000-0000A93F0000}"/>
    <cellStyle name="Style 58 3 2" xfId="16246" xr:uid="{00000000-0005-0000-0000-0000AA3F0000}"/>
    <cellStyle name="Style 58 4" xfId="16244" xr:uid="{00000000-0005-0000-0000-0000AB3F0000}"/>
    <cellStyle name="Style 59" xfId="3056" xr:uid="{00000000-0005-0000-0000-0000AC3F0000}"/>
    <cellStyle name="Style 59 2" xfId="3057" xr:uid="{00000000-0005-0000-0000-0000AD3F0000}"/>
    <cellStyle name="Style 59 2 2" xfId="16248" xr:uid="{00000000-0005-0000-0000-0000AE3F0000}"/>
    <cellStyle name="Style 59 3" xfId="16247" xr:uid="{00000000-0005-0000-0000-0000AF3F0000}"/>
    <cellStyle name="Style 60" xfId="3058" xr:uid="{00000000-0005-0000-0000-0000B03F0000}"/>
    <cellStyle name="Style 60 2" xfId="3059" xr:uid="{00000000-0005-0000-0000-0000B13F0000}"/>
    <cellStyle name="Style 60 2 2" xfId="16250" xr:uid="{00000000-0005-0000-0000-0000B23F0000}"/>
    <cellStyle name="Style 60 3" xfId="16249" xr:uid="{00000000-0005-0000-0000-0000B33F0000}"/>
    <cellStyle name="Style 61" xfId="3060" xr:uid="{00000000-0005-0000-0000-0000B43F0000}"/>
    <cellStyle name="Style 61 2" xfId="3061" xr:uid="{00000000-0005-0000-0000-0000B53F0000}"/>
    <cellStyle name="Style 61 2 2" xfId="16252" xr:uid="{00000000-0005-0000-0000-0000B63F0000}"/>
    <cellStyle name="Style 61 3" xfId="16251" xr:uid="{00000000-0005-0000-0000-0000B73F0000}"/>
    <cellStyle name="Style 62" xfId="3062" xr:uid="{00000000-0005-0000-0000-0000B83F0000}"/>
    <cellStyle name="Style 62 2" xfId="3063" xr:uid="{00000000-0005-0000-0000-0000B93F0000}"/>
    <cellStyle name="Style 62 2 2" xfId="16254" xr:uid="{00000000-0005-0000-0000-0000BA3F0000}"/>
    <cellStyle name="Style 62 3" xfId="3064" xr:uid="{00000000-0005-0000-0000-0000BB3F0000}"/>
    <cellStyle name="Style 62 3 2" xfId="16255" xr:uid="{00000000-0005-0000-0000-0000BC3F0000}"/>
    <cellStyle name="Style 62 4" xfId="16253" xr:uid="{00000000-0005-0000-0000-0000BD3F0000}"/>
    <cellStyle name="Style 63" xfId="3065" xr:uid="{00000000-0005-0000-0000-0000BE3F0000}"/>
    <cellStyle name="Style 63 2" xfId="3066" xr:uid="{00000000-0005-0000-0000-0000BF3F0000}"/>
    <cellStyle name="Style 63 2 2" xfId="16257" xr:uid="{00000000-0005-0000-0000-0000C03F0000}"/>
    <cellStyle name="Style 63 3" xfId="16256" xr:uid="{00000000-0005-0000-0000-0000C13F0000}"/>
    <cellStyle name="Style 64" xfId="3067" xr:uid="{00000000-0005-0000-0000-0000C23F0000}"/>
    <cellStyle name="Style 64 2" xfId="3068" xr:uid="{00000000-0005-0000-0000-0000C33F0000}"/>
    <cellStyle name="Style 64 2 2" xfId="16259" xr:uid="{00000000-0005-0000-0000-0000C43F0000}"/>
    <cellStyle name="Style 64 3" xfId="16258" xr:uid="{00000000-0005-0000-0000-0000C53F0000}"/>
    <cellStyle name="Style 69" xfId="3069" xr:uid="{00000000-0005-0000-0000-0000C63F0000}"/>
    <cellStyle name="Style 69 2" xfId="3070" xr:uid="{00000000-0005-0000-0000-0000C73F0000}"/>
    <cellStyle name="Style 69 2 2" xfId="16261" xr:uid="{00000000-0005-0000-0000-0000C83F0000}"/>
    <cellStyle name="Style 69 3" xfId="3071" xr:uid="{00000000-0005-0000-0000-0000C93F0000}"/>
    <cellStyle name="Style 69 3 2" xfId="16262" xr:uid="{00000000-0005-0000-0000-0000CA3F0000}"/>
    <cellStyle name="Style 69 4" xfId="16260" xr:uid="{00000000-0005-0000-0000-0000CB3F0000}"/>
    <cellStyle name="Style 70" xfId="3072" xr:uid="{00000000-0005-0000-0000-0000CC3F0000}"/>
    <cellStyle name="Style 70 2" xfId="3073" xr:uid="{00000000-0005-0000-0000-0000CD3F0000}"/>
    <cellStyle name="Style 70 2 2" xfId="16264" xr:uid="{00000000-0005-0000-0000-0000CE3F0000}"/>
    <cellStyle name="Style 70 3" xfId="16263" xr:uid="{00000000-0005-0000-0000-0000CF3F0000}"/>
    <cellStyle name="Style 71" xfId="3074" xr:uid="{00000000-0005-0000-0000-0000D03F0000}"/>
    <cellStyle name="Style 71 2" xfId="3075" xr:uid="{00000000-0005-0000-0000-0000D13F0000}"/>
    <cellStyle name="Style 71 2 2" xfId="16266" xr:uid="{00000000-0005-0000-0000-0000D23F0000}"/>
    <cellStyle name="Style 71 3" xfId="16265" xr:uid="{00000000-0005-0000-0000-0000D33F0000}"/>
    <cellStyle name="Style 72" xfId="3076" xr:uid="{00000000-0005-0000-0000-0000D43F0000}"/>
    <cellStyle name="Style 72 2" xfId="3077" xr:uid="{00000000-0005-0000-0000-0000D53F0000}"/>
    <cellStyle name="Style 72 2 2" xfId="16268" xr:uid="{00000000-0005-0000-0000-0000D63F0000}"/>
    <cellStyle name="Style 72 3" xfId="16267" xr:uid="{00000000-0005-0000-0000-0000D73F0000}"/>
    <cellStyle name="Style 73" xfId="3078" xr:uid="{00000000-0005-0000-0000-0000D83F0000}"/>
    <cellStyle name="Style 73 2" xfId="3079" xr:uid="{00000000-0005-0000-0000-0000D93F0000}"/>
    <cellStyle name="Style 73 2 2" xfId="16270" xr:uid="{00000000-0005-0000-0000-0000DA3F0000}"/>
    <cellStyle name="Style 73 3" xfId="3080" xr:uid="{00000000-0005-0000-0000-0000DB3F0000}"/>
    <cellStyle name="Style 73 3 2" xfId="16271" xr:uid="{00000000-0005-0000-0000-0000DC3F0000}"/>
    <cellStyle name="Style 73 4" xfId="16269" xr:uid="{00000000-0005-0000-0000-0000DD3F0000}"/>
    <cellStyle name="Style 74" xfId="3081" xr:uid="{00000000-0005-0000-0000-0000DE3F0000}"/>
    <cellStyle name="Style 74 2" xfId="3082" xr:uid="{00000000-0005-0000-0000-0000DF3F0000}"/>
    <cellStyle name="Style 74 2 2" xfId="16273" xr:uid="{00000000-0005-0000-0000-0000E03F0000}"/>
    <cellStyle name="Style 74 3" xfId="16272" xr:uid="{00000000-0005-0000-0000-0000E13F0000}"/>
    <cellStyle name="Style 75" xfId="3083" xr:uid="{00000000-0005-0000-0000-0000E23F0000}"/>
    <cellStyle name="Style 75 2" xfId="3084" xr:uid="{00000000-0005-0000-0000-0000E33F0000}"/>
    <cellStyle name="Style 75 2 2" xfId="16275" xr:uid="{00000000-0005-0000-0000-0000E43F0000}"/>
    <cellStyle name="Style 75 3" xfId="16274" xr:uid="{00000000-0005-0000-0000-0000E53F0000}"/>
    <cellStyle name="Style 80" xfId="3085" xr:uid="{00000000-0005-0000-0000-0000E63F0000}"/>
    <cellStyle name="Style 80 2" xfId="3086" xr:uid="{00000000-0005-0000-0000-0000E73F0000}"/>
    <cellStyle name="Style 80 2 2" xfId="16277" xr:uid="{00000000-0005-0000-0000-0000E83F0000}"/>
    <cellStyle name="Style 80 3" xfId="3087" xr:uid="{00000000-0005-0000-0000-0000E93F0000}"/>
    <cellStyle name="Style 80 3 2" xfId="16278" xr:uid="{00000000-0005-0000-0000-0000EA3F0000}"/>
    <cellStyle name="Style 80 4" xfId="16276" xr:uid="{00000000-0005-0000-0000-0000EB3F0000}"/>
    <cellStyle name="Style 81" xfId="3088" xr:uid="{00000000-0005-0000-0000-0000EC3F0000}"/>
    <cellStyle name="Style 81 2" xfId="3089" xr:uid="{00000000-0005-0000-0000-0000ED3F0000}"/>
    <cellStyle name="Style 81 2 2" xfId="16280" xr:uid="{00000000-0005-0000-0000-0000EE3F0000}"/>
    <cellStyle name="Style 81 3" xfId="3090" xr:uid="{00000000-0005-0000-0000-0000EF3F0000}"/>
    <cellStyle name="Style 81 3 2" xfId="16281" xr:uid="{00000000-0005-0000-0000-0000F03F0000}"/>
    <cellStyle name="Style 81 4" xfId="16279" xr:uid="{00000000-0005-0000-0000-0000F13F0000}"/>
    <cellStyle name="Style 82" xfId="3091" xr:uid="{00000000-0005-0000-0000-0000F23F0000}"/>
    <cellStyle name="Style 82 2" xfId="3092" xr:uid="{00000000-0005-0000-0000-0000F33F0000}"/>
    <cellStyle name="Style 82 2 2" xfId="16283" xr:uid="{00000000-0005-0000-0000-0000F43F0000}"/>
    <cellStyle name="Style 82 3" xfId="16282" xr:uid="{00000000-0005-0000-0000-0000F53F0000}"/>
    <cellStyle name="Style 83" xfId="3093" xr:uid="{00000000-0005-0000-0000-0000F63F0000}"/>
    <cellStyle name="Style 83 2" xfId="3094" xr:uid="{00000000-0005-0000-0000-0000F73F0000}"/>
    <cellStyle name="Style 83 2 2" xfId="16285" xr:uid="{00000000-0005-0000-0000-0000F83F0000}"/>
    <cellStyle name="Style 83 3" xfId="16284" xr:uid="{00000000-0005-0000-0000-0000F93F0000}"/>
    <cellStyle name="Style 84" xfId="3095" xr:uid="{00000000-0005-0000-0000-0000FA3F0000}"/>
    <cellStyle name="Style 84 2" xfId="3096" xr:uid="{00000000-0005-0000-0000-0000FB3F0000}"/>
    <cellStyle name="Style 84 2 2" xfId="16287" xr:uid="{00000000-0005-0000-0000-0000FC3F0000}"/>
    <cellStyle name="Style 84 3" xfId="16286" xr:uid="{00000000-0005-0000-0000-0000FD3F0000}"/>
    <cellStyle name="Style 85" xfId="3097" xr:uid="{00000000-0005-0000-0000-0000FE3F0000}"/>
    <cellStyle name="Style 85 2" xfId="3098" xr:uid="{00000000-0005-0000-0000-0000FF3F0000}"/>
    <cellStyle name="Style 85 2 2" xfId="16289" xr:uid="{00000000-0005-0000-0000-000000400000}"/>
    <cellStyle name="Style 85 3" xfId="3099" xr:uid="{00000000-0005-0000-0000-000001400000}"/>
    <cellStyle name="Style 85 3 2" xfId="16290" xr:uid="{00000000-0005-0000-0000-000002400000}"/>
    <cellStyle name="Style 85 4" xfId="16288" xr:uid="{00000000-0005-0000-0000-000003400000}"/>
    <cellStyle name="Style 86" xfId="3100" xr:uid="{00000000-0005-0000-0000-000004400000}"/>
    <cellStyle name="Style 86 2" xfId="3101" xr:uid="{00000000-0005-0000-0000-000005400000}"/>
    <cellStyle name="Style 86 2 2" xfId="16292" xr:uid="{00000000-0005-0000-0000-000006400000}"/>
    <cellStyle name="Style 86 3" xfId="16291" xr:uid="{00000000-0005-0000-0000-000007400000}"/>
    <cellStyle name="Style 87" xfId="3102" xr:uid="{00000000-0005-0000-0000-000008400000}"/>
    <cellStyle name="Style 87 2" xfId="3103" xr:uid="{00000000-0005-0000-0000-000009400000}"/>
    <cellStyle name="Style 87 2 2" xfId="16294" xr:uid="{00000000-0005-0000-0000-00000A400000}"/>
    <cellStyle name="Style 87 3" xfId="16293" xr:uid="{00000000-0005-0000-0000-00000B400000}"/>
    <cellStyle name="Style 93" xfId="3104" xr:uid="{00000000-0005-0000-0000-00000C400000}"/>
    <cellStyle name="Style 93 2" xfId="3105" xr:uid="{00000000-0005-0000-0000-00000D400000}"/>
    <cellStyle name="Style 93 2 2" xfId="16296" xr:uid="{00000000-0005-0000-0000-00000E400000}"/>
    <cellStyle name="Style 93 3" xfId="3106" xr:uid="{00000000-0005-0000-0000-00000F400000}"/>
    <cellStyle name="Style 93 3 2" xfId="16297" xr:uid="{00000000-0005-0000-0000-000010400000}"/>
    <cellStyle name="Style 93 4" xfId="16295" xr:uid="{00000000-0005-0000-0000-000011400000}"/>
    <cellStyle name="Style 94" xfId="3107" xr:uid="{00000000-0005-0000-0000-000012400000}"/>
    <cellStyle name="Style 94 2" xfId="3108" xr:uid="{00000000-0005-0000-0000-000013400000}"/>
    <cellStyle name="Style 94 2 2" xfId="16299" xr:uid="{00000000-0005-0000-0000-000014400000}"/>
    <cellStyle name="Style 94 3" xfId="16298" xr:uid="{00000000-0005-0000-0000-000015400000}"/>
    <cellStyle name="Style 95" xfId="3109" xr:uid="{00000000-0005-0000-0000-000016400000}"/>
    <cellStyle name="Style 95 2" xfId="3110" xr:uid="{00000000-0005-0000-0000-000017400000}"/>
    <cellStyle name="Style 95 2 2" xfId="16301" xr:uid="{00000000-0005-0000-0000-000018400000}"/>
    <cellStyle name="Style 95 3" xfId="16300" xr:uid="{00000000-0005-0000-0000-000019400000}"/>
    <cellStyle name="Style 96" xfId="3111" xr:uid="{00000000-0005-0000-0000-00001A400000}"/>
    <cellStyle name="Style 96 2" xfId="3112" xr:uid="{00000000-0005-0000-0000-00001B400000}"/>
    <cellStyle name="Style 96 2 2" xfId="16303" xr:uid="{00000000-0005-0000-0000-00001C400000}"/>
    <cellStyle name="Style 96 3" xfId="16302" xr:uid="{00000000-0005-0000-0000-00001D400000}"/>
    <cellStyle name="Style 97" xfId="3113" xr:uid="{00000000-0005-0000-0000-00001E400000}"/>
    <cellStyle name="Style 97 2" xfId="3114" xr:uid="{00000000-0005-0000-0000-00001F400000}"/>
    <cellStyle name="Style 97 2 2" xfId="16305" xr:uid="{00000000-0005-0000-0000-000020400000}"/>
    <cellStyle name="Style 97 3" xfId="3115" xr:uid="{00000000-0005-0000-0000-000021400000}"/>
    <cellStyle name="Style 97 3 2" xfId="16306" xr:uid="{00000000-0005-0000-0000-000022400000}"/>
    <cellStyle name="Style 97 4" xfId="16304" xr:uid="{00000000-0005-0000-0000-000023400000}"/>
    <cellStyle name="Style 98" xfId="3116" xr:uid="{00000000-0005-0000-0000-000024400000}"/>
    <cellStyle name="Style 98 2" xfId="3117" xr:uid="{00000000-0005-0000-0000-000025400000}"/>
    <cellStyle name="Style 98 2 2" xfId="16308" xr:uid="{00000000-0005-0000-0000-000026400000}"/>
    <cellStyle name="Style 98 3" xfId="16307" xr:uid="{00000000-0005-0000-0000-000027400000}"/>
    <cellStyle name="Style 99" xfId="3118" xr:uid="{00000000-0005-0000-0000-000028400000}"/>
    <cellStyle name="Style 99 2" xfId="3119" xr:uid="{00000000-0005-0000-0000-000029400000}"/>
    <cellStyle name="Style 99 2 2" xfId="16310" xr:uid="{00000000-0005-0000-0000-00002A400000}"/>
    <cellStyle name="Style 99 3" xfId="16309" xr:uid="{00000000-0005-0000-0000-00002B400000}"/>
    <cellStyle name="Számítás" xfId="16311" xr:uid="{00000000-0005-0000-0000-00002C400000}"/>
    <cellStyle name="tableau | cellule | normal | decimal 1" xfId="3120" xr:uid="{00000000-0005-0000-0000-00002D400000}"/>
    <cellStyle name="tableau | cellule | normal | decimal 1 10" xfId="16313" xr:uid="{00000000-0005-0000-0000-00002E400000}"/>
    <cellStyle name="tableau | cellule | normal | decimal 1 10 2" xfId="16314" xr:uid="{00000000-0005-0000-0000-00002F400000}"/>
    <cellStyle name="tableau | cellule | normal | decimal 1 11" xfId="16315" xr:uid="{00000000-0005-0000-0000-000030400000}"/>
    <cellStyle name="tableau | cellule | normal | decimal 1 12" xfId="16312" xr:uid="{00000000-0005-0000-0000-000031400000}"/>
    <cellStyle name="tableau | cellule | normal | decimal 1 2" xfId="16316" xr:uid="{00000000-0005-0000-0000-000032400000}"/>
    <cellStyle name="tableau | cellule | normal | decimal 1 2 2" xfId="16317" xr:uid="{00000000-0005-0000-0000-000033400000}"/>
    <cellStyle name="tableau | cellule | normal | decimal 1 2 2 2" xfId="16318" xr:uid="{00000000-0005-0000-0000-000034400000}"/>
    <cellStyle name="tableau | cellule | normal | decimal 1 2 3" xfId="16319" xr:uid="{00000000-0005-0000-0000-000035400000}"/>
    <cellStyle name="tableau | cellule | normal | decimal 1 2 3 2" xfId="16320" xr:uid="{00000000-0005-0000-0000-000036400000}"/>
    <cellStyle name="tableau | cellule | normal | decimal 1 2 4" xfId="16321" xr:uid="{00000000-0005-0000-0000-000037400000}"/>
    <cellStyle name="tableau | cellule | normal | decimal 1 3" xfId="16322" xr:uid="{00000000-0005-0000-0000-000038400000}"/>
    <cellStyle name="tableau | cellule | normal | decimal 1 3 2" xfId="16323" xr:uid="{00000000-0005-0000-0000-000039400000}"/>
    <cellStyle name="tableau | cellule | normal | decimal 1 3 2 2" xfId="16324" xr:uid="{00000000-0005-0000-0000-00003A400000}"/>
    <cellStyle name="tableau | cellule | normal | decimal 1 3 3" xfId="16325" xr:uid="{00000000-0005-0000-0000-00003B400000}"/>
    <cellStyle name="tableau | cellule | normal | decimal 1 3 3 2" xfId="16326" xr:uid="{00000000-0005-0000-0000-00003C400000}"/>
    <cellStyle name="tableau | cellule | normal | decimal 1 3 4" xfId="16327" xr:uid="{00000000-0005-0000-0000-00003D400000}"/>
    <cellStyle name="tableau | cellule | normal | decimal 1 4" xfId="16328" xr:uid="{00000000-0005-0000-0000-00003E400000}"/>
    <cellStyle name="tableau | cellule | normal | decimal 1 4 2" xfId="16329" xr:uid="{00000000-0005-0000-0000-00003F400000}"/>
    <cellStyle name="tableau | cellule | normal | decimal 1 4 2 2" xfId="16330" xr:uid="{00000000-0005-0000-0000-000040400000}"/>
    <cellStyle name="tableau | cellule | normal | decimal 1 4 3" xfId="16331" xr:uid="{00000000-0005-0000-0000-000041400000}"/>
    <cellStyle name="tableau | cellule | normal | decimal 1 4 3 2" xfId="16332" xr:uid="{00000000-0005-0000-0000-000042400000}"/>
    <cellStyle name="tableau | cellule | normal | decimal 1 4 4" xfId="16333" xr:uid="{00000000-0005-0000-0000-000043400000}"/>
    <cellStyle name="tableau | cellule | normal | decimal 1 5" xfId="16334" xr:uid="{00000000-0005-0000-0000-000044400000}"/>
    <cellStyle name="tableau | cellule | normal | decimal 1 5 2" xfId="16335" xr:uid="{00000000-0005-0000-0000-000045400000}"/>
    <cellStyle name="tableau | cellule | normal | decimal 1 5 2 2" xfId="16336" xr:uid="{00000000-0005-0000-0000-000046400000}"/>
    <cellStyle name="tableau | cellule | normal | decimal 1 5 3" xfId="16337" xr:uid="{00000000-0005-0000-0000-000047400000}"/>
    <cellStyle name="tableau | cellule | normal | decimal 1 5 3 2" xfId="16338" xr:uid="{00000000-0005-0000-0000-000048400000}"/>
    <cellStyle name="tableau | cellule | normal | decimal 1 5 4" xfId="16339" xr:uid="{00000000-0005-0000-0000-000049400000}"/>
    <cellStyle name="tableau | cellule | normal | decimal 1 5 4 2" xfId="16340" xr:uid="{00000000-0005-0000-0000-00004A400000}"/>
    <cellStyle name="tableau | cellule | normal | decimal 1 5 5" xfId="16341" xr:uid="{00000000-0005-0000-0000-00004B400000}"/>
    <cellStyle name="tableau | cellule | normal | decimal 1 6" xfId="16342" xr:uid="{00000000-0005-0000-0000-00004C400000}"/>
    <cellStyle name="tableau | cellule | normal | decimal 1 6 2" xfId="16343" xr:uid="{00000000-0005-0000-0000-00004D400000}"/>
    <cellStyle name="tableau | cellule | normal | decimal 1 6 2 2" xfId="16344" xr:uid="{00000000-0005-0000-0000-00004E400000}"/>
    <cellStyle name="tableau | cellule | normal | decimal 1 6 3" xfId="16345" xr:uid="{00000000-0005-0000-0000-00004F400000}"/>
    <cellStyle name="tableau | cellule | normal | decimal 1 6 3 2" xfId="16346" xr:uid="{00000000-0005-0000-0000-000050400000}"/>
    <cellStyle name="tableau | cellule | normal | decimal 1 6 4" xfId="16347" xr:uid="{00000000-0005-0000-0000-000051400000}"/>
    <cellStyle name="tableau | cellule | normal | decimal 1 7" xfId="16348" xr:uid="{00000000-0005-0000-0000-000052400000}"/>
    <cellStyle name="tableau | cellule | normal | decimal 1 7 2" xfId="16349" xr:uid="{00000000-0005-0000-0000-000053400000}"/>
    <cellStyle name="tableau | cellule | normal | decimal 1 8" xfId="16350" xr:uid="{00000000-0005-0000-0000-000054400000}"/>
    <cellStyle name="tableau | cellule | normal | decimal 1 8 2" xfId="16351" xr:uid="{00000000-0005-0000-0000-000055400000}"/>
    <cellStyle name="tableau | cellule | normal | decimal 1 9" xfId="16352" xr:uid="{00000000-0005-0000-0000-000056400000}"/>
    <cellStyle name="tableau | cellule | normal | decimal 1 9 2" xfId="16353" xr:uid="{00000000-0005-0000-0000-000057400000}"/>
    <cellStyle name="tableau | cellule | normal | pourcentage | decimal 1" xfId="3121" xr:uid="{00000000-0005-0000-0000-000058400000}"/>
    <cellStyle name="tableau | cellule | normal | pourcentage | decimal 1 10" xfId="16355" xr:uid="{00000000-0005-0000-0000-000059400000}"/>
    <cellStyle name="tableau | cellule | normal | pourcentage | decimal 1 10 2" xfId="16356" xr:uid="{00000000-0005-0000-0000-00005A400000}"/>
    <cellStyle name="tableau | cellule | normal | pourcentage | decimal 1 11" xfId="16357" xr:uid="{00000000-0005-0000-0000-00005B400000}"/>
    <cellStyle name="tableau | cellule | normal | pourcentage | decimal 1 12" xfId="16354" xr:uid="{00000000-0005-0000-0000-00005C400000}"/>
    <cellStyle name="tableau | cellule | normal | pourcentage | decimal 1 2" xfId="16358" xr:uid="{00000000-0005-0000-0000-00005D400000}"/>
    <cellStyle name="tableau | cellule | normal | pourcentage | decimal 1 2 2" xfId="16359" xr:uid="{00000000-0005-0000-0000-00005E400000}"/>
    <cellStyle name="tableau | cellule | normal | pourcentage | decimal 1 2 2 2" xfId="16360" xr:uid="{00000000-0005-0000-0000-00005F400000}"/>
    <cellStyle name="tableau | cellule | normal | pourcentage | decimal 1 2 3" xfId="16361" xr:uid="{00000000-0005-0000-0000-000060400000}"/>
    <cellStyle name="tableau | cellule | normal | pourcentage | decimal 1 2 3 2" xfId="16362" xr:uid="{00000000-0005-0000-0000-000061400000}"/>
    <cellStyle name="tableau | cellule | normal | pourcentage | decimal 1 2 4" xfId="16363" xr:uid="{00000000-0005-0000-0000-000062400000}"/>
    <cellStyle name="tableau | cellule | normal | pourcentage | decimal 1 3" xfId="16364" xr:uid="{00000000-0005-0000-0000-000063400000}"/>
    <cellStyle name="tableau | cellule | normal | pourcentage | decimal 1 3 2" xfId="16365" xr:uid="{00000000-0005-0000-0000-000064400000}"/>
    <cellStyle name="tableau | cellule | normal | pourcentage | decimal 1 3 2 2" xfId="16366" xr:uid="{00000000-0005-0000-0000-000065400000}"/>
    <cellStyle name="tableau | cellule | normal | pourcentage | decimal 1 3 3" xfId="16367" xr:uid="{00000000-0005-0000-0000-000066400000}"/>
    <cellStyle name="tableau | cellule | normal | pourcentage | decimal 1 3 3 2" xfId="16368" xr:uid="{00000000-0005-0000-0000-000067400000}"/>
    <cellStyle name="tableau | cellule | normal | pourcentage | decimal 1 3 4" xfId="16369" xr:uid="{00000000-0005-0000-0000-000068400000}"/>
    <cellStyle name="tableau | cellule | normal | pourcentage | decimal 1 4" xfId="16370" xr:uid="{00000000-0005-0000-0000-000069400000}"/>
    <cellStyle name="tableau | cellule | normal | pourcentage | decimal 1 4 2" xfId="16371" xr:uid="{00000000-0005-0000-0000-00006A400000}"/>
    <cellStyle name="tableau | cellule | normal | pourcentage | decimal 1 4 2 2" xfId="16372" xr:uid="{00000000-0005-0000-0000-00006B400000}"/>
    <cellStyle name="tableau | cellule | normal | pourcentage | decimal 1 4 3" xfId="16373" xr:uid="{00000000-0005-0000-0000-00006C400000}"/>
    <cellStyle name="tableau | cellule | normal | pourcentage | decimal 1 4 3 2" xfId="16374" xr:uid="{00000000-0005-0000-0000-00006D400000}"/>
    <cellStyle name="tableau | cellule | normal | pourcentage | decimal 1 4 4" xfId="16375" xr:uid="{00000000-0005-0000-0000-00006E400000}"/>
    <cellStyle name="tableau | cellule | normal | pourcentage | decimal 1 5" xfId="16376" xr:uid="{00000000-0005-0000-0000-00006F400000}"/>
    <cellStyle name="tableau | cellule | normal | pourcentage | decimal 1 5 2" xfId="16377" xr:uid="{00000000-0005-0000-0000-000070400000}"/>
    <cellStyle name="tableau | cellule | normal | pourcentage | decimal 1 5 2 2" xfId="16378" xr:uid="{00000000-0005-0000-0000-000071400000}"/>
    <cellStyle name="tableau | cellule | normal | pourcentage | decimal 1 5 3" xfId="16379" xr:uid="{00000000-0005-0000-0000-000072400000}"/>
    <cellStyle name="tableau | cellule | normal | pourcentage | decimal 1 5 3 2" xfId="16380" xr:uid="{00000000-0005-0000-0000-000073400000}"/>
    <cellStyle name="tableau | cellule | normal | pourcentage | decimal 1 5 4" xfId="16381" xr:uid="{00000000-0005-0000-0000-000074400000}"/>
    <cellStyle name="tableau | cellule | normal | pourcentage | decimal 1 5 4 2" xfId="16382" xr:uid="{00000000-0005-0000-0000-000075400000}"/>
    <cellStyle name="tableau | cellule | normal | pourcentage | decimal 1 5 5" xfId="16383" xr:uid="{00000000-0005-0000-0000-000076400000}"/>
    <cellStyle name="tableau | cellule | normal | pourcentage | decimal 1 6" xfId="16384" xr:uid="{00000000-0005-0000-0000-000077400000}"/>
    <cellStyle name="tableau | cellule | normal | pourcentage | decimal 1 6 2" xfId="16385" xr:uid="{00000000-0005-0000-0000-000078400000}"/>
    <cellStyle name="tableau | cellule | normal | pourcentage | decimal 1 6 2 2" xfId="16386" xr:uid="{00000000-0005-0000-0000-000079400000}"/>
    <cellStyle name="tableau | cellule | normal | pourcentage | decimal 1 6 3" xfId="16387" xr:uid="{00000000-0005-0000-0000-00007A400000}"/>
    <cellStyle name="tableau | cellule | normal | pourcentage | decimal 1 6 3 2" xfId="16388" xr:uid="{00000000-0005-0000-0000-00007B400000}"/>
    <cellStyle name="tableau | cellule | normal | pourcentage | decimal 1 6 4" xfId="16389" xr:uid="{00000000-0005-0000-0000-00007C400000}"/>
    <cellStyle name="tableau | cellule | normal | pourcentage | decimal 1 7" xfId="16390" xr:uid="{00000000-0005-0000-0000-00007D400000}"/>
    <cellStyle name="tableau | cellule | normal | pourcentage | decimal 1 7 2" xfId="16391" xr:uid="{00000000-0005-0000-0000-00007E400000}"/>
    <cellStyle name="tableau | cellule | normal | pourcentage | decimal 1 8" xfId="16392" xr:uid="{00000000-0005-0000-0000-00007F400000}"/>
    <cellStyle name="tableau | cellule | normal | pourcentage | decimal 1 8 2" xfId="16393" xr:uid="{00000000-0005-0000-0000-000080400000}"/>
    <cellStyle name="tableau | cellule | normal | pourcentage | decimal 1 9" xfId="16394" xr:uid="{00000000-0005-0000-0000-000081400000}"/>
    <cellStyle name="tableau | cellule | normal | pourcentage | decimal 1 9 2" xfId="16395" xr:uid="{00000000-0005-0000-0000-000082400000}"/>
    <cellStyle name="tableau | cellule | total | decimal 1" xfId="3122" xr:uid="{00000000-0005-0000-0000-000083400000}"/>
    <cellStyle name="tableau | cellule | total | decimal 1 10" xfId="16397" xr:uid="{00000000-0005-0000-0000-000084400000}"/>
    <cellStyle name="tableau | cellule | total | decimal 1 10 2" xfId="16398" xr:uid="{00000000-0005-0000-0000-000085400000}"/>
    <cellStyle name="tableau | cellule | total | decimal 1 11" xfId="16399" xr:uid="{00000000-0005-0000-0000-000086400000}"/>
    <cellStyle name="tableau | cellule | total | decimal 1 12" xfId="16396" xr:uid="{00000000-0005-0000-0000-000087400000}"/>
    <cellStyle name="tableau | cellule | total | decimal 1 2" xfId="16400" xr:uid="{00000000-0005-0000-0000-000088400000}"/>
    <cellStyle name="tableau | cellule | total | decimal 1 2 2" xfId="16401" xr:uid="{00000000-0005-0000-0000-000089400000}"/>
    <cellStyle name="tableau | cellule | total | decimal 1 2 2 2" xfId="16402" xr:uid="{00000000-0005-0000-0000-00008A400000}"/>
    <cellStyle name="tableau | cellule | total | decimal 1 2 3" xfId="16403" xr:uid="{00000000-0005-0000-0000-00008B400000}"/>
    <cellStyle name="tableau | cellule | total | decimal 1 2 3 2" xfId="16404" xr:uid="{00000000-0005-0000-0000-00008C400000}"/>
    <cellStyle name="tableau | cellule | total | decimal 1 2 4" xfId="16405" xr:uid="{00000000-0005-0000-0000-00008D400000}"/>
    <cellStyle name="tableau | cellule | total | decimal 1 3" xfId="16406" xr:uid="{00000000-0005-0000-0000-00008E400000}"/>
    <cellStyle name="tableau | cellule | total | decimal 1 3 2" xfId="16407" xr:uid="{00000000-0005-0000-0000-00008F400000}"/>
    <cellStyle name="tableau | cellule | total | decimal 1 3 2 2" xfId="16408" xr:uid="{00000000-0005-0000-0000-000090400000}"/>
    <cellStyle name="tableau | cellule | total | decimal 1 3 3" xfId="16409" xr:uid="{00000000-0005-0000-0000-000091400000}"/>
    <cellStyle name="tableau | cellule | total | decimal 1 3 3 2" xfId="16410" xr:uid="{00000000-0005-0000-0000-000092400000}"/>
    <cellStyle name="tableau | cellule | total | decimal 1 3 4" xfId="16411" xr:uid="{00000000-0005-0000-0000-000093400000}"/>
    <cellStyle name="tableau | cellule | total | decimal 1 4" xfId="16412" xr:uid="{00000000-0005-0000-0000-000094400000}"/>
    <cellStyle name="tableau | cellule | total | decimal 1 4 2" xfId="16413" xr:uid="{00000000-0005-0000-0000-000095400000}"/>
    <cellStyle name="tableau | cellule | total | decimal 1 4 2 2" xfId="16414" xr:uid="{00000000-0005-0000-0000-000096400000}"/>
    <cellStyle name="tableau | cellule | total | decimal 1 4 3" xfId="16415" xr:uid="{00000000-0005-0000-0000-000097400000}"/>
    <cellStyle name="tableau | cellule | total | decimal 1 4 3 2" xfId="16416" xr:uid="{00000000-0005-0000-0000-000098400000}"/>
    <cellStyle name="tableau | cellule | total | decimal 1 4 4" xfId="16417" xr:uid="{00000000-0005-0000-0000-000099400000}"/>
    <cellStyle name="tableau | cellule | total | decimal 1 5" xfId="16418" xr:uid="{00000000-0005-0000-0000-00009A400000}"/>
    <cellStyle name="tableau | cellule | total | decimal 1 5 2" xfId="16419" xr:uid="{00000000-0005-0000-0000-00009B400000}"/>
    <cellStyle name="tableau | cellule | total | decimal 1 5 2 2" xfId="16420" xr:uid="{00000000-0005-0000-0000-00009C400000}"/>
    <cellStyle name="tableau | cellule | total | decimal 1 5 3" xfId="16421" xr:uid="{00000000-0005-0000-0000-00009D400000}"/>
    <cellStyle name="tableau | cellule | total | decimal 1 5 3 2" xfId="16422" xr:uid="{00000000-0005-0000-0000-00009E400000}"/>
    <cellStyle name="tableau | cellule | total | decimal 1 5 4" xfId="16423" xr:uid="{00000000-0005-0000-0000-00009F400000}"/>
    <cellStyle name="tableau | cellule | total | decimal 1 5 4 2" xfId="16424" xr:uid="{00000000-0005-0000-0000-0000A0400000}"/>
    <cellStyle name="tableau | cellule | total | decimal 1 5 5" xfId="16425" xr:uid="{00000000-0005-0000-0000-0000A1400000}"/>
    <cellStyle name="tableau | cellule | total | decimal 1 6" xfId="16426" xr:uid="{00000000-0005-0000-0000-0000A2400000}"/>
    <cellStyle name="tableau | cellule | total | decimal 1 6 2" xfId="16427" xr:uid="{00000000-0005-0000-0000-0000A3400000}"/>
    <cellStyle name="tableau | cellule | total | decimal 1 6 2 2" xfId="16428" xr:uid="{00000000-0005-0000-0000-0000A4400000}"/>
    <cellStyle name="tableau | cellule | total | decimal 1 6 3" xfId="16429" xr:uid="{00000000-0005-0000-0000-0000A5400000}"/>
    <cellStyle name="tableau | cellule | total | decimal 1 6 3 2" xfId="16430" xr:uid="{00000000-0005-0000-0000-0000A6400000}"/>
    <cellStyle name="tableau | cellule | total | decimal 1 6 4" xfId="16431" xr:uid="{00000000-0005-0000-0000-0000A7400000}"/>
    <cellStyle name="tableau | cellule | total | decimal 1 7" xfId="16432" xr:uid="{00000000-0005-0000-0000-0000A8400000}"/>
    <cellStyle name="tableau | cellule | total | decimal 1 7 2" xfId="16433" xr:uid="{00000000-0005-0000-0000-0000A9400000}"/>
    <cellStyle name="tableau | cellule | total | decimal 1 8" xfId="16434" xr:uid="{00000000-0005-0000-0000-0000AA400000}"/>
    <cellStyle name="tableau | cellule | total | decimal 1 8 2" xfId="16435" xr:uid="{00000000-0005-0000-0000-0000AB400000}"/>
    <cellStyle name="tableau | cellule | total | decimal 1 9" xfId="16436" xr:uid="{00000000-0005-0000-0000-0000AC400000}"/>
    <cellStyle name="tableau | cellule | total | decimal 1 9 2" xfId="16437" xr:uid="{00000000-0005-0000-0000-0000AD400000}"/>
    <cellStyle name="tableau | coin superieur gauche" xfId="3123" xr:uid="{00000000-0005-0000-0000-0000AE400000}"/>
    <cellStyle name="tableau | coin superieur gauche 10" xfId="16439" xr:uid="{00000000-0005-0000-0000-0000AF400000}"/>
    <cellStyle name="tableau | coin superieur gauche 10 2" xfId="16440" xr:uid="{00000000-0005-0000-0000-0000B0400000}"/>
    <cellStyle name="tableau | coin superieur gauche 11" xfId="16441" xr:uid="{00000000-0005-0000-0000-0000B1400000}"/>
    <cellStyle name="tableau | coin superieur gauche 12" xfId="16438" xr:uid="{00000000-0005-0000-0000-0000B2400000}"/>
    <cellStyle name="tableau | coin superieur gauche 2" xfId="16442" xr:uid="{00000000-0005-0000-0000-0000B3400000}"/>
    <cellStyle name="tableau | coin superieur gauche 2 2" xfId="16443" xr:uid="{00000000-0005-0000-0000-0000B4400000}"/>
    <cellStyle name="tableau | coin superieur gauche 2 2 2" xfId="16444" xr:uid="{00000000-0005-0000-0000-0000B5400000}"/>
    <cellStyle name="tableau | coin superieur gauche 2 3" xfId="16445" xr:uid="{00000000-0005-0000-0000-0000B6400000}"/>
    <cellStyle name="tableau | coin superieur gauche 2 3 2" xfId="16446" xr:uid="{00000000-0005-0000-0000-0000B7400000}"/>
    <cellStyle name="tableau | coin superieur gauche 2 4" xfId="16447" xr:uid="{00000000-0005-0000-0000-0000B8400000}"/>
    <cellStyle name="tableau | coin superieur gauche 3" xfId="16448" xr:uid="{00000000-0005-0000-0000-0000B9400000}"/>
    <cellStyle name="tableau | coin superieur gauche 3 2" xfId="16449" xr:uid="{00000000-0005-0000-0000-0000BA400000}"/>
    <cellStyle name="tableau | coin superieur gauche 3 2 2" xfId="16450" xr:uid="{00000000-0005-0000-0000-0000BB400000}"/>
    <cellStyle name="tableau | coin superieur gauche 3 3" xfId="16451" xr:uid="{00000000-0005-0000-0000-0000BC400000}"/>
    <cellStyle name="tableau | coin superieur gauche 3 3 2" xfId="16452" xr:uid="{00000000-0005-0000-0000-0000BD400000}"/>
    <cellStyle name="tableau | coin superieur gauche 3 4" xfId="16453" xr:uid="{00000000-0005-0000-0000-0000BE400000}"/>
    <cellStyle name="tableau | coin superieur gauche 4" xfId="16454" xr:uid="{00000000-0005-0000-0000-0000BF400000}"/>
    <cellStyle name="tableau | coin superieur gauche 4 2" xfId="16455" xr:uid="{00000000-0005-0000-0000-0000C0400000}"/>
    <cellStyle name="tableau | coin superieur gauche 4 2 2" xfId="16456" xr:uid="{00000000-0005-0000-0000-0000C1400000}"/>
    <cellStyle name="tableau | coin superieur gauche 4 3" xfId="16457" xr:uid="{00000000-0005-0000-0000-0000C2400000}"/>
    <cellStyle name="tableau | coin superieur gauche 4 3 2" xfId="16458" xr:uid="{00000000-0005-0000-0000-0000C3400000}"/>
    <cellStyle name="tableau | coin superieur gauche 4 4" xfId="16459" xr:uid="{00000000-0005-0000-0000-0000C4400000}"/>
    <cellStyle name="tableau | coin superieur gauche 5" xfId="16460" xr:uid="{00000000-0005-0000-0000-0000C5400000}"/>
    <cellStyle name="tableau | coin superieur gauche 5 2" xfId="16461" xr:uid="{00000000-0005-0000-0000-0000C6400000}"/>
    <cellStyle name="tableau | coin superieur gauche 5 2 2" xfId="16462" xr:uid="{00000000-0005-0000-0000-0000C7400000}"/>
    <cellStyle name="tableau | coin superieur gauche 5 3" xfId="16463" xr:uid="{00000000-0005-0000-0000-0000C8400000}"/>
    <cellStyle name="tableau | coin superieur gauche 5 3 2" xfId="16464" xr:uid="{00000000-0005-0000-0000-0000C9400000}"/>
    <cellStyle name="tableau | coin superieur gauche 5 4" xfId="16465" xr:uid="{00000000-0005-0000-0000-0000CA400000}"/>
    <cellStyle name="tableau | coin superieur gauche 5 4 2" xfId="16466" xr:uid="{00000000-0005-0000-0000-0000CB400000}"/>
    <cellStyle name="tableau | coin superieur gauche 5 5" xfId="16467" xr:uid="{00000000-0005-0000-0000-0000CC400000}"/>
    <cellStyle name="tableau | coin superieur gauche 6" xfId="16468" xr:uid="{00000000-0005-0000-0000-0000CD400000}"/>
    <cellStyle name="tableau | coin superieur gauche 6 2" xfId="16469" xr:uid="{00000000-0005-0000-0000-0000CE400000}"/>
    <cellStyle name="tableau | coin superieur gauche 6 2 2" xfId="16470" xr:uid="{00000000-0005-0000-0000-0000CF400000}"/>
    <cellStyle name="tableau | coin superieur gauche 6 3" xfId="16471" xr:uid="{00000000-0005-0000-0000-0000D0400000}"/>
    <cellStyle name="tableau | coin superieur gauche 6 3 2" xfId="16472" xr:uid="{00000000-0005-0000-0000-0000D1400000}"/>
    <cellStyle name="tableau | coin superieur gauche 6 4" xfId="16473" xr:uid="{00000000-0005-0000-0000-0000D2400000}"/>
    <cellStyle name="tableau | coin superieur gauche 7" xfId="16474" xr:uid="{00000000-0005-0000-0000-0000D3400000}"/>
    <cellStyle name="tableau | coin superieur gauche 7 2" xfId="16475" xr:uid="{00000000-0005-0000-0000-0000D4400000}"/>
    <cellStyle name="tableau | coin superieur gauche 8" xfId="16476" xr:uid="{00000000-0005-0000-0000-0000D5400000}"/>
    <cellStyle name="tableau | coin superieur gauche 8 2" xfId="16477" xr:uid="{00000000-0005-0000-0000-0000D6400000}"/>
    <cellStyle name="tableau | coin superieur gauche 9" xfId="16478" xr:uid="{00000000-0005-0000-0000-0000D7400000}"/>
    <cellStyle name="tableau | coin superieur gauche 9 2" xfId="16479" xr:uid="{00000000-0005-0000-0000-0000D8400000}"/>
    <cellStyle name="tableau | entete-colonne | series" xfId="3124" xr:uid="{00000000-0005-0000-0000-0000D9400000}"/>
    <cellStyle name="tableau | entete-colonne | series 10" xfId="16481" xr:uid="{00000000-0005-0000-0000-0000DA400000}"/>
    <cellStyle name="tableau | entete-colonne | series 10 2" xfId="16482" xr:uid="{00000000-0005-0000-0000-0000DB400000}"/>
    <cellStyle name="tableau | entete-colonne | series 11" xfId="16483" xr:uid="{00000000-0005-0000-0000-0000DC400000}"/>
    <cellStyle name="tableau | entete-colonne | series 12" xfId="16480" xr:uid="{00000000-0005-0000-0000-0000DD400000}"/>
    <cellStyle name="tableau | entete-colonne | series 2" xfId="16484" xr:uid="{00000000-0005-0000-0000-0000DE400000}"/>
    <cellStyle name="tableau | entete-colonne | series 2 2" xfId="16485" xr:uid="{00000000-0005-0000-0000-0000DF400000}"/>
    <cellStyle name="tableau | entete-colonne | series 2 2 2" xfId="16486" xr:uid="{00000000-0005-0000-0000-0000E0400000}"/>
    <cellStyle name="tableau | entete-colonne | series 2 3" xfId="16487" xr:uid="{00000000-0005-0000-0000-0000E1400000}"/>
    <cellStyle name="tableau | entete-colonne | series 2 3 2" xfId="16488" xr:uid="{00000000-0005-0000-0000-0000E2400000}"/>
    <cellStyle name="tableau | entete-colonne | series 2 4" xfId="16489" xr:uid="{00000000-0005-0000-0000-0000E3400000}"/>
    <cellStyle name="tableau | entete-colonne | series 3" xfId="16490" xr:uid="{00000000-0005-0000-0000-0000E4400000}"/>
    <cellStyle name="tableau | entete-colonne | series 3 2" xfId="16491" xr:uid="{00000000-0005-0000-0000-0000E5400000}"/>
    <cellStyle name="tableau | entete-colonne | series 3 2 2" xfId="16492" xr:uid="{00000000-0005-0000-0000-0000E6400000}"/>
    <cellStyle name="tableau | entete-colonne | series 3 3" xfId="16493" xr:uid="{00000000-0005-0000-0000-0000E7400000}"/>
    <cellStyle name="tableau | entete-colonne | series 3 3 2" xfId="16494" xr:uid="{00000000-0005-0000-0000-0000E8400000}"/>
    <cellStyle name="tableau | entete-colonne | series 3 4" xfId="16495" xr:uid="{00000000-0005-0000-0000-0000E9400000}"/>
    <cellStyle name="tableau | entete-colonne | series 4" xfId="16496" xr:uid="{00000000-0005-0000-0000-0000EA400000}"/>
    <cellStyle name="tableau | entete-colonne | series 4 2" xfId="16497" xr:uid="{00000000-0005-0000-0000-0000EB400000}"/>
    <cellStyle name="tableau | entete-colonne | series 4 2 2" xfId="16498" xr:uid="{00000000-0005-0000-0000-0000EC400000}"/>
    <cellStyle name="tableau | entete-colonne | series 4 3" xfId="16499" xr:uid="{00000000-0005-0000-0000-0000ED400000}"/>
    <cellStyle name="tableau | entete-colonne | series 4 3 2" xfId="16500" xr:uid="{00000000-0005-0000-0000-0000EE400000}"/>
    <cellStyle name="tableau | entete-colonne | series 4 4" xfId="16501" xr:uid="{00000000-0005-0000-0000-0000EF400000}"/>
    <cellStyle name="tableau | entete-colonne | series 5" xfId="16502" xr:uid="{00000000-0005-0000-0000-0000F0400000}"/>
    <cellStyle name="tableau | entete-colonne | series 5 2" xfId="16503" xr:uid="{00000000-0005-0000-0000-0000F1400000}"/>
    <cellStyle name="tableau | entete-colonne | series 5 2 2" xfId="16504" xr:uid="{00000000-0005-0000-0000-0000F2400000}"/>
    <cellStyle name="tableau | entete-colonne | series 5 3" xfId="16505" xr:uid="{00000000-0005-0000-0000-0000F3400000}"/>
    <cellStyle name="tableau | entete-colonne | series 5 3 2" xfId="16506" xr:uid="{00000000-0005-0000-0000-0000F4400000}"/>
    <cellStyle name="tableau | entete-colonne | series 5 4" xfId="16507" xr:uid="{00000000-0005-0000-0000-0000F5400000}"/>
    <cellStyle name="tableau | entete-colonne | series 5 4 2" xfId="16508" xr:uid="{00000000-0005-0000-0000-0000F6400000}"/>
    <cellStyle name="tableau | entete-colonne | series 5 5" xfId="16509" xr:uid="{00000000-0005-0000-0000-0000F7400000}"/>
    <cellStyle name="tableau | entete-colonne | series 6" xfId="16510" xr:uid="{00000000-0005-0000-0000-0000F8400000}"/>
    <cellStyle name="tableau | entete-colonne | series 6 2" xfId="16511" xr:uid="{00000000-0005-0000-0000-0000F9400000}"/>
    <cellStyle name="tableau | entete-colonne | series 6 2 2" xfId="16512" xr:uid="{00000000-0005-0000-0000-0000FA400000}"/>
    <cellStyle name="tableau | entete-colonne | series 6 3" xfId="16513" xr:uid="{00000000-0005-0000-0000-0000FB400000}"/>
    <cellStyle name="tableau | entete-colonne | series 6 3 2" xfId="16514" xr:uid="{00000000-0005-0000-0000-0000FC400000}"/>
    <cellStyle name="tableau | entete-colonne | series 6 4" xfId="16515" xr:uid="{00000000-0005-0000-0000-0000FD400000}"/>
    <cellStyle name="tableau | entete-colonne | series 7" xfId="16516" xr:uid="{00000000-0005-0000-0000-0000FE400000}"/>
    <cellStyle name="tableau | entete-colonne | series 7 2" xfId="16517" xr:uid="{00000000-0005-0000-0000-0000FF400000}"/>
    <cellStyle name="tableau | entete-colonne | series 8" xfId="16518" xr:uid="{00000000-0005-0000-0000-000000410000}"/>
    <cellStyle name="tableau | entete-colonne | series 8 2" xfId="16519" xr:uid="{00000000-0005-0000-0000-000001410000}"/>
    <cellStyle name="tableau | entete-colonne | series 9" xfId="16520" xr:uid="{00000000-0005-0000-0000-000002410000}"/>
    <cellStyle name="tableau | entete-colonne | series 9 2" xfId="16521" xr:uid="{00000000-0005-0000-0000-000003410000}"/>
    <cellStyle name="tableau | entete-ligne | normal" xfId="3125" xr:uid="{00000000-0005-0000-0000-000004410000}"/>
    <cellStyle name="tableau | entete-ligne | normal 10" xfId="16523" xr:uid="{00000000-0005-0000-0000-000005410000}"/>
    <cellStyle name="tableau | entete-ligne | normal 10 2" xfId="16524" xr:uid="{00000000-0005-0000-0000-000006410000}"/>
    <cellStyle name="tableau | entete-ligne | normal 11" xfId="16525" xr:uid="{00000000-0005-0000-0000-000007410000}"/>
    <cellStyle name="tableau | entete-ligne | normal 12" xfId="16522" xr:uid="{00000000-0005-0000-0000-000008410000}"/>
    <cellStyle name="tableau | entete-ligne | normal 2" xfId="16526" xr:uid="{00000000-0005-0000-0000-000009410000}"/>
    <cellStyle name="tableau | entete-ligne | normal 2 2" xfId="16527" xr:uid="{00000000-0005-0000-0000-00000A410000}"/>
    <cellStyle name="tableau | entete-ligne | normal 2 2 2" xfId="16528" xr:uid="{00000000-0005-0000-0000-00000B410000}"/>
    <cellStyle name="tableau | entete-ligne | normal 2 3" xfId="16529" xr:uid="{00000000-0005-0000-0000-00000C410000}"/>
    <cellStyle name="tableau | entete-ligne | normal 2 3 2" xfId="16530" xr:uid="{00000000-0005-0000-0000-00000D410000}"/>
    <cellStyle name="tableau | entete-ligne | normal 2 4" xfId="16531" xr:uid="{00000000-0005-0000-0000-00000E410000}"/>
    <cellStyle name="tableau | entete-ligne | normal 3" xfId="16532" xr:uid="{00000000-0005-0000-0000-00000F410000}"/>
    <cellStyle name="tableau | entete-ligne | normal 3 2" xfId="16533" xr:uid="{00000000-0005-0000-0000-000010410000}"/>
    <cellStyle name="tableau | entete-ligne | normal 3 2 2" xfId="16534" xr:uid="{00000000-0005-0000-0000-000011410000}"/>
    <cellStyle name="tableau | entete-ligne | normal 3 3" xfId="16535" xr:uid="{00000000-0005-0000-0000-000012410000}"/>
    <cellStyle name="tableau | entete-ligne | normal 3 3 2" xfId="16536" xr:uid="{00000000-0005-0000-0000-000013410000}"/>
    <cellStyle name="tableau | entete-ligne | normal 3 4" xfId="16537" xr:uid="{00000000-0005-0000-0000-000014410000}"/>
    <cellStyle name="tableau | entete-ligne | normal 4" xfId="16538" xr:uid="{00000000-0005-0000-0000-000015410000}"/>
    <cellStyle name="tableau | entete-ligne | normal 4 2" xfId="16539" xr:uid="{00000000-0005-0000-0000-000016410000}"/>
    <cellStyle name="tableau | entete-ligne | normal 4 2 2" xfId="16540" xr:uid="{00000000-0005-0000-0000-000017410000}"/>
    <cellStyle name="tableau | entete-ligne | normal 4 3" xfId="16541" xr:uid="{00000000-0005-0000-0000-000018410000}"/>
    <cellStyle name="tableau | entete-ligne | normal 4 3 2" xfId="16542" xr:uid="{00000000-0005-0000-0000-000019410000}"/>
    <cellStyle name="tableau | entete-ligne | normal 4 4" xfId="16543" xr:uid="{00000000-0005-0000-0000-00001A410000}"/>
    <cellStyle name="tableau | entete-ligne | normal 5" xfId="16544" xr:uid="{00000000-0005-0000-0000-00001B410000}"/>
    <cellStyle name="tableau | entete-ligne | normal 5 2" xfId="16545" xr:uid="{00000000-0005-0000-0000-00001C410000}"/>
    <cellStyle name="tableau | entete-ligne | normal 5 2 2" xfId="16546" xr:uid="{00000000-0005-0000-0000-00001D410000}"/>
    <cellStyle name="tableau | entete-ligne | normal 5 3" xfId="16547" xr:uid="{00000000-0005-0000-0000-00001E410000}"/>
    <cellStyle name="tableau | entete-ligne | normal 5 3 2" xfId="16548" xr:uid="{00000000-0005-0000-0000-00001F410000}"/>
    <cellStyle name="tableau | entete-ligne | normal 5 4" xfId="16549" xr:uid="{00000000-0005-0000-0000-000020410000}"/>
    <cellStyle name="tableau | entete-ligne | normal 5 4 2" xfId="16550" xr:uid="{00000000-0005-0000-0000-000021410000}"/>
    <cellStyle name="tableau | entete-ligne | normal 5 5" xfId="16551" xr:uid="{00000000-0005-0000-0000-000022410000}"/>
    <cellStyle name="tableau | entete-ligne | normal 6" xfId="16552" xr:uid="{00000000-0005-0000-0000-000023410000}"/>
    <cellStyle name="tableau | entete-ligne | normal 6 2" xfId="16553" xr:uid="{00000000-0005-0000-0000-000024410000}"/>
    <cellStyle name="tableau | entete-ligne | normal 6 2 2" xfId="16554" xr:uid="{00000000-0005-0000-0000-000025410000}"/>
    <cellStyle name="tableau | entete-ligne | normal 6 3" xfId="16555" xr:uid="{00000000-0005-0000-0000-000026410000}"/>
    <cellStyle name="tableau | entete-ligne | normal 6 3 2" xfId="16556" xr:uid="{00000000-0005-0000-0000-000027410000}"/>
    <cellStyle name="tableau | entete-ligne | normal 6 4" xfId="16557" xr:uid="{00000000-0005-0000-0000-000028410000}"/>
    <cellStyle name="tableau | entete-ligne | normal 7" xfId="16558" xr:uid="{00000000-0005-0000-0000-000029410000}"/>
    <cellStyle name="tableau | entete-ligne | normal 7 2" xfId="16559" xr:uid="{00000000-0005-0000-0000-00002A410000}"/>
    <cellStyle name="tableau | entete-ligne | normal 8" xfId="16560" xr:uid="{00000000-0005-0000-0000-00002B410000}"/>
    <cellStyle name="tableau | entete-ligne | normal 8 2" xfId="16561" xr:uid="{00000000-0005-0000-0000-00002C410000}"/>
    <cellStyle name="tableau | entete-ligne | normal 9" xfId="16562" xr:uid="{00000000-0005-0000-0000-00002D410000}"/>
    <cellStyle name="tableau | entete-ligne | normal 9 2" xfId="16563" xr:uid="{00000000-0005-0000-0000-00002E410000}"/>
    <cellStyle name="tableau | entete-ligne | total" xfId="3126" xr:uid="{00000000-0005-0000-0000-00002F410000}"/>
    <cellStyle name="tableau | entete-ligne | total 10" xfId="16565" xr:uid="{00000000-0005-0000-0000-000030410000}"/>
    <cellStyle name="tableau | entete-ligne | total 10 2" xfId="16566" xr:uid="{00000000-0005-0000-0000-000031410000}"/>
    <cellStyle name="tableau | entete-ligne | total 11" xfId="16567" xr:uid="{00000000-0005-0000-0000-000032410000}"/>
    <cellStyle name="tableau | entete-ligne | total 12" xfId="16564" xr:uid="{00000000-0005-0000-0000-000033410000}"/>
    <cellStyle name="tableau | entete-ligne | total 2" xfId="16568" xr:uid="{00000000-0005-0000-0000-000034410000}"/>
    <cellStyle name="tableau | entete-ligne | total 2 2" xfId="16569" xr:uid="{00000000-0005-0000-0000-000035410000}"/>
    <cellStyle name="tableau | entete-ligne | total 2 2 2" xfId="16570" xr:uid="{00000000-0005-0000-0000-000036410000}"/>
    <cellStyle name="tableau | entete-ligne | total 2 3" xfId="16571" xr:uid="{00000000-0005-0000-0000-000037410000}"/>
    <cellStyle name="tableau | entete-ligne | total 2 3 2" xfId="16572" xr:uid="{00000000-0005-0000-0000-000038410000}"/>
    <cellStyle name="tableau | entete-ligne | total 2 4" xfId="16573" xr:uid="{00000000-0005-0000-0000-000039410000}"/>
    <cellStyle name="tableau | entete-ligne | total 3" xfId="16574" xr:uid="{00000000-0005-0000-0000-00003A410000}"/>
    <cellStyle name="tableau | entete-ligne | total 3 2" xfId="16575" xr:uid="{00000000-0005-0000-0000-00003B410000}"/>
    <cellStyle name="tableau | entete-ligne | total 3 2 2" xfId="16576" xr:uid="{00000000-0005-0000-0000-00003C410000}"/>
    <cellStyle name="tableau | entete-ligne | total 3 3" xfId="16577" xr:uid="{00000000-0005-0000-0000-00003D410000}"/>
    <cellStyle name="tableau | entete-ligne | total 3 3 2" xfId="16578" xr:uid="{00000000-0005-0000-0000-00003E410000}"/>
    <cellStyle name="tableau | entete-ligne | total 3 4" xfId="16579" xr:uid="{00000000-0005-0000-0000-00003F410000}"/>
    <cellStyle name="tableau | entete-ligne | total 4" xfId="16580" xr:uid="{00000000-0005-0000-0000-000040410000}"/>
    <cellStyle name="tableau | entete-ligne | total 4 2" xfId="16581" xr:uid="{00000000-0005-0000-0000-000041410000}"/>
    <cellStyle name="tableau | entete-ligne | total 4 2 2" xfId="16582" xr:uid="{00000000-0005-0000-0000-000042410000}"/>
    <cellStyle name="tableau | entete-ligne | total 4 3" xfId="16583" xr:uid="{00000000-0005-0000-0000-000043410000}"/>
    <cellStyle name="tableau | entete-ligne | total 4 3 2" xfId="16584" xr:uid="{00000000-0005-0000-0000-000044410000}"/>
    <cellStyle name="tableau | entete-ligne | total 4 4" xfId="16585" xr:uid="{00000000-0005-0000-0000-000045410000}"/>
    <cellStyle name="tableau | entete-ligne | total 5" xfId="16586" xr:uid="{00000000-0005-0000-0000-000046410000}"/>
    <cellStyle name="tableau | entete-ligne | total 5 2" xfId="16587" xr:uid="{00000000-0005-0000-0000-000047410000}"/>
    <cellStyle name="tableau | entete-ligne | total 5 2 2" xfId="16588" xr:uid="{00000000-0005-0000-0000-000048410000}"/>
    <cellStyle name="tableau | entete-ligne | total 5 3" xfId="16589" xr:uid="{00000000-0005-0000-0000-000049410000}"/>
    <cellStyle name="tableau | entete-ligne | total 5 3 2" xfId="16590" xr:uid="{00000000-0005-0000-0000-00004A410000}"/>
    <cellStyle name="tableau | entete-ligne | total 5 4" xfId="16591" xr:uid="{00000000-0005-0000-0000-00004B410000}"/>
    <cellStyle name="tableau | entete-ligne | total 5 4 2" xfId="16592" xr:uid="{00000000-0005-0000-0000-00004C410000}"/>
    <cellStyle name="tableau | entete-ligne | total 5 5" xfId="16593" xr:uid="{00000000-0005-0000-0000-00004D410000}"/>
    <cellStyle name="tableau | entete-ligne | total 6" xfId="16594" xr:uid="{00000000-0005-0000-0000-00004E410000}"/>
    <cellStyle name="tableau | entete-ligne | total 6 2" xfId="16595" xr:uid="{00000000-0005-0000-0000-00004F410000}"/>
    <cellStyle name="tableau | entete-ligne | total 6 2 2" xfId="16596" xr:uid="{00000000-0005-0000-0000-000050410000}"/>
    <cellStyle name="tableau | entete-ligne | total 6 3" xfId="16597" xr:uid="{00000000-0005-0000-0000-000051410000}"/>
    <cellStyle name="tableau | entete-ligne | total 6 3 2" xfId="16598" xr:uid="{00000000-0005-0000-0000-000052410000}"/>
    <cellStyle name="tableau | entete-ligne | total 6 4" xfId="16599" xr:uid="{00000000-0005-0000-0000-000053410000}"/>
    <cellStyle name="tableau | entete-ligne | total 7" xfId="16600" xr:uid="{00000000-0005-0000-0000-000054410000}"/>
    <cellStyle name="tableau | entete-ligne | total 7 2" xfId="16601" xr:uid="{00000000-0005-0000-0000-000055410000}"/>
    <cellStyle name="tableau | entete-ligne | total 8" xfId="16602" xr:uid="{00000000-0005-0000-0000-000056410000}"/>
    <cellStyle name="tableau | entete-ligne | total 8 2" xfId="16603" xr:uid="{00000000-0005-0000-0000-000057410000}"/>
    <cellStyle name="tableau | entete-ligne | total 9" xfId="16604" xr:uid="{00000000-0005-0000-0000-000058410000}"/>
    <cellStyle name="tableau | entete-ligne | total 9 2" xfId="16605" xr:uid="{00000000-0005-0000-0000-000059410000}"/>
    <cellStyle name="tableau | ligne-titre | niveau1" xfId="3127" xr:uid="{00000000-0005-0000-0000-00005A410000}"/>
    <cellStyle name="tableau | ligne-titre | niveau1 10" xfId="16607" xr:uid="{00000000-0005-0000-0000-00005B410000}"/>
    <cellStyle name="tableau | ligne-titre | niveau1 10 2" xfId="16608" xr:uid="{00000000-0005-0000-0000-00005C410000}"/>
    <cellStyle name="tableau | ligne-titre | niveau1 11" xfId="16609" xr:uid="{00000000-0005-0000-0000-00005D410000}"/>
    <cellStyle name="tableau | ligne-titre | niveau1 12" xfId="16606" xr:uid="{00000000-0005-0000-0000-00005E410000}"/>
    <cellStyle name="tableau | ligne-titre | niveau1 2" xfId="16610" xr:uid="{00000000-0005-0000-0000-00005F410000}"/>
    <cellStyle name="tableau | ligne-titre | niveau1 2 2" xfId="16611" xr:uid="{00000000-0005-0000-0000-000060410000}"/>
    <cellStyle name="tableau | ligne-titre | niveau1 2 2 2" xfId="16612" xr:uid="{00000000-0005-0000-0000-000061410000}"/>
    <cellStyle name="tableau | ligne-titre | niveau1 2 3" xfId="16613" xr:uid="{00000000-0005-0000-0000-000062410000}"/>
    <cellStyle name="tableau | ligne-titre | niveau1 2 3 2" xfId="16614" xr:uid="{00000000-0005-0000-0000-000063410000}"/>
    <cellStyle name="tableau | ligne-titre | niveau1 2 4" xfId="16615" xr:uid="{00000000-0005-0000-0000-000064410000}"/>
    <cellStyle name="tableau | ligne-titre | niveau1 3" xfId="16616" xr:uid="{00000000-0005-0000-0000-000065410000}"/>
    <cellStyle name="tableau | ligne-titre | niveau1 3 2" xfId="16617" xr:uid="{00000000-0005-0000-0000-000066410000}"/>
    <cellStyle name="tableau | ligne-titre | niveau1 3 2 2" xfId="16618" xr:uid="{00000000-0005-0000-0000-000067410000}"/>
    <cellStyle name="tableau | ligne-titre | niveau1 3 3" xfId="16619" xr:uid="{00000000-0005-0000-0000-000068410000}"/>
    <cellStyle name="tableau | ligne-titre | niveau1 3 3 2" xfId="16620" xr:uid="{00000000-0005-0000-0000-000069410000}"/>
    <cellStyle name="tableau | ligne-titre | niveau1 3 4" xfId="16621" xr:uid="{00000000-0005-0000-0000-00006A410000}"/>
    <cellStyle name="tableau | ligne-titre | niveau1 4" xfId="16622" xr:uid="{00000000-0005-0000-0000-00006B410000}"/>
    <cellStyle name="tableau | ligne-titre | niveau1 4 2" xfId="16623" xr:uid="{00000000-0005-0000-0000-00006C410000}"/>
    <cellStyle name="tableau | ligne-titre | niveau1 4 2 2" xfId="16624" xr:uid="{00000000-0005-0000-0000-00006D410000}"/>
    <cellStyle name="tableau | ligne-titre | niveau1 4 3" xfId="16625" xr:uid="{00000000-0005-0000-0000-00006E410000}"/>
    <cellStyle name="tableau | ligne-titre | niveau1 4 3 2" xfId="16626" xr:uid="{00000000-0005-0000-0000-00006F410000}"/>
    <cellStyle name="tableau | ligne-titre | niveau1 4 4" xfId="16627" xr:uid="{00000000-0005-0000-0000-000070410000}"/>
    <cellStyle name="tableau | ligne-titre | niveau1 5" xfId="16628" xr:uid="{00000000-0005-0000-0000-000071410000}"/>
    <cellStyle name="tableau | ligne-titre | niveau1 5 2" xfId="16629" xr:uid="{00000000-0005-0000-0000-000072410000}"/>
    <cellStyle name="tableau | ligne-titre | niveau1 5 2 2" xfId="16630" xr:uid="{00000000-0005-0000-0000-000073410000}"/>
    <cellStyle name="tableau | ligne-titre | niveau1 5 3" xfId="16631" xr:uid="{00000000-0005-0000-0000-000074410000}"/>
    <cellStyle name="tableau | ligne-titre | niveau1 5 3 2" xfId="16632" xr:uid="{00000000-0005-0000-0000-000075410000}"/>
    <cellStyle name="tableau | ligne-titre | niveau1 5 4" xfId="16633" xr:uid="{00000000-0005-0000-0000-000076410000}"/>
    <cellStyle name="tableau | ligne-titre | niveau1 5 4 2" xfId="16634" xr:uid="{00000000-0005-0000-0000-000077410000}"/>
    <cellStyle name="tableau | ligne-titre | niveau1 5 5" xfId="16635" xr:uid="{00000000-0005-0000-0000-000078410000}"/>
    <cellStyle name="tableau | ligne-titre | niveau1 6" xfId="16636" xr:uid="{00000000-0005-0000-0000-000079410000}"/>
    <cellStyle name="tableau | ligne-titre | niveau1 6 2" xfId="16637" xr:uid="{00000000-0005-0000-0000-00007A410000}"/>
    <cellStyle name="tableau | ligne-titre | niveau1 6 2 2" xfId="16638" xr:uid="{00000000-0005-0000-0000-00007B410000}"/>
    <cellStyle name="tableau | ligne-titre | niveau1 6 3" xfId="16639" xr:uid="{00000000-0005-0000-0000-00007C410000}"/>
    <cellStyle name="tableau | ligne-titre | niveau1 6 3 2" xfId="16640" xr:uid="{00000000-0005-0000-0000-00007D410000}"/>
    <cellStyle name="tableau | ligne-titre | niveau1 6 4" xfId="16641" xr:uid="{00000000-0005-0000-0000-00007E410000}"/>
    <cellStyle name="tableau | ligne-titre | niveau1 7" xfId="16642" xr:uid="{00000000-0005-0000-0000-00007F410000}"/>
    <cellStyle name="tableau | ligne-titre | niveau1 7 2" xfId="16643" xr:uid="{00000000-0005-0000-0000-000080410000}"/>
    <cellStyle name="tableau | ligne-titre | niveau1 8" xfId="16644" xr:uid="{00000000-0005-0000-0000-000081410000}"/>
    <cellStyle name="tableau | ligne-titre | niveau1 8 2" xfId="16645" xr:uid="{00000000-0005-0000-0000-000082410000}"/>
    <cellStyle name="tableau | ligne-titre | niveau1 9" xfId="16646" xr:uid="{00000000-0005-0000-0000-000083410000}"/>
    <cellStyle name="tableau | ligne-titre | niveau1 9 2" xfId="16647" xr:uid="{00000000-0005-0000-0000-000084410000}"/>
    <cellStyle name="tableau | ligne-titre | niveau2" xfId="3128" xr:uid="{00000000-0005-0000-0000-000085410000}"/>
    <cellStyle name="tableau | ligne-titre | niveau2 10" xfId="16649" xr:uid="{00000000-0005-0000-0000-000086410000}"/>
    <cellStyle name="tableau | ligne-titre | niveau2 10 2" xfId="16650" xr:uid="{00000000-0005-0000-0000-000087410000}"/>
    <cellStyle name="tableau | ligne-titre | niveau2 11" xfId="16651" xr:uid="{00000000-0005-0000-0000-000088410000}"/>
    <cellStyle name="tableau | ligne-titre | niveau2 12" xfId="16648" xr:uid="{00000000-0005-0000-0000-000089410000}"/>
    <cellStyle name="tableau | ligne-titre | niveau2 2" xfId="16652" xr:uid="{00000000-0005-0000-0000-00008A410000}"/>
    <cellStyle name="tableau | ligne-titre | niveau2 2 2" xfId="16653" xr:uid="{00000000-0005-0000-0000-00008B410000}"/>
    <cellStyle name="tableau | ligne-titre | niveau2 2 2 2" xfId="16654" xr:uid="{00000000-0005-0000-0000-00008C410000}"/>
    <cellStyle name="tableau | ligne-titre | niveau2 2 3" xfId="16655" xr:uid="{00000000-0005-0000-0000-00008D410000}"/>
    <cellStyle name="tableau | ligne-titre | niveau2 2 3 2" xfId="16656" xr:uid="{00000000-0005-0000-0000-00008E410000}"/>
    <cellStyle name="tableau | ligne-titre | niveau2 2 4" xfId="16657" xr:uid="{00000000-0005-0000-0000-00008F410000}"/>
    <cellStyle name="tableau | ligne-titre | niveau2 3" xfId="16658" xr:uid="{00000000-0005-0000-0000-000090410000}"/>
    <cellStyle name="tableau | ligne-titre | niveau2 3 2" xfId="16659" xr:uid="{00000000-0005-0000-0000-000091410000}"/>
    <cellStyle name="tableau | ligne-titre | niveau2 3 2 2" xfId="16660" xr:uid="{00000000-0005-0000-0000-000092410000}"/>
    <cellStyle name="tableau | ligne-titre | niveau2 3 3" xfId="16661" xr:uid="{00000000-0005-0000-0000-000093410000}"/>
    <cellStyle name="tableau | ligne-titre | niveau2 3 3 2" xfId="16662" xr:uid="{00000000-0005-0000-0000-000094410000}"/>
    <cellStyle name="tableau | ligne-titre | niveau2 3 4" xfId="16663" xr:uid="{00000000-0005-0000-0000-000095410000}"/>
    <cellStyle name="tableau | ligne-titre | niveau2 4" xfId="16664" xr:uid="{00000000-0005-0000-0000-000096410000}"/>
    <cellStyle name="tableau | ligne-titre | niveau2 4 2" xfId="16665" xr:uid="{00000000-0005-0000-0000-000097410000}"/>
    <cellStyle name="tableau | ligne-titre | niveau2 4 2 2" xfId="16666" xr:uid="{00000000-0005-0000-0000-000098410000}"/>
    <cellStyle name="tableau | ligne-titre | niveau2 4 3" xfId="16667" xr:uid="{00000000-0005-0000-0000-000099410000}"/>
    <cellStyle name="tableau | ligne-titre | niveau2 4 3 2" xfId="16668" xr:uid="{00000000-0005-0000-0000-00009A410000}"/>
    <cellStyle name="tableau | ligne-titre | niveau2 4 4" xfId="16669" xr:uid="{00000000-0005-0000-0000-00009B410000}"/>
    <cellStyle name="tableau | ligne-titre | niveau2 5" xfId="16670" xr:uid="{00000000-0005-0000-0000-00009C410000}"/>
    <cellStyle name="tableau | ligne-titre | niveau2 5 2" xfId="16671" xr:uid="{00000000-0005-0000-0000-00009D410000}"/>
    <cellStyle name="tableau | ligne-titre | niveau2 5 2 2" xfId="16672" xr:uid="{00000000-0005-0000-0000-00009E410000}"/>
    <cellStyle name="tableau | ligne-titre | niveau2 5 3" xfId="16673" xr:uid="{00000000-0005-0000-0000-00009F410000}"/>
    <cellStyle name="tableau | ligne-titre | niveau2 5 3 2" xfId="16674" xr:uid="{00000000-0005-0000-0000-0000A0410000}"/>
    <cellStyle name="tableau | ligne-titre | niveau2 5 4" xfId="16675" xr:uid="{00000000-0005-0000-0000-0000A1410000}"/>
    <cellStyle name="tableau | ligne-titre | niveau2 5 4 2" xfId="16676" xr:uid="{00000000-0005-0000-0000-0000A2410000}"/>
    <cellStyle name="tableau | ligne-titre | niveau2 5 5" xfId="16677" xr:uid="{00000000-0005-0000-0000-0000A3410000}"/>
    <cellStyle name="tableau | ligne-titre | niveau2 6" xfId="16678" xr:uid="{00000000-0005-0000-0000-0000A4410000}"/>
    <cellStyle name="tableau | ligne-titre | niveau2 6 2" xfId="16679" xr:uid="{00000000-0005-0000-0000-0000A5410000}"/>
    <cellStyle name="tableau | ligne-titre | niveau2 6 2 2" xfId="16680" xr:uid="{00000000-0005-0000-0000-0000A6410000}"/>
    <cellStyle name="tableau | ligne-titre | niveau2 6 3" xfId="16681" xr:uid="{00000000-0005-0000-0000-0000A7410000}"/>
    <cellStyle name="tableau | ligne-titre | niveau2 6 3 2" xfId="16682" xr:uid="{00000000-0005-0000-0000-0000A8410000}"/>
    <cellStyle name="tableau | ligne-titre | niveau2 6 4" xfId="16683" xr:uid="{00000000-0005-0000-0000-0000A9410000}"/>
    <cellStyle name="tableau | ligne-titre | niveau2 7" xfId="16684" xr:uid="{00000000-0005-0000-0000-0000AA410000}"/>
    <cellStyle name="tableau | ligne-titre | niveau2 7 2" xfId="16685" xr:uid="{00000000-0005-0000-0000-0000AB410000}"/>
    <cellStyle name="tableau | ligne-titre | niveau2 8" xfId="16686" xr:uid="{00000000-0005-0000-0000-0000AC410000}"/>
    <cellStyle name="tableau | ligne-titre | niveau2 8 2" xfId="16687" xr:uid="{00000000-0005-0000-0000-0000AD410000}"/>
    <cellStyle name="tableau | ligne-titre | niveau2 9" xfId="16688" xr:uid="{00000000-0005-0000-0000-0000AE410000}"/>
    <cellStyle name="tableau | ligne-titre | niveau2 9 2" xfId="16689" xr:uid="{00000000-0005-0000-0000-0000AF410000}"/>
    <cellStyle name="Title 10" xfId="3129" xr:uid="{00000000-0005-0000-0000-0000B0410000}"/>
    <cellStyle name="Title 10 10" xfId="16692" xr:uid="{00000000-0005-0000-0000-0000B1410000}"/>
    <cellStyle name="Title 10 10 2" xfId="16693" xr:uid="{00000000-0005-0000-0000-0000B2410000}"/>
    <cellStyle name="Title 10 11" xfId="16694" xr:uid="{00000000-0005-0000-0000-0000B3410000}"/>
    <cellStyle name="Title 10 12" xfId="16691" xr:uid="{00000000-0005-0000-0000-0000B4410000}"/>
    <cellStyle name="Title 10 2" xfId="16695" xr:uid="{00000000-0005-0000-0000-0000B5410000}"/>
    <cellStyle name="Title 10 2 2" xfId="16696" xr:uid="{00000000-0005-0000-0000-0000B6410000}"/>
    <cellStyle name="Title 10 2 2 2" xfId="16697" xr:uid="{00000000-0005-0000-0000-0000B7410000}"/>
    <cellStyle name="Title 10 2 3" xfId="16698" xr:uid="{00000000-0005-0000-0000-0000B8410000}"/>
    <cellStyle name="Title 10 2 3 2" xfId="16699" xr:uid="{00000000-0005-0000-0000-0000B9410000}"/>
    <cellStyle name="Title 10 2 4" xfId="16700" xr:uid="{00000000-0005-0000-0000-0000BA410000}"/>
    <cellStyle name="Title 10 3" xfId="16701" xr:uid="{00000000-0005-0000-0000-0000BB410000}"/>
    <cellStyle name="Title 10 3 2" xfId="16702" xr:uid="{00000000-0005-0000-0000-0000BC410000}"/>
    <cellStyle name="Title 10 3 2 2" xfId="16703" xr:uid="{00000000-0005-0000-0000-0000BD410000}"/>
    <cellStyle name="Title 10 3 3" xfId="16704" xr:uid="{00000000-0005-0000-0000-0000BE410000}"/>
    <cellStyle name="Title 10 3 3 2" xfId="16705" xr:uid="{00000000-0005-0000-0000-0000BF410000}"/>
    <cellStyle name="Title 10 3 4" xfId="16706" xr:uid="{00000000-0005-0000-0000-0000C0410000}"/>
    <cellStyle name="Title 10 4" xfId="16707" xr:uid="{00000000-0005-0000-0000-0000C1410000}"/>
    <cellStyle name="Title 10 4 2" xfId="16708" xr:uid="{00000000-0005-0000-0000-0000C2410000}"/>
    <cellStyle name="Title 10 4 2 2" xfId="16709" xr:uid="{00000000-0005-0000-0000-0000C3410000}"/>
    <cellStyle name="Title 10 4 3" xfId="16710" xr:uid="{00000000-0005-0000-0000-0000C4410000}"/>
    <cellStyle name="Title 10 4 3 2" xfId="16711" xr:uid="{00000000-0005-0000-0000-0000C5410000}"/>
    <cellStyle name="Title 10 4 4" xfId="16712" xr:uid="{00000000-0005-0000-0000-0000C6410000}"/>
    <cellStyle name="Title 10 5" xfId="16713" xr:uid="{00000000-0005-0000-0000-0000C7410000}"/>
    <cellStyle name="Title 10 5 2" xfId="16714" xr:uid="{00000000-0005-0000-0000-0000C8410000}"/>
    <cellStyle name="Title 10 5 2 2" xfId="16715" xr:uid="{00000000-0005-0000-0000-0000C9410000}"/>
    <cellStyle name="Title 10 5 3" xfId="16716" xr:uid="{00000000-0005-0000-0000-0000CA410000}"/>
    <cellStyle name="Title 10 5 3 2" xfId="16717" xr:uid="{00000000-0005-0000-0000-0000CB410000}"/>
    <cellStyle name="Title 10 5 4" xfId="16718" xr:uid="{00000000-0005-0000-0000-0000CC410000}"/>
    <cellStyle name="Title 10 5 4 2" xfId="16719" xr:uid="{00000000-0005-0000-0000-0000CD410000}"/>
    <cellStyle name="Title 10 5 5" xfId="16720" xr:uid="{00000000-0005-0000-0000-0000CE410000}"/>
    <cellStyle name="Title 10 6" xfId="16721" xr:uid="{00000000-0005-0000-0000-0000CF410000}"/>
    <cellStyle name="Title 10 6 2" xfId="16722" xr:uid="{00000000-0005-0000-0000-0000D0410000}"/>
    <cellStyle name="Title 10 6 2 2" xfId="16723" xr:uid="{00000000-0005-0000-0000-0000D1410000}"/>
    <cellStyle name="Title 10 6 3" xfId="16724" xr:uid="{00000000-0005-0000-0000-0000D2410000}"/>
    <cellStyle name="Title 10 6 3 2" xfId="16725" xr:uid="{00000000-0005-0000-0000-0000D3410000}"/>
    <cellStyle name="Title 10 6 4" xfId="16726" xr:uid="{00000000-0005-0000-0000-0000D4410000}"/>
    <cellStyle name="Title 10 7" xfId="16727" xr:uid="{00000000-0005-0000-0000-0000D5410000}"/>
    <cellStyle name="Title 10 7 2" xfId="16728" xr:uid="{00000000-0005-0000-0000-0000D6410000}"/>
    <cellStyle name="Title 10 8" xfId="16729" xr:uid="{00000000-0005-0000-0000-0000D7410000}"/>
    <cellStyle name="Title 10 8 2" xfId="16730" xr:uid="{00000000-0005-0000-0000-0000D8410000}"/>
    <cellStyle name="Title 10 9" xfId="16731" xr:uid="{00000000-0005-0000-0000-0000D9410000}"/>
    <cellStyle name="Title 10 9 2" xfId="16732" xr:uid="{00000000-0005-0000-0000-0000DA410000}"/>
    <cellStyle name="Title 11" xfId="3130" xr:uid="{00000000-0005-0000-0000-0000DB410000}"/>
    <cellStyle name="Title 11 10" xfId="16734" xr:uid="{00000000-0005-0000-0000-0000DC410000}"/>
    <cellStyle name="Title 11 10 2" xfId="16735" xr:uid="{00000000-0005-0000-0000-0000DD410000}"/>
    <cellStyle name="Title 11 11" xfId="16736" xr:uid="{00000000-0005-0000-0000-0000DE410000}"/>
    <cellStyle name="Title 11 12" xfId="16733" xr:uid="{00000000-0005-0000-0000-0000DF410000}"/>
    <cellStyle name="Title 11 2" xfId="16737" xr:uid="{00000000-0005-0000-0000-0000E0410000}"/>
    <cellStyle name="Title 11 2 2" xfId="16738" xr:uid="{00000000-0005-0000-0000-0000E1410000}"/>
    <cellStyle name="Title 11 2 2 2" xfId="16739" xr:uid="{00000000-0005-0000-0000-0000E2410000}"/>
    <cellStyle name="Title 11 2 3" xfId="16740" xr:uid="{00000000-0005-0000-0000-0000E3410000}"/>
    <cellStyle name="Title 11 2 3 2" xfId="16741" xr:uid="{00000000-0005-0000-0000-0000E4410000}"/>
    <cellStyle name="Title 11 2 4" xfId="16742" xr:uid="{00000000-0005-0000-0000-0000E5410000}"/>
    <cellStyle name="Title 11 3" xfId="16743" xr:uid="{00000000-0005-0000-0000-0000E6410000}"/>
    <cellStyle name="Title 11 3 2" xfId="16744" xr:uid="{00000000-0005-0000-0000-0000E7410000}"/>
    <cellStyle name="Title 11 3 2 2" xfId="16745" xr:uid="{00000000-0005-0000-0000-0000E8410000}"/>
    <cellStyle name="Title 11 3 3" xfId="16746" xr:uid="{00000000-0005-0000-0000-0000E9410000}"/>
    <cellStyle name="Title 11 3 3 2" xfId="16747" xr:uid="{00000000-0005-0000-0000-0000EA410000}"/>
    <cellStyle name="Title 11 3 4" xfId="16748" xr:uid="{00000000-0005-0000-0000-0000EB410000}"/>
    <cellStyle name="Title 11 4" xfId="16749" xr:uid="{00000000-0005-0000-0000-0000EC410000}"/>
    <cellStyle name="Title 11 4 2" xfId="16750" xr:uid="{00000000-0005-0000-0000-0000ED410000}"/>
    <cellStyle name="Title 11 4 2 2" xfId="16751" xr:uid="{00000000-0005-0000-0000-0000EE410000}"/>
    <cellStyle name="Title 11 4 3" xfId="16752" xr:uid="{00000000-0005-0000-0000-0000EF410000}"/>
    <cellStyle name="Title 11 4 3 2" xfId="16753" xr:uid="{00000000-0005-0000-0000-0000F0410000}"/>
    <cellStyle name="Title 11 4 4" xfId="16754" xr:uid="{00000000-0005-0000-0000-0000F1410000}"/>
    <cellStyle name="Title 11 5" xfId="16755" xr:uid="{00000000-0005-0000-0000-0000F2410000}"/>
    <cellStyle name="Title 11 5 2" xfId="16756" xr:uid="{00000000-0005-0000-0000-0000F3410000}"/>
    <cellStyle name="Title 11 5 2 2" xfId="16757" xr:uid="{00000000-0005-0000-0000-0000F4410000}"/>
    <cellStyle name="Title 11 5 3" xfId="16758" xr:uid="{00000000-0005-0000-0000-0000F5410000}"/>
    <cellStyle name="Title 11 5 3 2" xfId="16759" xr:uid="{00000000-0005-0000-0000-0000F6410000}"/>
    <cellStyle name="Title 11 5 4" xfId="16760" xr:uid="{00000000-0005-0000-0000-0000F7410000}"/>
    <cellStyle name="Title 11 5 4 2" xfId="16761" xr:uid="{00000000-0005-0000-0000-0000F8410000}"/>
    <cellStyle name="Title 11 5 5" xfId="16762" xr:uid="{00000000-0005-0000-0000-0000F9410000}"/>
    <cellStyle name="Title 11 6" xfId="16763" xr:uid="{00000000-0005-0000-0000-0000FA410000}"/>
    <cellStyle name="Title 11 6 2" xfId="16764" xr:uid="{00000000-0005-0000-0000-0000FB410000}"/>
    <cellStyle name="Title 11 6 2 2" xfId="16765" xr:uid="{00000000-0005-0000-0000-0000FC410000}"/>
    <cellStyle name="Title 11 6 3" xfId="16766" xr:uid="{00000000-0005-0000-0000-0000FD410000}"/>
    <cellStyle name="Title 11 6 3 2" xfId="16767" xr:uid="{00000000-0005-0000-0000-0000FE410000}"/>
    <cellStyle name="Title 11 6 4" xfId="16768" xr:uid="{00000000-0005-0000-0000-0000FF410000}"/>
    <cellStyle name="Title 11 7" xfId="16769" xr:uid="{00000000-0005-0000-0000-000000420000}"/>
    <cellStyle name="Title 11 7 2" xfId="16770" xr:uid="{00000000-0005-0000-0000-000001420000}"/>
    <cellStyle name="Title 11 8" xfId="16771" xr:uid="{00000000-0005-0000-0000-000002420000}"/>
    <cellStyle name="Title 11 8 2" xfId="16772" xr:uid="{00000000-0005-0000-0000-000003420000}"/>
    <cellStyle name="Title 11 9" xfId="16773" xr:uid="{00000000-0005-0000-0000-000004420000}"/>
    <cellStyle name="Title 11 9 2" xfId="16774" xr:uid="{00000000-0005-0000-0000-000005420000}"/>
    <cellStyle name="Title 12" xfId="3131" xr:uid="{00000000-0005-0000-0000-000006420000}"/>
    <cellStyle name="Title 12 10" xfId="16776" xr:uid="{00000000-0005-0000-0000-000007420000}"/>
    <cellStyle name="Title 12 10 2" xfId="16777" xr:uid="{00000000-0005-0000-0000-000008420000}"/>
    <cellStyle name="Title 12 11" xfId="16778" xr:uid="{00000000-0005-0000-0000-000009420000}"/>
    <cellStyle name="Title 12 12" xfId="16775" xr:uid="{00000000-0005-0000-0000-00000A420000}"/>
    <cellStyle name="Title 12 2" xfId="16779" xr:uid="{00000000-0005-0000-0000-00000B420000}"/>
    <cellStyle name="Title 12 2 2" xfId="16780" xr:uid="{00000000-0005-0000-0000-00000C420000}"/>
    <cellStyle name="Title 12 2 2 2" xfId="16781" xr:uid="{00000000-0005-0000-0000-00000D420000}"/>
    <cellStyle name="Title 12 2 3" xfId="16782" xr:uid="{00000000-0005-0000-0000-00000E420000}"/>
    <cellStyle name="Title 12 2 3 2" xfId="16783" xr:uid="{00000000-0005-0000-0000-00000F420000}"/>
    <cellStyle name="Title 12 2 4" xfId="16784" xr:uid="{00000000-0005-0000-0000-000010420000}"/>
    <cellStyle name="Title 12 3" xfId="16785" xr:uid="{00000000-0005-0000-0000-000011420000}"/>
    <cellStyle name="Title 12 3 2" xfId="16786" xr:uid="{00000000-0005-0000-0000-000012420000}"/>
    <cellStyle name="Title 12 3 2 2" xfId="16787" xr:uid="{00000000-0005-0000-0000-000013420000}"/>
    <cellStyle name="Title 12 3 3" xfId="16788" xr:uid="{00000000-0005-0000-0000-000014420000}"/>
    <cellStyle name="Title 12 3 3 2" xfId="16789" xr:uid="{00000000-0005-0000-0000-000015420000}"/>
    <cellStyle name="Title 12 3 4" xfId="16790" xr:uid="{00000000-0005-0000-0000-000016420000}"/>
    <cellStyle name="Title 12 4" xfId="16791" xr:uid="{00000000-0005-0000-0000-000017420000}"/>
    <cellStyle name="Title 12 4 2" xfId="16792" xr:uid="{00000000-0005-0000-0000-000018420000}"/>
    <cellStyle name="Title 12 4 2 2" xfId="16793" xr:uid="{00000000-0005-0000-0000-000019420000}"/>
    <cellStyle name="Title 12 4 3" xfId="16794" xr:uid="{00000000-0005-0000-0000-00001A420000}"/>
    <cellStyle name="Title 12 4 3 2" xfId="16795" xr:uid="{00000000-0005-0000-0000-00001B420000}"/>
    <cellStyle name="Title 12 4 4" xfId="16796" xr:uid="{00000000-0005-0000-0000-00001C420000}"/>
    <cellStyle name="Title 12 5" xfId="16797" xr:uid="{00000000-0005-0000-0000-00001D420000}"/>
    <cellStyle name="Title 12 5 2" xfId="16798" xr:uid="{00000000-0005-0000-0000-00001E420000}"/>
    <cellStyle name="Title 12 5 2 2" xfId="16799" xr:uid="{00000000-0005-0000-0000-00001F420000}"/>
    <cellStyle name="Title 12 5 3" xfId="16800" xr:uid="{00000000-0005-0000-0000-000020420000}"/>
    <cellStyle name="Title 12 5 3 2" xfId="16801" xr:uid="{00000000-0005-0000-0000-000021420000}"/>
    <cellStyle name="Title 12 5 4" xfId="16802" xr:uid="{00000000-0005-0000-0000-000022420000}"/>
    <cellStyle name="Title 12 5 4 2" xfId="16803" xr:uid="{00000000-0005-0000-0000-000023420000}"/>
    <cellStyle name="Title 12 5 5" xfId="16804" xr:uid="{00000000-0005-0000-0000-000024420000}"/>
    <cellStyle name="Title 12 6" xfId="16805" xr:uid="{00000000-0005-0000-0000-000025420000}"/>
    <cellStyle name="Title 12 6 2" xfId="16806" xr:uid="{00000000-0005-0000-0000-000026420000}"/>
    <cellStyle name="Title 12 6 2 2" xfId="16807" xr:uid="{00000000-0005-0000-0000-000027420000}"/>
    <cellStyle name="Title 12 6 3" xfId="16808" xr:uid="{00000000-0005-0000-0000-000028420000}"/>
    <cellStyle name="Title 12 6 3 2" xfId="16809" xr:uid="{00000000-0005-0000-0000-000029420000}"/>
    <cellStyle name="Title 12 6 4" xfId="16810" xr:uid="{00000000-0005-0000-0000-00002A420000}"/>
    <cellStyle name="Title 12 7" xfId="16811" xr:uid="{00000000-0005-0000-0000-00002B420000}"/>
    <cellStyle name="Title 12 7 2" xfId="16812" xr:uid="{00000000-0005-0000-0000-00002C420000}"/>
    <cellStyle name="Title 12 8" xfId="16813" xr:uid="{00000000-0005-0000-0000-00002D420000}"/>
    <cellStyle name="Title 12 8 2" xfId="16814" xr:uid="{00000000-0005-0000-0000-00002E420000}"/>
    <cellStyle name="Title 12 9" xfId="16815" xr:uid="{00000000-0005-0000-0000-00002F420000}"/>
    <cellStyle name="Title 12 9 2" xfId="16816" xr:uid="{00000000-0005-0000-0000-000030420000}"/>
    <cellStyle name="Title 13" xfId="3132" xr:uid="{00000000-0005-0000-0000-000031420000}"/>
    <cellStyle name="Title 13 10" xfId="16818" xr:uid="{00000000-0005-0000-0000-000032420000}"/>
    <cellStyle name="Title 13 10 2" xfId="16819" xr:uid="{00000000-0005-0000-0000-000033420000}"/>
    <cellStyle name="Title 13 11" xfId="16820" xr:uid="{00000000-0005-0000-0000-000034420000}"/>
    <cellStyle name="Title 13 12" xfId="16817" xr:uid="{00000000-0005-0000-0000-000035420000}"/>
    <cellStyle name="Title 13 2" xfId="16821" xr:uid="{00000000-0005-0000-0000-000036420000}"/>
    <cellStyle name="Title 13 2 2" xfId="16822" xr:uid="{00000000-0005-0000-0000-000037420000}"/>
    <cellStyle name="Title 13 2 2 2" xfId="16823" xr:uid="{00000000-0005-0000-0000-000038420000}"/>
    <cellStyle name="Title 13 2 3" xfId="16824" xr:uid="{00000000-0005-0000-0000-000039420000}"/>
    <cellStyle name="Title 13 2 3 2" xfId="16825" xr:uid="{00000000-0005-0000-0000-00003A420000}"/>
    <cellStyle name="Title 13 2 4" xfId="16826" xr:uid="{00000000-0005-0000-0000-00003B420000}"/>
    <cellStyle name="Title 13 3" xfId="16827" xr:uid="{00000000-0005-0000-0000-00003C420000}"/>
    <cellStyle name="Title 13 3 2" xfId="16828" xr:uid="{00000000-0005-0000-0000-00003D420000}"/>
    <cellStyle name="Title 13 3 2 2" xfId="16829" xr:uid="{00000000-0005-0000-0000-00003E420000}"/>
    <cellStyle name="Title 13 3 3" xfId="16830" xr:uid="{00000000-0005-0000-0000-00003F420000}"/>
    <cellStyle name="Title 13 3 3 2" xfId="16831" xr:uid="{00000000-0005-0000-0000-000040420000}"/>
    <cellStyle name="Title 13 3 4" xfId="16832" xr:uid="{00000000-0005-0000-0000-000041420000}"/>
    <cellStyle name="Title 13 4" xfId="16833" xr:uid="{00000000-0005-0000-0000-000042420000}"/>
    <cellStyle name="Title 13 4 2" xfId="16834" xr:uid="{00000000-0005-0000-0000-000043420000}"/>
    <cellStyle name="Title 13 4 2 2" xfId="16835" xr:uid="{00000000-0005-0000-0000-000044420000}"/>
    <cellStyle name="Title 13 4 3" xfId="16836" xr:uid="{00000000-0005-0000-0000-000045420000}"/>
    <cellStyle name="Title 13 4 3 2" xfId="16837" xr:uid="{00000000-0005-0000-0000-000046420000}"/>
    <cellStyle name="Title 13 4 4" xfId="16838" xr:uid="{00000000-0005-0000-0000-000047420000}"/>
    <cellStyle name="Title 13 5" xfId="16839" xr:uid="{00000000-0005-0000-0000-000048420000}"/>
    <cellStyle name="Title 13 5 2" xfId="16840" xr:uid="{00000000-0005-0000-0000-000049420000}"/>
    <cellStyle name="Title 13 5 2 2" xfId="16841" xr:uid="{00000000-0005-0000-0000-00004A420000}"/>
    <cellStyle name="Title 13 5 3" xfId="16842" xr:uid="{00000000-0005-0000-0000-00004B420000}"/>
    <cellStyle name="Title 13 5 3 2" xfId="16843" xr:uid="{00000000-0005-0000-0000-00004C420000}"/>
    <cellStyle name="Title 13 5 4" xfId="16844" xr:uid="{00000000-0005-0000-0000-00004D420000}"/>
    <cellStyle name="Title 13 5 4 2" xfId="16845" xr:uid="{00000000-0005-0000-0000-00004E420000}"/>
    <cellStyle name="Title 13 5 5" xfId="16846" xr:uid="{00000000-0005-0000-0000-00004F420000}"/>
    <cellStyle name="Title 13 6" xfId="16847" xr:uid="{00000000-0005-0000-0000-000050420000}"/>
    <cellStyle name="Title 13 6 2" xfId="16848" xr:uid="{00000000-0005-0000-0000-000051420000}"/>
    <cellStyle name="Title 13 6 2 2" xfId="16849" xr:uid="{00000000-0005-0000-0000-000052420000}"/>
    <cellStyle name="Title 13 6 3" xfId="16850" xr:uid="{00000000-0005-0000-0000-000053420000}"/>
    <cellStyle name="Title 13 6 3 2" xfId="16851" xr:uid="{00000000-0005-0000-0000-000054420000}"/>
    <cellStyle name="Title 13 6 4" xfId="16852" xr:uid="{00000000-0005-0000-0000-000055420000}"/>
    <cellStyle name="Title 13 7" xfId="16853" xr:uid="{00000000-0005-0000-0000-000056420000}"/>
    <cellStyle name="Title 13 7 2" xfId="16854" xr:uid="{00000000-0005-0000-0000-000057420000}"/>
    <cellStyle name="Title 13 8" xfId="16855" xr:uid="{00000000-0005-0000-0000-000058420000}"/>
    <cellStyle name="Title 13 8 2" xfId="16856" xr:uid="{00000000-0005-0000-0000-000059420000}"/>
    <cellStyle name="Title 13 9" xfId="16857" xr:uid="{00000000-0005-0000-0000-00005A420000}"/>
    <cellStyle name="Title 13 9 2" xfId="16858" xr:uid="{00000000-0005-0000-0000-00005B420000}"/>
    <cellStyle name="Title 14" xfId="3133" xr:uid="{00000000-0005-0000-0000-00005C420000}"/>
    <cellStyle name="Title 14 10" xfId="16860" xr:uid="{00000000-0005-0000-0000-00005D420000}"/>
    <cellStyle name="Title 14 10 2" xfId="16861" xr:uid="{00000000-0005-0000-0000-00005E420000}"/>
    <cellStyle name="Title 14 11" xfId="16862" xr:uid="{00000000-0005-0000-0000-00005F420000}"/>
    <cellStyle name="Title 14 12" xfId="16859" xr:uid="{00000000-0005-0000-0000-000060420000}"/>
    <cellStyle name="Title 14 2" xfId="16863" xr:uid="{00000000-0005-0000-0000-000061420000}"/>
    <cellStyle name="Title 14 2 2" xfId="16864" xr:uid="{00000000-0005-0000-0000-000062420000}"/>
    <cellStyle name="Title 14 2 2 2" xfId="16865" xr:uid="{00000000-0005-0000-0000-000063420000}"/>
    <cellStyle name="Title 14 2 3" xfId="16866" xr:uid="{00000000-0005-0000-0000-000064420000}"/>
    <cellStyle name="Title 14 2 3 2" xfId="16867" xr:uid="{00000000-0005-0000-0000-000065420000}"/>
    <cellStyle name="Title 14 2 4" xfId="16868" xr:uid="{00000000-0005-0000-0000-000066420000}"/>
    <cellStyle name="Title 14 3" xfId="16869" xr:uid="{00000000-0005-0000-0000-000067420000}"/>
    <cellStyle name="Title 14 3 2" xfId="16870" xr:uid="{00000000-0005-0000-0000-000068420000}"/>
    <cellStyle name="Title 14 3 2 2" xfId="16871" xr:uid="{00000000-0005-0000-0000-000069420000}"/>
    <cellStyle name="Title 14 3 3" xfId="16872" xr:uid="{00000000-0005-0000-0000-00006A420000}"/>
    <cellStyle name="Title 14 3 3 2" xfId="16873" xr:uid="{00000000-0005-0000-0000-00006B420000}"/>
    <cellStyle name="Title 14 3 4" xfId="16874" xr:uid="{00000000-0005-0000-0000-00006C420000}"/>
    <cellStyle name="Title 14 4" xfId="16875" xr:uid="{00000000-0005-0000-0000-00006D420000}"/>
    <cellStyle name="Title 14 4 2" xfId="16876" xr:uid="{00000000-0005-0000-0000-00006E420000}"/>
    <cellStyle name="Title 14 4 2 2" xfId="16877" xr:uid="{00000000-0005-0000-0000-00006F420000}"/>
    <cellStyle name="Title 14 4 3" xfId="16878" xr:uid="{00000000-0005-0000-0000-000070420000}"/>
    <cellStyle name="Title 14 4 3 2" xfId="16879" xr:uid="{00000000-0005-0000-0000-000071420000}"/>
    <cellStyle name="Title 14 4 4" xfId="16880" xr:uid="{00000000-0005-0000-0000-000072420000}"/>
    <cellStyle name="Title 14 5" xfId="16881" xr:uid="{00000000-0005-0000-0000-000073420000}"/>
    <cellStyle name="Title 14 5 2" xfId="16882" xr:uid="{00000000-0005-0000-0000-000074420000}"/>
    <cellStyle name="Title 14 5 2 2" xfId="16883" xr:uid="{00000000-0005-0000-0000-000075420000}"/>
    <cellStyle name="Title 14 5 3" xfId="16884" xr:uid="{00000000-0005-0000-0000-000076420000}"/>
    <cellStyle name="Title 14 5 3 2" xfId="16885" xr:uid="{00000000-0005-0000-0000-000077420000}"/>
    <cellStyle name="Title 14 5 4" xfId="16886" xr:uid="{00000000-0005-0000-0000-000078420000}"/>
    <cellStyle name="Title 14 5 4 2" xfId="16887" xr:uid="{00000000-0005-0000-0000-000079420000}"/>
    <cellStyle name="Title 14 5 5" xfId="16888" xr:uid="{00000000-0005-0000-0000-00007A420000}"/>
    <cellStyle name="Title 14 6" xfId="16889" xr:uid="{00000000-0005-0000-0000-00007B420000}"/>
    <cellStyle name="Title 14 6 2" xfId="16890" xr:uid="{00000000-0005-0000-0000-00007C420000}"/>
    <cellStyle name="Title 14 6 2 2" xfId="16891" xr:uid="{00000000-0005-0000-0000-00007D420000}"/>
    <cellStyle name="Title 14 6 3" xfId="16892" xr:uid="{00000000-0005-0000-0000-00007E420000}"/>
    <cellStyle name="Title 14 6 3 2" xfId="16893" xr:uid="{00000000-0005-0000-0000-00007F420000}"/>
    <cellStyle name="Title 14 6 4" xfId="16894" xr:uid="{00000000-0005-0000-0000-000080420000}"/>
    <cellStyle name="Title 14 7" xfId="16895" xr:uid="{00000000-0005-0000-0000-000081420000}"/>
    <cellStyle name="Title 14 7 2" xfId="16896" xr:uid="{00000000-0005-0000-0000-000082420000}"/>
    <cellStyle name="Title 14 8" xfId="16897" xr:uid="{00000000-0005-0000-0000-000083420000}"/>
    <cellStyle name="Title 14 8 2" xfId="16898" xr:uid="{00000000-0005-0000-0000-000084420000}"/>
    <cellStyle name="Title 14 9" xfId="16899" xr:uid="{00000000-0005-0000-0000-000085420000}"/>
    <cellStyle name="Title 14 9 2" xfId="16900" xr:uid="{00000000-0005-0000-0000-000086420000}"/>
    <cellStyle name="Title 15" xfId="3134" xr:uid="{00000000-0005-0000-0000-000087420000}"/>
    <cellStyle name="Title 15 10" xfId="16902" xr:uid="{00000000-0005-0000-0000-000088420000}"/>
    <cellStyle name="Title 15 10 2" xfId="16903" xr:uid="{00000000-0005-0000-0000-000089420000}"/>
    <cellStyle name="Title 15 11" xfId="16904" xr:uid="{00000000-0005-0000-0000-00008A420000}"/>
    <cellStyle name="Title 15 12" xfId="16901" xr:uid="{00000000-0005-0000-0000-00008B420000}"/>
    <cellStyle name="Title 15 2" xfId="16905" xr:uid="{00000000-0005-0000-0000-00008C420000}"/>
    <cellStyle name="Title 15 2 2" xfId="16906" xr:uid="{00000000-0005-0000-0000-00008D420000}"/>
    <cellStyle name="Title 15 2 2 2" xfId="16907" xr:uid="{00000000-0005-0000-0000-00008E420000}"/>
    <cellStyle name="Title 15 2 3" xfId="16908" xr:uid="{00000000-0005-0000-0000-00008F420000}"/>
    <cellStyle name="Title 15 2 3 2" xfId="16909" xr:uid="{00000000-0005-0000-0000-000090420000}"/>
    <cellStyle name="Title 15 2 4" xfId="16910" xr:uid="{00000000-0005-0000-0000-000091420000}"/>
    <cellStyle name="Title 15 3" xfId="16911" xr:uid="{00000000-0005-0000-0000-000092420000}"/>
    <cellStyle name="Title 15 3 2" xfId="16912" xr:uid="{00000000-0005-0000-0000-000093420000}"/>
    <cellStyle name="Title 15 3 2 2" xfId="16913" xr:uid="{00000000-0005-0000-0000-000094420000}"/>
    <cellStyle name="Title 15 3 3" xfId="16914" xr:uid="{00000000-0005-0000-0000-000095420000}"/>
    <cellStyle name="Title 15 3 3 2" xfId="16915" xr:uid="{00000000-0005-0000-0000-000096420000}"/>
    <cellStyle name="Title 15 3 4" xfId="16916" xr:uid="{00000000-0005-0000-0000-000097420000}"/>
    <cellStyle name="Title 15 4" xfId="16917" xr:uid="{00000000-0005-0000-0000-000098420000}"/>
    <cellStyle name="Title 15 4 2" xfId="16918" xr:uid="{00000000-0005-0000-0000-000099420000}"/>
    <cellStyle name="Title 15 4 2 2" xfId="16919" xr:uid="{00000000-0005-0000-0000-00009A420000}"/>
    <cellStyle name="Title 15 4 3" xfId="16920" xr:uid="{00000000-0005-0000-0000-00009B420000}"/>
    <cellStyle name="Title 15 4 3 2" xfId="16921" xr:uid="{00000000-0005-0000-0000-00009C420000}"/>
    <cellStyle name="Title 15 4 4" xfId="16922" xr:uid="{00000000-0005-0000-0000-00009D420000}"/>
    <cellStyle name="Title 15 5" xfId="16923" xr:uid="{00000000-0005-0000-0000-00009E420000}"/>
    <cellStyle name="Title 15 5 2" xfId="16924" xr:uid="{00000000-0005-0000-0000-00009F420000}"/>
    <cellStyle name="Title 15 5 2 2" xfId="16925" xr:uid="{00000000-0005-0000-0000-0000A0420000}"/>
    <cellStyle name="Title 15 5 3" xfId="16926" xr:uid="{00000000-0005-0000-0000-0000A1420000}"/>
    <cellStyle name="Title 15 5 3 2" xfId="16927" xr:uid="{00000000-0005-0000-0000-0000A2420000}"/>
    <cellStyle name="Title 15 5 4" xfId="16928" xr:uid="{00000000-0005-0000-0000-0000A3420000}"/>
    <cellStyle name="Title 15 5 4 2" xfId="16929" xr:uid="{00000000-0005-0000-0000-0000A4420000}"/>
    <cellStyle name="Title 15 5 5" xfId="16930" xr:uid="{00000000-0005-0000-0000-0000A5420000}"/>
    <cellStyle name="Title 15 6" xfId="16931" xr:uid="{00000000-0005-0000-0000-0000A6420000}"/>
    <cellStyle name="Title 15 6 2" xfId="16932" xr:uid="{00000000-0005-0000-0000-0000A7420000}"/>
    <cellStyle name="Title 15 6 2 2" xfId="16933" xr:uid="{00000000-0005-0000-0000-0000A8420000}"/>
    <cellStyle name="Title 15 6 3" xfId="16934" xr:uid="{00000000-0005-0000-0000-0000A9420000}"/>
    <cellStyle name="Title 15 6 3 2" xfId="16935" xr:uid="{00000000-0005-0000-0000-0000AA420000}"/>
    <cellStyle name="Title 15 6 4" xfId="16936" xr:uid="{00000000-0005-0000-0000-0000AB420000}"/>
    <cellStyle name="Title 15 7" xfId="16937" xr:uid="{00000000-0005-0000-0000-0000AC420000}"/>
    <cellStyle name="Title 15 7 2" xfId="16938" xr:uid="{00000000-0005-0000-0000-0000AD420000}"/>
    <cellStyle name="Title 15 8" xfId="16939" xr:uid="{00000000-0005-0000-0000-0000AE420000}"/>
    <cellStyle name="Title 15 8 2" xfId="16940" xr:uid="{00000000-0005-0000-0000-0000AF420000}"/>
    <cellStyle name="Title 15 9" xfId="16941" xr:uid="{00000000-0005-0000-0000-0000B0420000}"/>
    <cellStyle name="Title 15 9 2" xfId="16942" xr:uid="{00000000-0005-0000-0000-0000B1420000}"/>
    <cellStyle name="Title 16" xfId="3135" xr:uid="{00000000-0005-0000-0000-0000B2420000}"/>
    <cellStyle name="Title 16 10" xfId="16944" xr:uid="{00000000-0005-0000-0000-0000B3420000}"/>
    <cellStyle name="Title 16 10 2" xfId="16945" xr:uid="{00000000-0005-0000-0000-0000B4420000}"/>
    <cellStyle name="Title 16 11" xfId="16946" xr:uid="{00000000-0005-0000-0000-0000B5420000}"/>
    <cellStyle name="Title 16 12" xfId="16943" xr:uid="{00000000-0005-0000-0000-0000B6420000}"/>
    <cellStyle name="Title 16 2" xfId="16947" xr:uid="{00000000-0005-0000-0000-0000B7420000}"/>
    <cellStyle name="Title 16 2 2" xfId="16948" xr:uid="{00000000-0005-0000-0000-0000B8420000}"/>
    <cellStyle name="Title 16 2 2 2" xfId="16949" xr:uid="{00000000-0005-0000-0000-0000B9420000}"/>
    <cellStyle name="Title 16 2 3" xfId="16950" xr:uid="{00000000-0005-0000-0000-0000BA420000}"/>
    <cellStyle name="Title 16 2 3 2" xfId="16951" xr:uid="{00000000-0005-0000-0000-0000BB420000}"/>
    <cellStyle name="Title 16 2 4" xfId="16952" xr:uid="{00000000-0005-0000-0000-0000BC420000}"/>
    <cellStyle name="Title 16 3" xfId="16953" xr:uid="{00000000-0005-0000-0000-0000BD420000}"/>
    <cellStyle name="Title 16 3 2" xfId="16954" xr:uid="{00000000-0005-0000-0000-0000BE420000}"/>
    <cellStyle name="Title 16 3 2 2" xfId="16955" xr:uid="{00000000-0005-0000-0000-0000BF420000}"/>
    <cellStyle name="Title 16 3 3" xfId="16956" xr:uid="{00000000-0005-0000-0000-0000C0420000}"/>
    <cellStyle name="Title 16 3 3 2" xfId="16957" xr:uid="{00000000-0005-0000-0000-0000C1420000}"/>
    <cellStyle name="Title 16 3 4" xfId="16958" xr:uid="{00000000-0005-0000-0000-0000C2420000}"/>
    <cellStyle name="Title 16 4" xfId="16959" xr:uid="{00000000-0005-0000-0000-0000C3420000}"/>
    <cellStyle name="Title 16 4 2" xfId="16960" xr:uid="{00000000-0005-0000-0000-0000C4420000}"/>
    <cellStyle name="Title 16 4 2 2" xfId="16961" xr:uid="{00000000-0005-0000-0000-0000C5420000}"/>
    <cellStyle name="Title 16 4 3" xfId="16962" xr:uid="{00000000-0005-0000-0000-0000C6420000}"/>
    <cellStyle name="Title 16 4 3 2" xfId="16963" xr:uid="{00000000-0005-0000-0000-0000C7420000}"/>
    <cellStyle name="Title 16 4 4" xfId="16964" xr:uid="{00000000-0005-0000-0000-0000C8420000}"/>
    <cellStyle name="Title 16 5" xfId="16965" xr:uid="{00000000-0005-0000-0000-0000C9420000}"/>
    <cellStyle name="Title 16 5 2" xfId="16966" xr:uid="{00000000-0005-0000-0000-0000CA420000}"/>
    <cellStyle name="Title 16 5 2 2" xfId="16967" xr:uid="{00000000-0005-0000-0000-0000CB420000}"/>
    <cellStyle name="Title 16 5 3" xfId="16968" xr:uid="{00000000-0005-0000-0000-0000CC420000}"/>
    <cellStyle name="Title 16 5 3 2" xfId="16969" xr:uid="{00000000-0005-0000-0000-0000CD420000}"/>
    <cellStyle name="Title 16 5 4" xfId="16970" xr:uid="{00000000-0005-0000-0000-0000CE420000}"/>
    <cellStyle name="Title 16 5 4 2" xfId="16971" xr:uid="{00000000-0005-0000-0000-0000CF420000}"/>
    <cellStyle name="Title 16 5 5" xfId="16972" xr:uid="{00000000-0005-0000-0000-0000D0420000}"/>
    <cellStyle name="Title 16 6" xfId="16973" xr:uid="{00000000-0005-0000-0000-0000D1420000}"/>
    <cellStyle name="Title 16 6 2" xfId="16974" xr:uid="{00000000-0005-0000-0000-0000D2420000}"/>
    <cellStyle name="Title 16 6 2 2" xfId="16975" xr:uid="{00000000-0005-0000-0000-0000D3420000}"/>
    <cellStyle name="Title 16 6 3" xfId="16976" xr:uid="{00000000-0005-0000-0000-0000D4420000}"/>
    <cellStyle name="Title 16 6 3 2" xfId="16977" xr:uid="{00000000-0005-0000-0000-0000D5420000}"/>
    <cellStyle name="Title 16 6 4" xfId="16978" xr:uid="{00000000-0005-0000-0000-0000D6420000}"/>
    <cellStyle name="Title 16 7" xfId="16979" xr:uid="{00000000-0005-0000-0000-0000D7420000}"/>
    <cellStyle name="Title 16 7 2" xfId="16980" xr:uid="{00000000-0005-0000-0000-0000D8420000}"/>
    <cellStyle name="Title 16 8" xfId="16981" xr:uid="{00000000-0005-0000-0000-0000D9420000}"/>
    <cellStyle name="Title 16 8 2" xfId="16982" xr:uid="{00000000-0005-0000-0000-0000DA420000}"/>
    <cellStyle name="Title 16 9" xfId="16983" xr:uid="{00000000-0005-0000-0000-0000DB420000}"/>
    <cellStyle name="Title 16 9 2" xfId="16984" xr:uid="{00000000-0005-0000-0000-0000DC420000}"/>
    <cellStyle name="Title 17" xfId="3136" xr:uid="{00000000-0005-0000-0000-0000DD420000}"/>
    <cellStyle name="Title 17 10" xfId="16986" xr:uid="{00000000-0005-0000-0000-0000DE420000}"/>
    <cellStyle name="Title 17 10 2" xfId="16987" xr:uid="{00000000-0005-0000-0000-0000DF420000}"/>
    <cellStyle name="Title 17 11" xfId="16988" xr:uid="{00000000-0005-0000-0000-0000E0420000}"/>
    <cellStyle name="Title 17 12" xfId="16985" xr:uid="{00000000-0005-0000-0000-0000E1420000}"/>
    <cellStyle name="Title 17 2" xfId="16989" xr:uid="{00000000-0005-0000-0000-0000E2420000}"/>
    <cellStyle name="Title 17 2 2" xfId="16990" xr:uid="{00000000-0005-0000-0000-0000E3420000}"/>
    <cellStyle name="Title 17 2 2 2" xfId="16991" xr:uid="{00000000-0005-0000-0000-0000E4420000}"/>
    <cellStyle name="Title 17 2 3" xfId="16992" xr:uid="{00000000-0005-0000-0000-0000E5420000}"/>
    <cellStyle name="Title 17 2 3 2" xfId="16993" xr:uid="{00000000-0005-0000-0000-0000E6420000}"/>
    <cellStyle name="Title 17 2 4" xfId="16994" xr:uid="{00000000-0005-0000-0000-0000E7420000}"/>
    <cellStyle name="Title 17 3" xfId="16995" xr:uid="{00000000-0005-0000-0000-0000E8420000}"/>
    <cellStyle name="Title 17 3 2" xfId="16996" xr:uid="{00000000-0005-0000-0000-0000E9420000}"/>
    <cellStyle name="Title 17 3 2 2" xfId="16997" xr:uid="{00000000-0005-0000-0000-0000EA420000}"/>
    <cellStyle name="Title 17 3 3" xfId="16998" xr:uid="{00000000-0005-0000-0000-0000EB420000}"/>
    <cellStyle name="Title 17 3 3 2" xfId="16999" xr:uid="{00000000-0005-0000-0000-0000EC420000}"/>
    <cellStyle name="Title 17 3 4" xfId="17000" xr:uid="{00000000-0005-0000-0000-0000ED420000}"/>
    <cellStyle name="Title 17 4" xfId="17001" xr:uid="{00000000-0005-0000-0000-0000EE420000}"/>
    <cellStyle name="Title 17 4 2" xfId="17002" xr:uid="{00000000-0005-0000-0000-0000EF420000}"/>
    <cellStyle name="Title 17 4 2 2" xfId="17003" xr:uid="{00000000-0005-0000-0000-0000F0420000}"/>
    <cellStyle name="Title 17 4 3" xfId="17004" xr:uid="{00000000-0005-0000-0000-0000F1420000}"/>
    <cellStyle name="Title 17 4 3 2" xfId="17005" xr:uid="{00000000-0005-0000-0000-0000F2420000}"/>
    <cellStyle name="Title 17 4 4" xfId="17006" xr:uid="{00000000-0005-0000-0000-0000F3420000}"/>
    <cellStyle name="Title 17 5" xfId="17007" xr:uid="{00000000-0005-0000-0000-0000F4420000}"/>
    <cellStyle name="Title 17 5 2" xfId="17008" xr:uid="{00000000-0005-0000-0000-0000F5420000}"/>
    <cellStyle name="Title 17 5 2 2" xfId="17009" xr:uid="{00000000-0005-0000-0000-0000F6420000}"/>
    <cellStyle name="Title 17 5 3" xfId="17010" xr:uid="{00000000-0005-0000-0000-0000F7420000}"/>
    <cellStyle name="Title 17 5 3 2" xfId="17011" xr:uid="{00000000-0005-0000-0000-0000F8420000}"/>
    <cellStyle name="Title 17 5 4" xfId="17012" xr:uid="{00000000-0005-0000-0000-0000F9420000}"/>
    <cellStyle name="Title 17 5 4 2" xfId="17013" xr:uid="{00000000-0005-0000-0000-0000FA420000}"/>
    <cellStyle name="Title 17 5 5" xfId="17014" xr:uid="{00000000-0005-0000-0000-0000FB420000}"/>
    <cellStyle name="Title 17 6" xfId="17015" xr:uid="{00000000-0005-0000-0000-0000FC420000}"/>
    <cellStyle name="Title 17 6 2" xfId="17016" xr:uid="{00000000-0005-0000-0000-0000FD420000}"/>
    <cellStyle name="Title 17 6 2 2" xfId="17017" xr:uid="{00000000-0005-0000-0000-0000FE420000}"/>
    <cellStyle name="Title 17 6 3" xfId="17018" xr:uid="{00000000-0005-0000-0000-0000FF420000}"/>
    <cellStyle name="Title 17 6 3 2" xfId="17019" xr:uid="{00000000-0005-0000-0000-000000430000}"/>
    <cellStyle name="Title 17 6 4" xfId="17020" xr:uid="{00000000-0005-0000-0000-000001430000}"/>
    <cellStyle name="Title 17 7" xfId="17021" xr:uid="{00000000-0005-0000-0000-000002430000}"/>
    <cellStyle name="Title 17 7 2" xfId="17022" xr:uid="{00000000-0005-0000-0000-000003430000}"/>
    <cellStyle name="Title 17 8" xfId="17023" xr:uid="{00000000-0005-0000-0000-000004430000}"/>
    <cellStyle name="Title 17 8 2" xfId="17024" xr:uid="{00000000-0005-0000-0000-000005430000}"/>
    <cellStyle name="Title 17 9" xfId="17025" xr:uid="{00000000-0005-0000-0000-000006430000}"/>
    <cellStyle name="Title 17 9 2" xfId="17026" xr:uid="{00000000-0005-0000-0000-000007430000}"/>
    <cellStyle name="Title 18" xfId="3137" xr:uid="{00000000-0005-0000-0000-000008430000}"/>
    <cellStyle name="Title 18 10" xfId="17028" xr:uid="{00000000-0005-0000-0000-000009430000}"/>
    <cellStyle name="Title 18 10 2" xfId="17029" xr:uid="{00000000-0005-0000-0000-00000A430000}"/>
    <cellStyle name="Title 18 11" xfId="17030" xr:uid="{00000000-0005-0000-0000-00000B430000}"/>
    <cellStyle name="Title 18 12" xfId="17027" xr:uid="{00000000-0005-0000-0000-00000C430000}"/>
    <cellStyle name="Title 18 2" xfId="17031" xr:uid="{00000000-0005-0000-0000-00000D430000}"/>
    <cellStyle name="Title 18 2 2" xfId="17032" xr:uid="{00000000-0005-0000-0000-00000E430000}"/>
    <cellStyle name="Title 18 2 2 2" xfId="17033" xr:uid="{00000000-0005-0000-0000-00000F430000}"/>
    <cellStyle name="Title 18 2 3" xfId="17034" xr:uid="{00000000-0005-0000-0000-000010430000}"/>
    <cellStyle name="Title 18 2 3 2" xfId="17035" xr:uid="{00000000-0005-0000-0000-000011430000}"/>
    <cellStyle name="Title 18 2 4" xfId="17036" xr:uid="{00000000-0005-0000-0000-000012430000}"/>
    <cellStyle name="Title 18 3" xfId="17037" xr:uid="{00000000-0005-0000-0000-000013430000}"/>
    <cellStyle name="Title 18 3 2" xfId="17038" xr:uid="{00000000-0005-0000-0000-000014430000}"/>
    <cellStyle name="Title 18 3 2 2" xfId="17039" xr:uid="{00000000-0005-0000-0000-000015430000}"/>
    <cellStyle name="Title 18 3 3" xfId="17040" xr:uid="{00000000-0005-0000-0000-000016430000}"/>
    <cellStyle name="Title 18 3 3 2" xfId="17041" xr:uid="{00000000-0005-0000-0000-000017430000}"/>
    <cellStyle name="Title 18 3 4" xfId="17042" xr:uid="{00000000-0005-0000-0000-000018430000}"/>
    <cellStyle name="Title 18 4" xfId="17043" xr:uid="{00000000-0005-0000-0000-000019430000}"/>
    <cellStyle name="Title 18 4 2" xfId="17044" xr:uid="{00000000-0005-0000-0000-00001A430000}"/>
    <cellStyle name="Title 18 4 2 2" xfId="17045" xr:uid="{00000000-0005-0000-0000-00001B430000}"/>
    <cellStyle name="Title 18 4 3" xfId="17046" xr:uid="{00000000-0005-0000-0000-00001C430000}"/>
    <cellStyle name="Title 18 4 3 2" xfId="17047" xr:uid="{00000000-0005-0000-0000-00001D430000}"/>
    <cellStyle name="Title 18 4 4" xfId="17048" xr:uid="{00000000-0005-0000-0000-00001E430000}"/>
    <cellStyle name="Title 18 5" xfId="17049" xr:uid="{00000000-0005-0000-0000-00001F430000}"/>
    <cellStyle name="Title 18 5 2" xfId="17050" xr:uid="{00000000-0005-0000-0000-000020430000}"/>
    <cellStyle name="Title 18 5 2 2" xfId="17051" xr:uid="{00000000-0005-0000-0000-000021430000}"/>
    <cellStyle name="Title 18 5 3" xfId="17052" xr:uid="{00000000-0005-0000-0000-000022430000}"/>
    <cellStyle name="Title 18 5 3 2" xfId="17053" xr:uid="{00000000-0005-0000-0000-000023430000}"/>
    <cellStyle name="Title 18 5 4" xfId="17054" xr:uid="{00000000-0005-0000-0000-000024430000}"/>
    <cellStyle name="Title 18 5 4 2" xfId="17055" xr:uid="{00000000-0005-0000-0000-000025430000}"/>
    <cellStyle name="Title 18 5 5" xfId="17056" xr:uid="{00000000-0005-0000-0000-000026430000}"/>
    <cellStyle name="Title 18 6" xfId="17057" xr:uid="{00000000-0005-0000-0000-000027430000}"/>
    <cellStyle name="Title 18 6 2" xfId="17058" xr:uid="{00000000-0005-0000-0000-000028430000}"/>
    <cellStyle name="Title 18 6 2 2" xfId="17059" xr:uid="{00000000-0005-0000-0000-000029430000}"/>
    <cellStyle name="Title 18 6 3" xfId="17060" xr:uid="{00000000-0005-0000-0000-00002A430000}"/>
    <cellStyle name="Title 18 6 3 2" xfId="17061" xr:uid="{00000000-0005-0000-0000-00002B430000}"/>
    <cellStyle name="Title 18 6 4" xfId="17062" xr:uid="{00000000-0005-0000-0000-00002C430000}"/>
    <cellStyle name="Title 18 7" xfId="17063" xr:uid="{00000000-0005-0000-0000-00002D430000}"/>
    <cellStyle name="Title 18 7 2" xfId="17064" xr:uid="{00000000-0005-0000-0000-00002E430000}"/>
    <cellStyle name="Title 18 8" xfId="17065" xr:uid="{00000000-0005-0000-0000-00002F430000}"/>
    <cellStyle name="Title 18 8 2" xfId="17066" xr:uid="{00000000-0005-0000-0000-000030430000}"/>
    <cellStyle name="Title 18 9" xfId="17067" xr:uid="{00000000-0005-0000-0000-000031430000}"/>
    <cellStyle name="Title 18 9 2" xfId="17068" xr:uid="{00000000-0005-0000-0000-000032430000}"/>
    <cellStyle name="Title 19" xfId="3138" xr:uid="{00000000-0005-0000-0000-000033430000}"/>
    <cellStyle name="Title 19 10" xfId="17070" xr:uid="{00000000-0005-0000-0000-000034430000}"/>
    <cellStyle name="Title 19 10 2" xfId="17071" xr:uid="{00000000-0005-0000-0000-000035430000}"/>
    <cellStyle name="Title 19 11" xfId="17072" xr:uid="{00000000-0005-0000-0000-000036430000}"/>
    <cellStyle name="Title 19 12" xfId="17069" xr:uid="{00000000-0005-0000-0000-000037430000}"/>
    <cellStyle name="Title 19 2" xfId="17073" xr:uid="{00000000-0005-0000-0000-000038430000}"/>
    <cellStyle name="Title 19 2 2" xfId="17074" xr:uid="{00000000-0005-0000-0000-000039430000}"/>
    <cellStyle name="Title 19 2 2 2" xfId="17075" xr:uid="{00000000-0005-0000-0000-00003A430000}"/>
    <cellStyle name="Title 19 2 3" xfId="17076" xr:uid="{00000000-0005-0000-0000-00003B430000}"/>
    <cellStyle name="Title 19 2 3 2" xfId="17077" xr:uid="{00000000-0005-0000-0000-00003C430000}"/>
    <cellStyle name="Title 19 2 4" xfId="17078" xr:uid="{00000000-0005-0000-0000-00003D430000}"/>
    <cellStyle name="Title 19 3" xfId="17079" xr:uid="{00000000-0005-0000-0000-00003E430000}"/>
    <cellStyle name="Title 19 3 2" xfId="17080" xr:uid="{00000000-0005-0000-0000-00003F430000}"/>
    <cellStyle name="Title 19 3 2 2" xfId="17081" xr:uid="{00000000-0005-0000-0000-000040430000}"/>
    <cellStyle name="Title 19 3 3" xfId="17082" xr:uid="{00000000-0005-0000-0000-000041430000}"/>
    <cellStyle name="Title 19 3 3 2" xfId="17083" xr:uid="{00000000-0005-0000-0000-000042430000}"/>
    <cellStyle name="Title 19 3 4" xfId="17084" xr:uid="{00000000-0005-0000-0000-000043430000}"/>
    <cellStyle name="Title 19 4" xfId="17085" xr:uid="{00000000-0005-0000-0000-000044430000}"/>
    <cellStyle name="Title 19 4 2" xfId="17086" xr:uid="{00000000-0005-0000-0000-000045430000}"/>
    <cellStyle name="Title 19 4 2 2" xfId="17087" xr:uid="{00000000-0005-0000-0000-000046430000}"/>
    <cellStyle name="Title 19 4 3" xfId="17088" xr:uid="{00000000-0005-0000-0000-000047430000}"/>
    <cellStyle name="Title 19 4 3 2" xfId="17089" xr:uid="{00000000-0005-0000-0000-000048430000}"/>
    <cellStyle name="Title 19 4 4" xfId="17090" xr:uid="{00000000-0005-0000-0000-000049430000}"/>
    <cellStyle name="Title 19 5" xfId="17091" xr:uid="{00000000-0005-0000-0000-00004A430000}"/>
    <cellStyle name="Title 19 5 2" xfId="17092" xr:uid="{00000000-0005-0000-0000-00004B430000}"/>
    <cellStyle name="Title 19 5 2 2" xfId="17093" xr:uid="{00000000-0005-0000-0000-00004C430000}"/>
    <cellStyle name="Title 19 5 3" xfId="17094" xr:uid="{00000000-0005-0000-0000-00004D430000}"/>
    <cellStyle name="Title 19 5 3 2" xfId="17095" xr:uid="{00000000-0005-0000-0000-00004E430000}"/>
    <cellStyle name="Title 19 5 4" xfId="17096" xr:uid="{00000000-0005-0000-0000-00004F430000}"/>
    <cellStyle name="Title 19 5 4 2" xfId="17097" xr:uid="{00000000-0005-0000-0000-000050430000}"/>
    <cellStyle name="Title 19 5 5" xfId="17098" xr:uid="{00000000-0005-0000-0000-000051430000}"/>
    <cellStyle name="Title 19 6" xfId="17099" xr:uid="{00000000-0005-0000-0000-000052430000}"/>
    <cellStyle name="Title 19 6 2" xfId="17100" xr:uid="{00000000-0005-0000-0000-000053430000}"/>
    <cellStyle name="Title 19 6 2 2" xfId="17101" xr:uid="{00000000-0005-0000-0000-000054430000}"/>
    <cellStyle name="Title 19 6 3" xfId="17102" xr:uid="{00000000-0005-0000-0000-000055430000}"/>
    <cellStyle name="Title 19 6 3 2" xfId="17103" xr:uid="{00000000-0005-0000-0000-000056430000}"/>
    <cellStyle name="Title 19 6 4" xfId="17104" xr:uid="{00000000-0005-0000-0000-000057430000}"/>
    <cellStyle name="Title 19 7" xfId="17105" xr:uid="{00000000-0005-0000-0000-000058430000}"/>
    <cellStyle name="Title 19 7 2" xfId="17106" xr:uid="{00000000-0005-0000-0000-000059430000}"/>
    <cellStyle name="Title 19 8" xfId="17107" xr:uid="{00000000-0005-0000-0000-00005A430000}"/>
    <cellStyle name="Title 19 8 2" xfId="17108" xr:uid="{00000000-0005-0000-0000-00005B430000}"/>
    <cellStyle name="Title 19 9" xfId="17109" xr:uid="{00000000-0005-0000-0000-00005C430000}"/>
    <cellStyle name="Title 19 9 2" xfId="17110" xr:uid="{00000000-0005-0000-0000-00005D430000}"/>
    <cellStyle name="Title 2" xfId="3139" xr:uid="{00000000-0005-0000-0000-00005E430000}"/>
    <cellStyle name="Title 2 10" xfId="17112" xr:uid="{00000000-0005-0000-0000-00005F430000}"/>
    <cellStyle name="Title 2 10 2" xfId="17113" xr:uid="{00000000-0005-0000-0000-000060430000}"/>
    <cellStyle name="Title 2 10 2 2" xfId="17114" xr:uid="{00000000-0005-0000-0000-000061430000}"/>
    <cellStyle name="Title 2 10 2 2 2" xfId="17115" xr:uid="{00000000-0005-0000-0000-000062430000}"/>
    <cellStyle name="Title 2 10 2 3" xfId="17116" xr:uid="{00000000-0005-0000-0000-000063430000}"/>
    <cellStyle name="Title 2 10 2 3 2" xfId="17117" xr:uid="{00000000-0005-0000-0000-000064430000}"/>
    <cellStyle name="Title 2 10 2 4" xfId="17118" xr:uid="{00000000-0005-0000-0000-000065430000}"/>
    <cellStyle name="Title 2 10 3" xfId="17119" xr:uid="{00000000-0005-0000-0000-000066430000}"/>
    <cellStyle name="Title 2 10 3 2" xfId="17120" xr:uid="{00000000-0005-0000-0000-000067430000}"/>
    <cellStyle name="Title 2 10 3 2 2" xfId="17121" xr:uid="{00000000-0005-0000-0000-000068430000}"/>
    <cellStyle name="Title 2 10 3 3" xfId="17122" xr:uid="{00000000-0005-0000-0000-000069430000}"/>
    <cellStyle name="Title 2 10 3 3 2" xfId="17123" xr:uid="{00000000-0005-0000-0000-00006A430000}"/>
    <cellStyle name="Title 2 10 3 4" xfId="17124" xr:uid="{00000000-0005-0000-0000-00006B430000}"/>
    <cellStyle name="Title 2 10 4" xfId="17125" xr:uid="{00000000-0005-0000-0000-00006C430000}"/>
    <cellStyle name="Title 2 10 4 2" xfId="17126" xr:uid="{00000000-0005-0000-0000-00006D430000}"/>
    <cellStyle name="Title 2 10 4 2 2" xfId="17127" xr:uid="{00000000-0005-0000-0000-00006E430000}"/>
    <cellStyle name="Title 2 10 4 3" xfId="17128" xr:uid="{00000000-0005-0000-0000-00006F430000}"/>
    <cellStyle name="Title 2 10 4 3 2" xfId="17129" xr:uid="{00000000-0005-0000-0000-000070430000}"/>
    <cellStyle name="Title 2 10 4 4" xfId="17130" xr:uid="{00000000-0005-0000-0000-000071430000}"/>
    <cellStyle name="Title 2 10 4 4 2" xfId="17131" xr:uid="{00000000-0005-0000-0000-000072430000}"/>
    <cellStyle name="Title 2 10 4 5" xfId="17132" xr:uid="{00000000-0005-0000-0000-000073430000}"/>
    <cellStyle name="Title 2 10 5" xfId="17133" xr:uid="{00000000-0005-0000-0000-000074430000}"/>
    <cellStyle name="Title 2 10 5 2" xfId="17134" xr:uid="{00000000-0005-0000-0000-000075430000}"/>
    <cellStyle name="Title 2 10 5 2 2" xfId="17135" xr:uid="{00000000-0005-0000-0000-000076430000}"/>
    <cellStyle name="Title 2 10 5 3" xfId="17136" xr:uid="{00000000-0005-0000-0000-000077430000}"/>
    <cellStyle name="Title 2 10 5 3 2" xfId="17137" xr:uid="{00000000-0005-0000-0000-000078430000}"/>
    <cellStyle name="Title 2 10 5 4" xfId="17138" xr:uid="{00000000-0005-0000-0000-000079430000}"/>
    <cellStyle name="Title 2 10 6" xfId="17139" xr:uid="{00000000-0005-0000-0000-00007A430000}"/>
    <cellStyle name="Title 2 10 6 2" xfId="17140" xr:uid="{00000000-0005-0000-0000-00007B430000}"/>
    <cellStyle name="Title 2 10 7" xfId="17141" xr:uid="{00000000-0005-0000-0000-00007C430000}"/>
    <cellStyle name="Title 2 10 7 2" xfId="17142" xr:uid="{00000000-0005-0000-0000-00007D430000}"/>
    <cellStyle name="Title 2 10 8" xfId="17143" xr:uid="{00000000-0005-0000-0000-00007E430000}"/>
    <cellStyle name="Title 2 10 8 2" xfId="17144" xr:uid="{00000000-0005-0000-0000-00007F430000}"/>
    <cellStyle name="Title 2 10 9" xfId="17145" xr:uid="{00000000-0005-0000-0000-000080430000}"/>
    <cellStyle name="Title 2 11" xfId="17146" xr:uid="{00000000-0005-0000-0000-000081430000}"/>
    <cellStyle name="Title 2 11 2" xfId="17147" xr:uid="{00000000-0005-0000-0000-000082430000}"/>
    <cellStyle name="Title 2 11 2 2" xfId="17148" xr:uid="{00000000-0005-0000-0000-000083430000}"/>
    <cellStyle name="Title 2 11 2 2 2" xfId="17149" xr:uid="{00000000-0005-0000-0000-000084430000}"/>
    <cellStyle name="Title 2 11 2 3" xfId="17150" xr:uid="{00000000-0005-0000-0000-000085430000}"/>
    <cellStyle name="Title 2 11 2 3 2" xfId="17151" xr:uid="{00000000-0005-0000-0000-000086430000}"/>
    <cellStyle name="Title 2 11 2 4" xfId="17152" xr:uid="{00000000-0005-0000-0000-000087430000}"/>
    <cellStyle name="Title 2 11 3" xfId="17153" xr:uid="{00000000-0005-0000-0000-000088430000}"/>
    <cellStyle name="Title 2 11 3 2" xfId="17154" xr:uid="{00000000-0005-0000-0000-000089430000}"/>
    <cellStyle name="Title 2 11 3 2 2" xfId="17155" xr:uid="{00000000-0005-0000-0000-00008A430000}"/>
    <cellStyle name="Title 2 11 3 3" xfId="17156" xr:uid="{00000000-0005-0000-0000-00008B430000}"/>
    <cellStyle name="Title 2 11 3 3 2" xfId="17157" xr:uid="{00000000-0005-0000-0000-00008C430000}"/>
    <cellStyle name="Title 2 11 3 4" xfId="17158" xr:uid="{00000000-0005-0000-0000-00008D430000}"/>
    <cellStyle name="Title 2 11 4" xfId="17159" xr:uid="{00000000-0005-0000-0000-00008E430000}"/>
    <cellStyle name="Title 2 11 4 2" xfId="17160" xr:uid="{00000000-0005-0000-0000-00008F430000}"/>
    <cellStyle name="Title 2 11 4 2 2" xfId="17161" xr:uid="{00000000-0005-0000-0000-000090430000}"/>
    <cellStyle name="Title 2 11 4 3" xfId="17162" xr:uid="{00000000-0005-0000-0000-000091430000}"/>
    <cellStyle name="Title 2 11 4 3 2" xfId="17163" xr:uid="{00000000-0005-0000-0000-000092430000}"/>
    <cellStyle name="Title 2 11 4 4" xfId="17164" xr:uid="{00000000-0005-0000-0000-000093430000}"/>
    <cellStyle name="Title 2 11 4 4 2" xfId="17165" xr:uid="{00000000-0005-0000-0000-000094430000}"/>
    <cellStyle name="Title 2 11 4 5" xfId="17166" xr:uid="{00000000-0005-0000-0000-000095430000}"/>
    <cellStyle name="Title 2 11 5" xfId="17167" xr:uid="{00000000-0005-0000-0000-000096430000}"/>
    <cellStyle name="Title 2 11 5 2" xfId="17168" xr:uid="{00000000-0005-0000-0000-000097430000}"/>
    <cellStyle name="Title 2 11 5 2 2" xfId="17169" xr:uid="{00000000-0005-0000-0000-000098430000}"/>
    <cellStyle name="Title 2 11 5 3" xfId="17170" xr:uid="{00000000-0005-0000-0000-000099430000}"/>
    <cellStyle name="Title 2 11 5 3 2" xfId="17171" xr:uid="{00000000-0005-0000-0000-00009A430000}"/>
    <cellStyle name="Title 2 11 5 4" xfId="17172" xr:uid="{00000000-0005-0000-0000-00009B430000}"/>
    <cellStyle name="Title 2 11 6" xfId="17173" xr:uid="{00000000-0005-0000-0000-00009C430000}"/>
    <cellStyle name="Title 2 11 6 2" xfId="17174" xr:uid="{00000000-0005-0000-0000-00009D430000}"/>
    <cellStyle name="Title 2 11 7" xfId="17175" xr:uid="{00000000-0005-0000-0000-00009E430000}"/>
    <cellStyle name="Title 2 11 7 2" xfId="17176" xr:uid="{00000000-0005-0000-0000-00009F430000}"/>
    <cellStyle name="Title 2 11 8" xfId="17177" xr:uid="{00000000-0005-0000-0000-0000A0430000}"/>
    <cellStyle name="Title 2 11 8 2" xfId="17178" xr:uid="{00000000-0005-0000-0000-0000A1430000}"/>
    <cellStyle name="Title 2 11 9" xfId="17179" xr:uid="{00000000-0005-0000-0000-0000A2430000}"/>
    <cellStyle name="Title 2 12" xfId="17180" xr:uid="{00000000-0005-0000-0000-0000A3430000}"/>
    <cellStyle name="Title 2 12 2" xfId="17181" xr:uid="{00000000-0005-0000-0000-0000A4430000}"/>
    <cellStyle name="Title 2 12 2 2" xfId="17182" xr:uid="{00000000-0005-0000-0000-0000A5430000}"/>
    <cellStyle name="Title 2 12 3" xfId="17183" xr:uid="{00000000-0005-0000-0000-0000A6430000}"/>
    <cellStyle name="Title 2 12 3 2" xfId="17184" xr:uid="{00000000-0005-0000-0000-0000A7430000}"/>
    <cellStyle name="Title 2 12 4" xfId="17185" xr:uid="{00000000-0005-0000-0000-0000A8430000}"/>
    <cellStyle name="Title 2 13" xfId="17186" xr:uid="{00000000-0005-0000-0000-0000A9430000}"/>
    <cellStyle name="Title 2 13 2" xfId="17187" xr:uid="{00000000-0005-0000-0000-0000AA430000}"/>
    <cellStyle name="Title 2 13 2 2" xfId="17188" xr:uid="{00000000-0005-0000-0000-0000AB430000}"/>
    <cellStyle name="Title 2 13 3" xfId="17189" xr:uid="{00000000-0005-0000-0000-0000AC430000}"/>
    <cellStyle name="Title 2 13 3 2" xfId="17190" xr:uid="{00000000-0005-0000-0000-0000AD430000}"/>
    <cellStyle name="Title 2 13 4" xfId="17191" xr:uid="{00000000-0005-0000-0000-0000AE430000}"/>
    <cellStyle name="Title 2 14" xfId="17192" xr:uid="{00000000-0005-0000-0000-0000AF430000}"/>
    <cellStyle name="Title 2 14 2" xfId="17193" xr:uid="{00000000-0005-0000-0000-0000B0430000}"/>
    <cellStyle name="Title 2 14 2 2" xfId="17194" xr:uid="{00000000-0005-0000-0000-0000B1430000}"/>
    <cellStyle name="Title 2 14 3" xfId="17195" xr:uid="{00000000-0005-0000-0000-0000B2430000}"/>
    <cellStyle name="Title 2 14 3 2" xfId="17196" xr:uid="{00000000-0005-0000-0000-0000B3430000}"/>
    <cellStyle name="Title 2 14 4" xfId="17197" xr:uid="{00000000-0005-0000-0000-0000B4430000}"/>
    <cellStyle name="Title 2 15" xfId="17198" xr:uid="{00000000-0005-0000-0000-0000B5430000}"/>
    <cellStyle name="Title 2 15 2" xfId="17199" xr:uid="{00000000-0005-0000-0000-0000B6430000}"/>
    <cellStyle name="Title 2 15 2 2" xfId="17200" xr:uid="{00000000-0005-0000-0000-0000B7430000}"/>
    <cellStyle name="Title 2 15 3" xfId="17201" xr:uid="{00000000-0005-0000-0000-0000B8430000}"/>
    <cellStyle name="Title 2 15 3 2" xfId="17202" xr:uid="{00000000-0005-0000-0000-0000B9430000}"/>
    <cellStyle name="Title 2 15 4" xfId="17203" xr:uid="{00000000-0005-0000-0000-0000BA430000}"/>
    <cellStyle name="Title 2 15 4 2" xfId="17204" xr:uid="{00000000-0005-0000-0000-0000BB430000}"/>
    <cellStyle name="Title 2 15 5" xfId="17205" xr:uid="{00000000-0005-0000-0000-0000BC430000}"/>
    <cellStyle name="Title 2 16" xfId="17206" xr:uid="{00000000-0005-0000-0000-0000BD430000}"/>
    <cellStyle name="Title 2 16 2" xfId="17207" xr:uid="{00000000-0005-0000-0000-0000BE430000}"/>
    <cellStyle name="Title 2 16 2 2" xfId="17208" xr:uid="{00000000-0005-0000-0000-0000BF430000}"/>
    <cellStyle name="Title 2 16 3" xfId="17209" xr:uid="{00000000-0005-0000-0000-0000C0430000}"/>
    <cellStyle name="Title 2 16 3 2" xfId="17210" xr:uid="{00000000-0005-0000-0000-0000C1430000}"/>
    <cellStyle name="Title 2 16 4" xfId="17211" xr:uid="{00000000-0005-0000-0000-0000C2430000}"/>
    <cellStyle name="Title 2 17" xfId="17212" xr:uid="{00000000-0005-0000-0000-0000C3430000}"/>
    <cellStyle name="Title 2 17 2" xfId="17213" xr:uid="{00000000-0005-0000-0000-0000C4430000}"/>
    <cellStyle name="Title 2 18" xfId="17214" xr:uid="{00000000-0005-0000-0000-0000C5430000}"/>
    <cellStyle name="Title 2 18 2" xfId="17215" xr:uid="{00000000-0005-0000-0000-0000C6430000}"/>
    <cellStyle name="Title 2 19" xfId="17216" xr:uid="{00000000-0005-0000-0000-0000C7430000}"/>
    <cellStyle name="Title 2 19 2" xfId="17217" xr:uid="{00000000-0005-0000-0000-0000C8430000}"/>
    <cellStyle name="Title 2 2" xfId="3140" xr:uid="{00000000-0005-0000-0000-0000C9430000}"/>
    <cellStyle name="Title 2 2 10" xfId="17218" xr:uid="{00000000-0005-0000-0000-0000CA430000}"/>
    <cellStyle name="Title 2 2 2" xfId="17219" xr:uid="{00000000-0005-0000-0000-0000CB430000}"/>
    <cellStyle name="Title 2 2 2 2" xfId="17220" xr:uid="{00000000-0005-0000-0000-0000CC430000}"/>
    <cellStyle name="Title 2 2 2 2 2" xfId="17221" xr:uid="{00000000-0005-0000-0000-0000CD430000}"/>
    <cellStyle name="Title 2 2 2 3" xfId="17222" xr:uid="{00000000-0005-0000-0000-0000CE430000}"/>
    <cellStyle name="Title 2 2 2 3 2" xfId="17223" xr:uid="{00000000-0005-0000-0000-0000CF430000}"/>
    <cellStyle name="Title 2 2 2 4" xfId="17224" xr:uid="{00000000-0005-0000-0000-0000D0430000}"/>
    <cellStyle name="Title 2 2 3" xfId="17225" xr:uid="{00000000-0005-0000-0000-0000D1430000}"/>
    <cellStyle name="Title 2 2 3 2" xfId="17226" xr:uid="{00000000-0005-0000-0000-0000D2430000}"/>
    <cellStyle name="Title 2 2 3 2 2" xfId="17227" xr:uid="{00000000-0005-0000-0000-0000D3430000}"/>
    <cellStyle name="Title 2 2 3 3" xfId="17228" xr:uid="{00000000-0005-0000-0000-0000D4430000}"/>
    <cellStyle name="Title 2 2 3 3 2" xfId="17229" xr:uid="{00000000-0005-0000-0000-0000D5430000}"/>
    <cellStyle name="Title 2 2 3 4" xfId="17230" xr:uid="{00000000-0005-0000-0000-0000D6430000}"/>
    <cellStyle name="Title 2 2 4" xfId="17231" xr:uid="{00000000-0005-0000-0000-0000D7430000}"/>
    <cellStyle name="Title 2 2 4 2" xfId="17232" xr:uid="{00000000-0005-0000-0000-0000D8430000}"/>
    <cellStyle name="Title 2 2 4 2 2" xfId="17233" xr:uid="{00000000-0005-0000-0000-0000D9430000}"/>
    <cellStyle name="Title 2 2 4 3" xfId="17234" xr:uid="{00000000-0005-0000-0000-0000DA430000}"/>
    <cellStyle name="Title 2 2 4 3 2" xfId="17235" xr:uid="{00000000-0005-0000-0000-0000DB430000}"/>
    <cellStyle name="Title 2 2 4 4" xfId="17236" xr:uid="{00000000-0005-0000-0000-0000DC430000}"/>
    <cellStyle name="Title 2 2 4 4 2" xfId="17237" xr:uid="{00000000-0005-0000-0000-0000DD430000}"/>
    <cellStyle name="Title 2 2 4 5" xfId="17238" xr:uid="{00000000-0005-0000-0000-0000DE430000}"/>
    <cellStyle name="Title 2 2 5" xfId="17239" xr:uid="{00000000-0005-0000-0000-0000DF430000}"/>
    <cellStyle name="Title 2 2 5 2" xfId="17240" xr:uid="{00000000-0005-0000-0000-0000E0430000}"/>
    <cellStyle name="Title 2 2 5 2 2" xfId="17241" xr:uid="{00000000-0005-0000-0000-0000E1430000}"/>
    <cellStyle name="Title 2 2 5 3" xfId="17242" xr:uid="{00000000-0005-0000-0000-0000E2430000}"/>
    <cellStyle name="Title 2 2 5 3 2" xfId="17243" xr:uid="{00000000-0005-0000-0000-0000E3430000}"/>
    <cellStyle name="Title 2 2 5 4" xfId="17244" xr:uid="{00000000-0005-0000-0000-0000E4430000}"/>
    <cellStyle name="Title 2 2 6" xfId="17245" xr:uid="{00000000-0005-0000-0000-0000E5430000}"/>
    <cellStyle name="Title 2 2 6 2" xfId="17246" xr:uid="{00000000-0005-0000-0000-0000E6430000}"/>
    <cellStyle name="Title 2 2 7" xfId="17247" xr:uid="{00000000-0005-0000-0000-0000E7430000}"/>
    <cellStyle name="Title 2 2 7 2" xfId="17248" xr:uid="{00000000-0005-0000-0000-0000E8430000}"/>
    <cellStyle name="Title 2 2 8" xfId="17249" xr:uid="{00000000-0005-0000-0000-0000E9430000}"/>
    <cellStyle name="Title 2 2 8 2" xfId="17250" xr:uid="{00000000-0005-0000-0000-0000EA430000}"/>
    <cellStyle name="Title 2 2 9" xfId="17251" xr:uid="{00000000-0005-0000-0000-0000EB430000}"/>
    <cellStyle name="Title 2 20" xfId="17252" xr:uid="{00000000-0005-0000-0000-0000EC430000}"/>
    <cellStyle name="Title 2 20 2" xfId="17253" xr:uid="{00000000-0005-0000-0000-0000ED430000}"/>
    <cellStyle name="Title 2 21" xfId="17254" xr:uid="{00000000-0005-0000-0000-0000EE430000}"/>
    <cellStyle name="Title 2 22" xfId="17255" xr:uid="{00000000-0005-0000-0000-0000EF430000}"/>
    <cellStyle name="Title 2 23" xfId="17111" xr:uid="{00000000-0005-0000-0000-0000F0430000}"/>
    <cellStyle name="Title 2 3" xfId="17256" xr:uid="{00000000-0005-0000-0000-0000F1430000}"/>
    <cellStyle name="Title 2 3 2" xfId="17257" xr:uid="{00000000-0005-0000-0000-0000F2430000}"/>
    <cellStyle name="Title 2 3 2 2" xfId="17258" xr:uid="{00000000-0005-0000-0000-0000F3430000}"/>
    <cellStyle name="Title 2 3 2 2 2" xfId="17259" xr:uid="{00000000-0005-0000-0000-0000F4430000}"/>
    <cellStyle name="Title 2 3 2 3" xfId="17260" xr:uid="{00000000-0005-0000-0000-0000F5430000}"/>
    <cellStyle name="Title 2 3 2 3 2" xfId="17261" xr:uid="{00000000-0005-0000-0000-0000F6430000}"/>
    <cellStyle name="Title 2 3 2 4" xfId="17262" xr:uid="{00000000-0005-0000-0000-0000F7430000}"/>
    <cellStyle name="Title 2 3 3" xfId="17263" xr:uid="{00000000-0005-0000-0000-0000F8430000}"/>
    <cellStyle name="Title 2 3 3 2" xfId="17264" xr:uid="{00000000-0005-0000-0000-0000F9430000}"/>
    <cellStyle name="Title 2 3 3 2 2" xfId="17265" xr:uid="{00000000-0005-0000-0000-0000FA430000}"/>
    <cellStyle name="Title 2 3 3 3" xfId="17266" xr:uid="{00000000-0005-0000-0000-0000FB430000}"/>
    <cellStyle name="Title 2 3 3 3 2" xfId="17267" xr:uid="{00000000-0005-0000-0000-0000FC430000}"/>
    <cellStyle name="Title 2 3 3 4" xfId="17268" xr:uid="{00000000-0005-0000-0000-0000FD430000}"/>
    <cellStyle name="Title 2 3 4" xfId="17269" xr:uid="{00000000-0005-0000-0000-0000FE430000}"/>
    <cellStyle name="Title 2 3 4 2" xfId="17270" xr:uid="{00000000-0005-0000-0000-0000FF430000}"/>
    <cellStyle name="Title 2 3 4 2 2" xfId="17271" xr:uid="{00000000-0005-0000-0000-000000440000}"/>
    <cellStyle name="Title 2 3 4 3" xfId="17272" xr:uid="{00000000-0005-0000-0000-000001440000}"/>
    <cellStyle name="Title 2 3 4 3 2" xfId="17273" xr:uid="{00000000-0005-0000-0000-000002440000}"/>
    <cellStyle name="Title 2 3 4 4" xfId="17274" xr:uid="{00000000-0005-0000-0000-000003440000}"/>
    <cellStyle name="Title 2 3 4 4 2" xfId="17275" xr:uid="{00000000-0005-0000-0000-000004440000}"/>
    <cellStyle name="Title 2 3 4 5" xfId="17276" xr:uid="{00000000-0005-0000-0000-000005440000}"/>
    <cellStyle name="Title 2 3 5" xfId="17277" xr:uid="{00000000-0005-0000-0000-000006440000}"/>
    <cellStyle name="Title 2 3 5 2" xfId="17278" xr:uid="{00000000-0005-0000-0000-000007440000}"/>
    <cellStyle name="Title 2 3 5 2 2" xfId="17279" xr:uid="{00000000-0005-0000-0000-000008440000}"/>
    <cellStyle name="Title 2 3 5 3" xfId="17280" xr:uid="{00000000-0005-0000-0000-000009440000}"/>
    <cellStyle name="Title 2 3 5 3 2" xfId="17281" xr:uid="{00000000-0005-0000-0000-00000A440000}"/>
    <cellStyle name="Title 2 3 5 4" xfId="17282" xr:uid="{00000000-0005-0000-0000-00000B440000}"/>
    <cellStyle name="Title 2 3 6" xfId="17283" xr:uid="{00000000-0005-0000-0000-00000C440000}"/>
    <cellStyle name="Title 2 3 6 2" xfId="17284" xr:uid="{00000000-0005-0000-0000-00000D440000}"/>
    <cellStyle name="Title 2 3 7" xfId="17285" xr:uid="{00000000-0005-0000-0000-00000E440000}"/>
    <cellStyle name="Title 2 3 7 2" xfId="17286" xr:uid="{00000000-0005-0000-0000-00000F440000}"/>
    <cellStyle name="Title 2 3 8" xfId="17287" xr:uid="{00000000-0005-0000-0000-000010440000}"/>
    <cellStyle name="Title 2 3 8 2" xfId="17288" xr:uid="{00000000-0005-0000-0000-000011440000}"/>
    <cellStyle name="Title 2 3 9" xfId="17289" xr:uid="{00000000-0005-0000-0000-000012440000}"/>
    <cellStyle name="Title 2 4" xfId="17290" xr:uid="{00000000-0005-0000-0000-000013440000}"/>
    <cellStyle name="Title 2 4 2" xfId="17291" xr:uid="{00000000-0005-0000-0000-000014440000}"/>
    <cellStyle name="Title 2 4 2 2" xfId="17292" xr:uid="{00000000-0005-0000-0000-000015440000}"/>
    <cellStyle name="Title 2 4 2 2 2" xfId="17293" xr:uid="{00000000-0005-0000-0000-000016440000}"/>
    <cellStyle name="Title 2 4 2 3" xfId="17294" xr:uid="{00000000-0005-0000-0000-000017440000}"/>
    <cellStyle name="Title 2 4 2 3 2" xfId="17295" xr:uid="{00000000-0005-0000-0000-000018440000}"/>
    <cellStyle name="Title 2 4 2 4" xfId="17296" xr:uid="{00000000-0005-0000-0000-000019440000}"/>
    <cellStyle name="Title 2 4 3" xfId="17297" xr:uid="{00000000-0005-0000-0000-00001A440000}"/>
    <cellStyle name="Title 2 4 3 2" xfId="17298" xr:uid="{00000000-0005-0000-0000-00001B440000}"/>
    <cellStyle name="Title 2 4 3 2 2" xfId="17299" xr:uid="{00000000-0005-0000-0000-00001C440000}"/>
    <cellStyle name="Title 2 4 3 3" xfId="17300" xr:uid="{00000000-0005-0000-0000-00001D440000}"/>
    <cellStyle name="Title 2 4 3 3 2" xfId="17301" xr:uid="{00000000-0005-0000-0000-00001E440000}"/>
    <cellStyle name="Title 2 4 3 4" xfId="17302" xr:uid="{00000000-0005-0000-0000-00001F440000}"/>
    <cellStyle name="Title 2 4 4" xfId="17303" xr:uid="{00000000-0005-0000-0000-000020440000}"/>
    <cellStyle name="Title 2 4 4 2" xfId="17304" xr:uid="{00000000-0005-0000-0000-000021440000}"/>
    <cellStyle name="Title 2 4 4 2 2" xfId="17305" xr:uid="{00000000-0005-0000-0000-000022440000}"/>
    <cellStyle name="Title 2 4 4 3" xfId="17306" xr:uid="{00000000-0005-0000-0000-000023440000}"/>
    <cellStyle name="Title 2 4 4 3 2" xfId="17307" xr:uid="{00000000-0005-0000-0000-000024440000}"/>
    <cellStyle name="Title 2 4 4 4" xfId="17308" xr:uid="{00000000-0005-0000-0000-000025440000}"/>
    <cellStyle name="Title 2 4 4 4 2" xfId="17309" xr:uid="{00000000-0005-0000-0000-000026440000}"/>
    <cellStyle name="Title 2 4 4 5" xfId="17310" xr:uid="{00000000-0005-0000-0000-000027440000}"/>
    <cellStyle name="Title 2 4 5" xfId="17311" xr:uid="{00000000-0005-0000-0000-000028440000}"/>
    <cellStyle name="Title 2 4 5 2" xfId="17312" xr:uid="{00000000-0005-0000-0000-000029440000}"/>
    <cellStyle name="Title 2 4 5 2 2" xfId="17313" xr:uid="{00000000-0005-0000-0000-00002A440000}"/>
    <cellStyle name="Title 2 4 5 3" xfId="17314" xr:uid="{00000000-0005-0000-0000-00002B440000}"/>
    <cellStyle name="Title 2 4 5 3 2" xfId="17315" xr:uid="{00000000-0005-0000-0000-00002C440000}"/>
    <cellStyle name="Title 2 4 5 4" xfId="17316" xr:uid="{00000000-0005-0000-0000-00002D440000}"/>
    <cellStyle name="Title 2 4 6" xfId="17317" xr:uid="{00000000-0005-0000-0000-00002E440000}"/>
    <cellStyle name="Title 2 4 6 2" xfId="17318" xr:uid="{00000000-0005-0000-0000-00002F440000}"/>
    <cellStyle name="Title 2 4 7" xfId="17319" xr:uid="{00000000-0005-0000-0000-000030440000}"/>
    <cellStyle name="Title 2 4 7 2" xfId="17320" xr:uid="{00000000-0005-0000-0000-000031440000}"/>
    <cellStyle name="Title 2 4 8" xfId="17321" xr:uid="{00000000-0005-0000-0000-000032440000}"/>
    <cellStyle name="Title 2 4 8 2" xfId="17322" xr:uid="{00000000-0005-0000-0000-000033440000}"/>
    <cellStyle name="Title 2 4 9" xfId="17323" xr:uid="{00000000-0005-0000-0000-000034440000}"/>
    <cellStyle name="Title 2 5" xfId="17324" xr:uid="{00000000-0005-0000-0000-000035440000}"/>
    <cellStyle name="Title 2 5 2" xfId="17325" xr:uid="{00000000-0005-0000-0000-000036440000}"/>
    <cellStyle name="Title 2 5 2 2" xfId="17326" xr:uid="{00000000-0005-0000-0000-000037440000}"/>
    <cellStyle name="Title 2 5 2 2 2" xfId="17327" xr:uid="{00000000-0005-0000-0000-000038440000}"/>
    <cellStyle name="Title 2 5 2 3" xfId="17328" xr:uid="{00000000-0005-0000-0000-000039440000}"/>
    <cellStyle name="Title 2 5 2 3 2" xfId="17329" xr:uid="{00000000-0005-0000-0000-00003A440000}"/>
    <cellStyle name="Title 2 5 2 4" xfId="17330" xr:uid="{00000000-0005-0000-0000-00003B440000}"/>
    <cellStyle name="Title 2 5 3" xfId="17331" xr:uid="{00000000-0005-0000-0000-00003C440000}"/>
    <cellStyle name="Title 2 5 3 2" xfId="17332" xr:uid="{00000000-0005-0000-0000-00003D440000}"/>
    <cellStyle name="Title 2 5 3 2 2" xfId="17333" xr:uid="{00000000-0005-0000-0000-00003E440000}"/>
    <cellStyle name="Title 2 5 3 3" xfId="17334" xr:uid="{00000000-0005-0000-0000-00003F440000}"/>
    <cellStyle name="Title 2 5 3 3 2" xfId="17335" xr:uid="{00000000-0005-0000-0000-000040440000}"/>
    <cellStyle name="Title 2 5 3 4" xfId="17336" xr:uid="{00000000-0005-0000-0000-000041440000}"/>
    <cellStyle name="Title 2 5 4" xfId="17337" xr:uid="{00000000-0005-0000-0000-000042440000}"/>
    <cellStyle name="Title 2 5 4 2" xfId="17338" xr:uid="{00000000-0005-0000-0000-000043440000}"/>
    <cellStyle name="Title 2 5 4 2 2" xfId="17339" xr:uid="{00000000-0005-0000-0000-000044440000}"/>
    <cellStyle name="Title 2 5 4 3" xfId="17340" xr:uid="{00000000-0005-0000-0000-000045440000}"/>
    <cellStyle name="Title 2 5 4 3 2" xfId="17341" xr:uid="{00000000-0005-0000-0000-000046440000}"/>
    <cellStyle name="Title 2 5 4 4" xfId="17342" xr:uid="{00000000-0005-0000-0000-000047440000}"/>
    <cellStyle name="Title 2 5 4 4 2" xfId="17343" xr:uid="{00000000-0005-0000-0000-000048440000}"/>
    <cellStyle name="Title 2 5 4 5" xfId="17344" xr:uid="{00000000-0005-0000-0000-000049440000}"/>
    <cellStyle name="Title 2 5 5" xfId="17345" xr:uid="{00000000-0005-0000-0000-00004A440000}"/>
    <cellStyle name="Title 2 5 5 2" xfId="17346" xr:uid="{00000000-0005-0000-0000-00004B440000}"/>
    <cellStyle name="Title 2 5 5 2 2" xfId="17347" xr:uid="{00000000-0005-0000-0000-00004C440000}"/>
    <cellStyle name="Title 2 5 5 3" xfId="17348" xr:uid="{00000000-0005-0000-0000-00004D440000}"/>
    <cellStyle name="Title 2 5 5 3 2" xfId="17349" xr:uid="{00000000-0005-0000-0000-00004E440000}"/>
    <cellStyle name="Title 2 5 5 4" xfId="17350" xr:uid="{00000000-0005-0000-0000-00004F440000}"/>
    <cellStyle name="Title 2 5 6" xfId="17351" xr:uid="{00000000-0005-0000-0000-000050440000}"/>
    <cellStyle name="Title 2 5 6 2" xfId="17352" xr:uid="{00000000-0005-0000-0000-000051440000}"/>
    <cellStyle name="Title 2 5 7" xfId="17353" xr:uid="{00000000-0005-0000-0000-000052440000}"/>
    <cellStyle name="Title 2 5 7 2" xfId="17354" xr:uid="{00000000-0005-0000-0000-000053440000}"/>
    <cellStyle name="Title 2 5 8" xfId="17355" xr:uid="{00000000-0005-0000-0000-000054440000}"/>
    <cellStyle name="Title 2 5 8 2" xfId="17356" xr:uid="{00000000-0005-0000-0000-000055440000}"/>
    <cellStyle name="Title 2 5 9" xfId="17357" xr:uid="{00000000-0005-0000-0000-000056440000}"/>
    <cellStyle name="Title 2 6" xfId="17358" xr:uid="{00000000-0005-0000-0000-000057440000}"/>
    <cellStyle name="Title 2 6 2" xfId="17359" xr:uid="{00000000-0005-0000-0000-000058440000}"/>
    <cellStyle name="Title 2 6 2 2" xfId="17360" xr:uid="{00000000-0005-0000-0000-000059440000}"/>
    <cellStyle name="Title 2 6 2 2 2" xfId="17361" xr:uid="{00000000-0005-0000-0000-00005A440000}"/>
    <cellStyle name="Title 2 6 2 3" xfId="17362" xr:uid="{00000000-0005-0000-0000-00005B440000}"/>
    <cellStyle name="Title 2 6 2 3 2" xfId="17363" xr:uid="{00000000-0005-0000-0000-00005C440000}"/>
    <cellStyle name="Title 2 6 2 4" xfId="17364" xr:uid="{00000000-0005-0000-0000-00005D440000}"/>
    <cellStyle name="Title 2 6 3" xfId="17365" xr:uid="{00000000-0005-0000-0000-00005E440000}"/>
    <cellStyle name="Title 2 6 3 2" xfId="17366" xr:uid="{00000000-0005-0000-0000-00005F440000}"/>
    <cellStyle name="Title 2 6 3 2 2" xfId="17367" xr:uid="{00000000-0005-0000-0000-000060440000}"/>
    <cellStyle name="Title 2 6 3 3" xfId="17368" xr:uid="{00000000-0005-0000-0000-000061440000}"/>
    <cellStyle name="Title 2 6 3 3 2" xfId="17369" xr:uid="{00000000-0005-0000-0000-000062440000}"/>
    <cellStyle name="Title 2 6 3 4" xfId="17370" xr:uid="{00000000-0005-0000-0000-000063440000}"/>
    <cellStyle name="Title 2 6 4" xfId="17371" xr:uid="{00000000-0005-0000-0000-000064440000}"/>
    <cellStyle name="Title 2 6 4 2" xfId="17372" xr:uid="{00000000-0005-0000-0000-000065440000}"/>
    <cellStyle name="Title 2 6 4 2 2" xfId="17373" xr:uid="{00000000-0005-0000-0000-000066440000}"/>
    <cellStyle name="Title 2 6 4 3" xfId="17374" xr:uid="{00000000-0005-0000-0000-000067440000}"/>
    <cellStyle name="Title 2 6 4 3 2" xfId="17375" xr:uid="{00000000-0005-0000-0000-000068440000}"/>
    <cellStyle name="Title 2 6 4 4" xfId="17376" xr:uid="{00000000-0005-0000-0000-000069440000}"/>
    <cellStyle name="Title 2 6 4 4 2" xfId="17377" xr:uid="{00000000-0005-0000-0000-00006A440000}"/>
    <cellStyle name="Title 2 6 4 5" xfId="17378" xr:uid="{00000000-0005-0000-0000-00006B440000}"/>
    <cellStyle name="Title 2 6 5" xfId="17379" xr:uid="{00000000-0005-0000-0000-00006C440000}"/>
    <cellStyle name="Title 2 6 5 2" xfId="17380" xr:uid="{00000000-0005-0000-0000-00006D440000}"/>
    <cellStyle name="Title 2 6 5 2 2" xfId="17381" xr:uid="{00000000-0005-0000-0000-00006E440000}"/>
    <cellStyle name="Title 2 6 5 3" xfId="17382" xr:uid="{00000000-0005-0000-0000-00006F440000}"/>
    <cellStyle name="Title 2 6 5 3 2" xfId="17383" xr:uid="{00000000-0005-0000-0000-000070440000}"/>
    <cellStyle name="Title 2 6 5 4" xfId="17384" xr:uid="{00000000-0005-0000-0000-000071440000}"/>
    <cellStyle name="Title 2 6 6" xfId="17385" xr:uid="{00000000-0005-0000-0000-000072440000}"/>
    <cellStyle name="Title 2 6 6 2" xfId="17386" xr:uid="{00000000-0005-0000-0000-000073440000}"/>
    <cellStyle name="Title 2 6 7" xfId="17387" xr:uid="{00000000-0005-0000-0000-000074440000}"/>
    <cellStyle name="Title 2 6 7 2" xfId="17388" xr:uid="{00000000-0005-0000-0000-000075440000}"/>
    <cellStyle name="Title 2 6 8" xfId="17389" xr:uid="{00000000-0005-0000-0000-000076440000}"/>
    <cellStyle name="Title 2 6 8 2" xfId="17390" xr:uid="{00000000-0005-0000-0000-000077440000}"/>
    <cellStyle name="Title 2 6 9" xfId="17391" xr:uid="{00000000-0005-0000-0000-000078440000}"/>
    <cellStyle name="Title 2 7" xfId="17392" xr:uid="{00000000-0005-0000-0000-000079440000}"/>
    <cellStyle name="Title 2 7 2" xfId="17393" xr:uid="{00000000-0005-0000-0000-00007A440000}"/>
    <cellStyle name="Title 2 7 2 2" xfId="17394" xr:uid="{00000000-0005-0000-0000-00007B440000}"/>
    <cellStyle name="Title 2 7 2 2 2" xfId="17395" xr:uid="{00000000-0005-0000-0000-00007C440000}"/>
    <cellStyle name="Title 2 7 2 3" xfId="17396" xr:uid="{00000000-0005-0000-0000-00007D440000}"/>
    <cellStyle name="Title 2 7 2 3 2" xfId="17397" xr:uid="{00000000-0005-0000-0000-00007E440000}"/>
    <cellStyle name="Title 2 7 2 4" xfId="17398" xr:uid="{00000000-0005-0000-0000-00007F440000}"/>
    <cellStyle name="Title 2 7 3" xfId="17399" xr:uid="{00000000-0005-0000-0000-000080440000}"/>
    <cellStyle name="Title 2 7 3 2" xfId="17400" xr:uid="{00000000-0005-0000-0000-000081440000}"/>
    <cellStyle name="Title 2 7 3 2 2" xfId="17401" xr:uid="{00000000-0005-0000-0000-000082440000}"/>
    <cellStyle name="Title 2 7 3 3" xfId="17402" xr:uid="{00000000-0005-0000-0000-000083440000}"/>
    <cellStyle name="Title 2 7 3 3 2" xfId="17403" xr:uid="{00000000-0005-0000-0000-000084440000}"/>
    <cellStyle name="Title 2 7 3 4" xfId="17404" xr:uid="{00000000-0005-0000-0000-000085440000}"/>
    <cellStyle name="Title 2 7 4" xfId="17405" xr:uid="{00000000-0005-0000-0000-000086440000}"/>
    <cellStyle name="Title 2 7 4 2" xfId="17406" xr:uid="{00000000-0005-0000-0000-000087440000}"/>
    <cellStyle name="Title 2 7 4 2 2" xfId="17407" xr:uid="{00000000-0005-0000-0000-000088440000}"/>
    <cellStyle name="Title 2 7 4 3" xfId="17408" xr:uid="{00000000-0005-0000-0000-000089440000}"/>
    <cellStyle name="Title 2 7 4 3 2" xfId="17409" xr:uid="{00000000-0005-0000-0000-00008A440000}"/>
    <cellStyle name="Title 2 7 4 4" xfId="17410" xr:uid="{00000000-0005-0000-0000-00008B440000}"/>
    <cellStyle name="Title 2 7 4 4 2" xfId="17411" xr:uid="{00000000-0005-0000-0000-00008C440000}"/>
    <cellStyle name="Title 2 7 4 5" xfId="17412" xr:uid="{00000000-0005-0000-0000-00008D440000}"/>
    <cellStyle name="Title 2 7 5" xfId="17413" xr:uid="{00000000-0005-0000-0000-00008E440000}"/>
    <cellStyle name="Title 2 7 5 2" xfId="17414" xr:uid="{00000000-0005-0000-0000-00008F440000}"/>
    <cellStyle name="Title 2 7 5 2 2" xfId="17415" xr:uid="{00000000-0005-0000-0000-000090440000}"/>
    <cellStyle name="Title 2 7 5 3" xfId="17416" xr:uid="{00000000-0005-0000-0000-000091440000}"/>
    <cellStyle name="Title 2 7 5 3 2" xfId="17417" xr:uid="{00000000-0005-0000-0000-000092440000}"/>
    <cellStyle name="Title 2 7 5 4" xfId="17418" xr:uid="{00000000-0005-0000-0000-000093440000}"/>
    <cellStyle name="Title 2 7 6" xfId="17419" xr:uid="{00000000-0005-0000-0000-000094440000}"/>
    <cellStyle name="Title 2 7 6 2" xfId="17420" xr:uid="{00000000-0005-0000-0000-000095440000}"/>
    <cellStyle name="Title 2 7 7" xfId="17421" xr:uid="{00000000-0005-0000-0000-000096440000}"/>
    <cellStyle name="Title 2 7 7 2" xfId="17422" xr:uid="{00000000-0005-0000-0000-000097440000}"/>
    <cellStyle name="Title 2 7 8" xfId="17423" xr:uid="{00000000-0005-0000-0000-000098440000}"/>
    <cellStyle name="Title 2 7 8 2" xfId="17424" xr:uid="{00000000-0005-0000-0000-000099440000}"/>
    <cellStyle name="Title 2 7 9" xfId="17425" xr:uid="{00000000-0005-0000-0000-00009A440000}"/>
    <cellStyle name="Title 2 8" xfId="17426" xr:uid="{00000000-0005-0000-0000-00009B440000}"/>
    <cellStyle name="Title 2 8 2" xfId="17427" xr:uid="{00000000-0005-0000-0000-00009C440000}"/>
    <cellStyle name="Title 2 8 2 2" xfId="17428" xr:uid="{00000000-0005-0000-0000-00009D440000}"/>
    <cellStyle name="Title 2 8 2 2 2" xfId="17429" xr:uid="{00000000-0005-0000-0000-00009E440000}"/>
    <cellStyle name="Title 2 8 2 3" xfId="17430" xr:uid="{00000000-0005-0000-0000-00009F440000}"/>
    <cellStyle name="Title 2 8 2 3 2" xfId="17431" xr:uid="{00000000-0005-0000-0000-0000A0440000}"/>
    <cellStyle name="Title 2 8 2 4" xfId="17432" xr:uid="{00000000-0005-0000-0000-0000A1440000}"/>
    <cellStyle name="Title 2 8 3" xfId="17433" xr:uid="{00000000-0005-0000-0000-0000A2440000}"/>
    <cellStyle name="Title 2 8 3 2" xfId="17434" xr:uid="{00000000-0005-0000-0000-0000A3440000}"/>
    <cellStyle name="Title 2 8 3 2 2" xfId="17435" xr:uid="{00000000-0005-0000-0000-0000A4440000}"/>
    <cellStyle name="Title 2 8 3 3" xfId="17436" xr:uid="{00000000-0005-0000-0000-0000A5440000}"/>
    <cellStyle name="Title 2 8 3 3 2" xfId="17437" xr:uid="{00000000-0005-0000-0000-0000A6440000}"/>
    <cellStyle name="Title 2 8 3 4" xfId="17438" xr:uid="{00000000-0005-0000-0000-0000A7440000}"/>
    <cellStyle name="Title 2 8 4" xfId="17439" xr:uid="{00000000-0005-0000-0000-0000A8440000}"/>
    <cellStyle name="Title 2 8 4 2" xfId="17440" xr:uid="{00000000-0005-0000-0000-0000A9440000}"/>
    <cellStyle name="Title 2 8 4 2 2" xfId="17441" xr:uid="{00000000-0005-0000-0000-0000AA440000}"/>
    <cellStyle name="Title 2 8 4 3" xfId="17442" xr:uid="{00000000-0005-0000-0000-0000AB440000}"/>
    <cellStyle name="Title 2 8 4 3 2" xfId="17443" xr:uid="{00000000-0005-0000-0000-0000AC440000}"/>
    <cellStyle name="Title 2 8 4 4" xfId="17444" xr:uid="{00000000-0005-0000-0000-0000AD440000}"/>
    <cellStyle name="Title 2 8 4 4 2" xfId="17445" xr:uid="{00000000-0005-0000-0000-0000AE440000}"/>
    <cellStyle name="Title 2 8 4 5" xfId="17446" xr:uid="{00000000-0005-0000-0000-0000AF440000}"/>
    <cellStyle name="Title 2 8 5" xfId="17447" xr:uid="{00000000-0005-0000-0000-0000B0440000}"/>
    <cellStyle name="Title 2 8 5 2" xfId="17448" xr:uid="{00000000-0005-0000-0000-0000B1440000}"/>
    <cellStyle name="Title 2 8 5 2 2" xfId="17449" xr:uid="{00000000-0005-0000-0000-0000B2440000}"/>
    <cellStyle name="Title 2 8 5 3" xfId="17450" xr:uid="{00000000-0005-0000-0000-0000B3440000}"/>
    <cellStyle name="Title 2 8 5 3 2" xfId="17451" xr:uid="{00000000-0005-0000-0000-0000B4440000}"/>
    <cellStyle name="Title 2 8 5 4" xfId="17452" xr:uid="{00000000-0005-0000-0000-0000B5440000}"/>
    <cellStyle name="Title 2 8 6" xfId="17453" xr:uid="{00000000-0005-0000-0000-0000B6440000}"/>
    <cellStyle name="Title 2 8 6 2" xfId="17454" xr:uid="{00000000-0005-0000-0000-0000B7440000}"/>
    <cellStyle name="Title 2 8 7" xfId="17455" xr:uid="{00000000-0005-0000-0000-0000B8440000}"/>
    <cellStyle name="Title 2 8 7 2" xfId="17456" xr:uid="{00000000-0005-0000-0000-0000B9440000}"/>
    <cellStyle name="Title 2 8 8" xfId="17457" xr:uid="{00000000-0005-0000-0000-0000BA440000}"/>
    <cellStyle name="Title 2 8 8 2" xfId="17458" xr:uid="{00000000-0005-0000-0000-0000BB440000}"/>
    <cellStyle name="Title 2 8 9" xfId="17459" xr:uid="{00000000-0005-0000-0000-0000BC440000}"/>
    <cellStyle name="Title 2 9" xfId="17460" xr:uid="{00000000-0005-0000-0000-0000BD440000}"/>
    <cellStyle name="Title 2 9 2" xfId="17461" xr:uid="{00000000-0005-0000-0000-0000BE440000}"/>
    <cellStyle name="Title 2 9 2 2" xfId="17462" xr:uid="{00000000-0005-0000-0000-0000BF440000}"/>
    <cellStyle name="Title 2 9 2 2 2" xfId="17463" xr:uid="{00000000-0005-0000-0000-0000C0440000}"/>
    <cellStyle name="Title 2 9 2 3" xfId="17464" xr:uid="{00000000-0005-0000-0000-0000C1440000}"/>
    <cellStyle name="Title 2 9 2 3 2" xfId="17465" xr:uid="{00000000-0005-0000-0000-0000C2440000}"/>
    <cellStyle name="Title 2 9 2 4" xfId="17466" xr:uid="{00000000-0005-0000-0000-0000C3440000}"/>
    <cellStyle name="Title 2 9 3" xfId="17467" xr:uid="{00000000-0005-0000-0000-0000C4440000}"/>
    <cellStyle name="Title 2 9 3 2" xfId="17468" xr:uid="{00000000-0005-0000-0000-0000C5440000}"/>
    <cellStyle name="Title 2 9 3 2 2" xfId="17469" xr:uid="{00000000-0005-0000-0000-0000C6440000}"/>
    <cellStyle name="Title 2 9 3 3" xfId="17470" xr:uid="{00000000-0005-0000-0000-0000C7440000}"/>
    <cellStyle name="Title 2 9 3 3 2" xfId="17471" xr:uid="{00000000-0005-0000-0000-0000C8440000}"/>
    <cellStyle name="Title 2 9 3 4" xfId="17472" xr:uid="{00000000-0005-0000-0000-0000C9440000}"/>
    <cellStyle name="Title 2 9 4" xfId="17473" xr:uid="{00000000-0005-0000-0000-0000CA440000}"/>
    <cellStyle name="Title 2 9 4 2" xfId="17474" xr:uid="{00000000-0005-0000-0000-0000CB440000}"/>
    <cellStyle name="Title 2 9 4 2 2" xfId="17475" xr:uid="{00000000-0005-0000-0000-0000CC440000}"/>
    <cellStyle name="Title 2 9 4 3" xfId="17476" xr:uid="{00000000-0005-0000-0000-0000CD440000}"/>
    <cellStyle name="Title 2 9 4 3 2" xfId="17477" xr:uid="{00000000-0005-0000-0000-0000CE440000}"/>
    <cellStyle name="Title 2 9 4 4" xfId="17478" xr:uid="{00000000-0005-0000-0000-0000CF440000}"/>
    <cellStyle name="Title 2 9 4 4 2" xfId="17479" xr:uid="{00000000-0005-0000-0000-0000D0440000}"/>
    <cellStyle name="Title 2 9 4 5" xfId="17480" xr:uid="{00000000-0005-0000-0000-0000D1440000}"/>
    <cellStyle name="Title 2 9 5" xfId="17481" xr:uid="{00000000-0005-0000-0000-0000D2440000}"/>
    <cellStyle name="Title 2 9 5 2" xfId="17482" xr:uid="{00000000-0005-0000-0000-0000D3440000}"/>
    <cellStyle name="Title 2 9 5 2 2" xfId="17483" xr:uid="{00000000-0005-0000-0000-0000D4440000}"/>
    <cellStyle name="Title 2 9 5 3" xfId="17484" xr:uid="{00000000-0005-0000-0000-0000D5440000}"/>
    <cellStyle name="Title 2 9 5 3 2" xfId="17485" xr:uid="{00000000-0005-0000-0000-0000D6440000}"/>
    <cellStyle name="Title 2 9 5 4" xfId="17486" xr:uid="{00000000-0005-0000-0000-0000D7440000}"/>
    <cellStyle name="Title 2 9 6" xfId="17487" xr:uid="{00000000-0005-0000-0000-0000D8440000}"/>
    <cellStyle name="Title 2 9 6 2" xfId="17488" xr:uid="{00000000-0005-0000-0000-0000D9440000}"/>
    <cellStyle name="Title 2 9 7" xfId="17489" xr:uid="{00000000-0005-0000-0000-0000DA440000}"/>
    <cellStyle name="Title 2 9 7 2" xfId="17490" xr:uid="{00000000-0005-0000-0000-0000DB440000}"/>
    <cellStyle name="Title 2 9 8" xfId="17491" xr:uid="{00000000-0005-0000-0000-0000DC440000}"/>
    <cellStyle name="Title 2 9 8 2" xfId="17492" xr:uid="{00000000-0005-0000-0000-0000DD440000}"/>
    <cellStyle name="Title 2 9 9" xfId="17493" xr:uid="{00000000-0005-0000-0000-0000DE440000}"/>
    <cellStyle name="Title 20" xfId="3141" xr:uid="{00000000-0005-0000-0000-0000DF440000}"/>
    <cellStyle name="Title 20 10" xfId="17495" xr:uid="{00000000-0005-0000-0000-0000E0440000}"/>
    <cellStyle name="Title 20 10 2" xfId="17496" xr:uid="{00000000-0005-0000-0000-0000E1440000}"/>
    <cellStyle name="Title 20 11" xfId="17497" xr:uid="{00000000-0005-0000-0000-0000E2440000}"/>
    <cellStyle name="Title 20 12" xfId="17494" xr:uid="{00000000-0005-0000-0000-0000E3440000}"/>
    <cellStyle name="Title 20 2" xfId="17498" xr:uid="{00000000-0005-0000-0000-0000E4440000}"/>
    <cellStyle name="Title 20 2 2" xfId="17499" xr:uid="{00000000-0005-0000-0000-0000E5440000}"/>
    <cellStyle name="Title 20 2 2 2" xfId="17500" xr:uid="{00000000-0005-0000-0000-0000E6440000}"/>
    <cellStyle name="Title 20 2 3" xfId="17501" xr:uid="{00000000-0005-0000-0000-0000E7440000}"/>
    <cellStyle name="Title 20 2 3 2" xfId="17502" xr:uid="{00000000-0005-0000-0000-0000E8440000}"/>
    <cellStyle name="Title 20 2 4" xfId="17503" xr:uid="{00000000-0005-0000-0000-0000E9440000}"/>
    <cellStyle name="Title 20 3" xfId="17504" xr:uid="{00000000-0005-0000-0000-0000EA440000}"/>
    <cellStyle name="Title 20 3 2" xfId="17505" xr:uid="{00000000-0005-0000-0000-0000EB440000}"/>
    <cellStyle name="Title 20 3 2 2" xfId="17506" xr:uid="{00000000-0005-0000-0000-0000EC440000}"/>
    <cellStyle name="Title 20 3 3" xfId="17507" xr:uid="{00000000-0005-0000-0000-0000ED440000}"/>
    <cellStyle name="Title 20 3 3 2" xfId="17508" xr:uid="{00000000-0005-0000-0000-0000EE440000}"/>
    <cellStyle name="Title 20 3 4" xfId="17509" xr:uid="{00000000-0005-0000-0000-0000EF440000}"/>
    <cellStyle name="Title 20 4" xfId="17510" xr:uid="{00000000-0005-0000-0000-0000F0440000}"/>
    <cellStyle name="Title 20 4 2" xfId="17511" xr:uid="{00000000-0005-0000-0000-0000F1440000}"/>
    <cellStyle name="Title 20 4 2 2" xfId="17512" xr:uid="{00000000-0005-0000-0000-0000F2440000}"/>
    <cellStyle name="Title 20 4 3" xfId="17513" xr:uid="{00000000-0005-0000-0000-0000F3440000}"/>
    <cellStyle name="Title 20 4 3 2" xfId="17514" xr:uid="{00000000-0005-0000-0000-0000F4440000}"/>
    <cellStyle name="Title 20 4 4" xfId="17515" xr:uid="{00000000-0005-0000-0000-0000F5440000}"/>
    <cellStyle name="Title 20 5" xfId="17516" xr:uid="{00000000-0005-0000-0000-0000F6440000}"/>
    <cellStyle name="Title 20 5 2" xfId="17517" xr:uid="{00000000-0005-0000-0000-0000F7440000}"/>
    <cellStyle name="Title 20 5 2 2" xfId="17518" xr:uid="{00000000-0005-0000-0000-0000F8440000}"/>
    <cellStyle name="Title 20 5 3" xfId="17519" xr:uid="{00000000-0005-0000-0000-0000F9440000}"/>
    <cellStyle name="Title 20 5 3 2" xfId="17520" xr:uid="{00000000-0005-0000-0000-0000FA440000}"/>
    <cellStyle name="Title 20 5 4" xfId="17521" xr:uid="{00000000-0005-0000-0000-0000FB440000}"/>
    <cellStyle name="Title 20 5 4 2" xfId="17522" xr:uid="{00000000-0005-0000-0000-0000FC440000}"/>
    <cellStyle name="Title 20 5 5" xfId="17523" xr:uid="{00000000-0005-0000-0000-0000FD440000}"/>
    <cellStyle name="Title 20 6" xfId="17524" xr:uid="{00000000-0005-0000-0000-0000FE440000}"/>
    <cellStyle name="Title 20 6 2" xfId="17525" xr:uid="{00000000-0005-0000-0000-0000FF440000}"/>
    <cellStyle name="Title 20 6 2 2" xfId="17526" xr:uid="{00000000-0005-0000-0000-000000450000}"/>
    <cellStyle name="Title 20 6 3" xfId="17527" xr:uid="{00000000-0005-0000-0000-000001450000}"/>
    <cellStyle name="Title 20 6 3 2" xfId="17528" xr:uid="{00000000-0005-0000-0000-000002450000}"/>
    <cellStyle name="Title 20 6 4" xfId="17529" xr:uid="{00000000-0005-0000-0000-000003450000}"/>
    <cellStyle name="Title 20 7" xfId="17530" xr:uid="{00000000-0005-0000-0000-000004450000}"/>
    <cellStyle name="Title 20 7 2" xfId="17531" xr:uid="{00000000-0005-0000-0000-000005450000}"/>
    <cellStyle name="Title 20 8" xfId="17532" xr:uid="{00000000-0005-0000-0000-000006450000}"/>
    <cellStyle name="Title 20 8 2" xfId="17533" xr:uid="{00000000-0005-0000-0000-000007450000}"/>
    <cellStyle name="Title 20 9" xfId="17534" xr:uid="{00000000-0005-0000-0000-000008450000}"/>
    <cellStyle name="Title 20 9 2" xfId="17535" xr:uid="{00000000-0005-0000-0000-000009450000}"/>
    <cellStyle name="Title 21" xfId="3142" xr:uid="{00000000-0005-0000-0000-00000A450000}"/>
    <cellStyle name="Title 21 10" xfId="17537" xr:uid="{00000000-0005-0000-0000-00000B450000}"/>
    <cellStyle name="Title 21 10 2" xfId="17538" xr:uid="{00000000-0005-0000-0000-00000C450000}"/>
    <cellStyle name="Title 21 11" xfId="17539" xr:uid="{00000000-0005-0000-0000-00000D450000}"/>
    <cellStyle name="Title 21 12" xfId="17536" xr:uid="{00000000-0005-0000-0000-00000E450000}"/>
    <cellStyle name="Title 21 2" xfId="17540" xr:uid="{00000000-0005-0000-0000-00000F450000}"/>
    <cellStyle name="Title 21 2 2" xfId="17541" xr:uid="{00000000-0005-0000-0000-000010450000}"/>
    <cellStyle name="Title 21 2 2 2" xfId="17542" xr:uid="{00000000-0005-0000-0000-000011450000}"/>
    <cellStyle name="Title 21 2 3" xfId="17543" xr:uid="{00000000-0005-0000-0000-000012450000}"/>
    <cellStyle name="Title 21 2 3 2" xfId="17544" xr:uid="{00000000-0005-0000-0000-000013450000}"/>
    <cellStyle name="Title 21 2 4" xfId="17545" xr:uid="{00000000-0005-0000-0000-000014450000}"/>
    <cellStyle name="Title 21 3" xfId="17546" xr:uid="{00000000-0005-0000-0000-000015450000}"/>
    <cellStyle name="Title 21 3 2" xfId="17547" xr:uid="{00000000-0005-0000-0000-000016450000}"/>
    <cellStyle name="Title 21 3 2 2" xfId="17548" xr:uid="{00000000-0005-0000-0000-000017450000}"/>
    <cellStyle name="Title 21 3 3" xfId="17549" xr:uid="{00000000-0005-0000-0000-000018450000}"/>
    <cellStyle name="Title 21 3 3 2" xfId="17550" xr:uid="{00000000-0005-0000-0000-000019450000}"/>
    <cellStyle name="Title 21 3 4" xfId="17551" xr:uid="{00000000-0005-0000-0000-00001A450000}"/>
    <cellStyle name="Title 21 4" xfId="17552" xr:uid="{00000000-0005-0000-0000-00001B450000}"/>
    <cellStyle name="Title 21 4 2" xfId="17553" xr:uid="{00000000-0005-0000-0000-00001C450000}"/>
    <cellStyle name="Title 21 4 2 2" xfId="17554" xr:uid="{00000000-0005-0000-0000-00001D450000}"/>
    <cellStyle name="Title 21 4 3" xfId="17555" xr:uid="{00000000-0005-0000-0000-00001E450000}"/>
    <cellStyle name="Title 21 4 3 2" xfId="17556" xr:uid="{00000000-0005-0000-0000-00001F450000}"/>
    <cellStyle name="Title 21 4 4" xfId="17557" xr:uid="{00000000-0005-0000-0000-000020450000}"/>
    <cellStyle name="Title 21 5" xfId="17558" xr:uid="{00000000-0005-0000-0000-000021450000}"/>
    <cellStyle name="Title 21 5 2" xfId="17559" xr:uid="{00000000-0005-0000-0000-000022450000}"/>
    <cellStyle name="Title 21 5 2 2" xfId="17560" xr:uid="{00000000-0005-0000-0000-000023450000}"/>
    <cellStyle name="Title 21 5 3" xfId="17561" xr:uid="{00000000-0005-0000-0000-000024450000}"/>
    <cellStyle name="Title 21 5 3 2" xfId="17562" xr:uid="{00000000-0005-0000-0000-000025450000}"/>
    <cellStyle name="Title 21 5 4" xfId="17563" xr:uid="{00000000-0005-0000-0000-000026450000}"/>
    <cellStyle name="Title 21 5 4 2" xfId="17564" xr:uid="{00000000-0005-0000-0000-000027450000}"/>
    <cellStyle name="Title 21 5 5" xfId="17565" xr:uid="{00000000-0005-0000-0000-000028450000}"/>
    <cellStyle name="Title 21 6" xfId="17566" xr:uid="{00000000-0005-0000-0000-000029450000}"/>
    <cellStyle name="Title 21 6 2" xfId="17567" xr:uid="{00000000-0005-0000-0000-00002A450000}"/>
    <cellStyle name="Title 21 6 2 2" xfId="17568" xr:uid="{00000000-0005-0000-0000-00002B450000}"/>
    <cellStyle name="Title 21 6 3" xfId="17569" xr:uid="{00000000-0005-0000-0000-00002C450000}"/>
    <cellStyle name="Title 21 6 3 2" xfId="17570" xr:uid="{00000000-0005-0000-0000-00002D450000}"/>
    <cellStyle name="Title 21 6 4" xfId="17571" xr:uid="{00000000-0005-0000-0000-00002E450000}"/>
    <cellStyle name="Title 21 7" xfId="17572" xr:uid="{00000000-0005-0000-0000-00002F450000}"/>
    <cellStyle name="Title 21 7 2" xfId="17573" xr:uid="{00000000-0005-0000-0000-000030450000}"/>
    <cellStyle name="Title 21 8" xfId="17574" xr:uid="{00000000-0005-0000-0000-000031450000}"/>
    <cellStyle name="Title 21 8 2" xfId="17575" xr:uid="{00000000-0005-0000-0000-000032450000}"/>
    <cellStyle name="Title 21 9" xfId="17576" xr:uid="{00000000-0005-0000-0000-000033450000}"/>
    <cellStyle name="Title 21 9 2" xfId="17577" xr:uid="{00000000-0005-0000-0000-000034450000}"/>
    <cellStyle name="Title 22" xfId="3143" xr:uid="{00000000-0005-0000-0000-000035450000}"/>
    <cellStyle name="Title 22 10" xfId="17579" xr:uid="{00000000-0005-0000-0000-000036450000}"/>
    <cellStyle name="Title 22 10 2" xfId="17580" xr:uid="{00000000-0005-0000-0000-000037450000}"/>
    <cellStyle name="Title 22 11" xfId="17581" xr:uid="{00000000-0005-0000-0000-000038450000}"/>
    <cellStyle name="Title 22 12" xfId="17578" xr:uid="{00000000-0005-0000-0000-000039450000}"/>
    <cellStyle name="Title 22 2" xfId="17582" xr:uid="{00000000-0005-0000-0000-00003A450000}"/>
    <cellStyle name="Title 22 2 2" xfId="17583" xr:uid="{00000000-0005-0000-0000-00003B450000}"/>
    <cellStyle name="Title 22 2 2 2" xfId="17584" xr:uid="{00000000-0005-0000-0000-00003C450000}"/>
    <cellStyle name="Title 22 2 3" xfId="17585" xr:uid="{00000000-0005-0000-0000-00003D450000}"/>
    <cellStyle name="Title 22 2 3 2" xfId="17586" xr:uid="{00000000-0005-0000-0000-00003E450000}"/>
    <cellStyle name="Title 22 2 4" xfId="17587" xr:uid="{00000000-0005-0000-0000-00003F450000}"/>
    <cellStyle name="Title 22 3" xfId="17588" xr:uid="{00000000-0005-0000-0000-000040450000}"/>
    <cellStyle name="Title 22 3 2" xfId="17589" xr:uid="{00000000-0005-0000-0000-000041450000}"/>
    <cellStyle name="Title 22 3 2 2" xfId="17590" xr:uid="{00000000-0005-0000-0000-000042450000}"/>
    <cellStyle name="Title 22 3 3" xfId="17591" xr:uid="{00000000-0005-0000-0000-000043450000}"/>
    <cellStyle name="Title 22 3 3 2" xfId="17592" xr:uid="{00000000-0005-0000-0000-000044450000}"/>
    <cellStyle name="Title 22 3 4" xfId="17593" xr:uid="{00000000-0005-0000-0000-000045450000}"/>
    <cellStyle name="Title 22 4" xfId="17594" xr:uid="{00000000-0005-0000-0000-000046450000}"/>
    <cellStyle name="Title 22 4 2" xfId="17595" xr:uid="{00000000-0005-0000-0000-000047450000}"/>
    <cellStyle name="Title 22 4 2 2" xfId="17596" xr:uid="{00000000-0005-0000-0000-000048450000}"/>
    <cellStyle name="Title 22 4 3" xfId="17597" xr:uid="{00000000-0005-0000-0000-000049450000}"/>
    <cellStyle name="Title 22 4 3 2" xfId="17598" xr:uid="{00000000-0005-0000-0000-00004A450000}"/>
    <cellStyle name="Title 22 4 4" xfId="17599" xr:uid="{00000000-0005-0000-0000-00004B450000}"/>
    <cellStyle name="Title 22 5" xfId="17600" xr:uid="{00000000-0005-0000-0000-00004C450000}"/>
    <cellStyle name="Title 22 5 2" xfId="17601" xr:uid="{00000000-0005-0000-0000-00004D450000}"/>
    <cellStyle name="Title 22 5 2 2" xfId="17602" xr:uid="{00000000-0005-0000-0000-00004E450000}"/>
    <cellStyle name="Title 22 5 3" xfId="17603" xr:uid="{00000000-0005-0000-0000-00004F450000}"/>
    <cellStyle name="Title 22 5 3 2" xfId="17604" xr:uid="{00000000-0005-0000-0000-000050450000}"/>
    <cellStyle name="Title 22 5 4" xfId="17605" xr:uid="{00000000-0005-0000-0000-000051450000}"/>
    <cellStyle name="Title 22 5 4 2" xfId="17606" xr:uid="{00000000-0005-0000-0000-000052450000}"/>
    <cellStyle name="Title 22 5 5" xfId="17607" xr:uid="{00000000-0005-0000-0000-000053450000}"/>
    <cellStyle name="Title 22 6" xfId="17608" xr:uid="{00000000-0005-0000-0000-000054450000}"/>
    <cellStyle name="Title 22 6 2" xfId="17609" xr:uid="{00000000-0005-0000-0000-000055450000}"/>
    <cellStyle name="Title 22 6 2 2" xfId="17610" xr:uid="{00000000-0005-0000-0000-000056450000}"/>
    <cellStyle name="Title 22 6 3" xfId="17611" xr:uid="{00000000-0005-0000-0000-000057450000}"/>
    <cellStyle name="Title 22 6 3 2" xfId="17612" xr:uid="{00000000-0005-0000-0000-000058450000}"/>
    <cellStyle name="Title 22 6 4" xfId="17613" xr:uid="{00000000-0005-0000-0000-000059450000}"/>
    <cellStyle name="Title 22 7" xfId="17614" xr:uid="{00000000-0005-0000-0000-00005A450000}"/>
    <cellStyle name="Title 22 7 2" xfId="17615" xr:uid="{00000000-0005-0000-0000-00005B450000}"/>
    <cellStyle name="Title 22 8" xfId="17616" xr:uid="{00000000-0005-0000-0000-00005C450000}"/>
    <cellStyle name="Title 22 8 2" xfId="17617" xr:uid="{00000000-0005-0000-0000-00005D450000}"/>
    <cellStyle name="Title 22 9" xfId="17618" xr:uid="{00000000-0005-0000-0000-00005E450000}"/>
    <cellStyle name="Title 22 9 2" xfId="17619" xr:uid="{00000000-0005-0000-0000-00005F450000}"/>
    <cellStyle name="Title 23" xfId="3144" xr:uid="{00000000-0005-0000-0000-000060450000}"/>
    <cellStyle name="Title 23 10" xfId="17621" xr:uid="{00000000-0005-0000-0000-000061450000}"/>
    <cellStyle name="Title 23 10 2" xfId="17622" xr:uid="{00000000-0005-0000-0000-000062450000}"/>
    <cellStyle name="Title 23 11" xfId="17623" xr:uid="{00000000-0005-0000-0000-000063450000}"/>
    <cellStyle name="Title 23 12" xfId="17620" xr:uid="{00000000-0005-0000-0000-000064450000}"/>
    <cellStyle name="Title 23 2" xfId="17624" xr:uid="{00000000-0005-0000-0000-000065450000}"/>
    <cellStyle name="Title 23 2 2" xfId="17625" xr:uid="{00000000-0005-0000-0000-000066450000}"/>
    <cellStyle name="Title 23 2 2 2" xfId="17626" xr:uid="{00000000-0005-0000-0000-000067450000}"/>
    <cellStyle name="Title 23 2 3" xfId="17627" xr:uid="{00000000-0005-0000-0000-000068450000}"/>
    <cellStyle name="Title 23 2 3 2" xfId="17628" xr:uid="{00000000-0005-0000-0000-000069450000}"/>
    <cellStyle name="Title 23 2 4" xfId="17629" xr:uid="{00000000-0005-0000-0000-00006A450000}"/>
    <cellStyle name="Title 23 3" xfId="17630" xr:uid="{00000000-0005-0000-0000-00006B450000}"/>
    <cellStyle name="Title 23 3 2" xfId="17631" xr:uid="{00000000-0005-0000-0000-00006C450000}"/>
    <cellStyle name="Title 23 3 2 2" xfId="17632" xr:uid="{00000000-0005-0000-0000-00006D450000}"/>
    <cellStyle name="Title 23 3 3" xfId="17633" xr:uid="{00000000-0005-0000-0000-00006E450000}"/>
    <cellStyle name="Title 23 3 3 2" xfId="17634" xr:uid="{00000000-0005-0000-0000-00006F450000}"/>
    <cellStyle name="Title 23 3 4" xfId="17635" xr:uid="{00000000-0005-0000-0000-000070450000}"/>
    <cellStyle name="Title 23 4" xfId="17636" xr:uid="{00000000-0005-0000-0000-000071450000}"/>
    <cellStyle name="Title 23 4 2" xfId="17637" xr:uid="{00000000-0005-0000-0000-000072450000}"/>
    <cellStyle name="Title 23 4 2 2" xfId="17638" xr:uid="{00000000-0005-0000-0000-000073450000}"/>
    <cellStyle name="Title 23 4 3" xfId="17639" xr:uid="{00000000-0005-0000-0000-000074450000}"/>
    <cellStyle name="Title 23 4 3 2" xfId="17640" xr:uid="{00000000-0005-0000-0000-000075450000}"/>
    <cellStyle name="Title 23 4 4" xfId="17641" xr:uid="{00000000-0005-0000-0000-000076450000}"/>
    <cellStyle name="Title 23 5" xfId="17642" xr:uid="{00000000-0005-0000-0000-000077450000}"/>
    <cellStyle name="Title 23 5 2" xfId="17643" xr:uid="{00000000-0005-0000-0000-000078450000}"/>
    <cellStyle name="Title 23 5 2 2" xfId="17644" xr:uid="{00000000-0005-0000-0000-000079450000}"/>
    <cellStyle name="Title 23 5 3" xfId="17645" xr:uid="{00000000-0005-0000-0000-00007A450000}"/>
    <cellStyle name="Title 23 5 3 2" xfId="17646" xr:uid="{00000000-0005-0000-0000-00007B450000}"/>
    <cellStyle name="Title 23 5 4" xfId="17647" xr:uid="{00000000-0005-0000-0000-00007C450000}"/>
    <cellStyle name="Title 23 5 4 2" xfId="17648" xr:uid="{00000000-0005-0000-0000-00007D450000}"/>
    <cellStyle name="Title 23 5 5" xfId="17649" xr:uid="{00000000-0005-0000-0000-00007E450000}"/>
    <cellStyle name="Title 23 6" xfId="17650" xr:uid="{00000000-0005-0000-0000-00007F450000}"/>
    <cellStyle name="Title 23 6 2" xfId="17651" xr:uid="{00000000-0005-0000-0000-000080450000}"/>
    <cellStyle name="Title 23 6 2 2" xfId="17652" xr:uid="{00000000-0005-0000-0000-000081450000}"/>
    <cellStyle name="Title 23 6 3" xfId="17653" xr:uid="{00000000-0005-0000-0000-000082450000}"/>
    <cellStyle name="Title 23 6 3 2" xfId="17654" xr:uid="{00000000-0005-0000-0000-000083450000}"/>
    <cellStyle name="Title 23 6 4" xfId="17655" xr:uid="{00000000-0005-0000-0000-000084450000}"/>
    <cellStyle name="Title 23 7" xfId="17656" xr:uid="{00000000-0005-0000-0000-000085450000}"/>
    <cellStyle name="Title 23 7 2" xfId="17657" xr:uid="{00000000-0005-0000-0000-000086450000}"/>
    <cellStyle name="Title 23 8" xfId="17658" xr:uid="{00000000-0005-0000-0000-000087450000}"/>
    <cellStyle name="Title 23 8 2" xfId="17659" xr:uid="{00000000-0005-0000-0000-000088450000}"/>
    <cellStyle name="Title 23 9" xfId="17660" xr:uid="{00000000-0005-0000-0000-000089450000}"/>
    <cellStyle name="Title 23 9 2" xfId="17661" xr:uid="{00000000-0005-0000-0000-00008A450000}"/>
    <cellStyle name="Title 24" xfId="3145" xr:uid="{00000000-0005-0000-0000-00008B450000}"/>
    <cellStyle name="Title 24 10" xfId="17663" xr:uid="{00000000-0005-0000-0000-00008C450000}"/>
    <cellStyle name="Title 24 10 2" xfId="17664" xr:uid="{00000000-0005-0000-0000-00008D450000}"/>
    <cellStyle name="Title 24 11" xfId="17665" xr:uid="{00000000-0005-0000-0000-00008E450000}"/>
    <cellStyle name="Title 24 12" xfId="17662" xr:uid="{00000000-0005-0000-0000-00008F450000}"/>
    <cellStyle name="Title 24 2" xfId="17666" xr:uid="{00000000-0005-0000-0000-000090450000}"/>
    <cellStyle name="Title 24 2 2" xfId="17667" xr:uid="{00000000-0005-0000-0000-000091450000}"/>
    <cellStyle name="Title 24 2 2 2" xfId="17668" xr:uid="{00000000-0005-0000-0000-000092450000}"/>
    <cellStyle name="Title 24 2 3" xfId="17669" xr:uid="{00000000-0005-0000-0000-000093450000}"/>
    <cellStyle name="Title 24 2 3 2" xfId="17670" xr:uid="{00000000-0005-0000-0000-000094450000}"/>
    <cellStyle name="Title 24 2 4" xfId="17671" xr:uid="{00000000-0005-0000-0000-000095450000}"/>
    <cellStyle name="Title 24 3" xfId="17672" xr:uid="{00000000-0005-0000-0000-000096450000}"/>
    <cellStyle name="Title 24 3 2" xfId="17673" xr:uid="{00000000-0005-0000-0000-000097450000}"/>
    <cellStyle name="Title 24 3 2 2" xfId="17674" xr:uid="{00000000-0005-0000-0000-000098450000}"/>
    <cellStyle name="Title 24 3 3" xfId="17675" xr:uid="{00000000-0005-0000-0000-000099450000}"/>
    <cellStyle name="Title 24 3 3 2" xfId="17676" xr:uid="{00000000-0005-0000-0000-00009A450000}"/>
    <cellStyle name="Title 24 3 4" xfId="17677" xr:uid="{00000000-0005-0000-0000-00009B450000}"/>
    <cellStyle name="Title 24 4" xfId="17678" xr:uid="{00000000-0005-0000-0000-00009C450000}"/>
    <cellStyle name="Title 24 4 2" xfId="17679" xr:uid="{00000000-0005-0000-0000-00009D450000}"/>
    <cellStyle name="Title 24 4 2 2" xfId="17680" xr:uid="{00000000-0005-0000-0000-00009E450000}"/>
    <cellStyle name="Title 24 4 3" xfId="17681" xr:uid="{00000000-0005-0000-0000-00009F450000}"/>
    <cellStyle name="Title 24 4 3 2" xfId="17682" xr:uid="{00000000-0005-0000-0000-0000A0450000}"/>
    <cellStyle name="Title 24 4 4" xfId="17683" xr:uid="{00000000-0005-0000-0000-0000A1450000}"/>
    <cellStyle name="Title 24 5" xfId="17684" xr:uid="{00000000-0005-0000-0000-0000A2450000}"/>
    <cellStyle name="Title 24 5 2" xfId="17685" xr:uid="{00000000-0005-0000-0000-0000A3450000}"/>
    <cellStyle name="Title 24 5 2 2" xfId="17686" xr:uid="{00000000-0005-0000-0000-0000A4450000}"/>
    <cellStyle name="Title 24 5 3" xfId="17687" xr:uid="{00000000-0005-0000-0000-0000A5450000}"/>
    <cellStyle name="Title 24 5 3 2" xfId="17688" xr:uid="{00000000-0005-0000-0000-0000A6450000}"/>
    <cellStyle name="Title 24 5 4" xfId="17689" xr:uid="{00000000-0005-0000-0000-0000A7450000}"/>
    <cellStyle name="Title 24 5 4 2" xfId="17690" xr:uid="{00000000-0005-0000-0000-0000A8450000}"/>
    <cellStyle name="Title 24 5 5" xfId="17691" xr:uid="{00000000-0005-0000-0000-0000A9450000}"/>
    <cellStyle name="Title 24 6" xfId="17692" xr:uid="{00000000-0005-0000-0000-0000AA450000}"/>
    <cellStyle name="Title 24 6 2" xfId="17693" xr:uid="{00000000-0005-0000-0000-0000AB450000}"/>
    <cellStyle name="Title 24 6 2 2" xfId="17694" xr:uid="{00000000-0005-0000-0000-0000AC450000}"/>
    <cellStyle name="Title 24 6 3" xfId="17695" xr:uid="{00000000-0005-0000-0000-0000AD450000}"/>
    <cellStyle name="Title 24 6 3 2" xfId="17696" xr:uid="{00000000-0005-0000-0000-0000AE450000}"/>
    <cellStyle name="Title 24 6 4" xfId="17697" xr:uid="{00000000-0005-0000-0000-0000AF450000}"/>
    <cellStyle name="Title 24 7" xfId="17698" xr:uid="{00000000-0005-0000-0000-0000B0450000}"/>
    <cellStyle name="Title 24 7 2" xfId="17699" xr:uid="{00000000-0005-0000-0000-0000B1450000}"/>
    <cellStyle name="Title 24 8" xfId="17700" xr:uid="{00000000-0005-0000-0000-0000B2450000}"/>
    <cellStyle name="Title 24 8 2" xfId="17701" xr:uid="{00000000-0005-0000-0000-0000B3450000}"/>
    <cellStyle name="Title 24 9" xfId="17702" xr:uid="{00000000-0005-0000-0000-0000B4450000}"/>
    <cellStyle name="Title 24 9 2" xfId="17703" xr:uid="{00000000-0005-0000-0000-0000B5450000}"/>
    <cellStyle name="Title 25" xfId="3146" xr:uid="{00000000-0005-0000-0000-0000B6450000}"/>
    <cellStyle name="Title 25 10" xfId="17705" xr:uid="{00000000-0005-0000-0000-0000B7450000}"/>
    <cellStyle name="Title 25 10 2" xfId="17706" xr:uid="{00000000-0005-0000-0000-0000B8450000}"/>
    <cellStyle name="Title 25 11" xfId="17707" xr:uid="{00000000-0005-0000-0000-0000B9450000}"/>
    <cellStyle name="Title 25 12" xfId="17704" xr:uid="{00000000-0005-0000-0000-0000BA450000}"/>
    <cellStyle name="Title 25 2" xfId="17708" xr:uid="{00000000-0005-0000-0000-0000BB450000}"/>
    <cellStyle name="Title 25 2 2" xfId="17709" xr:uid="{00000000-0005-0000-0000-0000BC450000}"/>
    <cellStyle name="Title 25 2 2 2" xfId="17710" xr:uid="{00000000-0005-0000-0000-0000BD450000}"/>
    <cellStyle name="Title 25 2 3" xfId="17711" xr:uid="{00000000-0005-0000-0000-0000BE450000}"/>
    <cellStyle name="Title 25 2 3 2" xfId="17712" xr:uid="{00000000-0005-0000-0000-0000BF450000}"/>
    <cellStyle name="Title 25 2 4" xfId="17713" xr:uid="{00000000-0005-0000-0000-0000C0450000}"/>
    <cellStyle name="Title 25 3" xfId="17714" xr:uid="{00000000-0005-0000-0000-0000C1450000}"/>
    <cellStyle name="Title 25 3 2" xfId="17715" xr:uid="{00000000-0005-0000-0000-0000C2450000}"/>
    <cellStyle name="Title 25 3 2 2" xfId="17716" xr:uid="{00000000-0005-0000-0000-0000C3450000}"/>
    <cellStyle name="Title 25 3 3" xfId="17717" xr:uid="{00000000-0005-0000-0000-0000C4450000}"/>
    <cellStyle name="Title 25 3 3 2" xfId="17718" xr:uid="{00000000-0005-0000-0000-0000C5450000}"/>
    <cellStyle name="Title 25 3 4" xfId="17719" xr:uid="{00000000-0005-0000-0000-0000C6450000}"/>
    <cellStyle name="Title 25 4" xfId="17720" xr:uid="{00000000-0005-0000-0000-0000C7450000}"/>
    <cellStyle name="Title 25 4 2" xfId="17721" xr:uid="{00000000-0005-0000-0000-0000C8450000}"/>
    <cellStyle name="Title 25 4 2 2" xfId="17722" xr:uid="{00000000-0005-0000-0000-0000C9450000}"/>
    <cellStyle name="Title 25 4 3" xfId="17723" xr:uid="{00000000-0005-0000-0000-0000CA450000}"/>
    <cellStyle name="Title 25 4 3 2" xfId="17724" xr:uid="{00000000-0005-0000-0000-0000CB450000}"/>
    <cellStyle name="Title 25 4 4" xfId="17725" xr:uid="{00000000-0005-0000-0000-0000CC450000}"/>
    <cellStyle name="Title 25 5" xfId="17726" xr:uid="{00000000-0005-0000-0000-0000CD450000}"/>
    <cellStyle name="Title 25 5 2" xfId="17727" xr:uid="{00000000-0005-0000-0000-0000CE450000}"/>
    <cellStyle name="Title 25 5 2 2" xfId="17728" xr:uid="{00000000-0005-0000-0000-0000CF450000}"/>
    <cellStyle name="Title 25 5 3" xfId="17729" xr:uid="{00000000-0005-0000-0000-0000D0450000}"/>
    <cellStyle name="Title 25 5 3 2" xfId="17730" xr:uid="{00000000-0005-0000-0000-0000D1450000}"/>
    <cellStyle name="Title 25 5 4" xfId="17731" xr:uid="{00000000-0005-0000-0000-0000D2450000}"/>
    <cellStyle name="Title 25 5 4 2" xfId="17732" xr:uid="{00000000-0005-0000-0000-0000D3450000}"/>
    <cellStyle name="Title 25 5 5" xfId="17733" xr:uid="{00000000-0005-0000-0000-0000D4450000}"/>
    <cellStyle name="Title 25 6" xfId="17734" xr:uid="{00000000-0005-0000-0000-0000D5450000}"/>
    <cellStyle name="Title 25 6 2" xfId="17735" xr:uid="{00000000-0005-0000-0000-0000D6450000}"/>
    <cellStyle name="Title 25 6 2 2" xfId="17736" xr:uid="{00000000-0005-0000-0000-0000D7450000}"/>
    <cellStyle name="Title 25 6 3" xfId="17737" xr:uid="{00000000-0005-0000-0000-0000D8450000}"/>
    <cellStyle name="Title 25 6 3 2" xfId="17738" xr:uid="{00000000-0005-0000-0000-0000D9450000}"/>
    <cellStyle name="Title 25 6 4" xfId="17739" xr:uid="{00000000-0005-0000-0000-0000DA450000}"/>
    <cellStyle name="Title 25 7" xfId="17740" xr:uid="{00000000-0005-0000-0000-0000DB450000}"/>
    <cellStyle name="Title 25 7 2" xfId="17741" xr:uid="{00000000-0005-0000-0000-0000DC450000}"/>
    <cellStyle name="Title 25 8" xfId="17742" xr:uid="{00000000-0005-0000-0000-0000DD450000}"/>
    <cellStyle name="Title 25 8 2" xfId="17743" xr:uid="{00000000-0005-0000-0000-0000DE450000}"/>
    <cellStyle name="Title 25 9" xfId="17744" xr:uid="{00000000-0005-0000-0000-0000DF450000}"/>
    <cellStyle name="Title 25 9 2" xfId="17745" xr:uid="{00000000-0005-0000-0000-0000E0450000}"/>
    <cellStyle name="Title 26" xfId="3147" xr:uid="{00000000-0005-0000-0000-0000E1450000}"/>
    <cellStyle name="Title 26 10" xfId="17747" xr:uid="{00000000-0005-0000-0000-0000E2450000}"/>
    <cellStyle name="Title 26 10 2" xfId="17748" xr:uid="{00000000-0005-0000-0000-0000E3450000}"/>
    <cellStyle name="Title 26 11" xfId="17749" xr:uid="{00000000-0005-0000-0000-0000E4450000}"/>
    <cellStyle name="Title 26 12" xfId="17746" xr:uid="{00000000-0005-0000-0000-0000E5450000}"/>
    <cellStyle name="Title 26 2" xfId="17750" xr:uid="{00000000-0005-0000-0000-0000E6450000}"/>
    <cellStyle name="Title 26 2 2" xfId="17751" xr:uid="{00000000-0005-0000-0000-0000E7450000}"/>
    <cellStyle name="Title 26 2 2 2" xfId="17752" xr:uid="{00000000-0005-0000-0000-0000E8450000}"/>
    <cellStyle name="Title 26 2 3" xfId="17753" xr:uid="{00000000-0005-0000-0000-0000E9450000}"/>
    <cellStyle name="Title 26 2 3 2" xfId="17754" xr:uid="{00000000-0005-0000-0000-0000EA450000}"/>
    <cellStyle name="Title 26 2 4" xfId="17755" xr:uid="{00000000-0005-0000-0000-0000EB450000}"/>
    <cellStyle name="Title 26 3" xfId="17756" xr:uid="{00000000-0005-0000-0000-0000EC450000}"/>
    <cellStyle name="Title 26 3 2" xfId="17757" xr:uid="{00000000-0005-0000-0000-0000ED450000}"/>
    <cellStyle name="Title 26 3 2 2" xfId="17758" xr:uid="{00000000-0005-0000-0000-0000EE450000}"/>
    <cellStyle name="Title 26 3 3" xfId="17759" xr:uid="{00000000-0005-0000-0000-0000EF450000}"/>
    <cellStyle name="Title 26 3 3 2" xfId="17760" xr:uid="{00000000-0005-0000-0000-0000F0450000}"/>
    <cellStyle name="Title 26 3 4" xfId="17761" xr:uid="{00000000-0005-0000-0000-0000F1450000}"/>
    <cellStyle name="Title 26 4" xfId="17762" xr:uid="{00000000-0005-0000-0000-0000F2450000}"/>
    <cellStyle name="Title 26 4 2" xfId="17763" xr:uid="{00000000-0005-0000-0000-0000F3450000}"/>
    <cellStyle name="Title 26 4 2 2" xfId="17764" xr:uid="{00000000-0005-0000-0000-0000F4450000}"/>
    <cellStyle name="Title 26 4 3" xfId="17765" xr:uid="{00000000-0005-0000-0000-0000F5450000}"/>
    <cellStyle name="Title 26 4 3 2" xfId="17766" xr:uid="{00000000-0005-0000-0000-0000F6450000}"/>
    <cellStyle name="Title 26 4 4" xfId="17767" xr:uid="{00000000-0005-0000-0000-0000F7450000}"/>
    <cellStyle name="Title 26 5" xfId="17768" xr:uid="{00000000-0005-0000-0000-0000F8450000}"/>
    <cellStyle name="Title 26 5 2" xfId="17769" xr:uid="{00000000-0005-0000-0000-0000F9450000}"/>
    <cellStyle name="Title 26 5 2 2" xfId="17770" xr:uid="{00000000-0005-0000-0000-0000FA450000}"/>
    <cellStyle name="Title 26 5 3" xfId="17771" xr:uid="{00000000-0005-0000-0000-0000FB450000}"/>
    <cellStyle name="Title 26 5 3 2" xfId="17772" xr:uid="{00000000-0005-0000-0000-0000FC450000}"/>
    <cellStyle name="Title 26 5 4" xfId="17773" xr:uid="{00000000-0005-0000-0000-0000FD450000}"/>
    <cellStyle name="Title 26 5 4 2" xfId="17774" xr:uid="{00000000-0005-0000-0000-0000FE450000}"/>
    <cellStyle name="Title 26 5 5" xfId="17775" xr:uid="{00000000-0005-0000-0000-0000FF450000}"/>
    <cellStyle name="Title 26 6" xfId="17776" xr:uid="{00000000-0005-0000-0000-000000460000}"/>
    <cellStyle name="Title 26 6 2" xfId="17777" xr:uid="{00000000-0005-0000-0000-000001460000}"/>
    <cellStyle name="Title 26 6 2 2" xfId="17778" xr:uid="{00000000-0005-0000-0000-000002460000}"/>
    <cellStyle name="Title 26 6 3" xfId="17779" xr:uid="{00000000-0005-0000-0000-000003460000}"/>
    <cellStyle name="Title 26 6 3 2" xfId="17780" xr:uid="{00000000-0005-0000-0000-000004460000}"/>
    <cellStyle name="Title 26 6 4" xfId="17781" xr:uid="{00000000-0005-0000-0000-000005460000}"/>
    <cellStyle name="Title 26 7" xfId="17782" xr:uid="{00000000-0005-0000-0000-000006460000}"/>
    <cellStyle name="Title 26 7 2" xfId="17783" xr:uid="{00000000-0005-0000-0000-000007460000}"/>
    <cellStyle name="Title 26 8" xfId="17784" xr:uid="{00000000-0005-0000-0000-000008460000}"/>
    <cellStyle name="Title 26 8 2" xfId="17785" xr:uid="{00000000-0005-0000-0000-000009460000}"/>
    <cellStyle name="Title 26 9" xfId="17786" xr:uid="{00000000-0005-0000-0000-00000A460000}"/>
    <cellStyle name="Title 26 9 2" xfId="17787" xr:uid="{00000000-0005-0000-0000-00000B460000}"/>
    <cellStyle name="Title 27" xfId="3148" xr:uid="{00000000-0005-0000-0000-00000C460000}"/>
    <cellStyle name="Title 27 10" xfId="17789" xr:uid="{00000000-0005-0000-0000-00000D460000}"/>
    <cellStyle name="Title 27 10 2" xfId="17790" xr:uid="{00000000-0005-0000-0000-00000E460000}"/>
    <cellStyle name="Title 27 11" xfId="17791" xr:uid="{00000000-0005-0000-0000-00000F460000}"/>
    <cellStyle name="Title 27 12" xfId="17788" xr:uid="{00000000-0005-0000-0000-000010460000}"/>
    <cellStyle name="Title 27 2" xfId="17792" xr:uid="{00000000-0005-0000-0000-000011460000}"/>
    <cellStyle name="Title 27 2 2" xfId="17793" xr:uid="{00000000-0005-0000-0000-000012460000}"/>
    <cellStyle name="Title 27 2 2 2" xfId="17794" xr:uid="{00000000-0005-0000-0000-000013460000}"/>
    <cellStyle name="Title 27 2 3" xfId="17795" xr:uid="{00000000-0005-0000-0000-000014460000}"/>
    <cellStyle name="Title 27 2 3 2" xfId="17796" xr:uid="{00000000-0005-0000-0000-000015460000}"/>
    <cellStyle name="Title 27 2 4" xfId="17797" xr:uid="{00000000-0005-0000-0000-000016460000}"/>
    <cellStyle name="Title 27 3" xfId="17798" xr:uid="{00000000-0005-0000-0000-000017460000}"/>
    <cellStyle name="Title 27 3 2" xfId="17799" xr:uid="{00000000-0005-0000-0000-000018460000}"/>
    <cellStyle name="Title 27 3 2 2" xfId="17800" xr:uid="{00000000-0005-0000-0000-000019460000}"/>
    <cellStyle name="Title 27 3 3" xfId="17801" xr:uid="{00000000-0005-0000-0000-00001A460000}"/>
    <cellStyle name="Title 27 3 3 2" xfId="17802" xr:uid="{00000000-0005-0000-0000-00001B460000}"/>
    <cellStyle name="Title 27 3 4" xfId="17803" xr:uid="{00000000-0005-0000-0000-00001C460000}"/>
    <cellStyle name="Title 27 4" xfId="17804" xr:uid="{00000000-0005-0000-0000-00001D460000}"/>
    <cellStyle name="Title 27 4 2" xfId="17805" xr:uid="{00000000-0005-0000-0000-00001E460000}"/>
    <cellStyle name="Title 27 4 2 2" xfId="17806" xr:uid="{00000000-0005-0000-0000-00001F460000}"/>
    <cellStyle name="Title 27 4 3" xfId="17807" xr:uid="{00000000-0005-0000-0000-000020460000}"/>
    <cellStyle name="Title 27 4 3 2" xfId="17808" xr:uid="{00000000-0005-0000-0000-000021460000}"/>
    <cellStyle name="Title 27 4 4" xfId="17809" xr:uid="{00000000-0005-0000-0000-000022460000}"/>
    <cellStyle name="Title 27 5" xfId="17810" xr:uid="{00000000-0005-0000-0000-000023460000}"/>
    <cellStyle name="Title 27 5 2" xfId="17811" xr:uid="{00000000-0005-0000-0000-000024460000}"/>
    <cellStyle name="Title 27 5 2 2" xfId="17812" xr:uid="{00000000-0005-0000-0000-000025460000}"/>
    <cellStyle name="Title 27 5 3" xfId="17813" xr:uid="{00000000-0005-0000-0000-000026460000}"/>
    <cellStyle name="Title 27 5 3 2" xfId="17814" xr:uid="{00000000-0005-0000-0000-000027460000}"/>
    <cellStyle name="Title 27 5 4" xfId="17815" xr:uid="{00000000-0005-0000-0000-000028460000}"/>
    <cellStyle name="Title 27 5 4 2" xfId="17816" xr:uid="{00000000-0005-0000-0000-000029460000}"/>
    <cellStyle name="Title 27 5 5" xfId="17817" xr:uid="{00000000-0005-0000-0000-00002A460000}"/>
    <cellStyle name="Title 27 6" xfId="17818" xr:uid="{00000000-0005-0000-0000-00002B460000}"/>
    <cellStyle name="Title 27 6 2" xfId="17819" xr:uid="{00000000-0005-0000-0000-00002C460000}"/>
    <cellStyle name="Title 27 6 2 2" xfId="17820" xr:uid="{00000000-0005-0000-0000-00002D460000}"/>
    <cellStyle name="Title 27 6 3" xfId="17821" xr:uid="{00000000-0005-0000-0000-00002E460000}"/>
    <cellStyle name="Title 27 6 3 2" xfId="17822" xr:uid="{00000000-0005-0000-0000-00002F460000}"/>
    <cellStyle name="Title 27 6 4" xfId="17823" xr:uid="{00000000-0005-0000-0000-000030460000}"/>
    <cellStyle name="Title 27 7" xfId="17824" xr:uid="{00000000-0005-0000-0000-000031460000}"/>
    <cellStyle name="Title 27 7 2" xfId="17825" xr:uid="{00000000-0005-0000-0000-000032460000}"/>
    <cellStyle name="Title 27 8" xfId="17826" xr:uid="{00000000-0005-0000-0000-000033460000}"/>
    <cellStyle name="Title 27 8 2" xfId="17827" xr:uid="{00000000-0005-0000-0000-000034460000}"/>
    <cellStyle name="Title 27 9" xfId="17828" xr:uid="{00000000-0005-0000-0000-000035460000}"/>
    <cellStyle name="Title 27 9 2" xfId="17829" xr:uid="{00000000-0005-0000-0000-000036460000}"/>
    <cellStyle name="Title 28" xfId="3149" xr:uid="{00000000-0005-0000-0000-000037460000}"/>
    <cellStyle name="Title 28 10" xfId="17831" xr:uid="{00000000-0005-0000-0000-000038460000}"/>
    <cellStyle name="Title 28 10 2" xfId="17832" xr:uid="{00000000-0005-0000-0000-000039460000}"/>
    <cellStyle name="Title 28 11" xfId="17833" xr:uid="{00000000-0005-0000-0000-00003A460000}"/>
    <cellStyle name="Title 28 12" xfId="17830" xr:uid="{00000000-0005-0000-0000-00003B460000}"/>
    <cellStyle name="Title 28 2" xfId="17834" xr:uid="{00000000-0005-0000-0000-00003C460000}"/>
    <cellStyle name="Title 28 2 2" xfId="17835" xr:uid="{00000000-0005-0000-0000-00003D460000}"/>
    <cellStyle name="Title 28 2 2 2" xfId="17836" xr:uid="{00000000-0005-0000-0000-00003E460000}"/>
    <cellStyle name="Title 28 2 3" xfId="17837" xr:uid="{00000000-0005-0000-0000-00003F460000}"/>
    <cellStyle name="Title 28 2 3 2" xfId="17838" xr:uid="{00000000-0005-0000-0000-000040460000}"/>
    <cellStyle name="Title 28 2 4" xfId="17839" xr:uid="{00000000-0005-0000-0000-000041460000}"/>
    <cellStyle name="Title 28 3" xfId="17840" xr:uid="{00000000-0005-0000-0000-000042460000}"/>
    <cellStyle name="Title 28 3 2" xfId="17841" xr:uid="{00000000-0005-0000-0000-000043460000}"/>
    <cellStyle name="Title 28 3 2 2" xfId="17842" xr:uid="{00000000-0005-0000-0000-000044460000}"/>
    <cellStyle name="Title 28 3 3" xfId="17843" xr:uid="{00000000-0005-0000-0000-000045460000}"/>
    <cellStyle name="Title 28 3 3 2" xfId="17844" xr:uid="{00000000-0005-0000-0000-000046460000}"/>
    <cellStyle name="Title 28 3 4" xfId="17845" xr:uid="{00000000-0005-0000-0000-000047460000}"/>
    <cellStyle name="Title 28 4" xfId="17846" xr:uid="{00000000-0005-0000-0000-000048460000}"/>
    <cellStyle name="Title 28 4 2" xfId="17847" xr:uid="{00000000-0005-0000-0000-000049460000}"/>
    <cellStyle name="Title 28 4 2 2" xfId="17848" xr:uid="{00000000-0005-0000-0000-00004A460000}"/>
    <cellStyle name="Title 28 4 3" xfId="17849" xr:uid="{00000000-0005-0000-0000-00004B460000}"/>
    <cellStyle name="Title 28 4 3 2" xfId="17850" xr:uid="{00000000-0005-0000-0000-00004C460000}"/>
    <cellStyle name="Title 28 4 4" xfId="17851" xr:uid="{00000000-0005-0000-0000-00004D460000}"/>
    <cellStyle name="Title 28 5" xfId="17852" xr:uid="{00000000-0005-0000-0000-00004E460000}"/>
    <cellStyle name="Title 28 5 2" xfId="17853" xr:uid="{00000000-0005-0000-0000-00004F460000}"/>
    <cellStyle name="Title 28 5 2 2" xfId="17854" xr:uid="{00000000-0005-0000-0000-000050460000}"/>
    <cellStyle name="Title 28 5 3" xfId="17855" xr:uid="{00000000-0005-0000-0000-000051460000}"/>
    <cellStyle name="Title 28 5 3 2" xfId="17856" xr:uid="{00000000-0005-0000-0000-000052460000}"/>
    <cellStyle name="Title 28 5 4" xfId="17857" xr:uid="{00000000-0005-0000-0000-000053460000}"/>
    <cellStyle name="Title 28 5 4 2" xfId="17858" xr:uid="{00000000-0005-0000-0000-000054460000}"/>
    <cellStyle name="Title 28 5 5" xfId="17859" xr:uid="{00000000-0005-0000-0000-000055460000}"/>
    <cellStyle name="Title 28 6" xfId="17860" xr:uid="{00000000-0005-0000-0000-000056460000}"/>
    <cellStyle name="Title 28 6 2" xfId="17861" xr:uid="{00000000-0005-0000-0000-000057460000}"/>
    <cellStyle name="Title 28 6 2 2" xfId="17862" xr:uid="{00000000-0005-0000-0000-000058460000}"/>
    <cellStyle name="Title 28 6 3" xfId="17863" xr:uid="{00000000-0005-0000-0000-000059460000}"/>
    <cellStyle name="Title 28 6 3 2" xfId="17864" xr:uid="{00000000-0005-0000-0000-00005A460000}"/>
    <cellStyle name="Title 28 6 4" xfId="17865" xr:uid="{00000000-0005-0000-0000-00005B460000}"/>
    <cellStyle name="Title 28 7" xfId="17866" xr:uid="{00000000-0005-0000-0000-00005C460000}"/>
    <cellStyle name="Title 28 7 2" xfId="17867" xr:uid="{00000000-0005-0000-0000-00005D460000}"/>
    <cellStyle name="Title 28 8" xfId="17868" xr:uid="{00000000-0005-0000-0000-00005E460000}"/>
    <cellStyle name="Title 28 8 2" xfId="17869" xr:uid="{00000000-0005-0000-0000-00005F460000}"/>
    <cellStyle name="Title 28 9" xfId="17870" xr:uid="{00000000-0005-0000-0000-000060460000}"/>
    <cellStyle name="Title 28 9 2" xfId="17871" xr:uid="{00000000-0005-0000-0000-000061460000}"/>
    <cellStyle name="Title 29" xfId="3150" xr:uid="{00000000-0005-0000-0000-000062460000}"/>
    <cellStyle name="Title 29 10" xfId="17873" xr:uid="{00000000-0005-0000-0000-000063460000}"/>
    <cellStyle name="Title 29 10 2" xfId="17874" xr:uid="{00000000-0005-0000-0000-000064460000}"/>
    <cellStyle name="Title 29 11" xfId="17875" xr:uid="{00000000-0005-0000-0000-000065460000}"/>
    <cellStyle name="Title 29 12" xfId="17872" xr:uid="{00000000-0005-0000-0000-000066460000}"/>
    <cellStyle name="Title 29 2" xfId="17876" xr:uid="{00000000-0005-0000-0000-000067460000}"/>
    <cellStyle name="Title 29 2 2" xfId="17877" xr:uid="{00000000-0005-0000-0000-000068460000}"/>
    <cellStyle name="Title 29 2 2 2" xfId="17878" xr:uid="{00000000-0005-0000-0000-000069460000}"/>
    <cellStyle name="Title 29 2 3" xfId="17879" xr:uid="{00000000-0005-0000-0000-00006A460000}"/>
    <cellStyle name="Title 29 2 3 2" xfId="17880" xr:uid="{00000000-0005-0000-0000-00006B460000}"/>
    <cellStyle name="Title 29 2 4" xfId="17881" xr:uid="{00000000-0005-0000-0000-00006C460000}"/>
    <cellStyle name="Title 29 3" xfId="17882" xr:uid="{00000000-0005-0000-0000-00006D460000}"/>
    <cellStyle name="Title 29 3 2" xfId="17883" xr:uid="{00000000-0005-0000-0000-00006E460000}"/>
    <cellStyle name="Title 29 3 2 2" xfId="17884" xr:uid="{00000000-0005-0000-0000-00006F460000}"/>
    <cellStyle name="Title 29 3 3" xfId="17885" xr:uid="{00000000-0005-0000-0000-000070460000}"/>
    <cellStyle name="Title 29 3 3 2" xfId="17886" xr:uid="{00000000-0005-0000-0000-000071460000}"/>
    <cellStyle name="Title 29 3 4" xfId="17887" xr:uid="{00000000-0005-0000-0000-000072460000}"/>
    <cellStyle name="Title 29 4" xfId="17888" xr:uid="{00000000-0005-0000-0000-000073460000}"/>
    <cellStyle name="Title 29 4 2" xfId="17889" xr:uid="{00000000-0005-0000-0000-000074460000}"/>
    <cellStyle name="Title 29 4 2 2" xfId="17890" xr:uid="{00000000-0005-0000-0000-000075460000}"/>
    <cellStyle name="Title 29 4 3" xfId="17891" xr:uid="{00000000-0005-0000-0000-000076460000}"/>
    <cellStyle name="Title 29 4 3 2" xfId="17892" xr:uid="{00000000-0005-0000-0000-000077460000}"/>
    <cellStyle name="Title 29 4 4" xfId="17893" xr:uid="{00000000-0005-0000-0000-000078460000}"/>
    <cellStyle name="Title 29 5" xfId="17894" xr:uid="{00000000-0005-0000-0000-000079460000}"/>
    <cellStyle name="Title 29 5 2" xfId="17895" xr:uid="{00000000-0005-0000-0000-00007A460000}"/>
    <cellStyle name="Title 29 5 2 2" xfId="17896" xr:uid="{00000000-0005-0000-0000-00007B460000}"/>
    <cellStyle name="Title 29 5 3" xfId="17897" xr:uid="{00000000-0005-0000-0000-00007C460000}"/>
    <cellStyle name="Title 29 5 3 2" xfId="17898" xr:uid="{00000000-0005-0000-0000-00007D460000}"/>
    <cellStyle name="Title 29 5 4" xfId="17899" xr:uid="{00000000-0005-0000-0000-00007E460000}"/>
    <cellStyle name="Title 29 5 4 2" xfId="17900" xr:uid="{00000000-0005-0000-0000-00007F460000}"/>
    <cellStyle name="Title 29 5 5" xfId="17901" xr:uid="{00000000-0005-0000-0000-000080460000}"/>
    <cellStyle name="Title 29 6" xfId="17902" xr:uid="{00000000-0005-0000-0000-000081460000}"/>
    <cellStyle name="Title 29 6 2" xfId="17903" xr:uid="{00000000-0005-0000-0000-000082460000}"/>
    <cellStyle name="Title 29 6 2 2" xfId="17904" xr:uid="{00000000-0005-0000-0000-000083460000}"/>
    <cellStyle name="Title 29 6 3" xfId="17905" xr:uid="{00000000-0005-0000-0000-000084460000}"/>
    <cellStyle name="Title 29 6 3 2" xfId="17906" xr:uid="{00000000-0005-0000-0000-000085460000}"/>
    <cellStyle name="Title 29 6 4" xfId="17907" xr:uid="{00000000-0005-0000-0000-000086460000}"/>
    <cellStyle name="Title 29 7" xfId="17908" xr:uid="{00000000-0005-0000-0000-000087460000}"/>
    <cellStyle name="Title 29 7 2" xfId="17909" xr:uid="{00000000-0005-0000-0000-000088460000}"/>
    <cellStyle name="Title 29 8" xfId="17910" xr:uid="{00000000-0005-0000-0000-000089460000}"/>
    <cellStyle name="Title 29 8 2" xfId="17911" xr:uid="{00000000-0005-0000-0000-00008A460000}"/>
    <cellStyle name="Title 29 9" xfId="17912" xr:uid="{00000000-0005-0000-0000-00008B460000}"/>
    <cellStyle name="Title 29 9 2" xfId="17913" xr:uid="{00000000-0005-0000-0000-00008C460000}"/>
    <cellStyle name="Title 3" xfId="3151" xr:uid="{00000000-0005-0000-0000-00008D460000}"/>
    <cellStyle name="Title 3 10" xfId="17915" xr:uid="{00000000-0005-0000-0000-00008E460000}"/>
    <cellStyle name="Title 3 10 2" xfId="17916" xr:uid="{00000000-0005-0000-0000-00008F460000}"/>
    <cellStyle name="Title 3 11" xfId="17917" xr:uid="{00000000-0005-0000-0000-000090460000}"/>
    <cellStyle name="Title 3 11 2" xfId="17918" xr:uid="{00000000-0005-0000-0000-000091460000}"/>
    <cellStyle name="Title 3 12" xfId="17919" xr:uid="{00000000-0005-0000-0000-000092460000}"/>
    <cellStyle name="Title 3 13" xfId="17914" xr:uid="{00000000-0005-0000-0000-000093460000}"/>
    <cellStyle name="Title 3 2" xfId="3152" xr:uid="{00000000-0005-0000-0000-000094460000}"/>
    <cellStyle name="Title 3 2 10" xfId="17920" xr:uid="{00000000-0005-0000-0000-000095460000}"/>
    <cellStyle name="Title 3 2 2" xfId="17921" xr:uid="{00000000-0005-0000-0000-000096460000}"/>
    <cellStyle name="Title 3 2 2 2" xfId="17922" xr:uid="{00000000-0005-0000-0000-000097460000}"/>
    <cellStyle name="Title 3 2 2 2 2" xfId="17923" xr:uid="{00000000-0005-0000-0000-000098460000}"/>
    <cellStyle name="Title 3 2 2 3" xfId="17924" xr:uid="{00000000-0005-0000-0000-000099460000}"/>
    <cellStyle name="Title 3 2 2 3 2" xfId="17925" xr:uid="{00000000-0005-0000-0000-00009A460000}"/>
    <cellStyle name="Title 3 2 2 4" xfId="17926" xr:uid="{00000000-0005-0000-0000-00009B460000}"/>
    <cellStyle name="Title 3 2 3" xfId="17927" xr:uid="{00000000-0005-0000-0000-00009C460000}"/>
    <cellStyle name="Title 3 2 3 2" xfId="17928" xr:uid="{00000000-0005-0000-0000-00009D460000}"/>
    <cellStyle name="Title 3 2 3 2 2" xfId="17929" xr:uid="{00000000-0005-0000-0000-00009E460000}"/>
    <cellStyle name="Title 3 2 3 3" xfId="17930" xr:uid="{00000000-0005-0000-0000-00009F460000}"/>
    <cellStyle name="Title 3 2 3 3 2" xfId="17931" xr:uid="{00000000-0005-0000-0000-0000A0460000}"/>
    <cellStyle name="Title 3 2 3 4" xfId="17932" xr:uid="{00000000-0005-0000-0000-0000A1460000}"/>
    <cellStyle name="Title 3 2 4" xfId="17933" xr:uid="{00000000-0005-0000-0000-0000A2460000}"/>
    <cellStyle name="Title 3 2 4 2" xfId="17934" xr:uid="{00000000-0005-0000-0000-0000A3460000}"/>
    <cellStyle name="Title 3 2 4 2 2" xfId="17935" xr:uid="{00000000-0005-0000-0000-0000A4460000}"/>
    <cellStyle name="Title 3 2 4 3" xfId="17936" xr:uid="{00000000-0005-0000-0000-0000A5460000}"/>
    <cellStyle name="Title 3 2 4 3 2" xfId="17937" xr:uid="{00000000-0005-0000-0000-0000A6460000}"/>
    <cellStyle name="Title 3 2 4 4" xfId="17938" xr:uid="{00000000-0005-0000-0000-0000A7460000}"/>
    <cellStyle name="Title 3 2 4 4 2" xfId="17939" xr:uid="{00000000-0005-0000-0000-0000A8460000}"/>
    <cellStyle name="Title 3 2 4 5" xfId="17940" xr:uid="{00000000-0005-0000-0000-0000A9460000}"/>
    <cellStyle name="Title 3 2 5" xfId="17941" xr:uid="{00000000-0005-0000-0000-0000AA460000}"/>
    <cellStyle name="Title 3 2 5 2" xfId="17942" xr:uid="{00000000-0005-0000-0000-0000AB460000}"/>
    <cellStyle name="Title 3 2 5 2 2" xfId="17943" xr:uid="{00000000-0005-0000-0000-0000AC460000}"/>
    <cellStyle name="Title 3 2 5 3" xfId="17944" xr:uid="{00000000-0005-0000-0000-0000AD460000}"/>
    <cellStyle name="Title 3 2 5 3 2" xfId="17945" xr:uid="{00000000-0005-0000-0000-0000AE460000}"/>
    <cellStyle name="Title 3 2 5 4" xfId="17946" xr:uid="{00000000-0005-0000-0000-0000AF460000}"/>
    <cellStyle name="Title 3 2 6" xfId="17947" xr:uid="{00000000-0005-0000-0000-0000B0460000}"/>
    <cellStyle name="Title 3 2 6 2" xfId="17948" xr:uid="{00000000-0005-0000-0000-0000B1460000}"/>
    <cellStyle name="Title 3 2 7" xfId="17949" xr:uid="{00000000-0005-0000-0000-0000B2460000}"/>
    <cellStyle name="Title 3 2 7 2" xfId="17950" xr:uid="{00000000-0005-0000-0000-0000B3460000}"/>
    <cellStyle name="Title 3 2 8" xfId="17951" xr:uid="{00000000-0005-0000-0000-0000B4460000}"/>
    <cellStyle name="Title 3 2 8 2" xfId="17952" xr:uid="{00000000-0005-0000-0000-0000B5460000}"/>
    <cellStyle name="Title 3 2 9" xfId="17953" xr:uid="{00000000-0005-0000-0000-0000B6460000}"/>
    <cellStyle name="Title 3 3" xfId="17954" xr:uid="{00000000-0005-0000-0000-0000B7460000}"/>
    <cellStyle name="Title 3 3 2" xfId="17955" xr:uid="{00000000-0005-0000-0000-0000B8460000}"/>
    <cellStyle name="Title 3 3 2 2" xfId="17956" xr:uid="{00000000-0005-0000-0000-0000B9460000}"/>
    <cellStyle name="Title 3 3 3" xfId="17957" xr:uid="{00000000-0005-0000-0000-0000BA460000}"/>
    <cellStyle name="Title 3 3 3 2" xfId="17958" xr:uid="{00000000-0005-0000-0000-0000BB460000}"/>
    <cellStyle name="Title 3 3 4" xfId="17959" xr:uid="{00000000-0005-0000-0000-0000BC460000}"/>
    <cellStyle name="Title 3 4" xfId="17960" xr:uid="{00000000-0005-0000-0000-0000BD460000}"/>
    <cellStyle name="Title 3 4 2" xfId="17961" xr:uid="{00000000-0005-0000-0000-0000BE460000}"/>
    <cellStyle name="Title 3 4 2 2" xfId="17962" xr:uid="{00000000-0005-0000-0000-0000BF460000}"/>
    <cellStyle name="Title 3 4 3" xfId="17963" xr:uid="{00000000-0005-0000-0000-0000C0460000}"/>
    <cellStyle name="Title 3 4 3 2" xfId="17964" xr:uid="{00000000-0005-0000-0000-0000C1460000}"/>
    <cellStyle name="Title 3 4 4" xfId="17965" xr:uid="{00000000-0005-0000-0000-0000C2460000}"/>
    <cellStyle name="Title 3 5" xfId="17966" xr:uid="{00000000-0005-0000-0000-0000C3460000}"/>
    <cellStyle name="Title 3 5 2" xfId="17967" xr:uid="{00000000-0005-0000-0000-0000C4460000}"/>
    <cellStyle name="Title 3 5 2 2" xfId="17968" xr:uid="{00000000-0005-0000-0000-0000C5460000}"/>
    <cellStyle name="Title 3 5 3" xfId="17969" xr:uid="{00000000-0005-0000-0000-0000C6460000}"/>
    <cellStyle name="Title 3 5 3 2" xfId="17970" xr:uid="{00000000-0005-0000-0000-0000C7460000}"/>
    <cellStyle name="Title 3 5 4" xfId="17971" xr:uid="{00000000-0005-0000-0000-0000C8460000}"/>
    <cellStyle name="Title 3 6" xfId="17972" xr:uid="{00000000-0005-0000-0000-0000C9460000}"/>
    <cellStyle name="Title 3 6 2" xfId="17973" xr:uid="{00000000-0005-0000-0000-0000CA460000}"/>
    <cellStyle name="Title 3 6 2 2" xfId="17974" xr:uid="{00000000-0005-0000-0000-0000CB460000}"/>
    <cellStyle name="Title 3 6 3" xfId="17975" xr:uid="{00000000-0005-0000-0000-0000CC460000}"/>
    <cellStyle name="Title 3 6 3 2" xfId="17976" xr:uid="{00000000-0005-0000-0000-0000CD460000}"/>
    <cellStyle name="Title 3 6 4" xfId="17977" xr:uid="{00000000-0005-0000-0000-0000CE460000}"/>
    <cellStyle name="Title 3 6 4 2" xfId="17978" xr:uid="{00000000-0005-0000-0000-0000CF460000}"/>
    <cellStyle name="Title 3 6 5" xfId="17979" xr:uid="{00000000-0005-0000-0000-0000D0460000}"/>
    <cellStyle name="Title 3 7" xfId="17980" xr:uid="{00000000-0005-0000-0000-0000D1460000}"/>
    <cellStyle name="Title 3 7 2" xfId="17981" xr:uid="{00000000-0005-0000-0000-0000D2460000}"/>
    <cellStyle name="Title 3 7 2 2" xfId="17982" xr:uid="{00000000-0005-0000-0000-0000D3460000}"/>
    <cellStyle name="Title 3 7 3" xfId="17983" xr:uid="{00000000-0005-0000-0000-0000D4460000}"/>
    <cellStyle name="Title 3 7 3 2" xfId="17984" xr:uid="{00000000-0005-0000-0000-0000D5460000}"/>
    <cellStyle name="Title 3 7 4" xfId="17985" xr:uid="{00000000-0005-0000-0000-0000D6460000}"/>
    <cellStyle name="Title 3 8" xfId="17986" xr:uid="{00000000-0005-0000-0000-0000D7460000}"/>
    <cellStyle name="Title 3 8 2" xfId="17987" xr:uid="{00000000-0005-0000-0000-0000D8460000}"/>
    <cellStyle name="Title 3 9" xfId="17988" xr:uid="{00000000-0005-0000-0000-0000D9460000}"/>
    <cellStyle name="Title 3 9 2" xfId="17989" xr:uid="{00000000-0005-0000-0000-0000DA460000}"/>
    <cellStyle name="Title 30" xfId="3153" xr:uid="{00000000-0005-0000-0000-0000DB460000}"/>
    <cellStyle name="Title 30 10" xfId="17991" xr:uid="{00000000-0005-0000-0000-0000DC460000}"/>
    <cellStyle name="Title 30 10 2" xfId="17992" xr:uid="{00000000-0005-0000-0000-0000DD460000}"/>
    <cellStyle name="Title 30 11" xfId="17993" xr:uid="{00000000-0005-0000-0000-0000DE460000}"/>
    <cellStyle name="Title 30 12" xfId="17990" xr:uid="{00000000-0005-0000-0000-0000DF460000}"/>
    <cellStyle name="Title 30 2" xfId="17994" xr:uid="{00000000-0005-0000-0000-0000E0460000}"/>
    <cellStyle name="Title 30 2 2" xfId="17995" xr:uid="{00000000-0005-0000-0000-0000E1460000}"/>
    <cellStyle name="Title 30 2 2 2" xfId="17996" xr:uid="{00000000-0005-0000-0000-0000E2460000}"/>
    <cellStyle name="Title 30 2 3" xfId="17997" xr:uid="{00000000-0005-0000-0000-0000E3460000}"/>
    <cellStyle name="Title 30 2 3 2" xfId="17998" xr:uid="{00000000-0005-0000-0000-0000E4460000}"/>
    <cellStyle name="Title 30 2 4" xfId="17999" xr:uid="{00000000-0005-0000-0000-0000E5460000}"/>
    <cellStyle name="Title 30 3" xfId="18000" xr:uid="{00000000-0005-0000-0000-0000E6460000}"/>
    <cellStyle name="Title 30 3 2" xfId="18001" xr:uid="{00000000-0005-0000-0000-0000E7460000}"/>
    <cellStyle name="Title 30 3 2 2" xfId="18002" xr:uid="{00000000-0005-0000-0000-0000E8460000}"/>
    <cellStyle name="Title 30 3 3" xfId="18003" xr:uid="{00000000-0005-0000-0000-0000E9460000}"/>
    <cellStyle name="Title 30 3 3 2" xfId="18004" xr:uid="{00000000-0005-0000-0000-0000EA460000}"/>
    <cellStyle name="Title 30 3 4" xfId="18005" xr:uid="{00000000-0005-0000-0000-0000EB460000}"/>
    <cellStyle name="Title 30 4" xfId="18006" xr:uid="{00000000-0005-0000-0000-0000EC460000}"/>
    <cellStyle name="Title 30 4 2" xfId="18007" xr:uid="{00000000-0005-0000-0000-0000ED460000}"/>
    <cellStyle name="Title 30 4 2 2" xfId="18008" xr:uid="{00000000-0005-0000-0000-0000EE460000}"/>
    <cellStyle name="Title 30 4 3" xfId="18009" xr:uid="{00000000-0005-0000-0000-0000EF460000}"/>
    <cellStyle name="Title 30 4 3 2" xfId="18010" xr:uid="{00000000-0005-0000-0000-0000F0460000}"/>
    <cellStyle name="Title 30 4 4" xfId="18011" xr:uid="{00000000-0005-0000-0000-0000F1460000}"/>
    <cellStyle name="Title 30 5" xfId="18012" xr:uid="{00000000-0005-0000-0000-0000F2460000}"/>
    <cellStyle name="Title 30 5 2" xfId="18013" xr:uid="{00000000-0005-0000-0000-0000F3460000}"/>
    <cellStyle name="Title 30 5 2 2" xfId="18014" xr:uid="{00000000-0005-0000-0000-0000F4460000}"/>
    <cellStyle name="Title 30 5 3" xfId="18015" xr:uid="{00000000-0005-0000-0000-0000F5460000}"/>
    <cellStyle name="Title 30 5 3 2" xfId="18016" xr:uid="{00000000-0005-0000-0000-0000F6460000}"/>
    <cellStyle name="Title 30 5 4" xfId="18017" xr:uid="{00000000-0005-0000-0000-0000F7460000}"/>
    <cellStyle name="Title 30 5 4 2" xfId="18018" xr:uid="{00000000-0005-0000-0000-0000F8460000}"/>
    <cellStyle name="Title 30 5 5" xfId="18019" xr:uid="{00000000-0005-0000-0000-0000F9460000}"/>
    <cellStyle name="Title 30 6" xfId="18020" xr:uid="{00000000-0005-0000-0000-0000FA460000}"/>
    <cellStyle name="Title 30 6 2" xfId="18021" xr:uid="{00000000-0005-0000-0000-0000FB460000}"/>
    <cellStyle name="Title 30 6 2 2" xfId="18022" xr:uid="{00000000-0005-0000-0000-0000FC460000}"/>
    <cellStyle name="Title 30 6 3" xfId="18023" xr:uid="{00000000-0005-0000-0000-0000FD460000}"/>
    <cellStyle name="Title 30 6 3 2" xfId="18024" xr:uid="{00000000-0005-0000-0000-0000FE460000}"/>
    <cellStyle name="Title 30 6 4" xfId="18025" xr:uid="{00000000-0005-0000-0000-0000FF460000}"/>
    <cellStyle name="Title 30 7" xfId="18026" xr:uid="{00000000-0005-0000-0000-000000470000}"/>
    <cellStyle name="Title 30 7 2" xfId="18027" xr:uid="{00000000-0005-0000-0000-000001470000}"/>
    <cellStyle name="Title 30 8" xfId="18028" xr:uid="{00000000-0005-0000-0000-000002470000}"/>
    <cellStyle name="Title 30 8 2" xfId="18029" xr:uid="{00000000-0005-0000-0000-000003470000}"/>
    <cellStyle name="Title 30 9" xfId="18030" xr:uid="{00000000-0005-0000-0000-000004470000}"/>
    <cellStyle name="Title 30 9 2" xfId="18031" xr:uid="{00000000-0005-0000-0000-000005470000}"/>
    <cellStyle name="Title 31" xfId="3154" xr:uid="{00000000-0005-0000-0000-000006470000}"/>
    <cellStyle name="Title 31 10" xfId="18033" xr:uid="{00000000-0005-0000-0000-000007470000}"/>
    <cellStyle name="Title 31 10 2" xfId="18034" xr:uid="{00000000-0005-0000-0000-000008470000}"/>
    <cellStyle name="Title 31 11" xfId="18035" xr:uid="{00000000-0005-0000-0000-000009470000}"/>
    <cellStyle name="Title 31 12" xfId="18032" xr:uid="{00000000-0005-0000-0000-00000A470000}"/>
    <cellStyle name="Title 31 2" xfId="18036" xr:uid="{00000000-0005-0000-0000-00000B470000}"/>
    <cellStyle name="Title 31 2 2" xfId="18037" xr:uid="{00000000-0005-0000-0000-00000C470000}"/>
    <cellStyle name="Title 31 2 2 2" xfId="18038" xr:uid="{00000000-0005-0000-0000-00000D470000}"/>
    <cellStyle name="Title 31 2 3" xfId="18039" xr:uid="{00000000-0005-0000-0000-00000E470000}"/>
    <cellStyle name="Title 31 2 3 2" xfId="18040" xr:uid="{00000000-0005-0000-0000-00000F470000}"/>
    <cellStyle name="Title 31 2 4" xfId="18041" xr:uid="{00000000-0005-0000-0000-000010470000}"/>
    <cellStyle name="Title 31 3" xfId="18042" xr:uid="{00000000-0005-0000-0000-000011470000}"/>
    <cellStyle name="Title 31 3 2" xfId="18043" xr:uid="{00000000-0005-0000-0000-000012470000}"/>
    <cellStyle name="Title 31 3 2 2" xfId="18044" xr:uid="{00000000-0005-0000-0000-000013470000}"/>
    <cellStyle name="Title 31 3 3" xfId="18045" xr:uid="{00000000-0005-0000-0000-000014470000}"/>
    <cellStyle name="Title 31 3 3 2" xfId="18046" xr:uid="{00000000-0005-0000-0000-000015470000}"/>
    <cellStyle name="Title 31 3 4" xfId="18047" xr:uid="{00000000-0005-0000-0000-000016470000}"/>
    <cellStyle name="Title 31 4" xfId="18048" xr:uid="{00000000-0005-0000-0000-000017470000}"/>
    <cellStyle name="Title 31 4 2" xfId="18049" xr:uid="{00000000-0005-0000-0000-000018470000}"/>
    <cellStyle name="Title 31 4 2 2" xfId="18050" xr:uid="{00000000-0005-0000-0000-000019470000}"/>
    <cellStyle name="Title 31 4 3" xfId="18051" xr:uid="{00000000-0005-0000-0000-00001A470000}"/>
    <cellStyle name="Title 31 4 3 2" xfId="18052" xr:uid="{00000000-0005-0000-0000-00001B470000}"/>
    <cellStyle name="Title 31 4 4" xfId="18053" xr:uid="{00000000-0005-0000-0000-00001C470000}"/>
    <cellStyle name="Title 31 5" xfId="18054" xr:uid="{00000000-0005-0000-0000-00001D470000}"/>
    <cellStyle name="Title 31 5 2" xfId="18055" xr:uid="{00000000-0005-0000-0000-00001E470000}"/>
    <cellStyle name="Title 31 5 2 2" xfId="18056" xr:uid="{00000000-0005-0000-0000-00001F470000}"/>
    <cellStyle name="Title 31 5 3" xfId="18057" xr:uid="{00000000-0005-0000-0000-000020470000}"/>
    <cellStyle name="Title 31 5 3 2" xfId="18058" xr:uid="{00000000-0005-0000-0000-000021470000}"/>
    <cellStyle name="Title 31 5 4" xfId="18059" xr:uid="{00000000-0005-0000-0000-000022470000}"/>
    <cellStyle name="Title 31 5 4 2" xfId="18060" xr:uid="{00000000-0005-0000-0000-000023470000}"/>
    <cellStyle name="Title 31 5 5" xfId="18061" xr:uid="{00000000-0005-0000-0000-000024470000}"/>
    <cellStyle name="Title 31 6" xfId="18062" xr:uid="{00000000-0005-0000-0000-000025470000}"/>
    <cellStyle name="Title 31 6 2" xfId="18063" xr:uid="{00000000-0005-0000-0000-000026470000}"/>
    <cellStyle name="Title 31 6 2 2" xfId="18064" xr:uid="{00000000-0005-0000-0000-000027470000}"/>
    <cellStyle name="Title 31 6 3" xfId="18065" xr:uid="{00000000-0005-0000-0000-000028470000}"/>
    <cellStyle name="Title 31 6 3 2" xfId="18066" xr:uid="{00000000-0005-0000-0000-000029470000}"/>
    <cellStyle name="Title 31 6 4" xfId="18067" xr:uid="{00000000-0005-0000-0000-00002A470000}"/>
    <cellStyle name="Title 31 7" xfId="18068" xr:uid="{00000000-0005-0000-0000-00002B470000}"/>
    <cellStyle name="Title 31 7 2" xfId="18069" xr:uid="{00000000-0005-0000-0000-00002C470000}"/>
    <cellStyle name="Title 31 8" xfId="18070" xr:uid="{00000000-0005-0000-0000-00002D470000}"/>
    <cellStyle name="Title 31 8 2" xfId="18071" xr:uid="{00000000-0005-0000-0000-00002E470000}"/>
    <cellStyle name="Title 31 9" xfId="18072" xr:uid="{00000000-0005-0000-0000-00002F470000}"/>
    <cellStyle name="Title 31 9 2" xfId="18073" xr:uid="{00000000-0005-0000-0000-000030470000}"/>
    <cellStyle name="Title 32" xfId="3155" xr:uid="{00000000-0005-0000-0000-000031470000}"/>
    <cellStyle name="Title 32 10" xfId="18075" xr:uid="{00000000-0005-0000-0000-000032470000}"/>
    <cellStyle name="Title 32 10 2" xfId="18076" xr:uid="{00000000-0005-0000-0000-000033470000}"/>
    <cellStyle name="Title 32 11" xfId="18077" xr:uid="{00000000-0005-0000-0000-000034470000}"/>
    <cellStyle name="Title 32 12" xfId="18074" xr:uid="{00000000-0005-0000-0000-000035470000}"/>
    <cellStyle name="Title 32 2" xfId="18078" xr:uid="{00000000-0005-0000-0000-000036470000}"/>
    <cellStyle name="Title 32 2 2" xfId="18079" xr:uid="{00000000-0005-0000-0000-000037470000}"/>
    <cellStyle name="Title 32 2 2 2" xfId="18080" xr:uid="{00000000-0005-0000-0000-000038470000}"/>
    <cellStyle name="Title 32 2 3" xfId="18081" xr:uid="{00000000-0005-0000-0000-000039470000}"/>
    <cellStyle name="Title 32 2 3 2" xfId="18082" xr:uid="{00000000-0005-0000-0000-00003A470000}"/>
    <cellStyle name="Title 32 2 4" xfId="18083" xr:uid="{00000000-0005-0000-0000-00003B470000}"/>
    <cellStyle name="Title 32 3" xfId="18084" xr:uid="{00000000-0005-0000-0000-00003C470000}"/>
    <cellStyle name="Title 32 3 2" xfId="18085" xr:uid="{00000000-0005-0000-0000-00003D470000}"/>
    <cellStyle name="Title 32 3 2 2" xfId="18086" xr:uid="{00000000-0005-0000-0000-00003E470000}"/>
    <cellStyle name="Title 32 3 3" xfId="18087" xr:uid="{00000000-0005-0000-0000-00003F470000}"/>
    <cellStyle name="Title 32 3 3 2" xfId="18088" xr:uid="{00000000-0005-0000-0000-000040470000}"/>
    <cellStyle name="Title 32 3 4" xfId="18089" xr:uid="{00000000-0005-0000-0000-000041470000}"/>
    <cellStyle name="Title 32 4" xfId="18090" xr:uid="{00000000-0005-0000-0000-000042470000}"/>
    <cellStyle name="Title 32 4 2" xfId="18091" xr:uid="{00000000-0005-0000-0000-000043470000}"/>
    <cellStyle name="Title 32 4 2 2" xfId="18092" xr:uid="{00000000-0005-0000-0000-000044470000}"/>
    <cellStyle name="Title 32 4 3" xfId="18093" xr:uid="{00000000-0005-0000-0000-000045470000}"/>
    <cellStyle name="Title 32 4 3 2" xfId="18094" xr:uid="{00000000-0005-0000-0000-000046470000}"/>
    <cellStyle name="Title 32 4 4" xfId="18095" xr:uid="{00000000-0005-0000-0000-000047470000}"/>
    <cellStyle name="Title 32 5" xfId="18096" xr:uid="{00000000-0005-0000-0000-000048470000}"/>
    <cellStyle name="Title 32 5 2" xfId="18097" xr:uid="{00000000-0005-0000-0000-000049470000}"/>
    <cellStyle name="Title 32 5 2 2" xfId="18098" xr:uid="{00000000-0005-0000-0000-00004A470000}"/>
    <cellStyle name="Title 32 5 3" xfId="18099" xr:uid="{00000000-0005-0000-0000-00004B470000}"/>
    <cellStyle name="Title 32 5 3 2" xfId="18100" xr:uid="{00000000-0005-0000-0000-00004C470000}"/>
    <cellStyle name="Title 32 5 4" xfId="18101" xr:uid="{00000000-0005-0000-0000-00004D470000}"/>
    <cellStyle name="Title 32 5 4 2" xfId="18102" xr:uid="{00000000-0005-0000-0000-00004E470000}"/>
    <cellStyle name="Title 32 5 5" xfId="18103" xr:uid="{00000000-0005-0000-0000-00004F470000}"/>
    <cellStyle name="Title 32 6" xfId="18104" xr:uid="{00000000-0005-0000-0000-000050470000}"/>
    <cellStyle name="Title 32 6 2" xfId="18105" xr:uid="{00000000-0005-0000-0000-000051470000}"/>
    <cellStyle name="Title 32 6 2 2" xfId="18106" xr:uid="{00000000-0005-0000-0000-000052470000}"/>
    <cellStyle name="Title 32 6 3" xfId="18107" xr:uid="{00000000-0005-0000-0000-000053470000}"/>
    <cellStyle name="Title 32 6 3 2" xfId="18108" xr:uid="{00000000-0005-0000-0000-000054470000}"/>
    <cellStyle name="Title 32 6 4" xfId="18109" xr:uid="{00000000-0005-0000-0000-000055470000}"/>
    <cellStyle name="Title 32 7" xfId="18110" xr:uid="{00000000-0005-0000-0000-000056470000}"/>
    <cellStyle name="Title 32 7 2" xfId="18111" xr:uid="{00000000-0005-0000-0000-000057470000}"/>
    <cellStyle name="Title 32 8" xfId="18112" xr:uid="{00000000-0005-0000-0000-000058470000}"/>
    <cellStyle name="Title 32 8 2" xfId="18113" xr:uid="{00000000-0005-0000-0000-000059470000}"/>
    <cellStyle name="Title 32 9" xfId="18114" xr:uid="{00000000-0005-0000-0000-00005A470000}"/>
    <cellStyle name="Title 32 9 2" xfId="18115" xr:uid="{00000000-0005-0000-0000-00005B470000}"/>
    <cellStyle name="Title 33" xfId="3156" xr:uid="{00000000-0005-0000-0000-00005C470000}"/>
    <cellStyle name="Title 33 10" xfId="18117" xr:uid="{00000000-0005-0000-0000-00005D470000}"/>
    <cellStyle name="Title 33 10 2" xfId="18118" xr:uid="{00000000-0005-0000-0000-00005E470000}"/>
    <cellStyle name="Title 33 11" xfId="18119" xr:uid="{00000000-0005-0000-0000-00005F470000}"/>
    <cellStyle name="Title 33 12" xfId="18116" xr:uid="{00000000-0005-0000-0000-000060470000}"/>
    <cellStyle name="Title 33 2" xfId="18120" xr:uid="{00000000-0005-0000-0000-000061470000}"/>
    <cellStyle name="Title 33 2 2" xfId="18121" xr:uid="{00000000-0005-0000-0000-000062470000}"/>
    <cellStyle name="Title 33 2 2 2" xfId="18122" xr:uid="{00000000-0005-0000-0000-000063470000}"/>
    <cellStyle name="Title 33 2 3" xfId="18123" xr:uid="{00000000-0005-0000-0000-000064470000}"/>
    <cellStyle name="Title 33 2 3 2" xfId="18124" xr:uid="{00000000-0005-0000-0000-000065470000}"/>
    <cellStyle name="Title 33 2 4" xfId="18125" xr:uid="{00000000-0005-0000-0000-000066470000}"/>
    <cellStyle name="Title 33 3" xfId="18126" xr:uid="{00000000-0005-0000-0000-000067470000}"/>
    <cellStyle name="Title 33 3 2" xfId="18127" xr:uid="{00000000-0005-0000-0000-000068470000}"/>
    <cellStyle name="Title 33 3 2 2" xfId="18128" xr:uid="{00000000-0005-0000-0000-000069470000}"/>
    <cellStyle name="Title 33 3 3" xfId="18129" xr:uid="{00000000-0005-0000-0000-00006A470000}"/>
    <cellStyle name="Title 33 3 3 2" xfId="18130" xr:uid="{00000000-0005-0000-0000-00006B470000}"/>
    <cellStyle name="Title 33 3 4" xfId="18131" xr:uid="{00000000-0005-0000-0000-00006C470000}"/>
    <cellStyle name="Title 33 4" xfId="18132" xr:uid="{00000000-0005-0000-0000-00006D470000}"/>
    <cellStyle name="Title 33 4 2" xfId="18133" xr:uid="{00000000-0005-0000-0000-00006E470000}"/>
    <cellStyle name="Title 33 4 2 2" xfId="18134" xr:uid="{00000000-0005-0000-0000-00006F470000}"/>
    <cellStyle name="Title 33 4 3" xfId="18135" xr:uid="{00000000-0005-0000-0000-000070470000}"/>
    <cellStyle name="Title 33 4 3 2" xfId="18136" xr:uid="{00000000-0005-0000-0000-000071470000}"/>
    <cellStyle name="Title 33 4 4" xfId="18137" xr:uid="{00000000-0005-0000-0000-000072470000}"/>
    <cellStyle name="Title 33 5" xfId="18138" xr:uid="{00000000-0005-0000-0000-000073470000}"/>
    <cellStyle name="Title 33 5 2" xfId="18139" xr:uid="{00000000-0005-0000-0000-000074470000}"/>
    <cellStyle name="Title 33 5 2 2" xfId="18140" xr:uid="{00000000-0005-0000-0000-000075470000}"/>
    <cellStyle name="Title 33 5 3" xfId="18141" xr:uid="{00000000-0005-0000-0000-000076470000}"/>
    <cellStyle name="Title 33 5 3 2" xfId="18142" xr:uid="{00000000-0005-0000-0000-000077470000}"/>
    <cellStyle name="Title 33 5 4" xfId="18143" xr:uid="{00000000-0005-0000-0000-000078470000}"/>
    <cellStyle name="Title 33 5 4 2" xfId="18144" xr:uid="{00000000-0005-0000-0000-000079470000}"/>
    <cellStyle name="Title 33 5 5" xfId="18145" xr:uid="{00000000-0005-0000-0000-00007A470000}"/>
    <cellStyle name="Title 33 6" xfId="18146" xr:uid="{00000000-0005-0000-0000-00007B470000}"/>
    <cellStyle name="Title 33 6 2" xfId="18147" xr:uid="{00000000-0005-0000-0000-00007C470000}"/>
    <cellStyle name="Title 33 6 2 2" xfId="18148" xr:uid="{00000000-0005-0000-0000-00007D470000}"/>
    <cellStyle name="Title 33 6 3" xfId="18149" xr:uid="{00000000-0005-0000-0000-00007E470000}"/>
    <cellStyle name="Title 33 6 3 2" xfId="18150" xr:uid="{00000000-0005-0000-0000-00007F470000}"/>
    <cellStyle name="Title 33 6 4" xfId="18151" xr:uid="{00000000-0005-0000-0000-000080470000}"/>
    <cellStyle name="Title 33 7" xfId="18152" xr:uid="{00000000-0005-0000-0000-000081470000}"/>
    <cellStyle name="Title 33 7 2" xfId="18153" xr:uid="{00000000-0005-0000-0000-000082470000}"/>
    <cellStyle name="Title 33 8" xfId="18154" xr:uid="{00000000-0005-0000-0000-000083470000}"/>
    <cellStyle name="Title 33 8 2" xfId="18155" xr:uid="{00000000-0005-0000-0000-000084470000}"/>
    <cellStyle name="Title 33 9" xfId="18156" xr:uid="{00000000-0005-0000-0000-000085470000}"/>
    <cellStyle name="Title 33 9 2" xfId="18157" xr:uid="{00000000-0005-0000-0000-000086470000}"/>
    <cellStyle name="Title 34" xfId="3157" xr:uid="{00000000-0005-0000-0000-000087470000}"/>
    <cellStyle name="Title 34 10" xfId="18159" xr:uid="{00000000-0005-0000-0000-000088470000}"/>
    <cellStyle name="Title 34 10 2" xfId="18160" xr:uid="{00000000-0005-0000-0000-000089470000}"/>
    <cellStyle name="Title 34 11" xfId="18161" xr:uid="{00000000-0005-0000-0000-00008A470000}"/>
    <cellStyle name="Title 34 12" xfId="18158" xr:uid="{00000000-0005-0000-0000-00008B470000}"/>
    <cellStyle name="Title 34 2" xfId="18162" xr:uid="{00000000-0005-0000-0000-00008C470000}"/>
    <cellStyle name="Title 34 2 2" xfId="18163" xr:uid="{00000000-0005-0000-0000-00008D470000}"/>
    <cellStyle name="Title 34 2 2 2" xfId="18164" xr:uid="{00000000-0005-0000-0000-00008E470000}"/>
    <cellStyle name="Title 34 2 3" xfId="18165" xr:uid="{00000000-0005-0000-0000-00008F470000}"/>
    <cellStyle name="Title 34 2 3 2" xfId="18166" xr:uid="{00000000-0005-0000-0000-000090470000}"/>
    <cellStyle name="Title 34 2 4" xfId="18167" xr:uid="{00000000-0005-0000-0000-000091470000}"/>
    <cellStyle name="Title 34 3" xfId="18168" xr:uid="{00000000-0005-0000-0000-000092470000}"/>
    <cellStyle name="Title 34 3 2" xfId="18169" xr:uid="{00000000-0005-0000-0000-000093470000}"/>
    <cellStyle name="Title 34 3 2 2" xfId="18170" xr:uid="{00000000-0005-0000-0000-000094470000}"/>
    <cellStyle name="Title 34 3 3" xfId="18171" xr:uid="{00000000-0005-0000-0000-000095470000}"/>
    <cellStyle name="Title 34 3 3 2" xfId="18172" xr:uid="{00000000-0005-0000-0000-000096470000}"/>
    <cellStyle name="Title 34 3 4" xfId="18173" xr:uid="{00000000-0005-0000-0000-000097470000}"/>
    <cellStyle name="Title 34 4" xfId="18174" xr:uid="{00000000-0005-0000-0000-000098470000}"/>
    <cellStyle name="Title 34 4 2" xfId="18175" xr:uid="{00000000-0005-0000-0000-000099470000}"/>
    <cellStyle name="Title 34 4 2 2" xfId="18176" xr:uid="{00000000-0005-0000-0000-00009A470000}"/>
    <cellStyle name="Title 34 4 3" xfId="18177" xr:uid="{00000000-0005-0000-0000-00009B470000}"/>
    <cellStyle name="Title 34 4 3 2" xfId="18178" xr:uid="{00000000-0005-0000-0000-00009C470000}"/>
    <cellStyle name="Title 34 4 4" xfId="18179" xr:uid="{00000000-0005-0000-0000-00009D470000}"/>
    <cellStyle name="Title 34 5" xfId="18180" xr:uid="{00000000-0005-0000-0000-00009E470000}"/>
    <cellStyle name="Title 34 5 2" xfId="18181" xr:uid="{00000000-0005-0000-0000-00009F470000}"/>
    <cellStyle name="Title 34 5 2 2" xfId="18182" xr:uid="{00000000-0005-0000-0000-0000A0470000}"/>
    <cellStyle name="Title 34 5 3" xfId="18183" xr:uid="{00000000-0005-0000-0000-0000A1470000}"/>
    <cellStyle name="Title 34 5 3 2" xfId="18184" xr:uid="{00000000-0005-0000-0000-0000A2470000}"/>
    <cellStyle name="Title 34 5 4" xfId="18185" xr:uid="{00000000-0005-0000-0000-0000A3470000}"/>
    <cellStyle name="Title 34 5 4 2" xfId="18186" xr:uid="{00000000-0005-0000-0000-0000A4470000}"/>
    <cellStyle name="Title 34 5 5" xfId="18187" xr:uid="{00000000-0005-0000-0000-0000A5470000}"/>
    <cellStyle name="Title 34 6" xfId="18188" xr:uid="{00000000-0005-0000-0000-0000A6470000}"/>
    <cellStyle name="Title 34 6 2" xfId="18189" xr:uid="{00000000-0005-0000-0000-0000A7470000}"/>
    <cellStyle name="Title 34 6 2 2" xfId="18190" xr:uid="{00000000-0005-0000-0000-0000A8470000}"/>
    <cellStyle name="Title 34 6 3" xfId="18191" xr:uid="{00000000-0005-0000-0000-0000A9470000}"/>
    <cellStyle name="Title 34 6 3 2" xfId="18192" xr:uid="{00000000-0005-0000-0000-0000AA470000}"/>
    <cellStyle name="Title 34 6 4" xfId="18193" xr:uid="{00000000-0005-0000-0000-0000AB470000}"/>
    <cellStyle name="Title 34 7" xfId="18194" xr:uid="{00000000-0005-0000-0000-0000AC470000}"/>
    <cellStyle name="Title 34 7 2" xfId="18195" xr:uid="{00000000-0005-0000-0000-0000AD470000}"/>
    <cellStyle name="Title 34 8" xfId="18196" xr:uid="{00000000-0005-0000-0000-0000AE470000}"/>
    <cellStyle name="Title 34 8 2" xfId="18197" xr:uid="{00000000-0005-0000-0000-0000AF470000}"/>
    <cellStyle name="Title 34 9" xfId="18198" xr:uid="{00000000-0005-0000-0000-0000B0470000}"/>
    <cellStyle name="Title 34 9 2" xfId="18199" xr:uid="{00000000-0005-0000-0000-0000B1470000}"/>
    <cellStyle name="Title 35" xfId="3158" xr:uid="{00000000-0005-0000-0000-0000B2470000}"/>
    <cellStyle name="Title 35 10" xfId="18201" xr:uid="{00000000-0005-0000-0000-0000B3470000}"/>
    <cellStyle name="Title 35 10 2" xfId="18202" xr:uid="{00000000-0005-0000-0000-0000B4470000}"/>
    <cellStyle name="Title 35 11" xfId="18203" xr:uid="{00000000-0005-0000-0000-0000B5470000}"/>
    <cellStyle name="Title 35 12" xfId="18200" xr:uid="{00000000-0005-0000-0000-0000B6470000}"/>
    <cellStyle name="Title 35 2" xfId="18204" xr:uid="{00000000-0005-0000-0000-0000B7470000}"/>
    <cellStyle name="Title 35 2 2" xfId="18205" xr:uid="{00000000-0005-0000-0000-0000B8470000}"/>
    <cellStyle name="Title 35 2 2 2" xfId="18206" xr:uid="{00000000-0005-0000-0000-0000B9470000}"/>
    <cellStyle name="Title 35 2 3" xfId="18207" xr:uid="{00000000-0005-0000-0000-0000BA470000}"/>
    <cellStyle name="Title 35 2 3 2" xfId="18208" xr:uid="{00000000-0005-0000-0000-0000BB470000}"/>
    <cellStyle name="Title 35 2 4" xfId="18209" xr:uid="{00000000-0005-0000-0000-0000BC470000}"/>
    <cellStyle name="Title 35 3" xfId="18210" xr:uid="{00000000-0005-0000-0000-0000BD470000}"/>
    <cellStyle name="Title 35 3 2" xfId="18211" xr:uid="{00000000-0005-0000-0000-0000BE470000}"/>
    <cellStyle name="Title 35 3 2 2" xfId="18212" xr:uid="{00000000-0005-0000-0000-0000BF470000}"/>
    <cellStyle name="Title 35 3 3" xfId="18213" xr:uid="{00000000-0005-0000-0000-0000C0470000}"/>
    <cellStyle name="Title 35 3 3 2" xfId="18214" xr:uid="{00000000-0005-0000-0000-0000C1470000}"/>
    <cellStyle name="Title 35 3 4" xfId="18215" xr:uid="{00000000-0005-0000-0000-0000C2470000}"/>
    <cellStyle name="Title 35 4" xfId="18216" xr:uid="{00000000-0005-0000-0000-0000C3470000}"/>
    <cellStyle name="Title 35 4 2" xfId="18217" xr:uid="{00000000-0005-0000-0000-0000C4470000}"/>
    <cellStyle name="Title 35 4 2 2" xfId="18218" xr:uid="{00000000-0005-0000-0000-0000C5470000}"/>
    <cellStyle name="Title 35 4 3" xfId="18219" xr:uid="{00000000-0005-0000-0000-0000C6470000}"/>
    <cellStyle name="Title 35 4 3 2" xfId="18220" xr:uid="{00000000-0005-0000-0000-0000C7470000}"/>
    <cellStyle name="Title 35 4 4" xfId="18221" xr:uid="{00000000-0005-0000-0000-0000C8470000}"/>
    <cellStyle name="Title 35 5" xfId="18222" xr:uid="{00000000-0005-0000-0000-0000C9470000}"/>
    <cellStyle name="Title 35 5 2" xfId="18223" xr:uid="{00000000-0005-0000-0000-0000CA470000}"/>
    <cellStyle name="Title 35 5 2 2" xfId="18224" xr:uid="{00000000-0005-0000-0000-0000CB470000}"/>
    <cellStyle name="Title 35 5 3" xfId="18225" xr:uid="{00000000-0005-0000-0000-0000CC470000}"/>
    <cellStyle name="Title 35 5 3 2" xfId="18226" xr:uid="{00000000-0005-0000-0000-0000CD470000}"/>
    <cellStyle name="Title 35 5 4" xfId="18227" xr:uid="{00000000-0005-0000-0000-0000CE470000}"/>
    <cellStyle name="Title 35 5 4 2" xfId="18228" xr:uid="{00000000-0005-0000-0000-0000CF470000}"/>
    <cellStyle name="Title 35 5 5" xfId="18229" xr:uid="{00000000-0005-0000-0000-0000D0470000}"/>
    <cellStyle name="Title 35 6" xfId="18230" xr:uid="{00000000-0005-0000-0000-0000D1470000}"/>
    <cellStyle name="Title 35 6 2" xfId="18231" xr:uid="{00000000-0005-0000-0000-0000D2470000}"/>
    <cellStyle name="Title 35 6 2 2" xfId="18232" xr:uid="{00000000-0005-0000-0000-0000D3470000}"/>
    <cellStyle name="Title 35 6 3" xfId="18233" xr:uid="{00000000-0005-0000-0000-0000D4470000}"/>
    <cellStyle name="Title 35 6 3 2" xfId="18234" xr:uid="{00000000-0005-0000-0000-0000D5470000}"/>
    <cellStyle name="Title 35 6 4" xfId="18235" xr:uid="{00000000-0005-0000-0000-0000D6470000}"/>
    <cellStyle name="Title 35 7" xfId="18236" xr:uid="{00000000-0005-0000-0000-0000D7470000}"/>
    <cellStyle name="Title 35 7 2" xfId="18237" xr:uid="{00000000-0005-0000-0000-0000D8470000}"/>
    <cellStyle name="Title 35 8" xfId="18238" xr:uid="{00000000-0005-0000-0000-0000D9470000}"/>
    <cellStyle name="Title 35 8 2" xfId="18239" xr:uid="{00000000-0005-0000-0000-0000DA470000}"/>
    <cellStyle name="Title 35 9" xfId="18240" xr:uid="{00000000-0005-0000-0000-0000DB470000}"/>
    <cellStyle name="Title 35 9 2" xfId="18241" xr:uid="{00000000-0005-0000-0000-0000DC470000}"/>
    <cellStyle name="Title 36" xfId="3159" xr:uid="{00000000-0005-0000-0000-0000DD470000}"/>
    <cellStyle name="Title 36 10" xfId="18243" xr:uid="{00000000-0005-0000-0000-0000DE470000}"/>
    <cellStyle name="Title 36 10 2" xfId="18244" xr:uid="{00000000-0005-0000-0000-0000DF470000}"/>
    <cellStyle name="Title 36 11" xfId="18245" xr:uid="{00000000-0005-0000-0000-0000E0470000}"/>
    <cellStyle name="Title 36 12" xfId="18242" xr:uid="{00000000-0005-0000-0000-0000E1470000}"/>
    <cellStyle name="Title 36 2" xfId="18246" xr:uid="{00000000-0005-0000-0000-0000E2470000}"/>
    <cellStyle name="Title 36 2 2" xfId="18247" xr:uid="{00000000-0005-0000-0000-0000E3470000}"/>
    <cellStyle name="Title 36 2 2 2" xfId="18248" xr:uid="{00000000-0005-0000-0000-0000E4470000}"/>
    <cellStyle name="Title 36 2 3" xfId="18249" xr:uid="{00000000-0005-0000-0000-0000E5470000}"/>
    <cellStyle name="Title 36 2 3 2" xfId="18250" xr:uid="{00000000-0005-0000-0000-0000E6470000}"/>
    <cellStyle name="Title 36 2 4" xfId="18251" xr:uid="{00000000-0005-0000-0000-0000E7470000}"/>
    <cellStyle name="Title 36 3" xfId="18252" xr:uid="{00000000-0005-0000-0000-0000E8470000}"/>
    <cellStyle name="Title 36 3 2" xfId="18253" xr:uid="{00000000-0005-0000-0000-0000E9470000}"/>
    <cellStyle name="Title 36 3 2 2" xfId="18254" xr:uid="{00000000-0005-0000-0000-0000EA470000}"/>
    <cellStyle name="Title 36 3 3" xfId="18255" xr:uid="{00000000-0005-0000-0000-0000EB470000}"/>
    <cellStyle name="Title 36 3 3 2" xfId="18256" xr:uid="{00000000-0005-0000-0000-0000EC470000}"/>
    <cellStyle name="Title 36 3 4" xfId="18257" xr:uid="{00000000-0005-0000-0000-0000ED470000}"/>
    <cellStyle name="Title 36 4" xfId="18258" xr:uid="{00000000-0005-0000-0000-0000EE470000}"/>
    <cellStyle name="Title 36 4 2" xfId="18259" xr:uid="{00000000-0005-0000-0000-0000EF470000}"/>
    <cellStyle name="Title 36 4 2 2" xfId="18260" xr:uid="{00000000-0005-0000-0000-0000F0470000}"/>
    <cellStyle name="Title 36 4 3" xfId="18261" xr:uid="{00000000-0005-0000-0000-0000F1470000}"/>
    <cellStyle name="Title 36 4 3 2" xfId="18262" xr:uid="{00000000-0005-0000-0000-0000F2470000}"/>
    <cellStyle name="Title 36 4 4" xfId="18263" xr:uid="{00000000-0005-0000-0000-0000F3470000}"/>
    <cellStyle name="Title 36 5" xfId="18264" xr:uid="{00000000-0005-0000-0000-0000F4470000}"/>
    <cellStyle name="Title 36 5 2" xfId="18265" xr:uid="{00000000-0005-0000-0000-0000F5470000}"/>
    <cellStyle name="Title 36 5 2 2" xfId="18266" xr:uid="{00000000-0005-0000-0000-0000F6470000}"/>
    <cellStyle name="Title 36 5 3" xfId="18267" xr:uid="{00000000-0005-0000-0000-0000F7470000}"/>
    <cellStyle name="Title 36 5 3 2" xfId="18268" xr:uid="{00000000-0005-0000-0000-0000F8470000}"/>
    <cellStyle name="Title 36 5 4" xfId="18269" xr:uid="{00000000-0005-0000-0000-0000F9470000}"/>
    <cellStyle name="Title 36 5 4 2" xfId="18270" xr:uid="{00000000-0005-0000-0000-0000FA470000}"/>
    <cellStyle name="Title 36 5 5" xfId="18271" xr:uid="{00000000-0005-0000-0000-0000FB470000}"/>
    <cellStyle name="Title 36 6" xfId="18272" xr:uid="{00000000-0005-0000-0000-0000FC470000}"/>
    <cellStyle name="Title 36 6 2" xfId="18273" xr:uid="{00000000-0005-0000-0000-0000FD470000}"/>
    <cellStyle name="Title 36 6 2 2" xfId="18274" xr:uid="{00000000-0005-0000-0000-0000FE470000}"/>
    <cellStyle name="Title 36 6 3" xfId="18275" xr:uid="{00000000-0005-0000-0000-0000FF470000}"/>
    <cellStyle name="Title 36 6 3 2" xfId="18276" xr:uid="{00000000-0005-0000-0000-000000480000}"/>
    <cellStyle name="Title 36 6 4" xfId="18277" xr:uid="{00000000-0005-0000-0000-000001480000}"/>
    <cellStyle name="Title 36 7" xfId="18278" xr:uid="{00000000-0005-0000-0000-000002480000}"/>
    <cellStyle name="Title 36 7 2" xfId="18279" xr:uid="{00000000-0005-0000-0000-000003480000}"/>
    <cellStyle name="Title 36 8" xfId="18280" xr:uid="{00000000-0005-0000-0000-000004480000}"/>
    <cellStyle name="Title 36 8 2" xfId="18281" xr:uid="{00000000-0005-0000-0000-000005480000}"/>
    <cellStyle name="Title 36 9" xfId="18282" xr:uid="{00000000-0005-0000-0000-000006480000}"/>
    <cellStyle name="Title 36 9 2" xfId="18283" xr:uid="{00000000-0005-0000-0000-000007480000}"/>
    <cellStyle name="Title 37" xfId="3160" xr:uid="{00000000-0005-0000-0000-000008480000}"/>
    <cellStyle name="Title 37 10" xfId="18285" xr:uid="{00000000-0005-0000-0000-000009480000}"/>
    <cellStyle name="Title 37 10 2" xfId="18286" xr:uid="{00000000-0005-0000-0000-00000A480000}"/>
    <cellStyle name="Title 37 11" xfId="18287" xr:uid="{00000000-0005-0000-0000-00000B480000}"/>
    <cellStyle name="Title 37 12" xfId="18284" xr:uid="{00000000-0005-0000-0000-00000C480000}"/>
    <cellStyle name="Title 37 2" xfId="18288" xr:uid="{00000000-0005-0000-0000-00000D480000}"/>
    <cellStyle name="Title 37 2 2" xfId="18289" xr:uid="{00000000-0005-0000-0000-00000E480000}"/>
    <cellStyle name="Title 37 2 2 2" xfId="18290" xr:uid="{00000000-0005-0000-0000-00000F480000}"/>
    <cellStyle name="Title 37 2 3" xfId="18291" xr:uid="{00000000-0005-0000-0000-000010480000}"/>
    <cellStyle name="Title 37 2 3 2" xfId="18292" xr:uid="{00000000-0005-0000-0000-000011480000}"/>
    <cellStyle name="Title 37 2 4" xfId="18293" xr:uid="{00000000-0005-0000-0000-000012480000}"/>
    <cellStyle name="Title 37 3" xfId="18294" xr:uid="{00000000-0005-0000-0000-000013480000}"/>
    <cellStyle name="Title 37 3 2" xfId="18295" xr:uid="{00000000-0005-0000-0000-000014480000}"/>
    <cellStyle name="Title 37 3 2 2" xfId="18296" xr:uid="{00000000-0005-0000-0000-000015480000}"/>
    <cellStyle name="Title 37 3 3" xfId="18297" xr:uid="{00000000-0005-0000-0000-000016480000}"/>
    <cellStyle name="Title 37 3 3 2" xfId="18298" xr:uid="{00000000-0005-0000-0000-000017480000}"/>
    <cellStyle name="Title 37 3 4" xfId="18299" xr:uid="{00000000-0005-0000-0000-000018480000}"/>
    <cellStyle name="Title 37 4" xfId="18300" xr:uid="{00000000-0005-0000-0000-000019480000}"/>
    <cellStyle name="Title 37 4 2" xfId="18301" xr:uid="{00000000-0005-0000-0000-00001A480000}"/>
    <cellStyle name="Title 37 4 2 2" xfId="18302" xr:uid="{00000000-0005-0000-0000-00001B480000}"/>
    <cellStyle name="Title 37 4 3" xfId="18303" xr:uid="{00000000-0005-0000-0000-00001C480000}"/>
    <cellStyle name="Title 37 4 3 2" xfId="18304" xr:uid="{00000000-0005-0000-0000-00001D480000}"/>
    <cellStyle name="Title 37 4 4" xfId="18305" xr:uid="{00000000-0005-0000-0000-00001E480000}"/>
    <cellStyle name="Title 37 5" xfId="18306" xr:uid="{00000000-0005-0000-0000-00001F480000}"/>
    <cellStyle name="Title 37 5 2" xfId="18307" xr:uid="{00000000-0005-0000-0000-000020480000}"/>
    <cellStyle name="Title 37 5 2 2" xfId="18308" xr:uid="{00000000-0005-0000-0000-000021480000}"/>
    <cellStyle name="Title 37 5 3" xfId="18309" xr:uid="{00000000-0005-0000-0000-000022480000}"/>
    <cellStyle name="Title 37 5 3 2" xfId="18310" xr:uid="{00000000-0005-0000-0000-000023480000}"/>
    <cellStyle name="Title 37 5 4" xfId="18311" xr:uid="{00000000-0005-0000-0000-000024480000}"/>
    <cellStyle name="Title 37 5 4 2" xfId="18312" xr:uid="{00000000-0005-0000-0000-000025480000}"/>
    <cellStyle name="Title 37 5 5" xfId="18313" xr:uid="{00000000-0005-0000-0000-000026480000}"/>
    <cellStyle name="Title 37 6" xfId="18314" xr:uid="{00000000-0005-0000-0000-000027480000}"/>
    <cellStyle name="Title 37 6 2" xfId="18315" xr:uid="{00000000-0005-0000-0000-000028480000}"/>
    <cellStyle name="Title 37 6 2 2" xfId="18316" xr:uid="{00000000-0005-0000-0000-000029480000}"/>
    <cellStyle name="Title 37 6 3" xfId="18317" xr:uid="{00000000-0005-0000-0000-00002A480000}"/>
    <cellStyle name="Title 37 6 3 2" xfId="18318" xr:uid="{00000000-0005-0000-0000-00002B480000}"/>
    <cellStyle name="Title 37 6 4" xfId="18319" xr:uid="{00000000-0005-0000-0000-00002C480000}"/>
    <cellStyle name="Title 37 7" xfId="18320" xr:uid="{00000000-0005-0000-0000-00002D480000}"/>
    <cellStyle name="Title 37 7 2" xfId="18321" xr:uid="{00000000-0005-0000-0000-00002E480000}"/>
    <cellStyle name="Title 37 8" xfId="18322" xr:uid="{00000000-0005-0000-0000-00002F480000}"/>
    <cellStyle name="Title 37 8 2" xfId="18323" xr:uid="{00000000-0005-0000-0000-000030480000}"/>
    <cellStyle name="Title 37 9" xfId="18324" xr:uid="{00000000-0005-0000-0000-000031480000}"/>
    <cellStyle name="Title 37 9 2" xfId="18325" xr:uid="{00000000-0005-0000-0000-000032480000}"/>
    <cellStyle name="Title 38" xfId="3161" xr:uid="{00000000-0005-0000-0000-000033480000}"/>
    <cellStyle name="Title 38 10" xfId="18327" xr:uid="{00000000-0005-0000-0000-000034480000}"/>
    <cellStyle name="Title 38 10 2" xfId="18328" xr:uid="{00000000-0005-0000-0000-000035480000}"/>
    <cellStyle name="Title 38 11" xfId="18329" xr:uid="{00000000-0005-0000-0000-000036480000}"/>
    <cellStyle name="Title 38 12" xfId="18326" xr:uid="{00000000-0005-0000-0000-000037480000}"/>
    <cellStyle name="Title 38 2" xfId="18330" xr:uid="{00000000-0005-0000-0000-000038480000}"/>
    <cellStyle name="Title 38 2 2" xfId="18331" xr:uid="{00000000-0005-0000-0000-000039480000}"/>
    <cellStyle name="Title 38 2 2 2" xfId="18332" xr:uid="{00000000-0005-0000-0000-00003A480000}"/>
    <cellStyle name="Title 38 2 3" xfId="18333" xr:uid="{00000000-0005-0000-0000-00003B480000}"/>
    <cellStyle name="Title 38 2 3 2" xfId="18334" xr:uid="{00000000-0005-0000-0000-00003C480000}"/>
    <cellStyle name="Title 38 2 4" xfId="18335" xr:uid="{00000000-0005-0000-0000-00003D480000}"/>
    <cellStyle name="Title 38 3" xfId="18336" xr:uid="{00000000-0005-0000-0000-00003E480000}"/>
    <cellStyle name="Title 38 3 2" xfId="18337" xr:uid="{00000000-0005-0000-0000-00003F480000}"/>
    <cellStyle name="Title 38 3 2 2" xfId="18338" xr:uid="{00000000-0005-0000-0000-000040480000}"/>
    <cellStyle name="Title 38 3 3" xfId="18339" xr:uid="{00000000-0005-0000-0000-000041480000}"/>
    <cellStyle name="Title 38 3 3 2" xfId="18340" xr:uid="{00000000-0005-0000-0000-000042480000}"/>
    <cellStyle name="Title 38 3 4" xfId="18341" xr:uid="{00000000-0005-0000-0000-000043480000}"/>
    <cellStyle name="Title 38 4" xfId="18342" xr:uid="{00000000-0005-0000-0000-000044480000}"/>
    <cellStyle name="Title 38 4 2" xfId="18343" xr:uid="{00000000-0005-0000-0000-000045480000}"/>
    <cellStyle name="Title 38 4 2 2" xfId="18344" xr:uid="{00000000-0005-0000-0000-000046480000}"/>
    <cellStyle name="Title 38 4 3" xfId="18345" xr:uid="{00000000-0005-0000-0000-000047480000}"/>
    <cellStyle name="Title 38 4 3 2" xfId="18346" xr:uid="{00000000-0005-0000-0000-000048480000}"/>
    <cellStyle name="Title 38 4 4" xfId="18347" xr:uid="{00000000-0005-0000-0000-000049480000}"/>
    <cellStyle name="Title 38 5" xfId="18348" xr:uid="{00000000-0005-0000-0000-00004A480000}"/>
    <cellStyle name="Title 38 5 2" xfId="18349" xr:uid="{00000000-0005-0000-0000-00004B480000}"/>
    <cellStyle name="Title 38 5 2 2" xfId="18350" xr:uid="{00000000-0005-0000-0000-00004C480000}"/>
    <cellStyle name="Title 38 5 3" xfId="18351" xr:uid="{00000000-0005-0000-0000-00004D480000}"/>
    <cellStyle name="Title 38 5 3 2" xfId="18352" xr:uid="{00000000-0005-0000-0000-00004E480000}"/>
    <cellStyle name="Title 38 5 4" xfId="18353" xr:uid="{00000000-0005-0000-0000-00004F480000}"/>
    <cellStyle name="Title 38 5 4 2" xfId="18354" xr:uid="{00000000-0005-0000-0000-000050480000}"/>
    <cellStyle name="Title 38 5 5" xfId="18355" xr:uid="{00000000-0005-0000-0000-000051480000}"/>
    <cellStyle name="Title 38 6" xfId="18356" xr:uid="{00000000-0005-0000-0000-000052480000}"/>
    <cellStyle name="Title 38 6 2" xfId="18357" xr:uid="{00000000-0005-0000-0000-000053480000}"/>
    <cellStyle name="Title 38 6 2 2" xfId="18358" xr:uid="{00000000-0005-0000-0000-000054480000}"/>
    <cellStyle name="Title 38 6 3" xfId="18359" xr:uid="{00000000-0005-0000-0000-000055480000}"/>
    <cellStyle name="Title 38 6 3 2" xfId="18360" xr:uid="{00000000-0005-0000-0000-000056480000}"/>
    <cellStyle name="Title 38 6 4" xfId="18361" xr:uid="{00000000-0005-0000-0000-000057480000}"/>
    <cellStyle name="Title 38 7" xfId="18362" xr:uid="{00000000-0005-0000-0000-000058480000}"/>
    <cellStyle name="Title 38 7 2" xfId="18363" xr:uid="{00000000-0005-0000-0000-000059480000}"/>
    <cellStyle name="Title 38 8" xfId="18364" xr:uid="{00000000-0005-0000-0000-00005A480000}"/>
    <cellStyle name="Title 38 8 2" xfId="18365" xr:uid="{00000000-0005-0000-0000-00005B480000}"/>
    <cellStyle name="Title 38 9" xfId="18366" xr:uid="{00000000-0005-0000-0000-00005C480000}"/>
    <cellStyle name="Title 38 9 2" xfId="18367" xr:uid="{00000000-0005-0000-0000-00005D480000}"/>
    <cellStyle name="Title 39" xfId="3162" xr:uid="{00000000-0005-0000-0000-00005E480000}"/>
    <cellStyle name="Title 39 10" xfId="18369" xr:uid="{00000000-0005-0000-0000-00005F480000}"/>
    <cellStyle name="Title 39 10 2" xfId="18370" xr:uid="{00000000-0005-0000-0000-000060480000}"/>
    <cellStyle name="Title 39 11" xfId="18371" xr:uid="{00000000-0005-0000-0000-000061480000}"/>
    <cellStyle name="Title 39 12" xfId="18368" xr:uid="{00000000-0005-0000-0000-000062480000}"/>
    <cellStyle name="Title 39 2" xfId="18372" xr:uid="{00000000-0005-0000-0000-000063480000}"/>
    <cellStyle name="Title 39 2 2" xfId="18373" xr:uid="{00000000-0005-0000-0000-000064480000}"/>
    <cellStyle name="Title 39 2 2 2" xfId="18374" xr:uid="{00000000-0005-0000-0000-000065480000}"/>
    <cellStyle name="Title 39 2 3" xfId="18375" xr:uid="{00000000-0005-0000-0000-000066480000}"/>
    <cellStyle name="Title 39 2 3 2" xfId="18376" xr:uid="{00000000-0005-0000-0000-000067480000}"/>
    <cellStyle name="Title 39 2 4" xfId="18377" xr:uid="{00000000-0005-0000-0000-000068480000}"/>
    <cellStyle name="Title 39 3" xfId="18378" xr:uid="{00000000-0005-0000-0000-000069480000}"/>
    <cellStyle name="Title 39 3 2" xfId="18379" xr:uid="{00000000-0005-0000-0000-00006A480000}"/>
    <cellStyle name="Title 39 3 2 2" xfId="18380" xr:uid="{00000000-0005-0000-0000-00006B480000}"/>
    <cellStyle name="Title 39 3 3" xfId="18381" xr:uid="{00000000-0005-0000-0000-00006C480000}"/>
    <cellStyle name="Title 39 3 3 2" xfId="18382" xr:uid="{00000000-0005-0000-0000-00006D480000}"/>
    <cellStyle name="Title 39 3 4" xfId="18383" xr:uid="{00000000-0005-0000-0000-00006E480000}"/>
    <cellStyle name="Title 39 4" xfId="18384" xr:uid="{00000000-0005-0000-0000-00006F480000}"/>
    <cellStyle name="Title 39 4 2" xfId="18385" xr:uid="{00000000-0005-0000-0000-000070480000}"/>
    <cellStyle name="Title 39 4 2 2" xfId="18386" xr:uid="{00000000-0005-0000-0000-000071480000}"/>
    <cellStyle name="Title 39 4 3" xfId="18387" xr:uid="{00000000-0005-0000-0000-000072480000}"/>
    <cellStyle name="Title 39 4 3 2" xfId="18388" xr:uid="{00000000-0005-0000-0000-000073480000}"/>
    <cellStyle name="Title 39 4 4" xfId="18389" xr:uid="{00000000-0005-0000-0000-000074480000}"/>
    <cellStyle name="Title 39 5" xfId="18390" xr:uid="{00000000-0005-0000-0000-000075480000}"/>
    <cellStyle name="Title 39 5 2" xfId="18391" xr:uid="{00000000-0005-0000-0000-000076480000}"/>
    <cellStyle name="Title 39 5 2 2" xfId="18392" xr:uid="{00000000-0005-0000-0000-000077480000}"/>
    <cellStyle name="Title 39 5 3" xfId="18393" xr:uid="{00000000-0005-0000-0000-000078480000}"/>
    <cellStyle name="Title 39 5 3 2" xfId="18394" xr:uid="{00000000-0005-0000-0000-000079480000}"/>
    <cellStyle name="Title 39 5 4" xfId="18395" xr:uid="{00000000-0005-0000-0000-00007A480000}"/>
    <cellStyle name="Title 39 5 4 2" xfId="18396" xr:uid="{00000000-0005-0000-0000-00007B480000}"/>
    <cellStyle name="Title 39 5 5" xfId="18397" xr:uid="{00000000-0005-0000-0000-00007C480000}"/>
    <cellStyle name="Title 39 6" xfId="18398" xr:uid="{00000000-0005-0000-0000-00007D480000}"/>
    <cellStyle name="Title 39 6 2" xfId="18399" xr:uid="{00000000-0005-0000-0000-00007E480000}"/>
    <cellStyle name="Title 39 6 2 2" xfId="18400" xr:uid="{00000000-0005-0000-0000-00007F480000}"/>
    <cellStyle name="Title 39 6 3" xfId="18401" xr:uid="{00000000-0005-0000-0000-000080480000}"/>
    <cellStyle name="Title 39 6 3 2" xfId="18402" xr:uid="{00000000-0005-0000-0000-000081480000}"/>
    <cellStyle name="Title 39 6 4" xfId="18403" xr:uid="{00000000-0005-0000-0000-000082480000}"/>
    <cellStyle name="Title 39 7" xfId="18404" xr:uid="{00000000-0005-0000-0000-000083480000}"/>
    <cellStyle name="Title 39 7 2" xfId="18405" xr:uid="{00000000-0005-0000-0000-000084480000}"/>
    <cellStyle name="Title 39 8" xfId="18406" xr:uid="{00000000-0005-0000-0000-000085480000}"/>
    <cellStyle name="Title 39 8 2" xfId="18407" xr:uid="{00000000-0005-0000-0000-000086480000}"/>
    <cellStyle name="Title 39 9" xfId="18408" xr:uid="{00000000-0005-0000-0000-000087480000}"/>
    <cellStyle name="Title 39 9 2" xfId="18409" xr:uid="{00000000-0005-0000-0000-000088480000}"/>
    <cellStyle name="Title 4" xfId="3163" xr:uid="{00000000-0005-0000-0000-000089480000}"/>
    <cellStyle name="Title 4 10" xfId="18411" xr:uid="{00000000-0005-0000-0000-00008A480000}"/>
    <cellStyle name="Title 4 10 2" xfId="18412" xr:uid="{00000000-0005-0000-0000-00008B480000}"/>
    <cellStyle name="Title 4 11" xfId="18413" xr:uid="{00000000-0005-0000-0000-00008C480000}"/>
    <cellStyle name="Title 4 11 2" xfId="18414" xr:uid="{00000000-0005-0000-0000-00008D480000}"/>
    <cellStyle name="Title 4 12" xfId="18415" xr:uid="{00000000-0005-0000-0000-00008E480000}"/>
    <cellStyle name="Title 4 13" xfId="18410" xr:uid="{00000000-0005-0000-0000-00008F480000}"/>
    <cellStyle name="Title 4 2" xfId="18416" xr:uid="{00000000-0005-0000-0000-000090480000}"/>
    <cellStyle name="Title 4 2 2" xfId="18417" xr:uid="{00000000-0005-0000-0000-000091480000}"/>
    <cellStyle name="Title 4 2 2 2" xfId="18418" xr:uid="{00000000-0005-0000-0000-000092480000}"/>
    <cellStyle name="Title 4 2 2 2 2" xfId="18419" xr:uid="{00000000-0005-0000-0000-000093480000}"/>
    <cellStyle name="Title 4 2 2 3" xfId="18420" xr:uid="{00000000-0005-0000-0000-000094480000}"/>
    <cellStyle name="Title 4 2 2 3 2" xfId="18421" xr:uid="{00000000-0005-0000-0000-000095480000}"/>
    <cellStyle name="Title 4 2 2 4" xfId="18422" xr:uid="{00000000-0005-0000-0000-000096480000}"/>
    <cellStyle name="Title 4 2 3" xfId="18423" xr:uid="{00000000-0005-0000-0000-000097480000}"/>
    <cellStyle name="Title 4 2 3 2" xfId="18424" xr:uid="{00000000-0005-0000-0000-000098480000}"/>
    <cellStyle name="Title 4 2 3 2 2" xfId="18425" xr:uid="{00000000-0005-0000-0000-000099480000}"/>
    <cellStyle name="Title 4 2 3 3" xfId="18426" xr:uid="{00000000-0005-0000-0000-00009A480000}"/>
    <cellStyle name="Title 4 2 3 3 2" xfId="18427" xr:uid="{00000000-0005-0000-0000-00009B480000}"/>
    <cellStyle name="Title 4 2 3 4" xfId="18428" xr:uid="{00000000-0005-0000-0000-00009C480000}"/>
    <cellStyle name="Title 4 2 4" xfId="18429" xr:uid="{00000000-0005-0000-0000-00009D480000}"/>
    <cellStyle name="Title 4 2 4 2" xfId="18430" xr:uid="{00000000-0005-0000-0000-00009E480000}"/>
    <cellStyle name="Title 4 2 4 2 2" xfId="18431" xr:uid="{00000000-0005-0000-0000-00009F480000}"/>
    <cellStyle name="Title 4 2 4 3" xfId="18432" xr:uid="{00000000-0005-0000-0000-0000A0480000}"/>
    <cellStyle name="Title 4 2 4 3 2" xfId="18433" xr:uid="{00000000-0005-0000-0000-0000A1480000}"/>
    <cellStyle name="Title 4 2 4 4" xfId="18434" xr:uid="{00000000-0005-0000-0000-0000A2480000}"/>
    <cellStyle name="Title 4 2 4 4 2" xfId="18435" xr:uid="{00000000-0005-0000-0000-0000A3480000}"/>
    <cellStyle name="Title 4 2 4 5" xfId="18436" xr:uid="{00000000-0005-0000-0000-0000A4480000}"/>
    <cellStyle name="Title 4 2 5" xfId="18437" xr:uid="{00000000-0005-0000-0000-0000A5480000}"/>
    <cellStyle name="Title 4 2 5 2" xfId="18438" xr:uid="{00000000-0005-0000-0000-0000A6480000}"/>
    <cellStyle name="Title 4 2 5 2 2" xfId="18439" xr:uid="{00000000-0005-0000-0000-0000A7480000}"/>
    <cellStyle name="Title 4 2 5 3" xfId="18440" xr:uid="{00000000-0005-0000-0000-0000A8480000}"/>
    <cellStyle name="Title 4 2 5 3 2" xfId="18441" xr:uid="{00000000-0005-0000-0000-0000A9480000}"/>
    <cellStyle name="Title 4 2 5 4" xfId="18442" xr:uid="{00000000-0005-0000-0000-0000AA480000}"/>
    <cellStyle name="Title 4 2 6" xfId="18443" xr:uid="{00000000-0005-0000-0000-0000AB480000}"/>
    <cellStyle name="Title 4 2 6 2" xfId="18444" xr:uid="{00000000-0005-0000-0000-0000AC480000}"/>
    <cellStyle name="Title 4 2 7" xfId="18445" xr:uid="{00000000-0005-0000-0000-0000AD480000}"/>
    <cellStyle name="Title 4 2 7 2" xfId="18446" xr:uid="{00000000-0005-0000-0000-0000AE480000}"/>
    <cellStyle name="Title 4 2 8" xfId="18447" xr:uid="{00000000-0005-0000-0000-0000AF480000}"/>
    <cellStyle name="Title 4 2 8 2" xfId="18448" xr:uid="{00000000-0005-0000-0000-0000B0480000}"/>
    <cellStyle name="Title 4 2 9" xfId="18449" xr:uid="{00000000-0005-0000-0000-0000B1480000}"/>
    <cellStyle name="Title 4 3" xfId="18450" xr:uid="{00000000-0005-0000-0000-0000B2480000}"/>
    <cellStyle name="Title 4 3 2" xfId="18451" xr:uid="{00000000-0005-0000-0000-0000B3480000}"/>
    <cellStyle name="Title 4 3 2 2" xfId="18452" xr:uid="{00000000-0005-0000-0000-0000B4480000}"/>
    <cellStyle name="Title 4 3 3" xfId="18453" xr:uid="{00000000-0005-0000-0000-0000B5480000}"/>
    <cellStyle name="Title 4 3 3 2" xfId="18454" xr:uid="{00000000-0005-0000-0000-0000B6480000}"/>
    <cellStyle name="Title 4 3 4" xfId="18455" xr:uid="{00000000-0005-0000-0000-0000B7480000}"/>
    <cellStyle name="Title 4 4" xfId="18456" xr:uid="{00000000-0005-0000-0000-0000B8480000}"/>
    <cellStyle name="Title 4 4 2" xfId="18457" xr:uid="{00000000-0005-0000-0000-0000B9480000}"/>
    <cellStyle name="Title 4 4 2 2" xfId="18458" xr:uid="{00000000-0005-0000-0000-0000BA480000}"/>
    <cellStyle name="Title 4 4 3" xfId="18459" xr:uid="{00000000-0005-0000-0000-0000BB480000}"/>
    <cellStyle name="Title 4 4 3 2" xfId="18460" xr:uid="{00000000-0005-0000-0000-0000BC480000}"/>
    <cellStyle name="Title 4 4 4" xfId="18461" xr:uid="{00000000-0005-0000-0000-0000BD480000}"/>
    <cellStyle name="Title 4 5" xfId="18462" xr:uid="{00000000-0005-0000-0000-0000BE480000}"/>
    <cellStyle name="Title 4 5 2" xfId="18463" xr:uid="{00000000-0005-0000-0000-0000BF480000}"/>
    <cellStyle name="Title 4 5 2 2" xfId="18464" xr:uid="{00000000-0005-0000-0000-0000C0480000}"/>
    <cellStyle name="Title 4 5 3" xfId="18465" xr:uid="{00000000-0005-0000-0000-0000C1480000}"/>
    <cellStyle name="Title 4 5 3 2" xfId="18466" xr:uid="{00000000-0005-0000-0000-0000C2480000}"/>
    <cellStyle name="Title 4 5 4" xfId="18467" xr:uid="{00000000-0005-0000-0000-0000C3480000}"/>
    <cellStyle name="Title 4 6" xfId="18468" xr:uid="{00000000-0005-0000-0000-0000C4480000}"/>
    <cellStyle name="Title 4 6 2" xfId="18469" xr:uid="{00000000-0005-0000-0000-0000C5480000}"/>
    <cellStyle name="Title 4 6 2 2" xfId="18470" xr:uid="{00000000-0005-0000-0000-0000C6480000}"/>
    <cellStyle name="Title 4 6 3" xfId="18471" xr:uid="{00000000-0005-0000-0000-0000C7480000}"/>
    <cellStyle name="Title 4 6 3 2" xfId="18472" xr:uid="{00000000-0005-0000-0000-0000C8480000}"/>
    <cellStyle name="Title 4 6 4" xfId="18473" xr:uid="{00000000-0005-0000-0000-0000C9480000}"/>
    <cellStyle name="Title 4 6 4 2" xfId="18474" xr:uid="{00000000-0005-0000-0000-0000CA480000}"/>
    <cellStyle name="Title 4 6 5" xfId="18475" xr:uid="{00000000-0005-0000-0000-0000CB480000}"/>
    <cellStyle name="Title 4 7" xfId="18476" xr:uid="{00000000-0005-0000-0000-0000CC480000}"/>
    <cellStyle name="Title 4 7 2" xfId="18477" xr:uid="{00000000-0005-0000-0000-0000CD480000}"/>
    <cellStyle name="Title 4 7 2 2" xfId="18478" xr:uid="{00000000-0005-0000-0000-0000CE480000}"/>
    <cellStyle name="Title 4 7 3" xfId="18479" xr:uid="{00000000-0005-0000-0000-0000CF480000}"/>
    <cellStyle name="Title 4 7 3 2" xfId="18480" xr:uid="{00000000-0005-0000-0000-0000D0480000}"/>
    <cellStyle name="Title 4 7 4" xfId="18481" xr:uid="{00000000-0005-0000-0000-0000D1480000}"/>
    <cellStyle name="Title 4 8" xfId="18482" xr:uid="{00000000-0005-0000-0000-0000D2480000}"/>
    <cellStyle name="Title 4 8 2" xfId="18483" xr:uid="{00000000-0005-0000-0000-0000D3480000}"/>
    <cellStyle name="Title 4 9" xfId="18484" xr:uid="{00000000-0005-0000-0000-0000D4480000}"/>
    <cellStyle name="Title 4 9 2" xfId="18485" xr:uid="{00000000-0005-0000-0000-0000D5480000}"/>
    <cellStyle name="Title 40" xfId="3164" xr:uid="{00000000-0005-0000-0000-0000D6480000}"/>
    <cellStyle name="Title 40 10" xfId="18487" xr:uid="{00000000-0005-0000-0000-0000D7480000}"/>
    <cellStyle name="Title 40 10 2" xfId="18488" xr:uid="{00000000-0005-0000-0000-0000D8480000}"/>
    <cellStyle name="Title 40 11" xfId="18489" xr:uid="{00000000-0005-0000-0000-0000D9480000}"/>
    <cellStyle name="Title 40 12" xfId="18486" xr:uid="{00000000-0005-0000-0000-0000DA480000}"/>
    <cellStyle name="Title 40 2" xfId="18490" xr:uid="{00000000-0005-0000-0000-0000DB480000}"/>
    <cellStyle name="Title 40 2 2" xfId="18491" xr:uid="{00000000-0005-0000-0000-0000DC480000}"/>
    <cellStyle name="Title 40 2 2 2" xfId="18492" xr:uid="{00000000-0005-0000-0000-0000DD480000}"/>
    <cellStyle name="Title 40 2 3" xfId="18493" xr:uid="{00000000-0005-0000-0000-0000DE480000}"/>
    <cellStyle name="Title 40 2 3 2" xfId="18494" xr:uid="{00000000-0005-0000-0000-0000DF480000}"/>
    <cellStyle name="Title 40 2 4" xfId="18495" xr:uid="{00000000-0005-0000-0000-0000E0480000}"/>
    <cellStyle name="Title 40 3" xfId="18496" xr:uid="{00000000-0005-0000-0000-0000E1480000}"/>
    <cellStyle name="Title 40 3 2" xfId="18497" xr:uid="{00000000-0005-0000-0000-0000E2480000}"/>
    <cellStyle name="Title 40 3 2 2" xfId="18498" xr:uid="{00000000-0005-0000-0000-0000E3480000}"/>
    <cellStyle name="Title 40 3 3" xfId="18499" xr:uid="{00000000-0005-0000-0000-0000E4480000}"/>
    <cellStyle name="Title 40 3 3 2" xfId="18500" xr:uid="{00000000-0005-0000-0000-0000E5480000}"/>
    <cellStyle name="Title 40 3 4" xfId="18501" xr:uid="{00000000-0005-0000-0000-0000E6480000}"/>
    <cellStyle name="Title 40 4" xfId="18502" xr:uid="{00000000-0005-0000-0000-0000E7480000}"/>
    <cellStyle name="Title 40 4 2" xfId="18503" xr:uid="{00000000-0005-0000-0000-0000E8480000}"/>
    <cellStyle name="Title 40 4 2 2" xfId="18504" xr:uid="{00000000-0005-0000-0000-0000E9480000}"/>
    <cellStyle name="Title 40 4 3" xfId="18505" xr:uid="{00000000-0005-0000-0000-0000EA480000}"/>
    <cellStyle name="Title 40 4 3 2" xfId="18506" xr:uid="{00000000-0005-0000-0000-0000EB480000}"/>
    <cellStyle name="Title 40 4 4" xfId="18507" xr:uid="{00000000-0005-0000-0000-0000EC480000}"/>
    <cellStyle name="Title 40 5" xfId="18508" xr:uid="{00000000-0005-0000-0000-0000ED480000}"/>
    <cellStyle name="Title 40 5 2" xfId="18509" xr:uid="{00000000-0005-0000-0000-0000EE480000}"/>
    <cellStyle name="Title 40 5 2 2" xfId="18510" xr:uid="{00000000-0005-0000-0000-0000EF480000}"/>
    <cellStyle name="Title 40 5 3" xfId="18511" xr:uid="{00000000-0005-0000-0000-0000F0480000}"/>
    <cellStyle name="Title 40 5 3 2" xfId="18512" xr:uid="{00000000-0005-0000-0000-0000F1480000}"/>
    <cellStyle name="Title 40 5 4" xfId="18513" xr:uid="{00000000-0005-0000-0000-0000F2480000}"/>
    <cellStyle name="Title 40 5 4 2" xfId="18514" xr:uid="{00000000-0005-0000-0000-0000F3480000}"/>
    <cellStyle name="Title 40 5 5" xfId="18515" xr:uid="{00000000-0005-0000-0000-0000F4480000}"/>
    <cellStyle name="Title 40 6" xfId="18516" xr:uid="{00000000-0005-0000-0000-0000F5480000}"/>
    <cellStyle name="Title 40 6 2" xfId="18517" xr:uid="{00000000-0005-0000-0000-0000F6480000}"/>
    <cellStyle name="Title 40 6 2 2" xfId="18518" xr:uid="{00000000-0005-0000-0000-0000F7480000}"/>
    <cellStyle name="Title 40 6 3" xfId="18519" xr:uid="{00000000-0005-0000-0000-0000F8480000}"/>
    <cellStyle name="Title 40 6 3 2" xfId="18520" xr:uid="{00000000-0005-0000-0000-0000F9480000}"/>
    <cellStyle name="Title 40 6 4" xfId="18521" xr:uid="{00000000-0005-0000-0000-0000FA480000}"/>
    <cellStyle name="Title 40 7" xfId="18522" xr:uid="{00000000-0005-0000-0000-0000FB480000}"/>
    <cellStyle name="Title 40 7 2" xfId="18523" xr:uid="{00000000-0005-0000-0000-0000FC480000}"/>
    <cellStyle name="Title 40 8" xfId="18524" xr:uid="{00000000-0005-0000-0000-0000FD480000}"/>
    <cellStyle name="Title 40 8 2" xfId="18525" xr:uid="{00000000-0005-0000-0000-0000FE480000}"/>
    <cellStyle name="Title 40 9" xfId="18526" xr:uid="{00000000-0005-0000-0000-0000FF480000}"/>
    <cellStyle name="Title 40 9 2" xfId="18527" xr:uid="{00000000-0005-0000-0000-000000490000}"/>
    <cellStyle name="Title 41" xfId="3165" xr:uid="{00000000-0005-0000-0000-000001490000}"/>
    <cellStyle name="Title 41 10" xfId="18529" xr:uid="{00000000-0005-0000-0000-000002490000}"/>
    <cellStyle name="Title 41 10 2" xfId="18530" xr:uid="{00000000-0005-0000-0000-000003490000}"/>
    <cellStyle name="Title 41 11" xfId="18531" xr:uid="{00000000-0005-0000-0000-000004490000}"/>
    <cellStyle name="Title 41 12" xfId="18528" xr:uid="{00000000-0005-0000-0000-000005490000}"/>
    <cellStyle name="Title 41 2" xfId="18532" xr:uid="{00000000-0005-0000-0000-000006490000}"/>
    <cellStyle name="Title 41 2 2" xfId="18533" xr:uid="{00000000-0005-0000-0000-000007490000}"/>
    <cellStyle name="Title 41 2 2 2" xfId="18534" xr:uid="{00000000-0005-0000-0000-000008490000}"/>
    <cellStyle name="Title 41 2 3" xfId="18535" xr:uid="{00000000-0005-0000-0000-000009490000}"/>
    <cellStyle name="Title 41 2 3 2" xfId="18536" xr:uid="{00000000-0005-0000-0000-00000A490000}"/>
    <cellStyle name="Title 41 2 4" xfId="18537" xr:uid="{00000000-0005-0000-0000-00000B490000}"/>
    <cellStyle name="Title 41 3" xfId="18538" xr:uid="{00000000-0005-0000-0000-00000C490000}"/>
    <cellStyle name="Title 41 3 2" xfId="18539" xr:uid="{00000000-0005-0000-0000-00000D490000}"/>
    <cellStyle name="Title 41 3 2 2" xfId="18540" xr:uid="{00000000-0005-0000-0000-00000E490000}"/>
    <cellStyle name="Title 41 3 3" xfId="18541" xr:uid="{00000000-0005-0000-0000-00000F490000}"/>
    <cellStyle name="Title 41 3 3 2" xfId="18542" xr:uid="{00000000-0005-0000-0000-000010490000}"/>
    <cellStyle name="Title 41 3 4" xfId="18543" xr:uid="{00000000-0005-0000-0000-000011490000}"/>
    <cellStyle name="Title 41 4" xfId="18544" xr:uid="{00000000-0005-0000-0000-000012490000}"/>
    <cellStyle name="Title 41 4 2" xfId="18545" xr:uid="{00000000-0005-0000-0000-000013490000}"/>
    <cellStyle name="Title 41 4 2 2" xfId="18546" xr:uid="{00000000-0005-0000-0000-000014490000}"/>
    <cellStyle name="Title 41 4 3" xfId="18547" xr:uid="{00000000-0005-0000-0000-000015490000}"/>
    <cellStyle name="Title 41 4 3 2" xfId="18548" xr:uid="{00000000-0005-0000-0000-000016490000}"/>
    <cellStyle name="Title 41 4 4" xfId="18549" xr:uid="{00000000-0005-0000-0000-000017490000}"/>
    <cellStyle name="Title 41 5" xfId="18550" xr:uid="{00000000-0005-0000-0000-000018490000}"/>
    <cellStyle name="Title 41 5 2" xfId="18551" xr:uid="{00000000-0005-0000-0000-000019490000}"/>
    <cellStyle name="Title 41 5 2 2" xfId="18552" xr:uid="{00000000-0005-0000-0000-00001A490000}"/>
    <cellStyle name="Title 41 5 3" xfId="18553" xr:uid="{00000000-0005-0000-0000-00001B490000}"/>
    <cellStyle name="Title 41 5 3 2" xfId="18554" xr:uid="{00000000-0005-0000-0000-00001C490000}"/>
    <cellStyle name="Title 41 5 4" xfId="18555" xr:uid="{00000000-0005-0000-0000-00001D490000}"/>
    <cellStyle name="Title 41 5 4 2" xfId="18556" xr:uid="{00000000-0005-0000-0000-00001E490000}"/>
    <cellStyle name="Title 41 5 5" xfId="18557" xr:uid="{00000000-0005-0000-0000-00001F490000}"/>
    <cellStyle name="Title 41 6" xfId="18558" xr:uid="{00000000-0005-0000-0000-000020490000}"/>
    <cellStyle name="Title 41 6 2" xfId="18559" xr:uid="{00000000-0005-0000-0000-000021490000}"/>
    <cellStyle name="Title 41 6 2 2" xfId="18560" xr:uid="{00000000-0005-0000-0000-000022490000}"/>
    <cellStyle name="Title 41 6 3" xfId="18561" xr:uid="{00000000-0005-0000-0000-000023490000}"/>
    <cellStyle name="Title 41 6 3 2" xfId="18562" xr:uid="{00000000-0005-0000-0000-000024490000}"/>
    <cellStyle name="Title 41 6 4" xfId="18563" xr:uid="{00000000-0005-0000-0000-000025490000}"/>
    <cellStyle name="Title 41 7" xfId="18564" xr:uid="{00000000-0005-0000-0000-000026490000}"/>
    <cellStyle name="Title 41 7 2" xfId="18565" xr:uid="{00000000-0005-0000-0000-000027490000}"/>
    <cellStyle name="Title 41 8" xfId="18566" xr:uid="{00000000-0005-0000-0000-000028490000}"/>
    <cellStyle name="Title 41 8 2" xfId="18567" xr:uid="{00000000-0005-0000-0000-000029490000}"/>
    <cellStyle name="Title 41 9" xfId="18568" xr:uid="{00000000-0005-0000-0000-00002A490000}"/>
    <cellStyle name="Title 41 9 2" xfId="18569" xr:uid="{00000000-0005-0000-0000-00002B490000}"/>
    <cellStyle name="Title 42" xfId="3166" xr:uid="{00000000-0005-0000-0000-00002C490000}"/>
    <cellStyle name="Title 42 10" xfId="18571" xr:uid="{00000000-0005-0000-0000-00002D490000}"/>
    <cellStyle name="Title 42 10 2" xfId="18572" xr:uid="{00000000-0005-0000-0000-00002E490000}"/>
    <cellStyle name="Title 42 11" xfId="18573" xr:uid="{00000000-0005-0000-0000-00002F490000}"/>
    <cellStyle name="Title 42 12" xfId="18570" xr:uid="{00000000-0005-0000-0000-000030490000}"/>
    <cellStyle name="Title 42 2" xfId="18574" xr:uid="{00000000-0005-0000-0000-000031490000}"/>
    <cellStyle name="Title 42 2 2" xfId="18575" xr:uid="{00000000-0005-0000-0000-000032490000}"/>
    <cellStyle name="Title 42 2 2 2" xfId="18576" xr:uid="{00000000-0005-0000-0000-000033490000}"/>
    <cellStyle name="Title 42 2 3" xfId="18577" xr:uid="{00000000-0005-0000-0000-000034490000}"/>
    <cellStyle name="Title 42 2 3 2" xfId="18578" xr:uid="{00000000-0005-0000-0000-000035490000}"/>
    <cellStyle name="Title 42 2 4" xfId="18579" xr:uid="{00000000-0005-0000-0000-000036490000}"/>
    <cellStyle name="Title 42 3" xfId="18580" xr:uid="{00000000-0005-0000-0000-000037490000}"/>
    <cellStyle name="Title 42 3 2" xfId="18581" xr:uid="{00000000-0005-0000-0000-000038490000}"/>
    <cellStyle name="Title 42 3 2 2" xfId="18582" xr:uid="{00000000-0005-0000-0000-000039490000}"/>
    <cellStyle name="Title 42 3 3" xfId="18583" xr:uid="{00000000-0005-0000-0000-00003A490000}"/>
    <cellStyle name="Title 42 3 3 2" xfId="18584" xr:uid="{00000000-0005-0000-0000-00003B490000}"/>
    <cellStyle name="Title 42 3 4" xfId="18585" xr:uid="{00000000-0005-0000-0000-00003C490000}"/>
    <cellStyle name="Title 42 4" xfId="18586" xr:uid="{00000000-0005-0000-0000-00003D490000}"/>
    <cellStyle name="Title 42 4 2" xfId="18587" xr:uid="{00000000-0005-0000-0000-00003E490000}"/>
    <cellStyle name="Title 42 4 2 2" xfId="18588" xr:uid="{00000000-0005-0000-0000-00003F490000}"/>
    <cellStyle name="Title 42 4 3" xfId="18589" xr:uid="{00000000-0005-0000-0000-000040490000}"/>
    <cellStyle name="Title 42 4 3 2" xfId="18590" xr:uid="{00000000-0005-0000-0000-000041490000}"/>
    <cellStyle name="Title 42 4 4" xfId="18591" xr:uid="{00000000-0005-0000-0000-000042490000}"/>
    <cellStyle name="Title 42 5" xfId="18592" xr:uid="{00000000-0005-0000-0000-000043490000}"/>
    <cellStyle name="Title 42 5 2" xfId="18593" xr:uid="{00000000-0005-0000-0000-000044490000}"/>
    <cellStyle name="Title 42 5 2 2" xfId="18594" xr:uid="{00000000-0005-0000-0000-000045490000}"/>
    <cellStyle name="Title 42 5 3" xfId="18595" xr:uid="{00000000-0005-0000-0000-000046490000}"/>
    <cellStyle name="Title 42 5 3 2" xfId="18596" xr:uid="{00000000-0005-0000-0000-000047490000}"/>
    <cellStyle name="Title 42 5 4" xfId="18597" xr:uid="{00000000-0005-0000-0000-000048490000}"/>
    <cellStyle name="Title 42 5 4 2" xfId="18598" xr:uid="{00000000-0005-0000-0000-000049490000}"/>
    <cellStyle name="Title 42 5 5" xfId="18599" xr:uid="{00000000-0005-0000-0000-00004A490000}"/>
    <cellStyle name="Title 42 6" xfId="18600" xr:uid="{00000000-0005-0000-0000-00004B490000}"/>
    <cellStyle name="Title 42 6 2" xfId="18601" xr:uid="{00000000-0005-0000-0000-00004C490000}"/>
    <cellStyle name="Title 42 6 2 2" xfId="18602" xr:uid="{00000000-0005-0000-0000-00004D490000}"/>
    <cellStyle name="Title 42 6 3" xfId="18603" xr:uid="{00000000-0005-0000-0000-00004E490000}"/>
    <cellStyle name="Title 42 6 3 2" xfId="18604" xr:uid="{00000000-0005-0000-0000-00004F490000}"/>
    <cellStyle name="Title 42 6 4" xfId="18605" xr:uid="{00000000-0005-0000-0000-000050490000}"/>
    <cellStyle name="Title 42 7" xfId="18606" xr:uid="{00000000-0005-0000-0000-000051490000}"/>
    <cellStyle name="Title 42 7 2" xfId="18607" xr:uid="{00000000-0005-0000-0000-000052490000}"/>
    <cellStyle name="Title 42 8" xfId="18608" xr:uid="{00000000-0005-0000-0000-000053490000}"/>
    <cellStyle name="Title 42 8 2" xfId="18609" xr:uid="{00000000-0005-0000-0000-000054490000}"/>
    <cellStyle name="Title 42 9" xfId="18610" xr:uid="{00000000-0005-0000-0000-000055490000}"/>
    <cellStyle name="Title 42 9 2" xfId="18611" xr:uid="{00000000-0005-0000-0000-000056490000}"/>
    <cellStyle name="Title 43" xfId="3167" xr:uid="{00000000-0005-0000-0000-000057490000}"/>
    <cellStyle name="Title 43 10" xfId="18613" xr:uid="{00000000-0005-0000-0000-000058490000}"/>
    <cellStyle name="Title 43 10 2" xfId="18614" xr:uid="{00000000-0005-0000-0000-000059490000}"/>
    <cellStyle name="Title 43 11" xfId="18615" xr:uid="{00000000-0005-0000-0000-00005A490000}"/>
    <cellStyle name="Title 43 12" xfId="18612" xr:uid="{00000000-0005-0000-0000-00005B490000}"/>
    <cellStyle name="Title 43 2" xfId="18616" xr:uid="{00000000-0005-0000-0000-00005C490000}"/>
    <cellStyle name="Title 43 2 2" xfId="18617" xr:uid="{00000000-0005-0000-0000-00005D490000}"/>
    <cellStyle name="Title 43 2 2 2" xfId="18618" xr:uid="{00000000-0005-0000-0000-00005E490000}"/>
    <cellStyle name="Title 43 2 3" xfId="18619" xr:uid="{00000000-0005-0000-0000-00005F490000}"/>
    <cellStyle name="Title 43 2 3 2" xfId="18620" xr:uid="{00000000-0005-0000-0000-000060490000}"/>
    <cellStyle name="Title 43 2 4" xfId="18621" xr:uid="{00000000-0005-0000-0000-000061490000}"/>
    <cellStyle name="Title 43 3" xfId="18622" xr:uid="{00000000-0005-0000-0000-000062490000}"/>
    <cellStyle name="Title 43 3 2" xfId="18623" xr:uid="{00000000-0005-0000-0000-000063490000}"/>
    <cellStyle name="Title 43 3 2 2" xfId="18624" xr:uid="{00000000-0005-0000-0000-000064490000}"/>
    <cellStyle name="Title 43 3 3" xfId="18625" xr:uid="{00000000-0005-0000-0000-000065490000}"/>
    <cellStyle name="Title 43 3 3 2" xfId="18626" xr:uid="{00000000-0005-0000-0000-000066490000}"/>
    <cellStyle name="Title 43 3 4" xfId="18627" xr:uid="{00000000-0005-0000-0000-000067490000}"/>
    <cellStyle name="Title 43 4" xfId="18628" xr:uid="{00000000-0005-0000-0000-000068490000}"/>
    <cellStyle name="Title 43 4 2" xfId="18629" xr:uid="{00000000-0005-0000-0000-000069490000}"/>
    <cellStyle name="Title 43 4 2 2" xfId="18630" xr:uid="{00000000-0005-0000-0000-00006A490000}"/>
    <cellStyle name="Title 43 4 3" xfId="18631" xr:uid="{00000000-0005-0000-0000-00006B490000}"/>
    <cellStyle name="Title 43 4 3 2" xfId="18632" xr:uid="{00000000-0005-0000-0000-00006C490000}"/>
    <cellStyle name="Title 43 4 4" xfId="18633" xr:uid="{00000000-0005-0000-0000-00006D490000}"/>
    <cellStyle name="Title 43 5" xfId="18634" xr:uid="{00000000-0005-0000-0000-00006E490000}"/>
    <cellStyle name="Title 43 5 2" xfId="18635" xr:uid="{00000000-0005-0000-0000-00006F490000}"/>
    <cellStyle name="Title 43 5 2 2" xfId="18636" xr:uid="{00000000-0005-0000-0000-000070490000}"/>
    <cellStyle name="Title 43 5 3" xfId="18637" xr:uid="{00000000-0005-0000-0000-000071490000}"/>
    <cellStyle name="Title 43 5 3 2" xfId="18638" xr:uid="{00000000-0005-0000-0000-000072490000}"/>
    <cellStyle name="Title 43 5 4" xfId="18639" xr:uid="{00000000-0005-0000-0000-000073490000}"/>
    <cellStyle name="Title 43 5 4 2" xfId="18640" xr:uid="{00000000-0005-0000-0000-000074490000}"/>
    <cellStyle name="Title 43 5 5" xfId="18641" xr:uid="{00000000-0005-0000-0000-000075490000}"/>
    <cellStyle name="Title 43 6" xfId="18642" xr:uid="{00000000-0005-0000-0000-000076490000}"/>
    <cellStyle name="Title 43 6 2" xfId="18643" xr:uid="{00000000-0005-0000-0000-000077490000}"/>
    <cellStyle name="Title 43 6 2 2" xfId="18644" xr:uid="{00000000-0005-0000-0000-000078490000}"/>
    <cellStyle name="Title 43 6 3" xfId="18645" xr:uid="{00000000-0005-0000-0000-000079490000}"/>
    <cellStyle name="Title 43 6 3 2" xfId="18646" xr:uid="{00000000-0005-0000-0000-00007A490000}"/>
    <cellStyle name="Title 43 6 4" xfId="18647" xr:uid="{00000000-0005-0000-0000-00007B490000}"/>
    <cellStyle name="Title 43 7" xfId="18648" xr:uid="{00000000-0005-0000-0000-00007C490000}"/>
    <cellStyle name="Title 43 7 2" xfId="18649" xr:uid="{00000000-0005-0000-0000-00007D490000}"/>
    <cellStyle name="Title 43 8" xfId="18650" xr:uid="{00000000-0005-0000-0000-00007E490000}"/>
    <cellStyle name="Title 43 8 2" xfId="18651" xr:uid="{00000000-0005-0000-0000-00007F490000}"/>
    <cellStyle name="Title 43 9" xfId="18652" xr:uid="{00000000-0005-0000-0000-000080490000}"/>
    <cellStyle name="Title 43 9 2" xfId="18653" xr:uid="{00000000-0005-0000-0000-000081490000}"/>
    <cellStyle name="Title 44" xfId="18654" xr:uid="{00000000-0005-0000-0000-000082490000}"/>
    <cellStyle name="Title 44 2" xfId="18655" xr:uid="{00000000-0005-0000-0000-000083490000}"/>
    <cellStyle name="Title 45" xfId="16690" xr:uid="{00000000-0005-0000-0000-000084490000}"/>
    <cellStyle name="Title 5" xfId="3168" xr:uid="{00000000-0005-0000-0000-000085490000}"/>
    <cellStyle name="Title 5 10" xfId="18657" xr:uid="{00000000-0005-0000-0000-000086490000}"/>
    <cellStyle name="Title 5 10 2" xfId="18658" xr:uid="{00000000-0005-0000-0000-000087490000}"/>
    <cellStyle name="Title 5 11" xfId="18659" xr:uid="{00000000-0005-0000-0000-000088490000}"/>
    <cellStyle name="Title 5 11 2" xfId="18660" xr:uid="{00000000-0005-0000-0000-000089490000}"/>
    <cellStyle name="Title 5 12" xfId="18661" xr:uid="{00000000-0005-0000-0000-00008A490000}"/>
    <cellStyle name="Title 5 13" xfId="18656" xr:uid="{00000000-0005-0000-0000-00008B490000}"/>
    <cellStyle name="Title 5 2" xfId="18662" xr:uid="{00000000-0005-0000-0000-00008C490000}"/>
    <cellStyle name="Title 5 2 2" xfId="18663" xr:uid="{00000000-0005-0000-0000-00008D490000}"/>
    <cellStyle name="Title 5 2 2 2" xfId="18664" xr:uid="{00000000-0005-0000-0000-00008E490000}"/>
    <cellStyle name="Title 5 2 2 2 2" xfId="18665" xr:uid="{00000000-0005-0000-0000-00008F490000}"/>
    <cellStyle name="Title 5 2 2 3" xfId="18666" xr:uid="{00000000-0005-0000-0000-000090490000}"/>
    <cellStyle name="Title 5 2 2 3 2" xfId="18667" xr:uid="{00000000-0005-0000-0000-000091490000}"/>
    <cellStyle name="Title 5 2 2 4" xfId="18668" xr:uid="{00000000-0005-0000-0000-000092490000}"/>
    <cellStyle name="Title 5 2 3" xfId="18669" xr:uid="{00000000-0005-0000-0000-000093490000}"/>
    <cellStyle name="Title 5 2 3 2" xfId="18670" xr:uid="{00000000-0005-0000-0000-000094490000}"/>
    <cellStyle name="Title 5 2 3 2 2" xfId="18671" xr:uid="{00000000-0005-0000-0000-000095490000}"/>
    <cellStyle name="Title 5 2 3 3" xfId="18672" xr:uid="{00000000-0005-0000-0000-000096490000}"/>
    <cellStyle name="Title 5 2 3 3 2" xfId="18673" xr:uid="{00000000-0005-0000-0000-000097490000}"/>
    <cellStyle name="Title 5 2 3 4" xfId="18674" xr:uid="{00000000-0005-0000-0000-000098490000}"/>
    <cellStyle name="Title 5 2 4" xfId="18675" xr:uid="{00000000-0005-0000-0000-000099490000}"/>
    <cellStyle name="Title 5 2 4 2" xfId="18676" xr:uid="{00000000-0005-0000-0000-00009A490000}"/>
    <cellStyle name="Title 5 2 4 2 2" xfId="18677" xr:uid="{00000000-0005-0000-0000-00009B490000}"/>
    <cellStyle name="Title 5 2 4 3" xfId="18678" xr:uid="{00000000-0005-0000-0000-00009C490000}"/>
    <cellStyle name="Title 5 2 4 3 2" xfId="18679" xr:uid="{00000000-0005-0000-0000-00009D490000}"/>
    <cellStyle name="Title 5 2 4 4" xfId="18680" xr:uid="{00000000-0005-0000-0000-00009E490000}"/>
    <cellStyle name="Title 5 2 4 4 2" xfId="18681" xr:uid="{00000000-0005-0000-0000-00009F490000}"/>
    <cellStyle name="Title 5 2 4 5" xfId="18682" xr:uid="{00000000-0005-0000-0000-0000A0490000}"/>
    <cellStyle name="Title 5 2 5" xfId="18683" xr:uid="{00000000-0005-0000-0000-0000A1490000}"/>
    <cellStyle name="Title 5 2 5 2" xfId="18684" xr:uid="{00000000-0005-0000-0000-0000A2490000}"/>
    <cellStyle name="Title 5 2 5 2 2" xfId="18685" xr:uid="{00000000-0005-0000-0000-0000A3490000}"/>
    <cellStyle name="Title 5 2 5 3" xfId="18686" xr:uid="{00000000-0005-0000-0000-0000A4490000}"/>
    <cellStyle name="Title 5 2 5 3 2" xfId="18687" xr:uid="{00000000-0005-0000-0000-0000A5490000}"/>
    <cellStyle name="Title 5 2 5 4" xfId="18688" xr:uid="{00000000-0005-0000-0000-0000A6490000}"/>
    <cellStyle name="Title 5 2 6" xfId="18689" xr:uid="{00000000-0005-0000-0000-0000A7490000}"/>
    <cellStyle name="Title 5 2 6 2" xfId="18690" xr:uid="{00000000-0005-0000-0000-0000A8490000}"/>
    <cellStyle name="Title 5 2 7" xfId="18691" xr:uid="{00000000-0005-0000-0000-0000A9490000}"/>
    <cellStyle name="Title 5 2 7 2" xfId="18692" xr:uid="{00000000-0005-0000-0000-0000AA490000}"/>
    <cellStyle name="Title 5 2 8" xfId="18693" xr:uid="{00000000-0005-0000-0000-0000AB490000}"/>
    <cellStyle name="Title 5 2 8 2" xfId="18694" xr:uid="{00000000-0005-0000-0000-0000AC490000}"/>
    <cellStyle name="Title 5 2 9" xfId="18695" xr:uid="{00000000-0005-0000-0000-0000AD490000}"/>
    <cellStyle name="Title 5 3" xfId="18696" xr:uid="{00000000-0005-0000-0000-0000AE490000}"/>
    <cellStyle name="Title 5 3 2" xfId="18697" xr:uid="{00000000-0005-0000-0000-0000AF490000}"/>
    <cellStyle name="Title 5 3 2 2" xfId="18698" xr:uid="{00000000-0005-0000-0000-0000B0490000}"/>
    <cellStyle name="Title 5 3 3" xfId="18699" xr:uid="{00000000-0005-0000-0000-0000B1490000}"/>
    <cellStyle name="Title 5 3 3 2" xfId="18700" xr:uid="{00000000-0005-0000-0000-0000B2490000}"/>
    <cellStyle name="Title 5 3 4" xfId="18701" xr:uid="{00000000-0005-0000-0000-0000B3490000}"/>
    <cellStyle name="Title 5 4" xfId="18702" xr:uid="{00000000-0005-0000-0000-0000B4490000}"/>
    <cellStyle name="Title 5 4 2" xfId="18703" xr:uid="{00000000-0005-0000-0000-0000B5490000}"/>
    <cellStyle name="Title 5 4 2 2" xfId="18704" xr:uid="{00000000-0005-0000-0000-0000B6490000}"/>
    <cellStyle name="Title 5 4 3" xfId="18705" xr:uid="{00000000-0005-0000-0000-0000B7490000}"/>
    <cellStyle name="Title 5 4 3 2" xfId="18706" xr:uid="{00000000-0005-0000-0000-0000B8490000}"/>
    <cellStyle name="Title 5 4 4" xfId="18707" xr:uid="{00000000-0005-0000-0000-0000B9490000}"/>
    <cellStyle name="Title 5 5" xfId="18708" xr:uid="{00000000-0005-0000-0000-0000BA490000}"/>
    <cellStyle name="Title 5 5 2" xfId="18709" xr:uid="{00000000-0005-0000-0000-0000BB490000}"/>
    <cellStyle name="Title 5 5 2 2" xfId="18710" xr:uid="{00000000-0005-0000-0000-0000BC490000}"/>
    <cellStyle name="Title 5 5 3" xfId="18711" xr:uid="{00000000-0005-0000-0000-0000BD490000}"/>
    <cellStyle name="Title 5 5 3 2" xfId="18712" xr:uid="{00000000-0005-0000-0000-0000BE490000}"/>
    <cellStyle name="Title 5 5 4" xfId="18713" xr:uid="{00000000-0005-0000-0000-0000BF490000}"/>
    <cellStyle name="Title 5 6" xfId="18714" xr:uid="{00000000-0005-0000-0000-0000C0490000}"/>
    <cellStyle name="Title 5 6 2" xfId="18715" xr:uid="{00000000-0005-0000-0000-0000C1490000}"/>
    <cellStyle name="Title 5 6 2 2" xfId="18716" xr:uid="{00000000-0005-0000-0000-0000C2490000}"/>
    <cellStyle name="Title 5 6 3" xfId="18717" xr:uid="{00000000-0005-0000-0000-0000C3490000}"/>
    <cellStyle name="Title 5 6 3 2" xfId="18718" xr:uid="{00000000-0005-0000-0000-0000C4490000}"/>
    <cellStyle name="Title 5 6 4" xfId="18719" xr:uid="{00000000-0005-0000-0000-0000C5490000}"/>
    <cellStyle name="Title 5 6 4 2" xfId="18720" xr:uid="{00000000-0005-0000-0000-0000C6490000}"/>
    <cellStyle name="Title 5 6 5" xfId="18721" xr:uid="{00000000-0005-0000-0000-0000C7490000}"/>
    <cellStyle name="Title 5 7" xfId="18722" xr:uid="{00000000-0005-0000-0000-0000C8490000}"/>
    <cellStyle name="Title 5 7 2" xfId="18723" xr:uid="{00000000-0005-0000-0000-0000C9490000}"/>
    <cellStyle name="Title 5 7 2 2" xfId="18724" xr:uid="{00000000-0005-0000-0000-0000CA490000}"/>
    <cellStyle name="Title 5 7 3" xfId="18725" xr:uid="{00000000-0005-0000-0000-0000CB490000}"/>
    <cellStyle name="Title 5 7 3 2" xfId="18726" xr:uid="{00000000-0005-0000-0000-0000CC490000}"/>
    <cellStyle name="Title 5 7 4" xfId="18727" xr:uid="{00000000-0005-0000-0000-0000CD490000}"/>
    <cellStyle name="Title 5 8" xfId="18728" xr:uid="{00000000-0005-0000-0000-0000CE490000}"/>
    <cellStyle name="Title 5 8 2" xfId="18729" xr:uid="{00000000-0005-0000-0000-0000CF490000}"/>
    <cellStyle name="Title 5 9" xfId="18730" xr:uid="{00000000-0005-0000-0000-0000D0490000}"/>
    <cellStyle name="Title 5 9 2" xfId="18731" xr:uid="{00000000-0005-0000-0000-0000D1490000}"/>
    <cellStyle name="Title 6" xfId="3169" xr:uid="{00000000-0005-0000-0000-0000D2490000}"/>
    <cellStyle name="Title 6 10" xfId="18733" xr:uid="{00000000-0005-0000-0000-0000D3490000}"/>
    <cellStyle name="Title 6 10 2" xfId="18734" xr:uid="{00000000-0005-0000-0000-0000D4490000}"/>
    <cellStyle name="Title 6 11" xfId="18735" xr:uid="{00000000-0005-0000-0000-0000D5490000}"/>
    <cellStyle name="Title 6 11 2" xfId="18736" xr:uid="{00000000-0005-0000-0000-0000D6490000}"/>
    <cellStyle name="Title 6 12" xfId="18737" xr:uid="{00000000-0005-0000-0000-0000D7490000}"/>
    <cellStyle name="Title 6 13" xfId="18732" xr:uid="{00000000-0005-0000-0000-0000D8490000}"/>
    <cellStyle name="Title 6 2" xfId="18738" xr:uid="{00000000-0005-0000-0000-0000D9490000}"/>
    <cellStyle name="Title 6 2 2" xfId="18739" xr:uid="{00000000-0005-0000-0000-0000DA490000}"/>
    <cellStyle name="Title 6 2 2 2" xfId="18740" xr:uid="{00000000-0005-0000-0000-0000DB490000}"/>
    <cellStyle name="Title 6 2 2 2 2" xfId="18741" xr:uid="{00000000-0005-0000-0000-0000DC490000}"/>
    <cellStyle name="Title 6 2 2 3" xfId="18742" xr:uid="{00000000-0005-0000-0000-0000DD490000}"/>
    <cellStyle name="Title 6 2 2 3 2" xfId="18743" xr:uid="{00000000-0005-0000-0000-0000DE490000}"/>
    <cellStyle name="Title 6 2 2 4" xfId="18744" xr:uid="{00000000-0005-0000-0000-0000DF490000}"/>
    <cellStyle name="Title 6 2 3" xfId="18745" xr:uid="{00000000-0005-0000-0000-0000E0490000}"/>
    <cellStyle name="Title 6 2 3 2" xfId="18746" xr:uid="{00000000-0005-0000-0000-0000E1490000}"/>
    <cellStyle name="Title 6 2 3 2 2" xfId="18747" xr:uid="{00000000-0005-0000-0000-0000E2490000}"/>
    <cellStyle name="Title 6 2 3 3" xfId="18748" xr:uid="{00000000-0005-0000-0000-0000E3490000}"/>
    <cellStyle name="Title 6 2 3 3 2" xfId="18749" xr:uid="{00000000-0005-0000-0000-0000E4490000}"/>
    <cellStyle name="Title 6 2 3 4" xfId="18750" xr:uid="{00000000-0005-0000-0000-0000E5490000}"/>
    <cellStyle name="Title 6 2 4" xfId="18751" xr:uid="{00000000-0005-0000-0000-0000E6490000}"/>
    <cellStyle name="Title 6 2 4 2" xfId="18752" xr:uid="{00000000-0005-0000-0000-0000E7490000}"/>
    <cellStyle name="Title 6 2 4 2 2" xfId="18753" xr:uid="{00000000-0005-0000-0000-0000E8490000}"/>
    <cellStyle name="Title 6 2 4 3" xfId="18754" xr:uid="{00000000-0005-0000-0000-0000E9490000}"/>
    <cellStyle name="Title 6 2 4 3 2" xfId="18755" xr:uid="{00000000-0005-0000-0000-0000EA490000}"/>
    <cellStyle name="Title 6 2 4 4" xfId="18756" xr:uid="{00000000-0005-0000-0000-0000EB490000}"/>
    <cellStyle name="Title 6 2 4 4 2" xfId="18757" xr:uid="{00000000-0005-0000-0000-0000EC490000}"/>
    <cellStyle name="Title 6 2 4 5" xfId="18758" xr:uid="{00000000-0005-0000-0000-0000ED490000}"/>
    <cellStyle name="Title 6 2 5" xfId="18759" xr:uid="{00000000-0005-0000-0000-0000EE490000}"/>
    <cellStyle name="Title 6 2 5 2" xfId="18760" xr:uid="{00000000-0005-0000-0000-0000EF490000}"/>
    <cellStyle name="Title 6 2 5 2 2" xfId="18761" xr:uid="{00000000-0005-0000-0000-0000F0490000}"/>
    <cellStyle name="Title 6 2 5 3" xfId="18762" xr:uid="{00000000-0005-0000-0000-0000F1490000}"/>
    <cellStyle name="Title 6 2 5 3 2" xfId="18763" xr:uid="{00000000-0005-0000-0000-0000F2490000}"/>
    <cellStyle name="Title 6 2 5 4" xfId="18764" xr:uid="{00000000-0005-0000-0000-0000F3490000}"/>
    <cellStyle name="Title 6 2 6" xfId="18765" xr:uid="{00000000-0005-0000-0000-0000F4490000}"/>
    <cellStyle name="Title 6 2 6 2" xfId="18766" xr:uid="{00000000-0005-0000-0000-0000F5490000}"/>
    <cellStyle name="Title 6 2 7" xfId="18767" xr:uid="{00000000-0005-0000-0000-0000F6490000}"/>
    <cellStyle name="Title 6 2 7 2" xfId="18768" xr:uid="{00000000-0005-0000-0000-0000F7490000}"/>
    <cellStyle name="Title 6 2 8" xfId="18769" xr:uid="{00000000-0005-0000-0000-0000F8490000}"/>
    <cellStyle name="Title 6 2 8 2" xfId="18770" xr:uid="{00000000-0005-0000-0000-0000F9490000}"/>
    <cellStyle name="Title 6 2 9" xfId="18771" xr:uid="{00000000-0005-0000-0000-0000FA490000}"/>
    <cellStyle name="Title 6 3" xfId="18772" xr:uid="{00000000-0005-0000-0000-0000FB490000}"/>
    <cellStyle name="Title 6 3 2" xfId="18773" xr:uid="{00000000-0005-0000-0000-0000FC490000}"/>
    <cellStyle name="Title 6 3 2 2" xfId="18774" xr:uid="{00000000-0005-0000-0000-0000FD490000}"/>
    <cellStyle name="Title 6 3 3" xfId="18775" xr:uid="{00000000-0005-0000-0000-0000FE490000}"/>
    <cellStyle name="Title 6 3 3 2" xfId="18776" xr:uid="{00000000-0005-0000-0000-0000FF490000}"/>
    <cellStyle name="Title 6 3 4" xfId="18777" xr:uid="{00000000-0005-0000-0000-0000004A0000}"/>
    <cellStyle name="Title 6 4" xfId="18778" xr:uid="{00000000-0005-0000-0000-0000014A0000}"/>
    <cellStyle name="Title 6 4 2" xfId="18779" xr:uid="{00000000-0005-0000-0000-0000024A0000}"/>
    <cellStyle name="Title 6 4 2 2" xfId="18780" xr:uid="{00000000-0005-0000-0000-0000034A0000}"/>
    <cellStyle name="Title 6 4 3" xfId="18781" xr:uid="{00000000-0005-0000-0000-0000044A0000}"/>
    <cellStyle name="Title 6 4 3 2" xfId="18782" xr:uid="{00000000-0005-0000-0000-0000054A0000}"/>
    <cellStyle name="Title 6 4 4" xfId="18783" xr:uid="{00000000-0005-0000-0000-0000064A0000}"/>
    <cellStyle name="Title 6 5" xfId="18784" xr:uid="{00000000-0005-0000-0000-0000074A0000}"/>
    <cellStyle name="Title 6 5 2" xfId="18785" xr:uid="{00000000-0005-0000-0000-0000084A0000}"/>
    <cellStyle name="Title 6 5 2 2" xfId="18786" xr:uid="{00000000-0005-0000-0000-0000094A0000}"/>
    <cellStyle name="Title 6 5 3" xfId="18787" xr:uid="{00000000-0005-0000-0000-00000A4A0000}"/>
    <cellStyle name="Title 6 5 3 2" xfId="18788" xr:uid="{00000000-0005-0000-0000-00000B4A0000}"/>
    <cellStyle name="Title 6 5 4" xfId="18789" xr:uid="{00000000-0005-0000-0000-00000C4A0000}"/>
    <cellStyle name="Title 6 6" xfId="18790" xr:uid="{00000000-0005-0000-0000-00000D4A0000}"/>
    <cellStyle name="Title 6 6 2" xfId="18791" xr:uid="{00000000-0005-0000-0000-00000E4A0000}"/>
    <cellStyle name="Title 6 6 2 2" xfId="18792" xr:uid="{00000000-0005-0000-0000-00000F4A0000}"/>
    <cellStyle name="Title 6 6 3" xfId="18793" xr:uid="{00000000-0005-0000-0000-0000104A0000}"/>
    <cellStyle name="Title 6 6 3 2" xfId="18794" xr:uid="{00000000-0005-0000-0000-0000114A0000}"/>
    <cellStyle name="Title 6 6 4" xfId="18795" xr:uid="{00000000-0005-0000-0000-0000124A0000}"/>
    <cellStyle name="Title 6 6 4 2" xfId="18796" xr:uid="{00000000-0005-0000-0000-0000134A0000}"/>
    <cellStyle name="Title 6 6 5" xfId="18797" xr:uid="{00000000-0005-0000-0000-0000144A0000}"/>
    <cellStyle name="Title 6 7" xfId="18798" xr:uid="{00000000-0005-0000-0000-0000154A0000}"/>
    <cellStyle name="Title 6 7 2" xfId="18799" xr:uid="{00000000-0005-0000-0000-0000164A0000}"/>
    <cellStyle name="Title 6 7 2 2" xfId="18800" xr:uid="{00000000-0005-0000-0000-0000174A0000}"/>
    <cellStyle name="Title 6 7 3" xfId="18801" xr:uid="{00000000-0005-0000-0000-0000184A0000}"/>
    <cellStyle name="Title 6 7 3 2" xfId="18802" xr:uid="{00000000-0005-0000-0000-0000194A0000}"/>
    <cellStyle name="Title 6 7 4" xfId="18803" xr:uid="{00000000-0005-0000-0000-00001A4A0000}"/>
    <cellStyle name="Title 6 8" xfId="18804" xr:uid="{00000000-0005-0000-0000-00001B4A0000}"/>
    <cellStyle name="Title 6 8 2" xfId="18805" xr:uid="{00000000-0005-0000-0000-00001C4A0000}"/>
    <cellStyle name="Title 6 9" xfId="18806" xr:uid="{00000000-0005-0000-0000-00001D4A0000}"/>
    <cellStyle name="Title 6 9 2" xfId="18807" xr:uid="{00000000-0005-0000-0000-00001E4A0000}"/>
    <cellStyle name="Title 7" xfId="3170" xr:uid="{00000000-0005-0000-0000-00001F4A0000}"/>
    <cellStyle name="Title 7 10" xfId="18809" xr:uid="{00000000-0005-0000-0000-0000204A0000}"/>
    <cellStyle name="Title 7 10 2" xfId="18810" xr:uid="{00000000-0005-0000-0000-0000214A0000}"/>
    <cellStyle name="Title 7 11" xfId="18811" xr:uid="{00000000-0005-0000-0000-0000224A0000}"/>
    <cellStyle name="Title 7 12" xfId="18808" xr:uid="{00000000-0005-0000-0000-0000234A0000}"/>
    <cellStyle name="Title 7 2" xfId="18812" xr:uid="{00000000-0005-0000-0000-0000244A0000}"/>
    <cellStyle name="Title 7 2 2" xfId="18813" xr:uid="{00000000-0005-0000-0000-0000254A0000}"/>
    <cellStyle name="Title 7 2 2 2" xfId="18814" xr:uid="{00000000-0005-0000-0000-0000264A0000}"/>
    <cellStyle name="Title 7 2 3" xfId="18815" xr:uid="{00000000-0005-0000-0000-0000274A0000}"/>
    <cellStyle name="Title 7 2 3 2" xfId="18816" xr:uid="{00000000-0005-0000-0000-0000284A0000}"/>
    <cellStyle name="Title 7 2 4" xfId="18817" xr:uid="{00000000-0005-0000-0000-0000294A0000}"/>
    <cellStyle name="Title 7 3" xfId="18818" xr:uid="{00000000-0005-0000-0000-00002A4A0000}"/>
    <cellStyle name="Title 7 3 2" xfId="18819" xr:uid="{00000000-0005-0000-0000-00002B4A0000}"/>
    <cellStyle name="Title 7 3 2 2" xfId="18820" xr:uid="{00000000-0005-0000-0000-00002C4A0000}"/>
    <cellStyle name="Title 7 3 3" xfId="18821" xr:uid="{00000000-0005-0000-0000-00002D4A0000}"/>
    <cellStyle name="Title 7 3 3 2" xfId="18822" xr:uid="{00000000-0005-0000-0000-00002E4A0000}"/>
    <cellStyle name="Title 7 3 4" xfId="18823" xr:uid="{00000000-0005-0000-0000-00002F4A0000}"/>
    <cellStyle name="Title 7 4" xfId="18824" xr:uid="{00000000-0005-0000-0000-0000304A0000}"/>
    <cellStyle name="Title 7 4 2" xfId="18825" xr:uid="{00000000-0005-0000-0000-0000314A0000}"/>
    <cellStyle name="Title 7 4 2 2" xfId="18826" xr:uid="{00000000-0005-0000-0000-0000324A0000}"/>
    <cellStyle name="Title 7 4 3" xfId="18827" xr:uid="{00000000-0005-0000-0000-0000334A0000}"/>
    <cellStyle name="Title 7 4 3 2" xfId="18828" xr:uid="{00000000-0005-0000-0000-0000344A0000}"/>
    <cellStyle name="Title 7 4 4" xfId="18829" xr:uid="{00000000-0005-0000-0000-0000354A0000}"/>
    <cellStyle name="Title 7 5" xfId="18830" xr:uid="{00000000-0005-0000-0000-0000364A0000}"/>
    <cellStyle name="Title 7 5 2" xfId="18831" xr:uid="{00000000-0005-0000-0000-0000374A0000}"/>
    <cellStyle name="Title 7 5 2 2" xfId="18832" xr:uid="{00000000-0005-0000-0000-0000384A0000}"/>
    <cellStyle name="Title 7 5 3" xfId="18833" xr:uid="{00000000-0005-0000-0000-0000394A0000}"/>
    <cellStyle name="Title 7 5 3 2" xfId="18834" xr:uid="{00000000-0005-0000-0000-00003A4A0000}"/>
    <cellStyle name="Title 7 5 4" xfId="18835" xr:uid="{00000000-0005-0000-0000-00003B4A0000}"/>
    <cellStyle name="Title 7 5 4 2" xfId="18836" xr:uid="{00000000-0005-0000-0000-00003C4A0000}"/>
    <cellStyle name="Title 7 5 5" xfId="18837" xr:uid="{00000000-0005-0000-0000-00003D4A0000}"/>
    <cellStyle name="Title 7 6" xfId="18838" xr:uid="{00000000-0005-0000-0000-00003E4A0000}"/>
    <cellStyle name="Title 7 6 2" xfId="18839" xr:uid="{00000000-0005-0000-0000-00003F4A0000}"/>
    <cellStyle name="Title 7 6 2 2" xfId="18840" xr:uid="{00000000-0005-0000-0000-0000404A0000}"/>
    <cellStyle name="Title 7 6 3" xfId="18841" xr:uid="{00000000-0005-0000-0000-0000414A0000}"/>
    <cellStyle name="Title 7 6 3 2" xfId="18842" xr:uid="{00000000-0005-0000-0000-0000424A0000}"/>
    <cellStyle name="Title 7 6 4" xfId="18843" xr:uid="{00000000-0005-0000-0000-0000434A0000}"/>
    <cellStyle name="Title 7 7" xfId="18844" xr:uid="{00000000-0005-0000-0000-0000444A0000}"/>
    <cellStyle name="Title 7 7 2" xfId="18845" xr:uid="{00000000-0005-0000-0000-0000454A0000}"/>
    <cellStyle name="Title 7 8" xfId="18846" xr:uid="{00000000-0005-0000-0000-0000464A0000}"/>
    <cellStyle name="Title 7 8 2" xfId="18847" xr:uid="{00000000-0005-0000-0000-0000474A0000}"/>
    <cellStyle name="Title 7 9" xfId="18848" xr:uid="{00000000-0005-0000-0000-0000484A0000}"/>
    <cellStyle name="Title 7 9 2" xfId="18849" xr:uid="{00000000-0005-0000-0000-0000494A0000}"/>
    <cellStyle name="Title 8" xfId="3171" xr:uid="{00000000-0005-0000-0000-00004A4A0000}"/>
    <cellStyle name="Title 8 10" xfId="18851" xr:uid="{00000000-0005-0000-0000-00004B4A0000}"/>
    <cellStyle name="Title 8 10 2" xfId="18852" xr:uid="{00000000-0005-0000-0000-00004C4A0000}"/>
    <cellStyle name="Title 8 11" xfId="18853" xr:uid="{00000000-0005-0000-0000-00004D4A0000}"/>
    <cellStyle name="Title 8 12" xfId="18850" xr:uid="{00000000-0005-0000-0000-00004E4A0000}"/>
    <cellStyle name="Title 8 2" xfId="18854" xr:uid="{00000000-0005-0000-0000-00004F4A0000}"/>
    <cellStyle name="Title 8 2 2" xfId="18855" xr:uid="{00000000-0005-0000-0000-0000504A0000}"/>
    <cellStyle name="Title 8 2 2 2" xfId="18856" xr:uid="{00000000-0005-0000-0000-0000514A0000}"/>
    <cellStyle name="Title 8 2 3" xfId="18857" xr:uid="{00000000-0005-0000-0000-0000524A0000}"/>
    <cellStyle name="Title 8 2 3 2" xfId="18858" xr:uid="{00000000-0005-0000-0000-0000534A0000}"/>
    <cellStyle name="Title 8 2 4" xfId="18859" xr:uid="{00000000-0005-0000-0000-0000544A0000}"/>
    <cellStyle name="Title 8 3" xfId="18860" xr:uid="{00000000-0005-0000-0000-0000554A0000}"/>
    <cellStyle name="Title 8 3 2" xfId="18861" xr:uid="{00000000-0005-0000-0000-0000564A0000}"/>
    <cellStyle name="Title 8 3 2 2" xfId="18862" xr:uid="{00000000-0005-0000-0000-0000574A0000}"/>
    <cellStyle name="Title 8 3 3" xfId="18863" xr:uid="{00000000-0005-0000-0000-0000584A0000}"/>
    <cellStyle name="Title 8 3 3 2" xfId="18864" xr:uid="{00000000-0005-0000-0000-0000594A0000}"/>
    <cellStyle name="Title 8 3 4" xfId="18865" xr:uid="{00000000-0005-0000-0000-00005A4A0000}"/>
    <cellStyle name="Title 8 4" xfId="18866" xr:uid="{00000000-0005-0000-0000-00005B4A0000}"/>
    <cellStyle name="Title 8 4 2" xfId="18867" xr:uid="{00000000-0005-0000-0000-00005C4A0000}"/>
    <cellStyle name="Title 8 4 2 2" xfId="18868" xr:uid="{00000000-0005-0000-0000-00005D4A0000}"/>
    <cellStyle name="Title 8 4 3" xfId="18869" xr:uid="{00000000-0005-0000-0000-00005E4A0000}"/>
    <cellStyle name="Title 8 4 3 2" xfId="18870" xr:uid="{00000000-0005-0000-0000-00005F4A0000}"/>
    <cellStyle name="Title 8 4 4" xfId="18871" xr:uid="{00000000-0005-0000-0000-0000604A0000}"/>
    <cellStyle name="Title 8 5" xfId="18872" xr:uid="{00000000-0005-0000-0000-0000614A0000}"/>
    <cellStyle name="Title 8 5 2" xfId="18873" xr:uid="{00000000-0005-0000-0000-0000624A0000}"/>
    <cellStyle name="Title 8 5 2 2" xfId="18874" xr:uid="{00000000-0005-0000-0000-0000634A0000}"/>
    <cellStyle name="Title 8 5 3" xfId="18875" xr:uid="{00000000-0005-0000-0000-0000644A0000}"/>
    <cellStyle name="Title 8 5 3 2" xfId="18876" xr:uid="{00000000-0005-0000-0000-0000654A0000}"/>
    <cellStyle name="Title 8 5 4" xfId="18877" xr:uid="{00000000-0005-0000-0000-0000664A0000}"/>
    <cellStyle name="Title 8 5 4 2" xfId="18878" xr:uid="{00000000-0005-0000-0000-0000674A0000}"/>
    <cellStyle name="Title 8 5 5" xfId="18879" xr:uid="{00000000-0005-0000-0000-0000684A0000}"/>
    <cellStyle name="Title 8 6" xfId="18880" xr:uid="{00000000-0005-0000-0000-0000694A0000}"/>
    <cellStyle name="Title 8 6 2" xfId="18881" xr:uid="{00000000-0005-0000-0000-00006A4A0000}"/>
    <cellStyle name="Title 8 6 2 2" xfId="18882" xr:uid="{00000000-0005-0000-0000-00006B4A0000}"/>
    <cellStyle name="Title 8 6 3" xfId="18883" xr:uid="{00000000-0005-0000-0000-00006C4A0000}"/>
    <cellStyle name="Title 8 6 3 2" xfId="18884" xr:uid="{00000000-0005-0000-0000-00006D4A0000}"/>
    <cellStyle name="Title 8 6 4" xfId="18885" xr:uid="{00000000-0005-0000-0000-00006E4A0000}"/>
    <cellStyle name="Title 8 7" xfId="18886" xr:uid="{00000000-0005-0000-0000-00006F4A0000}"/>
    <cellStyle name="Title 8 7 2" xfId="18887" xr:uid="{00000000-0005-0000-0000-0000704A0000}"/>
    <cellStyle name="Title 8 8" xfId="18888" xr:uid="{00000000-0005-0000-0000-0000714A0000}"/>
    <cellStyle name="Title 8 8 2" xfId="18889" xr:uid="{00000000-0005-0000-0000-0000724A0000}"/>
    <cellStyle name="Title 8 9" xfId="18890" xr:uid="{00000000-0005-0000-0000-0000734A0000}"/>
    <cellStyle name="Title 8 9 2" xfId="18891" xr:uid="{00000000-0005-0000-0000-0000744A0000}"/>
    <cellStyle name="Title 9" xfId="3172" xr:uid="{00000000-0005-0000-0000-0000754A0000}"/>
    <cellStyle name="Title 9 10" xfId="18893" xr:uid="{00000000-0005-0000-0000-0000764A0000}"/>
    <cellStyle name="Title 9 10 2" xfId="18894" xr:uid="{00000000-0005-0000-0000-0000774A0000}"/>
    <cellStyle name="Title 9 11" xfId="18895" xr:uid="{00000000-0005-0000-0000-0000784A0000}"/>
    <cellStyle name="Title 9 12" xfId="18892" xr:uid="{00000000-0005-0000-0000-0000794A0000}"/>
    <cellStyle name="Title 9 2" xfId="18896" xr:uid="{00000000-0005-0000-0000-00007A4A0000}"/>
    <cellStyle name="Title 9 2 2" xfId="18897" xr:uid="{00000000-0005-0000-0000-00007B4A0000}"/>
    <cellStyle name="Title 9 2 2 2" xfId="18898" xr:uid="{00000000-0005-0000-0000-00007C4A0000}"/>
    <cellStyle name="Title 9 2 3" xfId="18899" xr:uid="{00000000-0005-0000-0000-00007D4A0000}"/>
    <cellStyle name="Title 9 2 3 2" xfId="18900" xr:uid="{00000000-0005-0000-0000-00007E4A0000}"/>
    <cellStyle name="Title 9 2 4" xfId="18901" xr:uid="{00000000-0005-0000-0000-00007F4A0000}"/>
    <cellStyle name="Title 9 3" xfId="18902" xr:uid="{00000000-0005-0000-0000-0000804A0000}"/>
    <cellStyle name="Title 9 3 2" xfId="18903" xr:uid="{00000000-0005-0000-0000-0000814A0000}"/>
    <cellStyle name="Title 9 3 2 2" xfId="18904" xr:uid="{00000000-0005-0000-0000-0000824A0000}"/>
    <cellStyle name="Title 9 3 3" xfId="18905" xr:uid="{00000000-0005-0000-0000-0000834A0000}"/>
    <cellStyle name="Title 9 3 3 2" xfId="18906" xr:uid="{00000000-0005-0000-0000-0000844A0000}"/>
    <cellStyle name="Title 9 3 4" xfId="18907" xr:uid="{00000000-0005-0000-0000-0000854A0000}"/>
    <cellStyle name="Title 9 4" xfId="18908" xr:uid="{00000000-0005-0000-0000-0000864A0000}"/>
    <cellStyle name="Title 9 4 2" xfId="18909" xr:uid="{00000000-0005-0000-0000-0000874A0000}"/>
    <cellStyle name="Title 9 4 2 2" xfId="18910" xr:uid="{00000000-0005-0000-0000-0000884A0000}"/>
    <cellStyle name="Title 9 4 3" xfId="18911" xr:uid="{00000000-0005-0000-0000-0000894A0000}"/>
    <cellStyle name="Title 9 4 3 2" xfId="18912" xr:uid="{00000000-0005-0000-0000-00008A4A0000}"/>
    <cellStyle name="Title 9 4 4" xfId="18913" xr:uid="{00000000-0005-0000-0000-00008B4A0000}"/>
    <cellStyle name="Title 9 5" xfId="18914" xr:uid="{00000000-0005-0000-0000-00008C4A0000}"/>
    <cellStyle name="Title 9 5 2" xfId="18915" xr:uid="{00000000-0005-0000-0000-00008D4A0000}"/>
    <cellStyle name="Title 9 5 2 2" xfId="18916" xr:uid="{00000000-0005-0000-0000-00008E4A0000}"/>
    <cellStyle name="Title 9 5 3" xfId="18917" xr:uid="{00000000-0005-0000-0000-00008F4A0000}"/>
    <cellStyle name="Title 9 5 3 2" xfId="18918" xr:uid="{00000000-0005-0000-0000-0000904A0000}"/>
    <cellStyle name="Title 9 5 4" xfId="18919" xr:uid="{00000000-0005-0000-0000-0000914A0000}"/>
    <cellStyle name="Title 9 5 4 2" xfId="18920" xr:uid="{00000000-0005-0000-0000-0000924A0000}"/>
    <cellStyle name="Title 9 5 5" xfId="18921" xr:uid="{00000000-0005-0000-0000-0000934A0000}"/>
    <cellStyle name="Title 9 6" xfId="18922" xr:uid="{00000000-0005-0000-0000-0000944A0000}"/>
    <cellStyle name="Title 9 6 2" xfId="18923" xr:uid="{00000000-0005-0000-0000-0000954A0000}"/>
    <cellStyle name="Title 9 6 2 2" xfId="18924" xr:uid="{00000000-0005-0000-0000-0000964A0000}"/>
    <cellStyle name="Title 9 6 3" xfId="18925" xr:uid="{00000000-0005-0000-0000-0000974A0000}"/>
    <cellStyle name="Title 9 6 3 2" xfId="18926" xr:uid="{00000000-0005-0000-0000-0000984A0000}"/>
    <cellStyle name="Title 9 6 4" xfId="18927" xr:uid="{00000000-0005-0000-0000-0000994A0000}"/>
    <cellStyle name="Title 9 7" xfId="18928" xr:uid="{00000000-0005-0000-0000-00009A4A0000}"/>
    <cellStyle name="Title 9 7 2" xfId="18929" xr:uid="{00000000-0005-0000-0000-00009B4A0000}"/>
    <cellStyle name="Title 9 8" xfId="18930" xr:uid="{00000000-0005-0000-0000-00009C4A0000}"/>
    <cellStyle name="Title 9 8 2" xfId="18931" xr:uid="{00000000-0005-0000-0000-00009D4A0000}"/>
    <cellStyle name="Title 9 9" xfId="18932" xr:uid="{00000000-0005-0000-0000-00009E4A0000}"/>
    <cellStyle name="Title 9 9 2" xfId="18933" xr:uid="{00000000-0005-0000-0000-00009F4A0000}"/>
    <cellStyle name="Total 10" xfId="3173" xr:uid="{00000000-0005-0000-0000-0000A04A0000}"/>
    <cellStyle name="Total 10 10" xfId="18936" xr:uid="{00000000-0005-0000-0000-0000A14A0000}"/>
    <cellStyle name="Total 10 10 2" xfId="18937" xr:uid="{00000000-0005-0000-0000-0000A24A0000}"/>
    <cellStyle name="Total 10 11" xfId="18938" xr:uid="{00000000-0005-0000-0000-0000A34A0000}"/>
    <cellStyle name="Total 10 12" xfId="18935" xr:uid="{00000000-0005-0000-0000-0000A44A0000}"/>
    <cellStyle name="Total 10 2" xfId="18939" xr:uid="{00000000-0005-0000-0000-0000A54A0000}"/>
    <cellStyle name="Total 10 2 2" xfId="18940" xr:uid="{00000000-0005-0000-0000-0000A64A0000}"/>
    <cellStyle name="Total 10 2 2 2" xfId="18941" xr:uid="{00000000-0005-0000-0000-0000A74A0000}"/>
    <cellStyle name="Total 10 2 3" xfId="18942" xr:uid="{00000000-0005-0000-0000-0000A84A0000}"/>
    <cellStyle name="Total 10 2 3 2" xfId="18943" xr:uid="{00000000-0005-0000-0000-0000A94A0000}"/>
    <cellStyle name="Total 10 2 4" xfId="18944" xr:uid="{00000000-0005-0000-0000-0000AA4A0000}"/>
    <cellStyle name="Total 10 3" xfId="18945" xr:uid="{00000000-0005-0000-0000-0000AB4A0000}"/>
    <cellStyle name="Total 10 3 2" xfId="18946" xr:uid="{00000000-0005-0000-0000-0000AC4A0000}"/>
    <cellStyle name="Total 10 3 2 2" xfId="18947" xr:uid="{00000000-0005-0000-0000-0000AD4A0000}"/>
    <cellStyle name="Total 10 3 3" xfId="18948" xr:uid="{00000000-0005-0000-0000-0000AE4A0000}"/>
    <cellStyle name="Total 10 3 3 2" xfId="18949" xr:uid="{00000000-0005-0000-0000-0000AF4A0000}"/>
    <cellStyle name="Total 10 3 4" xfId="18950" xr:uid="{00000000-0005-0000-0000-0000B04A0000}"/>
    <cellStyle name="Total 10 4" xfId="18951" xr:uid="{00000000-0005-0000-0000-0000B14A0000}"/>
    <cellStyle name="Total 10 4 2" xfId="18952" xr:uid="{00000000-0005-0000-0000-0000B24A0000}"/>
    <cellStyle name="Total 10 4 2 2" xfId="18953" xr:uid="{00000000-0005-0000-0000-0000B34A0000}"/>
    <cellStyle name="Total 10 4 3" xfId="18954" xr:uid="{00000000-0005-0000-0000-0000B44A0000}"/>
    <cellStyle name="Total 10 4 3 2" xfId="18955" xr:uid="{00000000-0005-0000-0000-0000B54A0000}"/>
    <cellStyle name="Total 10 4 4" xfId="18956" xr:uid="{00000000-0005-0000-0000-0000B64A0000}"/>
    <cellStyle name="Total 10 5" xfId="18957" xr:uid="{00000000-0005-0000-0000-0000B74A0000}"/>
    <cellStyle name="Total 10 5 2" xfId="18958" xr:uid="{00000000-0005-0000-0000-0000B84A0000}"/>
    <cellStyle name="Total 10 5 2 2" xfId="18959" xr:uid="{00000000-0005-0000-0000-0000B94A0000}"/>
    <cellStyle name="Total 10 5 3" xfId="18960" xr:uid="{00000000-0005-0000-0000-0000BA4A0000}"/>
    <cellStyle name="Total 10 5 3 2" xfId="18961" xr:uid="{00000000-0005-0000-0000-0000BB4A0000}"/>
    <cellStyle name="Total 10 5 4" xfId="18962" xr:uid="{00000000-0005-0000-0000-0000BC4A0000}"/>
    <cellStyle name="Total 10 5 4 2" xfId="18963" xr:uid="{00000000-0005-0000-0000-0000BD4A0000}"/>
    <cellStyle name="Total 10 5 5" xfId="18964" xr:uid="{00000000-0005-0000-0000-0000BE4A0000}"/>
    <cellStyle name="Total 10 6" xfId="18965" xr:uid="{00000000-0005-0000-0000-0000BF4A0000}"/>
    <cellStyle name="Total 10 6 2" xfId="18966" xr:uid="{00000000-0005-0000-0000-0000C04A0000}"/>
    <cellStyle name="Total 10 6 2 2" xfId="18967" xr:uid="{00000000-0005-0000-0000-0000C14A0000}"/>
    <cellStyle name="Total 10 6 3" xfId="18968" xr:uid="{00000000-0005-0000-0000-0000C24A0000}"/>
    <cellStyle name="Total 10 6 3 2" xfId="18969" xr:uid="{00000000-0005-0000-0000-0000C34A0000}"/>
    <cellStyle name="Total 10 6 4" xfId="18970" xr:uid="{00000000-0005-0000-0000-0000C44A0000}"/>
    <cellStyle name="Total 10 7" xfId="18971" xr:uid="{00000000-0005-0000-0000-0000C54A0000}"/>
    <cellStyle name="Total 10 7 2" xfId="18972" xr:uid="{00000000-0005-0000-0000-0000C64A0000}"/>
    <cellStyle name="Total 10 8" xfId="18973" xr:uid="{00000000-0005-0000-0000-0000C74A0000}"/>
    <cellStyle name="Total 10 8 2" xfId="18974" xr:uid="{00000000-0005-0000-0000-0000C84A0000}"/>
    <cellStyle name="Total 10 9" xfId="18975" xr:uid="{00000000-0005-0000-0000-0000C94A0000}"/>
    <cellStyle name="Total 10 9 2" xfId="18976" xr:uid="{00000000-0005-0000-0000-0000CA4A0000}"/>
    <cellStyle name="Total 11" xfId="3174" xr:uid="{00000000-0005-0000-0000-0000CB4A0000}"/>
    <cellStyle name="Total 11 10" xfId="18978" xr:uid="{00000000-0005-0000-0000-0000CC4A0000}"/>
    <cellStyle name="Total 11 10 2" xfId="18979" xr:uid="{00000000-0005-0000-0000-0000CD4A0000}"/>
    <cellStyle name="Total 11 11" xfId="18980" xr:uid="{00000000-0005-0000-0000-0000CE4A0000}"/>
    <cellStyle name="Total 11 12" xfId="18977" xr:uid="{00000000-0005-0000-0000-0000CF4A0000}"/>
    <cellStyle name="Total 11 2" xfId="18981" xr:uid="{00000000-0005-0000-0000-0000D04A0000}"/>
    <cellStyle name="Total 11 2 2" xfId="18982" xr:uid="{00000000-0005-0000-0000-0000D14A0000}"/>
    <cellStyle name="Total 11 2 2 2" xfId="18983" xr:uid="{00000000-0005-0000-0000-0000D24A0000}"/>
    <cellStyle name="Total 11 2 3" xfId="18984" xr:uid="{00000000-0005-0000-0000-0000D34A0000}"/>
    <cellStyle name="Total 11 2 3 2" xfId="18985" xr:uid="{00000000-0005-0000-0000-0000D44A0000}"/>
    <cellStyle name="Total 11 2 4" xfId="18986" xr:uid="{00000000-0005-0000-0000-0000D54A0000}"/>
    <cellStyle name="Total 11 3" xfId="18987" xr:uid="{00000000-0005-0000-0000-0000D64A0000}"/>
    <cellStyle name="Total 11 3 2" xfId="18988" xr:uid="{00000000-0005-0000-0000-0000D74A0000}"/>
    <cellStyle name="Total 11 3 2 2" xfId="18989" xr:uid="{00000000-0005-0000-0000-0000D84A0000}"/>
    <cellStyle name="Total 11 3 3" xfId="18990" xr:uid="{00000000-0005-0000-0000-0000D94A0000}"/>
    <cellStyle name="Total 11 3 3 2" xfId="18991" xr:uid="{00000000-0005-0000-0000-0000DA4A0000}"/>
    <cellStyle name="Total 11 3 4" xfId="18992" xr:uid="{00000000-0005-0000-0000-0000DB4A0000}"/>
    <cellStyle name="Total 11 4" xfId="18993" xr:uid="{00000000-0005-0000-0000-0000DC4A0000}"/>
    <cellStyle name="Total 11 4 2" xfId="18994" xr:uid="{00000000-0005-0000-0000-0000DD4A0000}"/>
    <cellStyle name="Total 11 4 2 2" xfId="18995" xr:uid="{00000000-0005-0000-0000-0000DE4A0000}"/>
    <cellStyle name="Total 11 4 3" xfId="18996" xr:uid="{00000000-0005-0000-0000-0000DF4A0000}"/>
    <cellStyle name="Total 11 4 3 2" xfId="18997" xr:uid="{00000000-0005-0000-0000-0000E04A0000}"/>
    <cellStyle name="Total 11 4 4" xfId="18998" xr:uid="{00000000-0005-0000-0000-0000E14A0000}"/>
    <cellStyle name="Total 11 5" xfId="18999" xr:uid="{00000000-0005-0000-0000-0000E24A0000}"/>
    <cellStyle name="Total 11 5 2" xfId="19000" xr:uid="{00000000-0005-0000-0000-0000E34A0000}"/>
    <cellStyle name="Total 11 5 2 2" xfId="19001" xr:uid="{00000000-0005-0000-0000-0000E44A0000}"/>
    <cellStyle name="Total 11 5 3" xfId="19002" xr:uid="{00000000-0005-0000-0000-0000E54A0000}"/>
    <cellStyle name="Total 11 5 3 2" xfId="19003" xr:uid="{00000000-0005-0000-0000-0000E64A0000}"/>
    <cellStyle name="Total 11 5 4" xfId="19004" xr:uid="{00000000-0005-0000-0000-0000E74A0000}"/>
    <cellStyle name="Total 11 5 4 2" xfId="19005" xr:uid="{00000000-0005-0000-0000-0000E84A0000}"/>
    <cellStyle name="Total 11 5 5" xfId="19006" xr:uid="{00000000-0005-0000-0000-0000E94A0000}"/>
    <cellStyle name="Total 11 6" xfId="19007" xr:uid="{00000000-0005-0000-0000-0000EA4A0000}"/>
    <cellStyle name="Total 11 6 2" xfId="19008" xr:uid="{00000000-0005-0000-0000-0000EB4A0000}"/>
    <cellStyle name="Total 11 6 2 2" xfId="19009" xr:uid="{00000000-0005-0000-0000-0000EC4A0000}"/>
    <cellStyle name="Total 11 6 3" xfId="19010" xr:uid="{00000000-0005-0000-0000-0000ED4A0000}"/>
    <cellStyle name="Total 11 6 3 2" xfId="19011" xr:uid="{00000000-0005-0000-0000-0000EE4A0000}"/>
    <cellStyle name="Total 11 6 4" xfId="19012" xr:uid="{00000000-0005-0000-0000-0000EF4A0000}"/>
    <cellStyle name="Total 11 7" xfId="19013" xr:uid="{00000000-0005-0000-0000-0000F04A0000}"/>
    <cellStyle name="Total 11 7 2" xfId="19014" xr:uid="{00000000-0005-0000-0000-0000F14A0000}"/>
    <cellStyle name="Total 11 8" xfId="19015" xr:uid="{00000000-0005-0000-0000-0000F24A0000}"/>
    <cellStyle name="Total 11 8 2" xfId="19016" xr:uid="{00000000-0005-0000-0000-0000F34A0000}"/>
    <cellStyle name="Total 11 9" xfId="19017" xr:uid="{00000000-0005-0000-0000-0000F44A0000}"/>
    <cellStyle name="Total 11 9 2" xfId="19018" xr:uid="{00000000-0005-0000-0000-0000F54A0000}"/>
    <cellStyle name="Total 12" xfId="3175" xr:uid="{00000000-0005-0000-0000-0000F64A0000}"/>
    <cellStyle name="Total 12 10" xfId="19020" xr:uid="{00000000-0005-0000-0000-0000F74A0000}"/>
    <cellStyle name="Total 12 10 2" xfId="19021" xr:uid="{00000000-0005-0000-0000-0000F84A0000}"/>
    <cellStyle name="Total 12 11" xfId="19022" xr:uid="{00000000-0005-0000-0000-0000F94A0000}"/>
    <cellStyle name="Total 12 12" xfId="19019" xr:uid="{00000000-0005-0000-0000-0000FA4A0000}"/>
    <cellStyle name="Total 12 2" xfId="19023" xr:uid="{00000000-0005-0000-0000-0000FB4A0000}"/>
    <cellStyle name="Total 12 2 2" xfId="19024" xr:uid="{00000000-0005-0000-0000-0000FC4A0000}"/>
    <cellStyle name="Total 12 2 2 2" xfId="19025" xr:uid="{00000000-0005-0000-0000-0000FD4A0000}"/>
    <cellStyle name="Total 12 2 3" xfId="19026" xr:uid="{00000000-0005-0000-0000-0000FE4A0000}"/>
    <cellStyle name="Total 12 2 3 2" xfId="19027" xr:uid="{00000000-0005-0000-0000-0000FF4A0000}"/>
    <cellStyle name="Total 12 2 4" xfId="19028" xr:uid="{00000000-0005-0000-0000-0000004B0000}"/>
    <cellStyle name="Total 12 3" xfId="19029" xr:uid="{00000000-0005-0000-0000-0000014B0000}"/>
    <cellStyle name="Total 12 3 2" xfId="19030" xr:uid="{00000000-0005-0000-0000-0000024B0000}"/>
    <cellStyle name="Total 12 3 2 2" xfId="19031" xr:uid="{00000000-0005-0000-0000-0000034B0000}"/>
    <cellStyle name="Total 12 3 3" xfId="19032" xr:uid="{00000000-0005-0000-0000-0000044B0000}"/>
    <cellStyle name="Total 12 3 3 2" xfId="19033" xr:uid="{00000000-0005-0000-0000-0000054B0000}"/>
    <cellStyle name="Total 12 3 4" xfId="19034" xr:uid="{00000000-0005-0000-0000-0000064B0000}"/>
    <cellStyle name="Total 12 4" xfId="19035" xr:uid="{00000000-0005-0000-0000-0000074B0000}"/>
    <cellStyle name="Total 12 4 2" xfId="19036" xr:uid="{00000000-0005-0000-0000-0000084B0000}"/>
    <cellStyle name="Total 12 4 2 2" xfId="19037" xr:uid="{00000000-0005-0000-0000-0000094B0000}"/>
    <cellStyle name="Total 12 4 3" xfId="19038" xr:uid="{00000000-0005-0000-0000-00000A4B0000}"/>
    <cellStyle name="Total 12 4 3 2" xfId="19039" xr:uid="{00000000-0005-0000-0000-00000B4B0000}"/>
    <cellStyle name="Total 12 4 4" xfId="19040" xr:uid="{00000000-0005-0000-0000-00000C4B0000}"/>
    <cellStyle name="Total 12 5" xfId="19041" xr:uid="{00000000-0005-0000-0000-00000D4B0000}"/>
    <cellStyle name="Total 12 5 2" xfId="19042" xr:uid="{00000000-0005-0000-0000-00000E4B0000}"/>
    <cellStyle name="Total 12 5 2 2" xfId="19043" xr:uid="{00000000-0005-0000-0000-00000F4B0000}"/>
    <cellStyle name="Total 12 5 3" xfId="19044" xr:uid="{00000000-0005-0000-0000-0000104B0000}"/>
    <cellStyle name="Total 12 5 3 2" xfId="19045" xr:uid="{00000000-0005-0000-0000-0000114B0000}"/>
    <cellStyle name="Total 12 5 4" xfId="19046" xr:uid="{00000000-0005-0000-0000-0000124B0000}"/>
    <cellStyle name="Total 12 5 4 2" xfId="19047" xr:uid="{00000000-0005-0000-0000-0000134B0000}"/>
    <cellStyle name="Total 12 5 5" xfId="19048" xr:uid="{00000000-0005-0000-0000-0000144B0000}"/>
    <cellStyle name="Total 12 6" xfId="19049" xr:uid="{00000000-0005-0000-0000-0000154B0000}"/>
    <cellStyle name="Total 12 6 2" xfId="19050" xr:uid="{00000000-0005-0000-0000-0000164B0000}"/>
    <cellStyle name="Total 12 6 2 2" xfId="19051" xr:uid="{00000000-0005-0000-0000-0000174B0000}"/>
    <cellStyle name="Total 12 6 3" xfId="19052" xr:uid="{00000000-0005-0000-0000-0000184B0000}"/>
    <cellStyle name="Total 12 6 3 2" xfId="19053" xr:uid="{00000000-0005-0000-0000-0000194B0000}"/>
    <cellStyle name="Total 12 6 4" xfId="19054" xr:uid="{00000000-0005-0000-0000-00001A4B0000}"/>
    <cellStyle name="Total 12 7" xfId="19055" xr:uid="{00000000-0005-0000-0000-00001B4B0000}"/>
    <cellStyle name="Total 12 7 2" xfId="19056" xr:uid="{00000000-0005-0000-0000-00001C4B0000}"/>
    <cellStyle name="Total 12 8" xfId="19057" xr:uid="{00000000-0005-0000-0000-00001D4B0000}"/>
    <cellStyle name="Total 12 8 2" xfId="19058" xr:uid="{00000000-0005-0000-0000-00001E4B0000}"/>
    <cellStyle name="Total 12 9" xfId="19059" xr:uid="{00000000-0005-0000-0000-00001F4B0000}"/>
    <cellStyle name="Total 12 9 2" xfId="19060" xr:uid="{00000000-0005-0000-0000-0000204B0000}"/>
    <cellStyle name="Total 13" xfId="3176" xr:uid="{00000000-0005-0000-0000-0000214B0000}"/>
    <cellStyle name="Total 13 10" xfId="19062" xr:uid="{00000000-0005-0000-0000-0000224B0000}"/>
    <cellStyle name="Total 13 10 2" xfId="19063" xr:uid="{00000000-0005-0000-0000-0000234B0000}"/>
    <cellStyle name="Total 13 11" xfId="19064" xr:uid="{00000000-0005-0000-0000-0000244B0000}"/>
    <cellStyle name="Total 13 12" xfId="19061" xr:uid="{00000000-0005-0000-0000-0000254B0000}"/>
    <cellStyle name="Total 13 2" xfId="19065" xr:uid="{00000000-0005-0000-0000-0000264B0000}"/>
    <cellStyle name="Total 13 2 2" xfId="19066" xr:uid="{00000000-0005-0000-0000-0000274B0000}"/>
    <cellStyle name="Total 13 2 2 2" xfId="19067" xr:uid="{00000000-0005-0000-0000-0000284B0000}"/>
    <cellStyle name="Total 13 2 3" xfId="19068" xr:uid="{00000000-0005-0000-0000-0000294B0000}"/>
    <cellStyle name="Total 13 2 3 2" xfId="19069" xr:uid="{00000000-0005-0000-0000-00002A4B0000}"/>
    <cellStyle name="Total 13 2 4" xfId="19070" xr:uid="{00000000-0005-0000-0000-00002B4B0000}"/>
    <cellStyle name="Total 13 3" xfId="19071" xr:uid="{00000000-0005-0000-0000-00002C4B0000}"/>
    <cellStyle name="Total 13 3 2" xfId="19072" xr:uid="{00000000-0005-0000-0000-00002D4B0000}"/>
    <cellStyle name="Total 13 3 2 2" xfId="19073" xr:uid="{00000000-0005-0000-0000-00002E4B0000}"/>
    <cellStyle name="Total 13 3 3" xfId="19074" xr:uid="{00000000-0005-0000-0000-00002F4B0000}"/>
    <cellStyle name="Total 13 3 3 2" xfId="19075" xr:uid="{00000000-0005-0000-0000-0000304B0000}"/>
    <cellStyle name="Total 13 3 4" xfId="19076" xr:uid="{00000000-0005-0000-0000-0000314B0000}"/>
    <cellStyle name="Total 13 4" xfId="19077" xr:uid="{00000000-0005-0000-0000-0000324B0000}"/>
    <cellStyle name="Total 13 4 2" xfId="19078" xr:uid="{00000000-0005-0000-0000-0000334B0000}"/>
    <cellStyle name="Total 13 4 2 2" xfId="19079" xr:uid="{00000000-0005-0000-0000-0000344B0000}"/>
    <cellStyle name="Total 13 4 3" xfId="19080" xr:uid="{00000000-0005-0000-0000-0000354B0000}"/>
    <cellStyle name="Total 13 4 3 2" xfId="19081" xr:uid="{00000000-0005-0000-0000-0000364B0000}"/>
    <cellStyle name="Total 13 4 4" xfId="19082" xr:uid="{00000000-0005-0000-0000-0000374B0000}"/>
    <cellStyle name="Total 13 5" xfId="19083" xr:uid="{00000000-0005-0000-0000-0000384B0000}"/>
    <cellStyle name="Total 13 5 2" xfId="19084" xr:uid="{00000000-0005-0000-0000-0000394B0000}"/>
    <cellStyle name="Total 13 5 2 2" xfId="19085" xr:uid="{00000000-0005-0000-0000-00003A4B0000}"/>
    <cellStyle name="Total 13 5 3" xfId="19086" xr:uid="{00000000-0005-0000-0000-00003B4B0000}"/>
    <cellStyle name="Total 13 5 3 2" xfId="19087" xr:uid="{00000000-0005-0000-0000-00003C4B0000}"/>
    <cellStyle name="Total 13 5 4" xfId="19088" xr:uid="{00000000-0005-0000-0000-00003D4B0000}"/>
    <cellStyle name="Total 13 5 4 2" xfId="19089" xr:uid="{00000000-0005-0000-0000-00003E4B0000}"/>
    <cellStyle name="Total 13 5 5" xfId="19090" xr:uid="{00000000-0005-0000-0000-00003F4B0000}"/>
    <cellStyle name="Total 13 6" xfId="19091" xr:uid="{00000000-0005-0000-0000-0000404B0000}"/>
    <cellStyle name="Total 13 6 2" xfId="19092" xr:uid="{00000000-0005-0000-0000-0000414B0000}"/>
    <cellStyle name="Total 13 6 2 2" xfId="19093" xr:uid="{00000000-0005-0000-0000-0000424B0000}"/>
    <cellStyle name="Total 13 6 3" xfId="19094" xr:uid="{00000000-0005-0000-0000-0000434B0000}"/>
    <cellStyle name="Total 13 6 3 2" xfId="19095" xr:uid="{00000000-0005-0000-0000-0000444B0000}"/>
    <cellStyle name="Total 13 6 4" xfId="19096" xr:uid="{00000000-0005-0000-0000-0000454B0000}"/>
    <cellStyle name="Total 13 7" xfId="19097" xr:uid="{00000000-0005-0000-0000-0000464B0000}"/>
    <cellStyle name="Total 13 7 2" xfId="19098" xr:uid="{00000000-0005-0000-0000-0000474B0000}"/>
    <cellStyle name="Total 13 8" xfId="19099" xr:uid="{00000000-0005-0000-0000-0000484B0000}"/>
    <cellStyle name="Total 13 8 2" xfId="19100" xr:uid="{00000000-0005-0000-0000-0000494B0000}"/>
    <cellStyle name="Total 13 9" xfId="19101" xr:uid="{00000000-0005-0000-0000-00004A4B0000}"/>
    <cellStyle name="Total 13 9 2" xfId="19102" xr:uid="{00000000-0005-0000-0000-00004B4B0000}"/>
    <cellStyle name="Total 14" xfId="3177" xr:uid="{00000000-0005-0000-0000-00004C4B0000}"/>
    <cellStyle name="Total 14 10" xfId="19104" xr:uid="{00000000-0005-0000-0000-00004D4B0000}"/>
    <cellStyle name="Total 14 10 2" xfId="19105" xr:uid="{00000000-0005-0000-0000-00004E4B0000}"/>
    <cellStyle name="Total 14 11" xfId="19106" xr:uid="{00000000-0005-0000-0000-00004F4B0000}"/>
    <cellStyle name="Total 14 12" xfId="19103" xr:uid="{00000000-0005-0000-0000-0000504B0000}"/>
    <cellStyle name="Total 14 2" xfId="19107" xr:uid="{00000000-0005-0000-0000-0000514B0000}"/>
    <cellStyle name="Total 14 2 2" xfId="19108" xr:uid="{00000000-0005-0000-0000-0000524B0000}"/>
    <cellStyle name="Total 14 2 2 2" xfId="19109" xr:uid="{00000000-0005-0000-0000-0000534B0000}"/>
    <cellStyle name="Total 14 2 3" xfId="19110" xr:uid="{00000000-0005-0000-0000-0000544B0000}"/>
    <cellStyle name="Total 14 2 3 2" xfId="19111" xr:uid="{00000000-0005-0000-0000-0000554B0000}"/>
    <cellStyle name="Total 14 2 4" xfId="19112" xr:uid="{00000000-0005-0000-0000-0000564B0000}"/>
    <cellStyle name="Total 14 3" xfId="19113" xr:uid="{00000000-0005-0000-0000-0000574B0000}"/>
    <cellStyle name="Total 14 3 2" xfId="19114" xr:uid="{00000000-0005-0000-0000-0000584B0000}"/>
    <cellStyle name="Total 14 3 2 2" xfId="19115" xr:uid="{00000000-0005-0000-0000-0000594B0000}"/>
    <cellStyle name="Total 14 3 3" xfId="19116" xr:uid="{00000000-0005-0000-0000-00005A4B0000}"/>
    <cellStyle name="Total 14 3 3 2" xfId="19117" xr:uid="{00000000-0005-0000-0000-00005B4B0000}"/>
    <cellStyle name="Total 14 3 4" xfId="19118" xr:uid="{00000000-0005-0000-0000-00005C4B0000}"/>
    <cellStyle name="Total 14 4" xfId="19119" xr:uid="{00000000-0005-0000-0000-00005D4B0000}"/>
    <cellStyle name="Total 14 4 2" xfId="19120" xr:uid="{00000000-0005-0000-0000-00005E4B0000}"/>
    <cellStyle name="Total 14 4 2 2" xfId="19121" xr:uid="{00000000-0005-0000-0000-00005F4B0000}"/>
    <cellStyle name="Total 14 4 3" xfId="19122" xr:uid="{00000000-0005-0000-0000-0000604B0000}"/>
    <cellStyle name="Total 14 4 3 2" xfId="19123" xr:uid="{00000000-0005-0000-0000-0000614B0000}"/>
    <cellStyle name="Total 14 4 4" xfId="19124" xr:uid="{00000000-0005-0000-0000-0000624B0000}"/>
    <cellStyle name="Total 14 5" xfId="19125" xr:uid="{00000000-0005-0000-0000-0000634B0000}"/>
    <cellStyle name="Total 14 5 2" xfId="19126" xr:uid="{00000000-0005-0000-0000-0000644B0000}"/>
    <cellStyle name="Total 14 5 2 2" xfId="19127" xr:uid="{00000000-0005-0000-0000-0000654B0000}"/>
    <cellStyle name="Total 14 5 3" xfId="19128" xr:uid="{00000000-0005-0000-0000-0000664B0000}"/>
    <cellStyle name="Total 14 5 3 2" xfId="19129" xr:uid="{00000000-0005-0000-0000-0000674B0000}"/>
    <cellStyle name="Total 14 5 4" xfId="19130" xr:uid="{00000000-0005-0000-0000-0000684B0000}"/>
    <cellStyle name="Total 14 5 4 2" xfId="19131" xr:uid="{00000000-0005-0000-0000-0000694B0000}"/>
    <cellStyle name="Total 14 5 5" xfId="19132" xr:uid="{00000000-0005-0000-0000-00006A4B0000}"/>
    <cellStyle name="Total 14 6" xfId="19133" xr:uid="{00000000-0005-0000-0000-00006B4B0000}"/>
    <cellStyle name="Total 14 6 2" xfId="19134" xr:uid="{00000000-0005-0000-0000-00006C4B0000}"/>
    <cellStyle name="Total 14 6 2 2" xfId="19135" xr:uid="{00000000-0005-0000-0000-00006D4B0000}"/>
    <cellStyle name="Total 14 6 3" xfId="19136" xr:uid="{00000000-0005-0000-0000-00006E4B0000}"/>
    <cellStyle name="Total 14 6 3 2" xfId="19137" xr:uid="{00000000-0005-0000-0000-00006F4B0000}"/>
    <cellStyle name="Total 14 6 4" xfId="19138" xr:uid="{00000000-0005-0000-0000-0000704B0000}"/>
    <cellStyle name="Total 14 7" xfId="19139" xr:uid="{00000000-0005-0000-0000-0000714B0000}"/>
    <cellStyle name="Total 14 7 2" xfId="19140" xr:uid="{00000000-0005-0000-0000-0000724B0000}"/>
    <cellStyle name="Total 14 8" xfId="19141" xr:uid="{00000000-0005-0000-0000-0000734B0000}"/>
    <cellStyle name="Total 14 8 2" xfId="19142" xr:uid="{00000000-0005-0000-0000-0000744B0000}"/>
    <cellStyle name="Total 14 9" xfId="19143" xr:uid="{00000000-0005-0000-0000-0000754B0000}"/>
    <cellStyle name="Total 14 9 2" xfId="19144" xr:uid="{00000000-0005-0000-0000-0000764B0000}"/>
    <cellStyle name="Total 15" xfId="3178" xr:uid="{00000000-0005-0000-0000-0000774B0000}"/>
    <cellStyle name="Total 15 10" xfId="19146" xr:uid="{00000000-0005-0000-0000-0000784B0000}"/>
    <cellStyle name="Total 15 10 2" xfId="19147" xr:uid="{00000000-0005-0000-0000-0000794B0000}"/>
    <cellStyle name="Total 15 11" xfId="19148" xr:uid="{00000000-0005-0000-0000-00007A4B0000}"/>
    <cellStyle name="Total 15 12" xfId="19145" xr:uid="{00000000-0005-0000-0000-00007B4B0000}"/>
    <cellStyle name="Total 15 2" xfId="19149" xr:uid="{00000000-0005-0000-0000-00007C4B0000}"/>
    <cellStyle name="Total 15 2 2" xfId="19150" xr:uid="{00000000-0005-0000-0000-00007D4B0000}"/>
    <cellStyle name="Total 15 2 2 2" xfId="19151" xr:uid="{00000000-0005-0000-0000-00007E4B0000}"/>
    <cellStyle name="Total 15 2 3" xfId="19152" xr:uid="{00000000-0005-0000-0000-00007F4B0000}"/>
    <cellStyle name="Total 15 2 3 2" xfId="19153" xr:uid="{00000000-0005-0000-0000-0000804B0000}"/>
    <cellStyle name="Total 15 2 4" xfId="19154" xr:uid="{00000000-0005-0000-0000-0000814B0000}"/>
    <cellStyle name="Total 15 3" xfId="19155" xr:uid="{00000000-0005-0000-0000-0000824B0000}"/>
    <cellStyle name="Total 15 3 2" xfId="19156" xr:uid="{00000000-0005-0000-0000-0000834B0000}"/>
    <cellStyle name="Total 15 3 2 2" xfId="19157" xr:uid="{00000000-0005-0000-0000-0000844B0000}"/>
    <cellStyle name="Total 15 3 3" xfId="19158" xr:uid="{00000000-0005-0000-0000-0000854B0000}"/>
    <cellStyle name="Total 15 3 3 2" xfId="19159" xr:uid="{00000000-0005-0000-0000-0000864B0000}"/>
    <cellStyle name="Total 15 3 4" xfId="19160" xr:uid="{00000000-0005-0000-0000-0000874B0000}"/>
    <cellStyle name="Total 15 4" xfId="19161" xr:uid="{00000000-0005-0000-0000-0000884B0000}"/>
    <cellStyle name="Total 15 4 2" xfId="19162" xr:uid="{00000000-0005-0000-0000-0000894B0000}"/>
    <cellStyle name="Total 15 4 2 2" xfId="19163" xr:uid="{00000000-0005-0000-0000-00008A4B0000}"/>
    <cellStyle name="Total 15 4 3" xfId="19164" xr:uid="{00000000-0005-0000-0000-00008B4B0000}"/>
    <cellStyle name="Total 15 4 3 2" xfId="19165" xr:uid="{00000000-0005-0000-0000-00008C4B0000}"/>
    <cellStyle name="Total 15 4 4" xfId="19166" xr:uid="{00000000-0005-0000-0000-00008D4B0000}"/>
    <cellStyle name="Total 15 5" xfId="19167" xr:uid="{00000000-0005-0000-0000-00008E4B0000}"/>
    <cellStyle name="Total 15 5 2" xfId="19168" xr:uid="{00000000-0005-0000-0000-00008F4B0000}"/>
    <cellStyle name="Total 15 5 2 2" xfId="19169" xr:uid="{00000000-0005-0000-0000-0000904B0000}"/>
    <cellStyle name="Total 15 5 3" xfId="19170" xr:uid="{00000000-0005-0000-0000-0000914B0000}"/>
    <cellStyle name="Total 15 5 3 2" xfId="19171" xr:uid="{00000000-0005-0000-0000-0000924B0000}"/>
    <cellStyle name="Total 15 5 4" xfId="19172" xr:uid="{00000000-0005-0000-0000-0000934B0000}"/>
    <cellStyle name="Total 15 5 4 2" xfId="19173" xr:uid="{00000000-0005-0000-0000-0000944B0000}"/>
    <cellStyle name="Total 15 5 5" xfId="19174" xr:uid="{00000000-0005-0000-0000-0000954B0000}"/>
    <cellStyle name="Total 15 6" xfId="19175" xr:uid="{00000000-0005-0000-0000-0000964B0000}"/>
    <cellStyle name="Total 15 6 2" xfId="19176" xr:uid="{00000000-0005-0000-0000-0000974B0000}"/>
    <cellStyle name="Total 15 6 2 2" xfId="19177" xr:uid="{00000000-0005-0000-0000-0000984B0000}"/>
    <cellStyle name="Total 15 6 3" xfId="19178" xr:uid="{00000000-0005-0000-0000-0000994B0000}"/>
    <cellStyle name="Total 15 6 3 2" xfId="19179" xr:uid="{00000000-0005-0000-0000-00009A4B0000}"/>
    <cellStyle name="Total 15 6 4" xfId="19180" xr:uid="{00000000-0005-0000-0000-00009B4B0000}"/>
    <cellStyle name="Total 15 7" xfId="19181" xr:uid="{00000000-0005-0000-0000-00009C4B0000}"/>
    <cellStyle name="Total 15 7 2" xfId="19182" xr:uid="{00000000-0005-0000-0000-00009D4B0000}"/>
    <cellStyle name="Total 15 8" xfId="19183" xr:uid="{00000000-0005-0000-0000-00009E4B0000}"/>
    <cellStyle name="Total 15 8 2" xfId="19184" xr:uid="{00000000-0005-0000-0000-00009F4B0000}"/>
    <cellStyle name="Total 15 9" xfId="19185" xr:uid="{00000000-0005-0000-0000-0000A04B0000}"/>
    <cellStyle name="Total 15 9 2" xfId="19186" xr:uid="{00000000-0005-0000-0000-0000A14B0000}"/>
    <cellStyle name="Total 16" xfId="3179" xr:uid="{00000000-0005-0000-0000-0000A24B0000}"/>
    <cellStyle name="Total 16 10" xfId="19188" xr:uid="{00000000-0005-0000-0000-0000A34B0000}"/>
    <cellStyle name="Total 16 10 2" xfId="19189" xr:uid="{00000000-0005-0000-0000-0000A44B0000}"/>
    <cellStyle name="Total 16 11" xfId="19190" xr:uid="{00000000-0005-0000-0000-0000A54B0000}"/>
    <cellStyle name="Total 16 12" xfId="19187" xr:uid="{00000000-0005-0000-0000-0000A64B0000}"/>
    <cellStyle name="Total 16 2" xfId="19191" xr:uid="{00000000-0005-0000-0000-0000A74B0000}"/>
    <cellStyle name="Total 16 2 2" xfId="19192" xr:uid="{00000000-0005-0000-0000-0000A84B0000}"/>
    <cellStyle name="Total 16 2 2 2" xfId="19193" xr:uid="{00000000-0005-0000-0000-0000A94B0000}"/>
    <cellStyle name="Total 16 2 3" xfId="19194" xr:uid="{00000000-0005-0000-0000-0000AA4B0000}"/>
    <cellStyle name="Total 16 2 3 2" xfId="19195" xr:uid="{00000000-0005-0000-0000-0000AB4B0000}"/>
    <cellStyle name="Total 16 2 4" xfId="19196" xr:uid="{00000000-0005-0000-0000-0000AC4B0000}"/>
    <cellStyle name="Total 16 3" xfId="19197" xr:uid="{00000000-0005-0000-0000-0000AD4B0000}"/>
    <cellStyle name="Total 16 3 2" xfId="19198" xr:uid="{00000000-0005-0000-0000-0000AE4B0000}"/>
    <cellStyle name="Total 16 3 2 2" xfId="19199" xr:uid="{00000000-0005-0000-0000-0000AF4B0000}"/>
    <cellStyle name="Total 16 3 3" xfId="19200" xr:uid="{00000000-0005-0000-0000-0000B04B0000}"/>
    <cellStyle name="Total 16 3 3 2" xfId="19201" xr:uid="{00000000-0005-0000-0000-0000B14B0000}"/>
    <cellStyle name="Total 16 3 4" xfId="19202" xr:uid="{00000000-0005-0000-0000-0000B24B0000}"/>
    <cellStyle name="Total 16 4" xfId="19203" xr:uid="{00000000-0005-0000-0000-0000B34B0000}"/>
    <cellStyle name="Total 16 4 2" xfId="19204" xr:uid="{00000000-0005-0000-0000-0000B44B0000}"/>
    <cellStyle name="Total 16 4 2 2" xfId="19205" xr:uid="{00000000-0005-0000-0000-0000B54B0000}"/>
    <cellStyle name="Total 16 4 3" xfId="19206" xr:uid="{00000000-0005-0000-0000-0000B64B0000}"/>
    <cellStyle name="Total 16 4 3 2" xfId="19207" xr:uid="{00000000-0005-0000-0000-0000B74B0000}"/>
    <cellStyle name="Total 16 4 4" xfId="19208" xr:uid="{00000000-0005-0000-0000-0000B84B0000}"/>
    <cellStyle name="Total 16 5" xfId="19209" xr:uid="{00000000-0005-0000-0000-0000B94B0000}"/>
    <cellStyle name="Total 16 5 2" xfId="19210" xr:uid="{00000000-0005-0000-0000-0000BA4B0000}"/>
    <cellStyle name="Total 16 5 2 2" xfId="19211" xr:uid="{00000000-0005-0000-0000-0000BB4B0000}"/>
    <cellStyle name="Total 16 5 3" xfId="19212" xr:uid="{00000000-0005-0000-0000-0000BC4B0000}"/>
    <cellStyle name="Total 16 5 3 2" xfId="19213" xr:uid="{00000000-0005-0000-0000-0000BD4B0000}"/>
    <cellStyle name="Total 16 5 4" xfId="19214" xr:uid="{00000000-0005-0000-0000-0000BE4B0000}"/>
    <cellStyle name="Total 16 5 4 2" xfId="19215" xr:uid="{00000000-0005-0000-0000-0000BF4B0000}"/>
    <cellStyle name="Total 16 5 5" xfId="19216" xr:uid="{00000000-0005-0000-0000-0000C04B0000}"/>
    <cellStyle name="Total 16 6" xfId="19217" xr:uid="{00000000-0005-0000-0000-0000C14B0000}"/>
    <cellStyle name="Total 16 6 2" xfId="19218" xr:uid="{00000000-0005-0000-0000-0000C24B0000}"/>
    <cellStyle name="Total 16 6 2 2" xfId="19219" xr:uid="{00000000-0005-0000-0000-0000C34B0000}"/>
    <cellStyle name="Total 16 6 3" xfId="19220" xr:uid="{00000000-0005-0000-0000-0000C44B0000}"/>
    <cellStyle name="Total 16 6 3 2" xfId="19221" xr:uid="{00000000-0005-0000-0000-0000C54B0000}"/>
    <cellStyle name="Total 16 6 4" xfId="19222" xr:uid="{00000000-0005-0000-0000-0000C64B0000}"/>
    <cellStyle name="Total 16 7" xfId="19223" xr:uid="{00000000-0005-0000-0000-0000C74B0000}"/>
    <cellStyle name="Total 16 7 2" xfId="19224" xr:uid="{00000000-0005-0000-0000-0000C84B0000}"/>
    <cellStyle name="Total 16 8" xfId="19225" xr:uid="{00000000-0005-0000-0000-0000C94B0000}"/>
    <cellStyle name="Total 16 8 2" xfId="19226" xr:uid="{00000000-0005-0000-0000-0000CA4B0000}"/>
    <cellStyle name="Total 16 9" xfId="19227" xr:uid="{00000000-0005-0000-0000-0000CB4B0000}"/>
    <cellStyle name="Total 16 9 2" xfId="19228" xr:uid="{00000000-0005-0000-0000-0000CC4B0000}"/>
    <cellStyle name="Total 17" xfId="3180" xr:uid="{00000000-0005-0000-0000-0000CD4B0000}"/>
    <cellStyle name="Total 17 10" xfId="19230" xr:uid="{00000000-0005-0000-0000-0000CE4B0000}"/>
    <cellStyle name="Total 17 10 2" xfId="19231" xr:uid="{00000000-0005-0000-0000-0000CF4B0000}"/>
    <cellStyle name="Total 17 11" xfId="19232" xr:uid="{00000000-0005-0000-0000-0000D04B0000}"/>
    <cellStyle name="Total 17 12" xfId="19229" xr:uid="{00000000-0005-0000-0000-0000D14B0000}"/>
    <cellStyle name="Total 17 2" xfId="19233" xr:uid="{00000000-0005-0000-0000-0000D24B0000}"/>
    <cellStyle name="Total 17 2 2" xfId="19234" xr:uid="{00000000-0005-0000-0000-0000D34B0000}"/>
    <cellStyle name="Total 17 2 2 2" xfId="19235" xr:uid="{00000000-0005-0000-0000-0000D44B0000}"/>
    <cellStyle name="Total 17 2 3" xfId="19236" xr:uid="{00000000-0005-0000-0000-0000D54B0000}"/>
    <cellStyle name="Total 17 2 3 2" xfId="19237" xr:uid="{00000000-0005-0000-0000-0000D64B0000}"/>
    <cellStyle name="Total 17 2 4" xfId="19238" xr:uid="{00000000-0005-0000-0000-0000D74B0000}"/>
    <cellStyle name="Total 17 3" xfId="19239" xr:uid="{00000000-0005-0000-0000-0000D84B0000}"/>
    <cellStyle name="Total 17 3 2" xfId="19240" xr:uid="{00000000-0005-0000-0000-0000D94B0000}"/>
    <cellStyle name="Total 17 3 2 2" xfId="19241" xr:uid="{00000000-0005-0000-0000-0000DA4B0000}"/>
    <cellStyle name="Total 17 3 3" xfId="19242" xr:uid="{00000000-0005-0000-0000-0000DB4B0000}"/>
    <cellStyle name="Total 17 3 3 2" xfId="19243" xr:uid="{00000000-0005-0000-0000-0000DC4B0000}"/>
    <cellStyle name="Total 17 3 4" xfId="19244" xr:uid="{00000000-0005-0000-0000-0000DD4B0000}"/>
    <cellStyle name="Total 17 4" xfId="19245" xr:uid="{00000000-0005-0000-0000-0000DE4B0000}"/>
    <cellStyle name="Total 17 4 2" xfId="19246" xr:uid="{00000000-0005-0000-0000-0000DF4B0000}"/>
    <cellStyle name="Total 17 4 2 2" xfId="19247" xr:uid="{00000000-0005-0000-0000-0000E04B0000}"/>
    <cellStyle name="Total 17 4 3" xfId="19248" xr:uid="{00000000-0005-0000-0000-0000E14B0000}"/>
    <cellStyle name="Total 17 4 3 2" xfId="19249" xr:uid="{00000000-0005-0000-0000-0000E24B0000}"/>
    <cellStyle name="Total 17 4 4" xfId="19250" xr:uid="{00000000-0005-0000-0000-0000E34B0000}"/>
    <cellStyle name="Total 17 5" xfId="19251" xr:uid="{00000000-0005-0000-0000-0000E44B0000}"/>
    <cellStyle name="Total 17 5 2" xfId="19252" xr:uid="{00000000-0005-0000-0000-0000E54B0000}"/>
    <cellStyle name="Total 17 5 2 2" xfId="19253" xr:uid="{00000000-0005-0000-0000-0000E64B0000}"/>
    <cellStyle name="Total 17 5 3" xfId="19254" xr:uid="{00000000-0005-0000-0000-0000E74B0000}"/>
    <cellStyle name="Total 17 5 3 2" xfId="19255" xr:uid="{00000000-0005-0000-0000-0000E84B0000}"/>
    <cellStyle name="Total 17 5 4" xfId="19256" xr:uid="{00000000-0005-0000-0000-0000E94B0000}"/>
    <cellStyle name="Total 17 5 4 2" xfId="19257" xr:uid="{00000000-0005-0000-0000-0000EA4B0000}"/>
    <cellStyle name="Total 17 5 5" xfId="19258" xr:uid="{00000000-0005-0000-0000-0000EB4B0000}"/>
    <cellStyle name="Total 17 6" xfId="19259" xr:uid="{00000000-0005-0000-0000-0000EC4B0000}"/>
    <cellStyle name="Total 17 6 2" xfId="19260" xr:uid="{00000000-0005-0000-0000-0000ED4B0000}"/>
    <cellStyle name="Total 17 6 2 2" xfId="19261" xr:uid="{00000000-0005-0000-0000-0000EE4B0000}"/>
    <cellStyle name="Total 17 6 3" xfId="19262" xr:uid="{00000000-0005-0000-0000-0000EF4B0000}"/>
    <cellStyle name="Total 17 6 3 2" xfId="19263" xr:uid="{00000000-0005-0000-0000-0000F04B0000}"/>
    <cellStyle name="Total 17 6 4" xfId="19264" xr:uid="{00000000-0005-0000-0000-0000F14B0000}"/>
    <cellStyle name="Total 17 7" xfId="19265" xr:uid="{00000000-0005-0000-0000-0000F24B0000}"/>
    <cellStyle name="Total 17 7 2" xfId="19266" xr:uid="{00000000-0005-0000-0000-0000F34B0000}"/>
    <cellStyle name="Total 17 8" xfId="19267" xr:uid="{00000000-0005-0000-0000-0000F44B0000}"/>
    <cellStyle name="Total 17 8 2" xfId="19268" xr:uid="{00000000-0005-0000-0000-0000F54B0000}"/>
    <cellStyle name="Total 17 9" xfId="19269" xr:uid="{00000000-0005-0000-0000-0000F64B0000}"/>
    <cellStyle name="Total 17 9 2" xfId="19270" xr:uid="{00000000-0005-0000-0000-0000F74B0000}"/>
    <cellStyle name="Total 18" xfId="3181" xr:uid="{00000000-0005-0000-0000-0000F84B0000}"/>
    <cellStyle name="Total 18 10" xfId="19272" xr:uid="{00000000-0005-0000-0000-0000F94B0000}"/>
    <cellStyle name="Total 18 10 2" xfId="19273" xr:uid="{00000000-0005-0000-0000-0000FA4B0000}"/>
    <cellStyle name="Total 18 11" xfId="19274" xr:uid="{00000000-0005-0000-0000-0000FB4B0000}"/>
    <cellStyle name="Total 18 12" xfId="19271" xr:uid="{00000000-0005-0000-0000-0000FC4B0000}"/>
    <cellStyle name="Total 18 2" xfId="19275" xr:uid="{00000000-0005-0000-0000-0000FD4B0000}"/>
    <cellStyle name="Total 18 2 2" xfId="19276" xr:uid="{00000000-0005-0000-0000-0000FE4B0000}"/>
    <cellStyle name="Total 18 2 2 2" xfId="19277" xr:uid="{00000000-0005-0000-0000-0000FF4B0000}"/>
    <cellStyle name="Total 18 2 3" xfId="19278" xr:uid="{00000000-0005-0000-0000-0000004C0000}"/>
    <cellStyle name="Total 18 2 3 2" xfId="19279" xr:uid="{00000000-0005-0000-0000-0000014C0000}"/>
    <cellStyle name="Total 18 2 4" xfId="19280" xr:uid="{00000000-0005-0000-0000-0000024C0000}"/>
    <cellStyle name="Total 18 3" xfId="19281" xr:uid="{00000000-0005-0000-0000-0000034C0000}"/>
    <cellStyle name="Total 18 3 2" xfId="19282" xr:uid="{00000000-0005-0000-0000-0000044C0000}"/>
    <cellStyle name="Total 18 3 2 2" xfId="19283" xr:uid="{00000000-0005-0000-0000-0000054C0000}"/>
    <cellStyle name="Total 18 3 3" xfId="19284" xr:uid="{00000000-0005-0000-0000-0000064C0000}"/>
    <cellStyle name="Total 18 3 3 2" xfId="19285" xr:uid="{00000000-0005-0000-0000-0000074C0000}"/>
    <cellStyle name="Total 18 3 4" xfId="19286" xr:uid="{00000000-0005-0000-0000-0000084C0000}"/>
    <cellStyle name="Total 18 4" xfId="19287" xr:uid="{00000000-0005-0000-0000-0000094C0000}"/>
    <cellStyle name="Total 18 4 2" xfId="19288" xr:uid="{00000000-0005-0000-0000-00000A4C0000}"/>
    <cellStyle name="Total 18 4 2 2" xfId="19289" xr:uid="{00000000-0005-0000-0000-00000B4C0000}"/>
    <cellStyle name="Total 18 4 3" xfId="19290" xr:uid="{00000000-0005-0000-0000-00000C4C0000}"/>
    <cellStyle name="Total 18 4 3 2" xfId="19291" xr:uid="{00000000-0005-0000-0000-00000D4C0000}"/>
    <cellStyle name="Total 18 4 4" xfId="19292" xr:uid="{00000000-0005-0000-0000-00000E4C0000}"/>
    <cellStyle name="Total 18 5" xfId="19293" xr:uid="{00000000-0005-0000-0000-00000F4C0000}"/>
    <cellStyle name="Total 18 5 2" xfId="19294" xr:uid="{00000000-0005-0000-0000-0000104C0000}"/>
    <cellStyle name="Total 18 5 2 2" xfId="19295" xr:uid="{00000000-0005-0000-0000-0000114C0000}"/>
    <cellStyle name="Total 18 5 3" xfId="19296" xr:uid="{00000000-0005-0000-0000-0000124C0000}"/>
    <cellStyle name="Total 18 5 3 2" xfId="19297" xr:uid="{00000000-0005-0000-0000-0000134C0000}"/>
    <cellStyle name="Total 18 5 4" xfId="19298" xr:uid="{00000000-0005-0000-0000-0000144C0000}"/>
    <cellStyle name="Total 18 5 4 2" xfId="19299" xr:uid="{00000000-0005-0000-0000-0000154C0000}"/>
    <cellStyle name="Total 18 5 5" xfId="19300" xr:uid="{00000000-0005-0000-0000-0000164C0000}"/>
    <cellStyle name="Total 18 6" xfId="19301" xr:uid="{00000000-0005-0000-0000-0000174C0000}"/>
    <cellStyle name="Total 18 6 2" xfId="19302" xr:uid="{00000000-0005-0000-0000-0000184C0000}"/>
    <cellStyle name="Total 18 6 2 2" xfId="19303" xr:uid="{00000000-0005-0000-0000-0000194C0000}"/>
    <cellStyle name="Total 18 6 3" xfId="19304" xr:uid="{00000000-0005-0000-0000-00001A4C0000}"/>
    <cellStyle name="Total 18 6 3 2" xfId="19305" xr:uid="{00000000-0005-0000-0000-00001B4C0000}"/>
    <cellStyle name="Total 18 6 4" xfId="19306" xr:uid="{00000000-0005-0000-0000-00001C4C0000}"/>
    <cellStyle name="Total 18 7" xfId="19307" xr:uid="{00000000-0005-0000-0000-00001D4C0000}"/>
    <cellStyle name="Total 18 7 2" xfId="19308" xr:uid="{00000000-0005-0000-0000-00001E4C0000}"/>
    <cellStyle name="Total 18 8" xfId="19309" xr:uid="{00000000-0005-0000-0000-00001F4C0000}"/>
    <cellStyle name="Total 18 8 2" xfId="19310" xr:uid="{00000000-0005-0000-0000-0000204C0000}"/>
    <cellStyle name="Total 18 9" xfId="19311" xr:uid="{00000000-0005-0000-0000-0000214C0000}"/>
    <cellStyle name="Total 18 9 2" xfId="19312" xr:uid="{00000000-0005-0000-0000-0000224C0000}"/>
    <cellStyle name="Total 19" xfId="3182" xr:uid="{00000000-0005-0000-0000-0000234C0000}"/>
    <cellStyle name="Total 19 10" xfId="19314" xr:uid="{00000000-0005-0000-0000-0000244C0000}"/>
    <cellStyle name="Total 19 10 2" xfId="19315" xr:uid="{00000000-0005-0000-0000-0000254C0000}"/>
    <cellStyle name="Total 19 11" xfId="19316" xr:uid="{00000000-0005-0000-0000-0000264C0000}"/>
    <cellStyle name="Total 19 12" xfId="19313" xr:uid="{00000000-0005-0000-0000-0000274C0000}"/>
    <cellStyle name="Total 19 2" xfId="19317" xr:uid="{00000000-0005-0000-0000-0000284C0000}"/>
    <cellStyle name="Total 19 2 2" xfId="19318" xr:uid="{00000000-0005-0000-0000-0000294C0000}"/>
    <cellStyle name="Total 19 2 2 2" xfId="19319" xr:uid="{00000000-0005-0000-0000-00002A4C0000}"/>
    <cellStyle name="Total 19 2 3" xfId="19320" xr:uid="{00000000-0005-0000-0000-00002B4C0000}"/>
    <cellStyle name="Total 19 2 3 2" xfId="19321" xr:uid="{00000000-0005-0000-0000-00002C4C0000}"/>
    <cellStyle name="Total 19 2 4" xfId="19322" xr:uid="{00000000-0005-0000-0000-00002D4C0000}"/>
    <cellStyle name="Total 19 3" xfId="19323" xr:uid="{00000000-0005-0000-0000-00002E4C0000}"/>
    <cellStyle name="Total 19 3 2" xfId="19324" xr:uid="{00000000-0005-0000-0000-00002F4C0000}"/>
    <cellStyle name="Total 19 3 2 2" xfId="19325" xr:uid="{00000000-0005-0000-0000-0000304C0000}"/>
    <cellStyle name="Total 19 3 3" xfId="19326" xr:uid="{00000000-0005-0000-0000-0000314C0000}"/>
    <cellStyle name="Total 19 3 3 2" xfId="19327" xr:uid="{00000000-0005-0000-0000-0000324C0000}"/>
    <cellStyle name="Total 19 3 4" xfId="19328" xr:uid="{00000000-0005-0000-0000-0000334C0000}"/>
    <cellStyle name="Total 19 4" xfId="19329" xr:uid="{00000000-0005-0000-0000-0000344C0000}"/>
    <cellStyle name="Total 19 4 2" xfId="19330" xr:uid="{00000000-0005-0000-0000-0000354C0000}"/>
    <cellStyle name="Total 19 4 2 2" xfId="19331" xr:uid="{00000000-0005-0000-0000-0000364C0000}"/>
    <cellStyle name="Total 19 4 3" xfId="19332" xr:uid="{00000000-0005-0000-0000-0000374C0000}"/>
    <cellStyle name="Total 19 4 3 2" xfId="19333" xr:uid="{00000000-0005-0000-0000-0000384C0000}"/>
    <cellStyle name="Total 19 4 4" xfId="19334" xr:uid="{00000000-0005-0000-0000-0000394C0000}"/>
    <cellStyle name="Total 19 5" xfId="19335" xr:uid="{00000000-0005-0000-0000-00003A4C0000}"/>
    <cellStyle name="Total 19 5 2" xfId="19336" xr:uid="{00000000-0005-0000-0000-00003B4C0000}"/>
    <cellStyle name="Total 19 5 2 2" xfId="19337" xr:uid="{00000000-0005-0000-0000-00003C4C0000}"/>
    <cellStyle name="Total 19 5 3" xfId="19338" xr:uid="{00000000-0005-0000-0000-00003D4C0000}"/>
    <cellStyle name="Total 19 5 3 2" xfId="19339" xr:uid="{00000000-0005-0000-0000-00003E4C0000}"/>
    <cellStyle name="Total 19 5 4" xfId="19340" xr:uid="{00000000-0005-0000-0000-00003F4C0000}"/>
    <cellStyle name="Total 19 5 4 2" xfId="19341" xr:uid="{00000000-0005-0000-0000-0000404C0000}"/>
    <cellStyle name="Total 19 5 5" xfId="19342" xr:uid="{00000000-0005-0000-0000-0000414C0000}"/>
    <cellStyle name="Total 19 6" xfId="19343" xr:uid="{00000000-0005-0000-0000-0000424C0000}"/>
    <cellStyle name="Total 19 6 2" xfId="19344" xr:uid="{00000000-0005-0000-0000-0000434C0000}"/>
    <cellStyle name="Total 19 6 2 2" xfId="19345" xr:uid="{00000000-0005-0000-0000-0000444C0000}"/>
    <cellStyle name="Total 19 6 3" xfId="19346" xr:uid="{00000000-0005-0000-0000-0000454C0000}"/>
    <cellStyle name="Total 19 6 3 2" xfId="19347" xr:uid="{00000000-0005-0000-0000-0000464C0000}"/>
    <cellStyle name="Total 19 6 4" xfId="19348" xr:uid="{00000000-0005-0000-0000-0000474C0000}"/>
    <cellStyle name="Total 19 7" xfId="19349" xr:uid="{00000000-0005-0000-0000-0000484C0000}"/>
    <cellStyle name="Total 19 7 2" xfId="19350" xr:uid="{00000000-0005-0000-0000-0000494C0000}"/>
    <cellStyle name="Total 19 8" xfId="19351" xr:uid="{00000000-0005-0000-0000-00004A4C0000}"/>
    <cellStyle name="Total 19 8 2" xfId="19352" xr:uid="{00000000-0005-0000-0000-00004B4C0000}"/>
    <cellStyle name="Total 19 9" xfId="19353" xr:uid="{00000000-0005-0000-0000-00004C4C0000}"/>
    <cellStyle name="Total 19 9 2" xfId="19354" xr:uid="{00000000-0005-0000-0000-00004D4C0000}"/>
    <cellStyle name="Total 2" xfId="3183" xr:uid="{00000000-0005-0000-0000-00004E4C0000}"/>
    <cellStyle name="Total 2 10" xfId="19356" xr:uid="{00000000-0005-0000-0000-00004F4C0000}"/>
    <cellStyle name="Total 2 10 2" xfId="19357" xr:uid="{00000000-0005-0000-0000-0000504C0000}"/>
    <cellStyle name="Total 2 10 2 2" xfId="19358" xr:uid="{00000000-0005-0000-0000-0000514C0000}"/>
    <cellStyle name="Total 2 10 2 2 2" xfId="19359" xr:uid="{00000000-0005-0000-0000-0000524C0000}"/>
    <cellStyle name="Total 2 10 2 3" xfId="19360" xr:uid="{00000000-0005-0000-0000-0000534C0000}"/>
    <cellStyle name="Total 2 10 2 3 2" xfId="19361" xr:uid="{00000000-0005-0000-0000-0000544C0000}"/>
    <cellStyle name="Total 2 10 2 4" xfId="19362" xr:uid="{00000000-0005-0000-0000-0000554C0000}"/>
    <cellStyle name="Total 2 10 3" xfId="19363" xr:uid="{00000000-0005-0000-0000-0000564C0000}"/>
    <cellStyle name="Total 2 10 3 2" xfId="19364" xr:uid="{00000000-0005-0000-0000-0000574C0000}"/>
    <cellStyle name="Total 2 10 3 2 2" xfId="19365" xr:uid="{00000000-0005-0000-0000-0000584C0000}"/>
    <cellStyle name="Total 2 10 3 3" xfId="19366" xr:uid="{00000000-0005-0000-0000-0000594C0000}"/>
    <cellStyle name="Total 2 10 3 3 2" xfId="19367" xr:uid="{00000000-0005-0000-0000-00005A4C0000}"/>
    <cellStyle name="Total 2 10 3 4" xfId="19368" xr:uid="{00000000-0005-0000-0000-00005B4C0000}"/>
    <cellStyle name="Total 2 10 4" xfId="19369" xr:uid="{00000000-0005-0000-0000-00005C4C0000}"/>
    <cellStyle name="Total 2 10 4 2" xfId="19370" xr:uid="{00000000-0005-0000-0000-00005D4C0000}"/>
    <cellStyle name="Total 2 10 4 2 2" xfId="19371" xr:uid="{00000000-0005-0000-0000-00005E4C0000}"/>
    <cellStyle name="Total 2 10 4 3" xfId="19372" xr:uid="{00000000-0005-0000-0000-00005F4C0000}"/>
    <cellStyle name="Total 2 10 4 3 2" xfId="19373" xr:uid="{00000000-0005-0000-0000-0000604C0000}"/>
    <cellStyle name="Total 2 10 4 4" xfId="19374" xr:uid="{00000000-0005-0000-0000-0000614C0000}"/>
    <cellStyle name="Total 2 10 4 4 2" xfId="19375" xr:uid="{00000000-0005-0000-0000-0000624C0000}"/>
    <cellStyle name="Total 2 10 4 5" xfId="19376" xr:uid="{00000000-0005-0000-0000-0000634C0000}"/>
    <cellStyle name="Total 2 10 5" xfId="19377" xr:uid="{00000000-0005-0000-0000-0000644C0000}"/>
    <cellStyle name="Total 2 10 5 2" xfId="19378" xr:uid="{00000000-0005-0000-0000-0000654C0000}"/>
    <cellStyle name="Total 2 10 5 2 2" xfId="19379" xr:uid="{00000000-0005-0000-0000-0000664C0000}"/>
    <cellStyle name="Total 2 10 5 3" xfId="19380" xr:uid="{00000000-0005-0000-0000-0000674C0000}"/>
    <cellStyle name="Total 2 10 5 3 2" xfId="19381" xr:uid="{00000000-0005-0000-0000-0000684C0000}"/>
    <cellStyle name="Total 2 10 5 4" xfId="19382" xr:uid="{00000000-0005-0000-0000-0000694C0000}"/>
    <cellStyle name="Total 2 10 6" xfId="19383" xr:uid="{00000000-0005-0000-0000-00006A4C0000}"/>
    <cellStyle name="Total 2 10 6 2" xfId="19384" xr:uid="{00000000-0005-0000-0000-00006B4C0000}"/>
    <cellStyle name="Total 2 10 7" xfId="19385" xr:uid="{00000000-0005-0000-0000-00006C4C0000}"/>
    <cellStyle name="Total 2 10 7 2" xfId="19386" xr:uid="{00000000-0005-0000-0000-00006D4C0000}"/>
    <cellStyle name="Total 2 10 8" xfId="19387" xr:uid="{00000000-0005-0000-0000-00006E4C0000}"/>
    <cellStyle name="Total 2 10 8 2" xfId="19388" xr:uid="{00000000-0005-0000-0000-00006F4C0000}"/>
    <cellStyle name="Total 2 10 9" xfId="19389" xr:uid="{00000000-0005-0000-0000-0000704C0000}"/>
    <cellStyle name="Total 2 11" xfId="19390" xr:uid="{00000000-0005-0000-0000-0000714C0000}"/>
    <cellStyle name="Total 2 11 2" xfId="19391" xr:uid="{00000000-0005-0000-0000-0000724C0000}"/>
    <cellStyle name="Total 2 11 2 2" xfId="19392" xr:uid="{00000000-0005-0000-0000-0000734C0000}"/>
    <cellStyle name="Total 2 11 2 2 2" xfId="19393" xr:uid="{00000000-0005-0000-0000-0000744C0000}"/>
    <cellStyle name="Total 2 11 2 3" xfId="19394" xr:uid="{00000000-0005-0000-0000-0000754C0000}"/>
    <cellStyle name="Total 2 11 2 3 2" xfId="19395" xr:uid="{00000000-0005-0000-0000-0000764C0000}"/>
    <cellStyle name="Total 2 11 2 4" xfId="19396" xr:uid="{00000000-0005-0000-0000-0000774C0000}"/>
    <cellStyle name="Total 2 11 3" xfId="19397" xr:uid="{00000000-0005-0000-0000-0000784C0000}"/>
    <cellStyle name="Total 2 11 3 2" xfId="19398" xr:uid="{00000000-0005-0000-0000-0000794C0000}"/>
    <cellStyle name="Total 2 11 3 2 2" xfId="19399" xr:uid="{00000000-0005-0000-0000-00007A4C0000}"/>
    <cellStyle name="Total 2 11 3 3" xfId="19400" xr:uid="{00000000-0005-0000-0000-00007B4C0000}"/>
    <cellStyle name="Total 2 11 3 3 2" xfId="19401" xr:uid="{00000000-0005-0000-0000-00007C4C0000}"/>
    <cellStyle name="Total 2 11 3 4" xfId="19402" xr:uid="{00000000-0005-0000-0000-00007D4C0000}"/>
    <cellStyle name="Total 2 11 4" xfId="19403" xr:uid="{00000000-0005-0000-0000-00007E4C0000}"/>
    <cellStyle name="Total 2 11 4 2" xfId="19404" xr:uid="{00000000-0005-0000-0000-00007F4C0000}"/>
    <cellStyle name="Total 2 11 4 2 2" xfId="19405" xr:uid="{00000000-0005-0000-0000-0000804C0000}"/>
    <cellStyle name="Total 2 11 4 3" xfId="19406" xr:uid="{00000000-0005-0000-0000-0000814C0000}"/>
    <cellStyle name="Total 2 11 4 3 2" xfId="19407" xr:uid="{00000000-0005-0000-0000-0000824C0000}"/>
    <cellStyle name="Total 2 11 4 4" xfId="19408" xr:uid="{00000000-0005-0000-0000-0000834C0000}"/>
    <cellStyle name="Total 2 11 4 4 2" xfId="19409" xr:uid="{00000000-0005-0000-0000-0000844C0000}"/>
    <cellStyle name="Total 2 11 4 5" xfId="19410" xr:uid="{00000000-0005-0000-0000-0000854C0000}"/>
    <cellStyle name="Total 2 11 5" xfId="19411" xr:uid="{00000000-0005-0000-0000-0000864C0000}"/>
    <cellStyle name="Total 2 11 5 2" xfId="19412" xr:uid="{00000000-0005-0000-0000-0000874C0000}"/>
    <cellStyle name="Total 2 11 5 2 2" xfId="19413" xr:uid="{00000000-0005-0000-0000-0000884C0000}"/>
    <cellStyle name="Total 2 11 5 3" xfId="19414" xr:uid="{00000000-0005-0000-0000-0000894C0000}"/>
    <cellStyle name="Total 2 11 5 3 2" xfId="19415" xr:uid="{00000000-0005-0000-0000-00008A4C0000}"/>
    <cellStyle name="Total 2 11 5 4" xfId="19416" xr:uid="{00000000-0005-0000-0000-00008B4C0000}"/>
    <cellStyle name="Total 2 11 6" xfId="19417" xr:uid="{00000000-0005-0000-0000-00008C4C0000}"/>
    <cellStyle name="Total 2 11 6 2" xfId="19418" xr:uid="{00000000-0005-0000-0000-00008D4C0000}"/>
    <cellStyle name="Total 2 11 7" xfId="19419" xr:uid="{00000000-0005-0000-0000-00008E4C0000}"/>
    <cellStyle name="Total 2 11 7 2" xfId="19420" xr:uid="{00000000-0005-0000-0000-00008F4C0000}"/>
    <cellStyle name="Total 2 11 8" xfId="19421" xr:uid="{00000000-0005-0000-0000-0000904C0000}"/>
    <cellStyle name="Total 2 11 8 2" xfId="19422" xr:uid="{00000000-0005-0000-0000-0000914C0000}"/>
    <cellStyle name="Total 2 11 9" xfId="19423" xr:uid="{00000000-0005-0000-0000-0000924C0000}"/>
    <cellStyle name="Total 2 12" xfId="19424" xr:uid="{00000000-0005-0000-0000-0000934C0000}"/>
    <cellStyle name="Total 2 12 2" xfId="19425" xr:uid="{00000000-0005-0000-0000-0000944C0000}"/>
    <cellStyle name="Total 2 12 2 2" xfId="19426" xr:uid="{00000000-0005-0000-0000-0000954C0000}"/>
    <cellStyle name="Total 2 12 3" xfId="19427" xr:uid="{00000000-0005-0000-0000-0000964C0000}"/>
    <cellStyle name="Total 2 12 3 2" xfId="19428" xr:uid="{00000000-0005-0000-0000-0000974C0000}"/>
    <cellStyle name="Total 2 12 4" xfId="19429" xr:uid="{00000000-0005-0000-0000-0000984C0000}"/>
    <cellStyle name="Total 2 13" xfId="19430" xr:uid="{00000000-0005-0000-0000-0000994C0000}"/>
    <cellStyle name="Total 2 13 2" xfId="19431" xr:uid="{00000000-0005-0000-0000-00009A4C0000}"/>
    <cellStyle name="Total 2 13 2 2" xfId="19432" xr:uid="{00000000-0005-0000-0000-00009B4C0000}"/>
    <cellStyle name="Total 2 13 3" xfId="19433" xr:uid="{00000000-0005-0000-0000-00009C4C0000}"/>
    <cellStyle name="Total 2 13 3 2" xfId="19434" xr:uid="{00000000-0005-0000-0000-00009D4C0000}"/>
    <cellStyle name="Total 2 13 4" xfId="19435" xr:uid="{00000000-0005-0000-0000-00009E4C0000}"/>
    <cellStyle name="Total 2 14" xfId="19436" xr:uid="{00000000-0005-0000-0000-00009F4C0000}"/>
    <cellStyle name="Total 2 14 2" xfId="19437" xr:uid="{00000000-0005-0000-0000-0000A04C0000}"/>
    <cellStyle name="Total 2 14 2 2" xfId="19438" xr:uid="{00000000-0005-0000-0000-0000A14C0000}"/>
    <cellStyle name="Total 2 14 3" xfId="19439" xr:uid="{00000000-0005-0000-0000-0000A24C0000}"/>
    <cellStyle name="Total 2 14 3 2" xfId="19440" xr:uid="{00000000-0005-0000-0000-0000A34C0000}"/>
    <cellStyle name="Total 2 14 4" xfId="19441" xr:uid="{00000000-0005-0000-0000-0000A44C0000}"/>
    <cellStyle name="Total 2 15" xfId="19442" xr:uid="{00000000-0005-0000-0000-0000A54C0000}"/>
    <cellStyle name="Total 2 15 2" xfId="19443" xr:uid="{00000000-0005-0000-0000-0000A64C0000}"/>
    <cellStyle name="Total 2 15 2 2" xfId="19444" xr:uid="{00000000-0005-0000-0000-0000A74C0000}"/>
    <cellStyle name="Total 2 15 3" xfId="19445" xr:uid="{00000000-0005-0000-0000-0000A84C0000}"/>
    <cellStyle name="Total 2 15 3 2" xfId="19446" xr:uid="{00000000-0005-0000-0000-0000A94C0000}"/>
    <cellStyle name="Total 2 15 4" xfId="19447" xr:uid="{00000000-0005-0000-0000-0000AA4C0000}"/>
    <cellStyle name="Total 2 15 4 2" xfId="19448" xr:uid="{00000000-0005-0000-0000-0000AB4C0000}"/>
    <cellStyle name="Total 2 15 5" xfId="19449" xr:uid="{00000000-0005-0000-0000-0000AC4C0000}"/>
    <cellStyle name="Total 2 16" xfId="19450" xr:uid="{00000000-0005-0000-0000-0000AD4C0000}"/>
    <cellStyle name="Total 2 16 2" xfId="19451" xr:uid="{00000000-0005-0000-0000-0000AE4C0000}"/>
    <cellStyle name="Total 2 16 2 2" xfId="19452" xr:uid="{00000000-0005-0000-0000-0000AF4C0000}"/>
    <cellStyle name="Total 2 16 3" xfId="19453" xr:uid="{00000000-0005-0000-0000-0000B04C0000}"/>
    <cellStyle name="Total 2 16 3 2" xfId="19454" xr:uid="{00000000-0005-0000-0000-0000B14C0000}"/>
    <cellStyle name="Total 2 16 4" xfId="19455" xr:uid="{00000000-0005-0000-0000-0000B24C0000}"/>
    <cellStyle name="Total 2 17" xfId="19456" xr:uid="{00000000-0005-0000-0000-0000B34C0000}"/>
    <cellStyle name="Total 2 17 2" xfId="19457" xr:uid="{00000000-0005-0000-0000-0000B44C0000}"/>
    <cellStyle name="Total 2 18" xfId="19458" xr:uid="{00000000-0005-0000-0000-0000B54C0000}"/>
    <cellStyle name="Total 2 18 2" xfId="19459" xr:uid="{00000000-0005-0000-0000-0000B64C0000}"/>
    <cellStyle name="Total 2 19" xfId="19460" xr:uid="{00000000-0005-0000-0000-0000B74C0000}"/>
    <cellStyle name="Total 2 19 2" xfId="19461" xr:uid="{00000000-0005-0000-0000-0000B84C0000}"/>
    <cellStyle name="Total 2 2" xfId="19462" xr:uid="{00000000-0005-0000-0000-0000B94C0000}"/>
    <cellStyle name="Total 2 2 2" xfId="19463" xr:uid="{00000000-0005-0000-0000-0000BA4C0000}"/>
    <cellStyle name="Total 2 2 2 2" xfId="19464" xr:uid="{00000000-0005-0000-0000-0000BB4C0000}"/>
    <cellStyle name="Total 2 2 2 2 2" xfId="19465" xr:uid="{00000000-0005-0000-0000-0000BC4C0000}"/>
    <cellStyle name="Total 2 2 2 3" xfId="19466" xr:uid="{00000000-0005-0000-0000-0000BD4C0000}"/>
    <cellStyle name="Total 2 2 2 3 2" xfId="19467" xr:uid="{00000000-0005-0000-0000-0000BE4C0000}"/>
    <cellStyle name="Total 2 2 2 4" xfId="19468" xr:uid="{00000000-0005-0000-0000-0000BF4C0000}"/>
    <cellStyle name="Total 2 2 3" xfId="19469" xr:uid="{00000000-0005-0000-0000-0000C04C0000}"/>
    <cellStyle name="Total 2 2 3 2" xfId="19470" xr:uid="{00000000-0005-0000-0000-0000C14C0000}"/>
    <cellStyle name="Total 2 2 3 2 2" xfId="19471" xr:uid="{00000000-0005-0000-0000-0000C24C0000}"/>
    <cellStyle name="Total 2 2 3 3" xfId="19472" xr:uid="{00000000-0005-0000-0000-0000C34C0000}"/>
    <cellStyle name="Total 2 2 3 3 2" xfId="19473" xr:uid="{00000000-0005-0000-0000-0000C44C0000}"/>
    <cellStyle name="Total 2 2 3 4" xfId="19474" xr:uid="{00000000-0005-0000-0000-0000C54C0000}"/>
    <cellStyle name="Total 2 2 4" xfId="19475" xr:uid="{00000000-0005-0000-0000-0000C64C0000}"/>
    <cellStyle name="Total 2 2 4 2" xfId="19476" xr:uid="{00000000-0005-0000-0000-0000C74C0000}"/>
    <cellStyle name="Total 2 2 4 2 2" xfId="19477" xr:uid="{00000000-0005-0000-0000-0000C84C0000}"/>
    <cellStyle name="Total 2 2 4 3" xfId="19478" xr:uid="{00000000-0005-0000-0000-0000C94C0000}"/>
    <cellStyle name="Total 2 2 4 3 2" xfId="19479" xr:uid="{00000000-0005-0000-0000-0000CA4C0000}"/>
    <cellStyle name="Total 2 2 4 4" xfId="19480" xr:uid="{00000000-0005-0000-0000-0000CB4C0000}"/>
    <cellStyle name="Total 2 2 4 4 2" xfId="19481" xr:uid="{00000000-0005-0000-0000-0000CC4C0000}"/>
    <cellStyle name="Total 2 2 4 5" xfId="19482" xr:uid="{00000000-0005-0000-0000-0000CD4C0000}"/>
    <cellStyle name="Total 2 2 5" xfId="19483" xr:uid="{00000000-0005-0000-0000-0000CE4C0000}"/>
    <cellStyle name="Total 2 2 5 2" xfId="19484" xr:uid="{00000000-0005-0000-0000-0000CF4C0000}"/>
    <cellStyle name="Total 2 2 5 2 2" xfId="19485" xr:uid="{00000000-0005-0000-0000-0000D04C0000}"/>
    <cellStyle name="Total 2 2 5 3" xfId="19486" xr:uid="{00000000-0005-0000-0000-0000D14C0000}"/>
    <cellStyle name="Total 2 2 5 3 2" xfId="19487" xr:uid="{00000000-0005-0000-0000-0000D24C0000}"/>
    <cellStyle name="Total 2 2 5 4" xfId="19488" xr:uid="{00000000-0005-0000-0000-0000D34C0000}"/>
    <cellStyle name="Total 2 2 6" xfId="19489" xr:uid="{00000000-0005-0000-0000-0000D44C0000}"/>
    <cellStyle name="Total 2 2 6 2" xfId="19490" xr:uid="{00000000-0005-0000-0000-0000D54C0000}"/>
    <cellStyle name="Total 2 2 7" xfId="19491" xr:uid="{00000000-0005-0000-0000-0000D64C0000}"/>
    <cellStyle name="Total 2 2 7 2" xfId="19492" xr:uid="{00000000-0005-0000-0000-0000D74C0000}"/>
    <cellStyle name="Total 2 2 8" xfId="19493" xr:uid="{00000000-0005-0000-0000-0000D84C0000}"/>
    <cellStyle name="Total 2 2 8 2" xfId="19494" xr:uid="{00000000-0005-0000-0000-0000D94C0000}"/>
    <cellStyle name="Total 2 2 9" xfId="19495" xr:uid="{00000000-0005-0000-0000-0000DA4C0000}"/>
    <cellStyle name="Total 2 20" xfId="19496" xr:uid="{00000000-0005-0000-0000-0000DB4C0000}"/>
    <cellStyle name="Total 2 20 2" xfId="19497" xr:uid="{00000000-0005-0000-0000-0000DC4C0000}"/>
    <cellStyle name="Total 2 21" xfId="19498" xr:uid="{00000000-0005-0000-0000-0000DD4C0000}"/>
    <cellStyle name="Total 2 22" xfId="19499" xr:uid="{00000000-0005-0000-0000-0000DE4C0000}"/>
    <cellStyle name="Total 2 23" xfId="19355" xr:uid="{00000000-0005-0000-0000-0000DF4C0000}"/>
    <cellStyle name="Total 2 3" xfId="19500" xr:uid="{00000000-0005-0000-0000-0000E04C0000}"/>
    <cellStyle name="Total 2 3 2" xfId="19501" xr:uid="{00000000-0005-0000-0000-0000E14C0000}"/>
    <cellStyle name="Total 2 3 2 2" xfId="19502" xr:uid="{00000000-0005-0000-0000-0000E24C0000}"/>
    <cellStyle name="Total 2 3 2 2 2" xfId="19503" xr:uid="{00000000-0005-0000-0000-0000E34C0000}"/>
    <cellStyle name="Total 2 3 2 3" xfId="19504" xr:uid="{00000000-0005-0000-0000-0000E44C0000}"/>
    <cellStyle name="Total 2 3 2 3 2" xfId="19505" xr:uid="{00000000-0005-0000-0000-0000E54C0000}"/>
    <cellStyle name="Total 2 3 2 4" xfId="19506" xr:uid="{00000000-0005-0000-0000-0000E64C0000}"/>
    <cellStyle name="Total 2 3 3" xfId="19507" xr:uid="{00000000-0005-0000-0000-0000E74C0000}"/>
    <cellStyle name="Total 2 3 3 2" xfId="19508" xr:uid="{00000000-0005-0000-0000-0000E84C0000}"/>
    <cellStyle name="Total 2 3 3 2 2" xfId="19509" xr:uid="{00000000-0005-0000-0000-0000E94C0000}"/>
    <cellStyle name="Total 2 3 3 3" xfId="19510" xr:uid="{00000000-0005-0000-0000-0000EA4C0000}"/>
    <cellStyle name="Total 2 3 3 3 2" xfId="19511" xr:uid="{00000000-0005-0000-0000-0000EB4C0000}"/>
    <cellStyle name="Total 2 3 3 4" xfId="19512" xr:uid="{00000000-0005-0000-0000-0000EC4C0000}"/>
    <cellStyle name="Total 2 3 4" xfId="19513" xr:uid="{00000000-0005-0000-0000-0000ED4C0000}"/>
    <cellStyle name="Total 2 3 4 2" xfId="19514" xr:uid="{00000000-0005-0000-0000-0000EE4C0000}"/>
    <cellStyle name="Total 2 3 4 2 2" xfId="19515" xr:uid="{00000000-0005-0000-0000-0000EF4C0000}"/>
    <cellStyle name="Total 2 3 4 3" xfId="19516" xr:uid="{00000000-0005-0000-0000-0000F04C0000}"/>
    <cellStyle name="Total 2 3 4 3 2" xfId="19517" xr:uid="{00000000-0005-0000-0000-0000F14C0000}"/>
    <cellStyle name="Total 2 3 4 4" xfId="19518" xr:uid="{00000000-0005-0000-0000-0000F24C0000}"/>
    <cellStyle name="Total 2 3 4 4 2" xfId="19519" xr:uid="{00000000-0005-0000-0000-0000F34C0000}"/>
    <cellStyle name="Total 2 3 4 5" xfId="19520" xr:uid="{00000000-0005-0000-0000-0000F44C0000}"/>
    <cellStyle name="Total 2 3 5" xfId="19521" xr:uid="{00000000-0005-0000-0000-0000F54C0000}"/>
    <cellStyle name="Total 2 3 5 2" xfId="19522" xr:uid="{00000000-0005-0000-0000-0000F64C0000}"/>
    <cellStyle name="Total 2 3 5 2 2" xfId="19523" xr:uid="{00000000-0005-0000-0000-0000F74C0000}"/>
    <cellStyle name="Total 2 3 5 3" xfId="19524" xr:uid="{00000000-0005-0000-0000-0000F84C0000}"/>
    <cellStyle name="Total 2 3 5 3 2" xfId="19525" xr:uid="{00000000-0005-0000-0000-0000F94C0000}"/>
    <cellStyle name="Total 2 3 5 4" xfId="19526" xr:uid="{00000000-0005-0000-0000-0000FA4C0000}"/>
    <cellStyle name="Total 2 3 6" xfId="19527" xr:uid="{00000000-0005-0000-0000-0000FB4C0000}"/>
    <cellStyle name="Total 2 3 6 2" xfId="19528" xr:uid="{00000000-0005-0000-0000-0000FC4C0000}"/>
    <cellStyle name="Total 2 3 7" xfId="19529" xr:uid="{00000000-0005-0000-0000-0000FD4C0000}"/>
    <cellStyle name="Total 2 3 7 2" xfId="19530" xr:uid="{00000000-0005-0000-0000-0000FE4C0000}"/>
    <cellStyle name="Total 2 3 8" xfId="19531" xr:uid="{00000000-0005-0000-0000-0000FF4C0000}"/>
    <cellStyle name="Total 2 3 8 2" xfId="19532" xr:uid="{00000000-0005-0000-0000-0000004D0000}"/>
    <cellStyle name="Total 2 3 9" xfId="19533" xr:uid="{00000000-0005-0000-0000-0000014D0000}"/>
    <cellStyle name="Total 2 4" xfId="19534" xr:uid="{00000000-0005-0000-0000-0000024D0000}"/>
    <cellStyle name="Total 2 4 2" xfId="19535" xr:uid="{00000000-0005-0000-0000-0000034D0000}"/>
    <cellStyle name="Total 2 4 2 2" xfId="19536" xr:uid="{00000000-0005-0000-0000-0000044D0000}"/>
    <cellStyle name="Total 2 4 2 2 2" xfId="19537" xr:uid="{00000000-0005-0000-0000-0000054D0000}"/>
    <cellStyle name="Total 2 4 2 3" xfId="19538" xr:uid="{00000000-0005-0000-0000-0000064D0000}"/>
    <cellStyle name="Total 2 4 2 3 2" xfId="19539" xr:uid="{00000000-0005-0000-0000-0000074D0000}"/>
    <cellStyle name="Total 2 4 2 4" xfId="19540" xr:uid="{00000000-0005-0000-0000-0000084D0000}"/>
    <cellStyle name="Total 2 4 3" xfId="19541" xr:uid="{00000000-0005-0000-0000-0000094D0000}"/>
    <cellStyle name="Total 2 4 3 2" xfId="19542" xr:uid="{00000000-0005-0000-0000-00000A4D0000}"/>
    <cellStyle name="Total 2 4 3 2 2" xfId="19543" xr:uid="{00000000-0005-0000-0000-00000B4D0000}"/>
    <cellStyle name="Total 2 4 3 3" xfId="19544" xr:uid="{00000000-0005-0000-0000-00000C4D0000}"/>
    <cellStyle name="Total 2 4 3 3 2" xfId="19545" xr:uid="{00000000-0005-0000-0000-00000D4D0000}"/>
    <cellStyle name="Total 2 4 3 4" xfId="19546" xr:uid="{00000000-0005-0000-0000-00000E4D0000}"/>
    <cellStyle name="Total 2 4 4" xfId="19547" xr:uid="{00000000-0005-0000-0000-00000F4D0000}"/>
    <cellStyle name="Total 2 4 4 2" xfId="19548" xr:uid="{00000000-0005-0000-0000-0000104D0000}"/>
    <cellStyle name="Total 2 4 4 2 2" xfId="19549" xr:uid="{00000000-0005-0000-0000-0000114D0000}"/>
    <cellStyle name="Total 2 4 4 3" xfId="19550" xr:uid="{00000000-0005-0000-0000-0000124D0000}"/>
    <cellStyle name="Total 2 4 4 3 2" xfId="19551" xr:uid="{00000000-0005-0000-0000-0000134D0000}"/>
    <cellStyle name="Total 2 4 4 4" xfId="19552" xr:uid="{00000000-0005-0000-0000-0000144D0000}"/>
    <cellStyle name="Total 2 4 4 4 2" xfId="19553" xr:uid="{00000000-0005-0000-0000-0000154D0000}"/>
    <cellStyle name="Total 2 4 4 5" xfId="19554" xr:uid="{00000000-0005-0000-0000-0000164D0000}"/>
    <cellStyle name="Total 2 4 5" xfId="19555" xr:uid="{00000000-0005-0000-0000-0000174D0000}"/>
    <cellStyle name="Total 2 4 5 2" xfId="19556" xr:uid="{00000000-0005-0000-0000-0000184D0000}"/>
    <cellStyle name="Total 2 4 5 2 2" xfId="19557" xr:uid="{00000000-0005-0000-0000-0000194D0000}"/>
    <cellStyle name="Total 2 4 5 3" xfId="19558" xr:uid="{00000000-0005-0000-0000-00001A4D0000}"/>
    <cellStyle name="Total 2 4 5 3 2" xfId="19559" xr:uid="{00000000-0005-0000-0000-00001B4D0000}"/>
    <cellStyle name="Total 2 4 5 4" xfId="19560" xr:uid="{00000000-0005-0000-0000-00001C4D0000}"/>
    <cellStyle name="Total 2 4 6" xfId="19561" xr:uid="{00000000-0005-0000-0000-00001D4D0000}"/>
    <cellStyle name="Total 2 4 6 2" xfId="19562" xr:uid="{00000000-0005-0000-0000-00001E4D0000}"/>
    <cellStyle name="Total 2 4 7" xfId="19563" xr:uid="{00000000-0005-0000-0000-00001F4D0000}"/>
    <cellStyle name="Total 2 4 7 2" xfId="19564" xr:uid="{00000000-0005-0000-0000-0000204D0000}"/>
    <cellStyle name="Total 2 4 8" xfId="19565" xr:uid="{00000000-0005-0000-0000-0000214D0000}"/>
    <cellStyle name="Total 2 4 8 2" xfId="19566" xr:uid="{00000000-0005-0000-0000-0000224D0000}"/>
    <cellStyle name="Total 2 4 9" xfId="19567" xr:uid="{00000000-0005-0000-0000-0000234D0000}"/>
    <cellStyle name="Total 2 5" xfId="19568" xr:uid="{00000000-0005-0000-0000-0000244D0000}"/>
    <cellStyle name="Total 2 5 2" xfId="19569" xr:uid="{00000000-0005-0000-0000-0000254D0000}"/>
    <cellStyle name="Total 2 5 2 2" xfId="19570" xr:uid="{00000000-0005-0000-0000-0000264D0000}"/>
    <cellStyle name="Total 2 5 2 2 2" xfId="19571" xr:uid="{00000000-0005-0000-0000-0000274D0000}"/>
    <cellStyle name="Total 2 5 2 3" xfId="19572" xr:uid="{00000000-0005-0000-0000-0000284D0000}"/>
    <cellStyle name="Total 2 5 2 3 2" xfId="19573" xr:uid="{00000000-0005-0000-0000-0000294D0000}"/>
    <cellStyle name="Total 2 5 2 4" xfId="19574" xr:uid="{00000000-0005-0000-0000-00002A4D0000}"/>
    <cellStyle name="Total 2 5 3" xfId="19575" xr:uid="{00000000-0005-0000-0000-00002B4D0000}"/>
    <cellStyle name="Total 2 5 3 2" xfId="19576" xr:uid="{00000000-0005-0000-0000-00002C4D0000}"/>
    <cellStyle name="Total 2 5 3 2 2" xfId="19577" xr:uid="{00000000-0005-0000-0000-00002D4D0000}"/>
    <cellStyle name="Total 2 5 3 3" xfId="19578" xr:uid="{00000000-0005-0000-0000-00002E4D0000}"/>
    <cellStyle name="Total 2 5 3 3 2" xfId="19579" xr:uid="{00000000-0005-0000-0000-00002F4D0000}"/>
    <cellStyle name="Total 2 5 3 4" xfId="19580" xr:uid="{00000000-0005-0000-0000-0000304D0000}"/>
    <cellStyle name="Total 2 5 4" xfId="19581" xr:uid="{00000000-0005-0000-0000-0000314D0000}"/>
    <cellStyle name="Total 2 5 4 2" xfId="19582" xr:uid="{00000000-0005-0000-0000-0000324D0000}"/>
    <cellStyle name="Total 2 5 4 2 2" xfId="19583" xr:uid="{00000000-0005-0000-0000-0000334D0000}"/>
    <cellStyle name="Total 2 5 4 3" xfId="19584" xr:uid="{00000000-0005-0000-0000-0000344D0000}"/>
    <cellStyle name="Total 2 5 4 3 2" xfId="19585" xr:uid="{00000000-0005-0000-0000-0000354D0000}"/>
    <cellStyle name="Total 2 5 4 4" xfId="19586" xr:uid="{00000000-0005-0000-0000-0000364D0000}"/>
    <cellStyle name="Total 2 5 4 4 2" xfId="19587" xr:uid="{00000000-0005-0000-0000-0000374D0000}"/>
    <cellStyle name="Total 2 5 4 5" xfId="19588" xr:uid="{00000000-0005-0000-0000-0000384D0000}"/>
    <cellStyle name="Total 2 5 5" xfId="19589" xr:uid="{00000000-0005-0000-0000-0000394D0000}"/>
    <cellStyle name="Total 2 5 5 2" xfId="19590" xr:uid="{00000000-0005-0000-0000-00003A4D0000}"/>
    <cellStyle name="Total 2 5 5 2 2" xfId="19591" xr:uid="{00000000-0005-0000-0000-00003B4D0000}"/>
    <cellStyle name="Total 2 5 5 3" xfId="19592" xr:uid="{00000000-0005-0000-0000-00003C4D0000}"/>
    <cellStyle name="Total 2 5 5 3 2" xfId="19593" xr:uid="{00000000-0005-0000-0000-00003D4D0000}"/>
    <cellStyle name="Total 2 5 5 4" xfId="19594" xr:uid="{00000000-0005-0000-0000-00003E4D0000}"/>
    <cellStyle name="Total 2 5 6" xfId="19595" xr:uid="{00000000-0005-0000-0000-00003F4D0000}"/>
    <cellStyle name="Total 2 5 6 2" xfId="19596" xr:uid="{00000000-0005-0000-0000-0000404D0000}"/>
    <cellStyle name="Total 2 5 7" xfId="19597" xr:uid="{00000000-0005-0000-0000-0000414D0000}"/>
    <cellStyle name="Total 2 5 7 2" xfId="19598" xr:uid="{00000000-0005-0000-0000-0000424D0000}"/>
    <cellStyle name="Total 2 5 8" xfId="19599" xr:uid="{00000000-0005-0000-0000-0000434D0000}"/>
    <cellStyle name="Total 2 5 8 2" xfId="19600" xr:uid="{00000000-0005-0000-0000-0000444D0000}"/>
    <cellStyle name="Total 2 5 9" xfId="19601" xr:uid="{00000000-0005-0000-0000-0000454D0000}"/>
    <cellStyle name="Total 2 6" xfId="19602" xr:uid="{00000000-0005-0000-0000-0000464D0000}"/>
    <cellStyle name="Total 2 6 2" xfId="19603" xr:uid="{00000000-0005-0000-0000-0000474D0000}"/>
    <cellStyle name="Total 2 6 2 2" xfId="19604" xr:uid="{00000000-0005-0000-0000-0000484D0000}"/>
    <cellStyle name="Total 2 6 2 2 2" xfId="19605" xr:uid="{00000000-0005-0000-0000-0000494D0000}"/>
    <cellStyle name="Total 2 6 2 3" xfId="19606" xr:uid="{00000000-0005-0000-0000-00004A4D0000}"/>
    <cellStyle name="Total 2 6 2 3 2" xfId="19607" xr:uid="{00000000-0005-0000-0000-00004B4D0000}"/>
    <cellStyle name="Total 2 6 2 4" xfId="19608" xr:uid="{00000000-0005-0000-0000-00004C4D0000}"/>
    <cellStyle name="Total 2 6 3" xfId="19609" xr:uid="{00000000-0005-0000-0000-00004D4D0000}"/>
    <cellStyle name="Total 2 6 3 2" xfId="19610" xr:uid="{00000000-0005-0000-0000-00004E4D0000}"/>
    <cellStyle name="Total 2 6 3 2 2" xfId="19611" xr:uid="{00000000-0005-0000-0000-00004F4D0000}"/>
    <cellStyle name="Total 2 6 3 3" xfId="19612" xr:uid="{00000000-0005-0000-0000-0000504D0000}"/>
    <cellStyle name="Total 2 6 3 3 2" xfId="19613" xr:uid="{00000000-0005-0000-0000-0000514D0000}"/>
    <cellStyle name="Total 2 6 3 4" xfId="19614" xr:uid="{00000000-0005-0000-0000-0000524D0000}"/>
    <cellStyle name="Total 2 6 4" xfId="19615" xr:uid="{00000000-0005-0000-0000-0000534D0000}"/>
    <cellStyle name="Total 2 6 4 2" xfId="19616" xr:uid="{00000000-0005-0000-0000-0000544D0000}"/>
    <cellStyle name="Total 2 6 4 2 2" xfId="19617" xr:uid="{00000000-0005-0000-0000-0000554D0000}"/>
    <cellStyle name="Total 2 6 4 3" xfId="19618" xr:uid="{00000000-0005-0000-0000-0000564D0000}"/>
    <cellStyle name="Total 2 6 4 3 2" xfId="19619" xr:uid="{00000000-0005-0000-0000-0000574D0000}"/>
    <cellStyle name="Total 2 6 4 4" xfId="19620" xr:uid="{00000000-0005-0000-0000-0000584D0000}"/>
    <cellStyle name="Total 2 6 4 4 2" xfId="19621" xr:uid="{00000000-0005-0000-0000-0000594D0000}"/>
    <cellStyle name="Total 2 6 4 5" xfId="19622" xr:uid="{00000000-0005-0000-0000-00005A4D0000}"/>
    <cellStyle name="Total 2 6 5" xfId="19623" xr:uid="{00000000-0005-0000-0000-00005B4D0000}"/>
    <cellStyle name="Total 2 6 5 2" xfId="19624" xr:uid="{00000000-0005-0000-0000-00005C4D0000}"/>
    <cellStyle name="Total 2 6 5 2 2" xfId="19625" xr:uid="{00000000-0005-0000-0000-00005D4D0000}"/>
    <cellStyle name="Total 2 6 5 3" xfId="19626" xr:uid="{00000000-0005-0000-0000-00005E4D0000}"/>
    <cellStyle name="Total 2 6 5 3 2" xfId="19627" xr:uid="{00000000-0005-0000-0000-00005F4D0000}"/>
    <cellStyle name="Total 2 6 5 4" xfId="19628" xr:uid="{00000000-0005-0000-0000-0000604D0000}"/>
    <cellStyle name="Total 2 6 6" xfId="19629" xr:uid="{00000000-0005-0000-0000-0000614D0000}"/>
    <cellStyle name="Total 2 6 6 2" xfId="19630" xr:uid="{00000000-0005-0000-0000-0000624D0000}"/>
    <cellStyle name="Total 2 6 7" xfId="19631" xr:uid="{00000000-0005-0000-0000-0000634D0000}"/>
    <cellStyle name="Total 2 6 7 2" xfId="19632" xr:uid="{00000000-0005-0000-0000-0000644D0000}"/>
    <cellStyle name="Total 2 6 8" xfId="19633" xr:uid="{00000000-0005-0000-0000-0000654D0000}"/>
    <cellStyle name="Total 2 6 8 2" xfId="19634" xr:uid="{00000000-0005-0000-0000-0000664D0000}"/>
    <cellStyle name="Total 2 6 9" xfId="19635" xr:uid="{00000000-0005-0000-0000-0000674D0000}"/>
    <cellStyle name="Total 2 7" xfId="19636" xr:uid="{00000000-0005-0000-0000-0000684D0000}"/>
    <cellStyle name="Total 2 7 2" xfId="19637" xr:uid="{00000000-0005-0000-0000-0000694D0000}"/>
    <cellStyle name="Total 2 7 2 2" xfId="19638" xr:uid="{00000000-0005-0000-0000-00006A4D0000}"/>
    <cellStyle name="Total 2 7 2 2 2" xfId="19639" xr:uid="{00000000-0005-0000-0000-00006B4D0000}"/>
    <cellStyle name="Total 2 7 2 3" xfId="19640" xr:uid="{00000000-0005-0000-0000-00006C4D0000}"/>
    <cellStyle name="Total 2 7 2 3 2" xfId="19641" xr:uid="{00000000-0005-0000-0000-00006D4D0000}"/>
    <cellStyle name="Total 2 7 2 4" xfId="19642" xr:uid="{00000000-0005-0000-0000-00006E4D0000}"/>
    <cellStyle name="Total 2 7 3" xfId="19643" xr:uid="{00000000-0005-0000-0000-00006F4D0000}"/>
    <cellStyle name="Total 2 7 3 2" xfId="19644" xr:uid="{00000000-0005-0000-0000-0000704D0000}"/>
    <cellStyle name="Total 2 7 3 2 2" xfId="19645" xr:uid="{00000000-0005-0000-0000-0000714D0000}"/>
    <cellStyle name="Total 2 7 3 3" xfId="19646" xr:uid="{00000000-0005-0000-0000-0000724D0000}"/>
    <cellStyle name="Total 2 7 3 3 2" xfId="19647" xr:uid="{00000000-0005-0000-0000-0000734D0000}"/>
    <cellStyle name="Total 2 7 3 4" xfId="19648" xr:uid="{00000000-0005-0000-0000-0000744D0000}"/>
    <cellStyle name="Total 2 7 4" xfId="19649" xr:uid="{00000000-0005-0000-0000-0000754D0000}"/>
    <cellStyle name="Total 2 7 4 2" xfId="19650" xr:uid="{00000000-0005-0000-0000-0000764D0000}"/>
    <cellStyle name="Total 2 7 4 2 2" xfId="19651" xr:uid="{00000000-0005-0000-0000-0000774D0000}"/>
    <cellStyle name="Total 2 7 4 3" xfId="19652" xr:uid="{00000000-0005-0000-0000-0000784D0000}"/>
    <cellStyle name="Total 2 7 4 3 2" xfId="19653" xr:uid="{00000000-0005-0000-0000-0000794D0000}"/>
    <cellStyle name="Total 2 7 4 4" xfId="19654" xr:uid="{00000000-0005-0000-0000-00007A4D0000}"/>
    <cellStyle name="Total 2 7 4 4 2" xfId="19655" xr:uid="{00000000-0005-0000-0000-00007B4D0000}"/>
    <cellStyle name="Total 2 7 4 5" xfId="19656" xr:uid="{00000000-0005-0000-0000-00007C4D0000}"/>
    <cellStyle name="Total 2 7 5" xfId="19657" xr:uid="{00000000-0005-0000-0000-00007D4D0000}"/>
    <cellStyle name="Total 2 7 5 2" xfId="19658" xr:uid="{00000000-0005-0000-0000-00007E4D0000}"/>
    <cellStyle name="Total 2 7 5 2 2" xfId="19659" xr:uid="{00000000-0005-0000-0000-00007F4D0000}"/>
    <cellStyle name="Total 2 7 5 3" xfId="19660" xr:uid="{00000000-0005-0000-0000-0000804D0000}"/>
    <cellStyle name="Total 2 7 5 3 2" xfId="19661" xr:uid="{00000000-0005-0000-0000-0000814D0000}"/>
    <cellStyle name="Total 2 7 5 4" xfId="19662" xr:uid="{00000000-0005-0000-0000-0000824D0000}"/>
    <cellStyle name="Total 2 7 6" xfId="19663" xr:uid="{00000000-0005-0000-0000-0000834D0000}"/>
    <cellStyle name="Total 2 7 6 2" xfId="19664" xr:uid="{00000000-0005-0000-0000-0000844D0000}"/>
    <cellStyle name="Total 2 7 7" xfId="19665" xr:uid="{00000000-0005-0000-0000-0000854D0000}"/>
    <cellStyle name="Total 2 7 7 2" xfId="19666" xr:uid="{00000000-0005-0000-0000-0000864D0000}"/>
    <cellStyle name="Total 2 7 8" xfId="19667" xr:uid="{00000000-0005-0000-0000-0000874D0000}"/>
    <cellStyle name="Total 2 7 8 2" xfId="19668" xr:uid="{00000000-0005-0000-0000-0000884D0000}"/>
    <cellStyle name="Total 2 7 9" xfId="19669" xr:uid="{00000000-0005-0000-0000-0000894D0000}"/>
    <cellStyle name="Total 2 8" xfId="19670" xr:uid="{00000000-0005-0000-0000-00008A4D0000}"/>
    <cellStyle name="Total 2 8 2" xfId="19671" xr:uid="{00000000-0005-0000-0000-00008B4D0000}"/>
    <cellStyle name="Total 2 8 2 2" xfId="19672" xr:uid="{00000000-0005-0000-0000-00008C4D0000}"/>
    <cellStyle name="Total 2 8 2 2 2" xfId="19673" xr:uid="{00000000-0005-0000-0000-00008D4D0000}"/>
    <cellStyle name="Total 2 8 2 3" xfId="19674" xr:uid="{00000000-0005-0000-0000-00008E4D0000}"/>
    <cellStyle name="Total 2 8 2 3 2" xfId="19675" xr:uid="{00000000-0005-0000-0000-00008F4D0000}"/>
    <cellStyle name="Total 2 8 2 4" xfId="19676" xr:uid="{00000000-0005-0000-0000-0000904D0000}"/>
    <cellStyle name="Total 2 8 3" xfId="19677" xr:uid="{00000000-0005-0000-0000-0000914D0000}"/>
    <cellStyle name="Total 2 8 3 2" xfId="19678" xr:uid="{00000000-0005-0000-0000-0000924D0000}"/>
    <cellStyle name="Total 2 8 3 2 2" xfId="19679" xr:uid="{00000000-0005-0000-0000-0000934D0000}"/>
    <cellStyle name="Total 2 8 3 3" xfId="19680" xr:uid="{00000000-0005-0000-0000-0000944D0000}"/>
    <cellStyle name="Total 2 8 3 3 2" xfId="19681" xr:uid="{00000000-0005-0000-0000-0000954D0000}"/>
    <cellStyle name="Total 2 8 3 4" xfId="19682" xr:uid="{00000000-0005-0000-0000-0000964D0000}"/>
    <cellStyle name="Total 2 8 4" xfId="19683" xr:uid="{00000000-0005-0000-0000-0000974D0000}"/>
    <cellStyle name="Total 2 8 4 2" xfId="19684" xr:uid="{00000000-0005-0000-0000-0000984D0000}"/>
    <cellStyle name="Total 2 8 4 2 2" xfId="19685" xr:uid="{00000000-0005-0000-0000-0000994D0000}"/>
    <cellStyle name="Total 2 8 4 3" xfId="19686" xr:uid="{00000000-0005-0000-0000-00009A4D0000}"/>
    <cellStyle name="Total 2 8 4 3 2" xfId="19687" xr:uid="{00000000-0005-0000-0000-00009B4D0000}"/>
    <cellStyle name="Total 2 8 4 4" xfId="19688" xr:uid="{00000000-0005-0000-0000-00009C4D0000}"/>
    <cellStyle name="Total 2 8 4 4 2" xfId="19689" xr:uid="{00000000-0005-0000-0000-00009D4D0000}"/>
    <cellStyle name="Total 2 8 4 5" xfId="19690" xr:uid="{00000000-0005-0000-0000-00009E4D0000}"/>
    <cellStyle name="Total 2 8 5" xfId="19691" xr:uid="{00000000-0005-0000-0000-00009F4D0000}"/>
    <cellStyle name="Total 2 8 5 2" xfId="19692" xr:uid="{00000000-0005-0000-0000-0000A04D0000}"/>
    <cellStyle name="Total 2 8 5 2 2" xfId="19693" xr:uid="{00000000-0005-0000-0000-0000A14D0000}"/>
    <cellStyle name="Total 2 8 5 3" xfId="19694" xr:uid="{00000000-0005-0000-0000-0000A24D0000}"/>
    <cellStyle name="Total 2 8 5 3 2" xfId="19695" xr:uid="{00000000-0005-0000-0000-0000A34D0000}"/>
    <cellStyle name="Total 2 8 5 4" xfId="19696" xr:uid="{00000000-0005-0000-0000-0000A44D0000}"/>
    <cellStyle name="Total 2 8 6" xfId="19697" xr:uid="{00000000-0005-0000-0000-0000A54D0000}"/>
    <cellStyle name="Total 2 8 6 2" xfId="19698" xr:uid="{00000000-0005-0000-0000-0000A64D0000}"/>
    <cellStyle name="Total 2 8 7" xfId="19699" xr:uid="{00000000-0005-0000-0000-0000A74D0000}"/>
    <cellStyle name="Total 2 8 7 2" xfId="19700" xr:uid="{00000000-0005-0000-0000-0000A84D0000}"/>
    <cellStyle name="Total 2 8 8" xfId="19701" xr:uid="{00000000-0005-0000-0000-0000A94D0000}"/>
    <cellStyle name="Total 2 8 8 2" xfId="19702" xr:uid="{00000000-0005-0000-0000-0000AA4D0000}"/>
    <cellStyle name="Total 2 8 9" xfId="19703" xr:uid="{00000000-0005-0000-0000-0000AB4D0000}"/>
    <cellStyle name="Total 2 9" xfId="19704" xr:uid="{00000000-0005-0000-0000-0000AC4D0000}"/>
    <cellStyle name="Total 2 9 2" xfId="19705" xr:uid="{00000000-0005-0000-0000-0000AD4D0000}"/>
    <cellStyle name="Total 2 9 2 2" xfId="19706" xr:uid="{00000000-0005-0000-0000-0000AE4D0000}"/>
    <cellStyle name="Total 2 9 2 2 2" xfId="19707" xr:uid="{00000000-0005-0000-0000-0000AF4D0000}"/>
    <cellStyle name="Total 2 9 2 3" xfId="19708" xr:uid="{00000000-0005-0000-0000-0000B04D0000}"/>
    <cellStyle name="Total 2 9 2 3 2" xfId="19709" xr:uid="{00000000-0005-0000-0000-0000B14D0000}"/>
    <cellStyle name="Total 2 9 2 4" xfId="19710" xr:uid="{00000000-0005-0000-0000-0000B24D0000}"/>
    <cellStyle name="Total 2 9 3" xfId="19711" xr:uid="{00000000-0005-0000-0000-0000B34D0000}"/>
    <cellStyle name="Total 2 9 3 2" xfId="19712" xr:uid="{00000000-0005-0000-0000-0000B44D0000}"/>
    <cellStyle name="Total 2 9 3 2 2" xfId="19713" xr:uid="{00000000-0005-0000-0000-0000B54D0000}"/>
    <cellStyle name="Total 2 9 3 3" xfId="19714" xr:uid="{00000000-0005-0000-0000-0000B64D0000}"/>
    <cellStyle name="Total 2 9 3 3 2" xfId="19715" xr:uid="{00000000-0005-0000-0000-0000B74D0000}"/>
    <cellStyle name="Total 2 9 3 4" xfId="19716" xr:uid="{00000000-0005-0000-0000-0000B84D0000}"/>
    <cellStyle name="Total 2 9 4" xfId="19717" xr:uid="{00000000-0005-0000-0000-0000B94D0000}"/>
    <cellStyle name="Total 2 9 4 2" xfId="19718" xr:uid="{00000000-0005-0000-0000-0000BA4D0000}"/>
    <cellStyle name="Total 2 9 4 2 2" xfId="19719" xr:uid="{00000000-0005-0000-0000-0000BB4D0000}"/>
    <cellStyle name="Total 2 9 4 3" xfId="19720" xr:uid="{00000000-0005-0000-0000-0000BC4D0000}"/>
    <cellStyle name="Total 2 9 4 3 2" xfId="19721" xr:uid="{00000000-0005-0000-0000-0000BD4D0000}"/>
    <cellStyle name="Total 2 9 4 4" xfId="19722" xr:uid="{00000000-0005-0000-0000-0000BE4D0000}"/>
    <cellStyle name="Total 2 9 4 4 2" xfId="19723" xr:uid="{00000000-0005-0000-0000-0000BF4D0000}"/>
    <cellStyle name="Total 2 9 4 5" xfId="19724" xr:uid="{00000000-0005-0000-0000-0000C04D0000}"/>
    <cellStyle name="Total 2 9 5" xfId="19725" xr:uid="{00000000-0005-0000-0000-0000C14D0000}"/>
    <cellStyle name="Total 2 9 5 2" xfId="19726" xr:uid="{00000000-0005-0000-0000-0000C24D0000}"/>
    <cellStyle name="Total 2 9 5 2 2" xfId="19727" xr:uid="{00000000-0005-0000-0000-0000C34D0000}"/>
    <cellStyle name="Total 2 9 5 3" xfId="19728" xr:uid="{00000000-0005-0000-0000-0000C44D0000}"/>
    <cellStyle name="Total 2 9 5 3 2" xfId="19729" xr:uid="{00000000-0005-0000-0000-0000C54D0000}"/>
    <cellStyle name="Total 2 9 5 4" xfId="19730" xr:uid="{00000000-0005-0000-0000-0000C64D0000}"/>
    <cellStyle name="Total 2 9 6" xfId="19731" xr:uid="{00000000-0005-0000-0000-0000C74D0000}"/>
    <cellStyle name="Total 2 9 6 2" xfId="19732" xr:uid="{00000000-0005-0000-0000-0000C84D0000}"/>
    <cellStyle name="Total 2 9 7" xfId="19733" xr:uid="{00000000-0005-0000-0000-0000C94D0000}"/>
    <cellStyle name="Total 2 9 7 2" xfId="19734" xr:uid="{00000000-0005-0000-0000-0000CA4D0000}"/>
    <cellStyle name="Total 2 9 8" xfId="19735" xr:uid="{00000000-0005-0000-0000-0000CB4D0000}"/>
    <cellStyle name="Total 2 9 8 2" xfId="19736" xr:uid="{00000000-0005-0000-0000-0000CC4D0000}"/>
    <cellStyle name="Total 2 9 9" xfId="19737" xr:uid="{00000000-0005-0000-0000-0000CD4D0000}"/>
    <cellStyle name="Total 20" xfId="3184" xr:uid="{00000000-0005-0000-0000-0000CE4D0000}"/>
    <cellStyle name="Total 20 10" xfId="19739" xr:uid="{00000000-0005-0000-0000-0000CF4D0000}"/>
    <cellStyle name="Total 20 10 2" xfId="19740" xr:uid="{00000000-0005-0000-0000-0000D04D0000}"/>
    <cellStyle name="Total 20 11" xfId="19741" xr:uid="{00000000-0005-0000-0000-0000D14D0000}"/>
    <cellStyle name="Total 20 12" xfId="19738" xr:uid="{00000000-0005-0000-0000-0000D24D0000}"/>
    <cellStyle name="Total 20 2" xfId="19742" xr:uid="{00000000-0005-0000-0000-0000D34D0000}"/>
    <cellStyle name="Total 20 2 2" xfId="19743" xr:uid="{00000000-0005-0000-0000-0000D44D0000}"/>
    <cellStyle name="Total 20 2 2 2" xfId="19744" xr:uid="{00000000-0005-0000-0000-0000D54D0000}"/>
    <cellStyle name="Total 20 2 3" xfId="19745" xr:uid="{00000000-0005-0000-0000-0000D64D0000}"/>
    <cellStyle name="Total 20 2 3 2" xfId="19746" xr:uid="{00000000-0005-0000-0000-0000D74D0000}"/>
    <cellStyle name="Total 20 2 4" xfId="19747" xr:uid="{00000000-0005-0000-0000-0000D84D0000}"/>
    <cellStyle name="Total 20 3" xfId="19748" xr:uid="{00000000-0005-0000-0000-0000D94D0000}"/>
    <cellStyle name="Total 20 3 2" xfId="19749" xr:uid="{00000000-0005-0000-0000-0000DA4D0000}"/>
    <cellStyle name="Total 20 3 2 2" xfId="19750" xr:uid="{00000000-0005-0000-0000-0000DB4D0000}"/>
    <cellStyle name="Total 20 3 3" xfId="19751" xr:uid="{00000000-0005-0000-0000-0000DC4D0000}"/>
    <cellStyle name="Total 20 3 3 2" xfId="19752" xr:uid="{00000000-0005-0000-0000-0000DD4D0000}"/>
    <cellStyle name="Total 20 3 4" xfId="19753" xr:uid="{00000000-0005-0000-0000-0000DE4D0000}"/>
    <cellStyle name="Total 20 4" xfId="19754" xr:uid="{00000000-0005-0000-0000-0000DF4D0000}"/>
    <cellStyle name="Total 20 4 2" xfId="19755" xr:uid="{00000000-0005-0000-0000-0000E04D0000}"/>
    <cellStyle name="Total 20 4 2 2" xfId="19756" xr:uid="{00000000-0005-0000-0000-0000E14D0000}"/>
    <cellStyle name="Total 20 4 3" xfId="19757" xr:uid="{00000000-0005-0000-0000-0000E24D0000}"/>
    <cellStyle name="Total 20 4 3 2" xfId="19758" xr:uid="{00000000-0005-0000-0000-0000E34D0000}"/>
    <cellStyle name="Total 20 4 4" xfId="19759" xr:uid="{00000000-0005-0000-0000-0000E44D0000}"/>
    <cellStyle name="Total 20 5" xfId="19760" xr:uid="{00000000-0005-0000-0000-0000E54D0000}"/>
    <cellStyle name="Total 20 5 2" xfId="19761" xr:uid="{00000000-0005-0000-0000-0000E64D0000}"/>
    <cellStyle name="Total 20 5 2 2" xfId="19762" xr:uid="{00000000-0005-0000-0000-0000E74D0000}"/>
    <cellStyle name="Total 20 5 3" xfId="19763" xr:uid="{00000000-0005-0000-0000-0000E84D0000}"/>
    <cellStyle name="Total 20 5 3 2" xfId="19764" xr:uid="{00000000-0005-0000-0000-0000E94D0000}"/>
    <cellStyle name="Total 20 5 4" xfId="19765" xr:uid="{00000000-0005-0000-0000-0000EA4D0000}"/>
    <cellStyle name="Total 20 5 4 2" xfId="19766" xr:uid="{00000000-0005-0000-0000-0000EB4D0000}"/>
    <cellStyle name="Total 20 5 5" xfId="19767" xr:uid="{00000000-0005-0000-0000-0000EC4D0000}"/>
    <cellStyle name="Total 20 6" xfId="19768" xr:uid="{00000000-0005-0000-0000-0000ED4D0000}"/>
    <cellStyle name="Total 20 6 2" xfId="19769" xr:uid="{00000000-0005-0000-0000-0000EE4D0000}"/>
    <cellStyle name="Total 20 6 2 2" xfId="19770" xr:uid="{00000000-0005-0000-0000-0000EF4D0000}"/>
    <cellStyle name="Total 20 6 3" xfId="19771" xr:uid="{00000000-0005-0000-0000-0000F04D0000}"/>
    <cellStyle name="Total 20 6 3 2" xfId="19772" xr:uid="{00000000-0005-0000-0000-0000F14D0000}"/>
    <cellStyle name="Total 20 6 4" xfId="19773" xr:uid="{00000000-0005-0000-0000-0000F24D0000}"/>
    <cellStyle name="Total 20 7" xfId="19774" xr:uid="{00000000-0005-0000-0000-0000F34D0000}"/>
    <cellStyle name="Total 20 7 2" xfId="19775" xr:uid="{00000000-0005-0000-0000-0000F44D0000}"/>
    <cellStyle name="Total 20 8" xfId="19776" xr:uid="{00000000-0005-0000-0000-0000F54D0000}"/>
    <cellStyle name="Total 20 8 2" xfId="19777" xr:uid="{00000000-0005-0000-0000-0000F64D0000}"/>
    <cellStyle name="Total 20 9" xfId="19778" xr:uid="{00000000-0005-0000-0000-0000F74D0000}"/>
    <cellStyle name="Total 20 9 2" xfId="19779" xr:uid="{00000000-0005-0000-0000-0000F84D0000}"/>
    <cellStyle name="Total 21" xfId="3185" xr:uid="{00000000-0005-0000-0000-0000F94D0000}"/>
    <cellStyle name="Total 21 10" xfId="19781" xr:uid="{00000000-0005-0000-0000-0000FA4D0000}"/>
    <cellStyle name="Total 21 10 2" xfId="19782" xr:uid="{00000000-0005-0000-0000-0000FB4D0000}"/>
    <cellStyle name="Total 21 11" xfId="19783" xr:uid="{00000000-0005-0000-0000-0000FC4D0000}"/>
    <cellStyle name="Total 21 12" xfId="19780" xr:uid="{00000000-0005-0000-0000-0000FD4D0000}"/>
    <cellStyle name="Total 21 2" xfId="19784" xr:uid="{00000000-0005-0000-0000-0000FE4D0000}"/>
    <cellStyle name="Total 21 2 2" xfId="19785" xr:uid="{00000000-0005-0000-0000-0000FF4D0000}"/>
    <cellStyle name="Total 21 2 2 2" xfId="19786" xr:uid="{00000000-0005-0000-0000-0000004E0000}"/>
    <cellStyle name="Total 21 2 3" xfId="19787" xr:uid="{00000000-0005-0000-0000-0000014E0000}"/>
    <cellStyle name="Total 21 2 3 2" xfId="19788" xr:uid="{00000000-0005-0000-0000-0000024E0000}"/>
    <cellStyle name="Total 21 2 4" xfId="19789" xr:uid="{00000000-0005-0000-0000-0000034E0000}"/>
    <cellStyle name="Total 21 3" xfId="19790" xr:uid="{00000000-0005-0000-0000-0000044E0000}"/>
    <cellStyle name="Total 21 3 2" xfId="19791" xr:uid="{00000000-0005-0000-0000-0000054E0000}"/>
    <cellStyle name="Total 21 3 2 2" xfId="19792" xr:uid="{00000000-0005-0000-0000-0000064E0000}"/>
    <cellStyle name="Total 21 3 3" xfId="19793" xr:uid="{00000000-0005-0000-0000-0000074E0000}"/>
    <cellStyle name="Total 21 3 3 2" xfId="19794" xr:uid="{00000000-0005-0000-0000-0000084E0000}"/>
    <cellStyle name="Total 21 3 4" xfId="19795" xr:uid="{00000000-0005-0000-0000-0000094E0000}"/>
    <cellStyle name="Total 21 4" xfId="19796" xr:uid="{00000000-0005-0000-0000-00000A4E0000}"/>
    <cellStyle name="Total 21 4 2" xfId="19797" xr:uid="{00000000-0005-0000-0000-00000B4E0000}"/>
    <cellStyle name="Total 21 4 2 2" xfId="19798" xr:uid="{00000000-0005-0000-0000-00000C4E0000}"/>
    <cellStyle name="Total 21 4 3" xfId="19799" xr:uid="{00000000-0005-0000-0000-00000D4E0000}"/>
    <cellStyle name="Total 21 4 3 2" xfId="19800" xr:uid="{00000000-0005-0000-0000-00000E4E0000}"/>
    <cellStyle name="Total 21 4 4" xfId="19801" xr:uid="{00000000-0005-0000-0000-00000F4E0000}"/>
    <cellStyle name="Total 21 5" xfId="19802" xr:uid="{00000000-0005-0000-0000-0000104E0000}"/>
    <cellStyle name="Total 21 5 2" xfId="19803" xr:uid="{00000000-0005-0000-0000-0000114E0000}"/>
    <cellStyle name="Total 21 5 2 2" xfId="19804" xr:uid="{00000000-0005-0000-0000-0000124E0000}"/>
    <cellStyle name="Total 21 5 3" xfId="19805" xr:uid="{00000000-0005-0000-0000-0000134E0000}"/>
    <cellStyle name="Total 21 5 3 2" xfId="19806" xr:uid="{00000000-0005-0000-0000-0000144E0000}"/>
    <cellStyle name="Total 21 5 4" xfId="19807" xr:uid="{00000000-0005-0000-0000-0000154E0000}"/>
    <cellStyle name="Total 21 5 4 2" xfId="19808" xr:uid="{00000000-0005-0000-0000-0000164E0000}"/>
    <cellStyle name="Total 21 5 5" xfId="19809" xr:uid="{00000000-0005-0000-0000-0000174E0000}"/>
    <cellStyle name="Total 21 6" xfId="19810" xr:uid="{00000000-0005-0000-0000-0000184E0000}"/>
    <cellStyle name="Total 21 6 2" xfId="19811" xr:uid="{00000000-0005-0000-0000-0000194E0000}"/>
    <cellStyle name="Total 21 6 2 2" xfId="19812" xr:uid="{00000000-0005-0000-0000-00001A4E0000}"/>
    <cellStyle name="Total 21 6 3" xfId="19813" xr:uid="{00000000-0005-0000-0000-00001B4E0000}"/>
    <cellStyle name="Total 21 6 3 2" xfId="19814" xr:uid="{00000000-0005-0000-0000-00001C4E0000}"/>
    <cellStyle name="Total 21 6 4" xfId="19815" xr:uid="{00000000-0005-0000-0000-00001D4E0000}"/>
    <cellStyle name="Total 21 7" xfId="19816" xr:uid="{00000000-0005-0000-0000-00001E4E0000}"/>
    <cellStyle name="Total 21 7 2" xfId="19817" xr:uid="{00000000-0005-0000-0000-00001F4E0000}"/>
    <cellStyle name="Total 21 8" xfId="19818" xr:uid="{00000000-0005-0000-0000-0000204E0000}"/>
    <cellStyle name="Total 21 8 2" xfId="19819" xr:uid="{00000000-0005-0000-0000-0000214E0000}"/>
    <cellStyle name="Total 21 9" xfId="19820" xr:uid="{00000000-0005-0000-0000-0000224E0000}"/>
    <cellStyle name="Total 21 9 2" xfId="19821" xr:uid="{00000000-0005-0000-0000-0000234E0000}"/>
    <cellStyle name="Total 22" xfId="3186" xr:uid="{00000000-0005-0000-0000-0000244E0000}"/>
    <cellStyle name="Total 22 10" xfId="19823" xr:uid="{00000000-0005-0000-0000-0000254E0000}"/>
    <cellStyle name="Total 22 10 2" xfId="19824" xr:uid="{00000000-0005-0000-0000-0000264E0000}"/>
    <cellStyle name="Total 22 11" xfId="19825" xr:uid="{00000000-0005-0000-0000-0000274E0000}"/>
    <cellStyle name="Total 22 12" xfId="19822" xr:uid="{00000000-0005-0000-0000-0000284E0000}"/>
    <cellStyle name="Total 22 2" xfId="19826" xr:uid="{00000000-0005-0000-0000-0000294E0000}"/>
    <cellStyle name="Total 22 2 2" xfId="19827" xr:uid="{00000000-0005-0000-0000-00002A4E0000}"/>
    <cellStyle name="Total 22 2 2 2" xfId="19828" xr:uid="{00000000-0005-0000-0000-00002B4E0000}"/>
    <cellStyle name="Total 22 2 3" xfId="19829" xr:uid="{00000000-0005-0000-0000-00002C4E0000}"/>
    <cellStyle name="Total 22 2 3 2" xfId="19830" xr:uid="{00000000-0005-0000-0000-00002D4E0000}"/>
    <cellStyle name="Total 22 2 4" xfId="19831" xr:uid="{00000000-0005-0000-0000-00002E4E0000}"/>
    <cellStyle name="Total 22 3" xfId="19832" xr:uid="{00000000-0005-0000-0000-00002F4E0000}"/>
    <cellStyle name="Total 22 3 2" xfId="19833" xr:uid="{00000000-0005-0000-0000-0000304E0000}"/>
    <cellStyle name="Total 22 3 2 2" xfId="19834" xr:uid="{00000000-0005-0000-0000-0000314E0000}"/>
    <cellStyle name="Total 22 3 3" xfId="19835" xr:uid="{00000000-0005-0000-0000-0000324E0000}"/>
    <cellStyle name="Total 22 3 3 2" xfId="19836" xr:uid="{00000000-0005-0000-0000-0000334E0000}"/>
    <cellStyle name="Total 22 3 4" xfId="19837" xr:uid="{00000000-0005-0000-0000-0000344E0000}"/>
    <cellStyle name="Total 22 4" xfId="19838" xr:uid="{00000000-0005-0000-0000-0000354E0000}"/>
    <cellStyle name="Total 22 4 2" xfId="19839" xr:uid="{00000000-0005-0000-0000-0000364E0000}"/>
    <cellStyle name="Total 22 4 2 2" xfId="19840" xr:uid="{00000000-0005-0000-0000-0000374E0000}"/>
    <cellStyle name="Total 22 4 3" xfId="19841" xr:uid="{00000000-0005-0000-0000-0000384E0000}"/>
    <cellStyle name="Total 22 4 3 2" xfId="19842" xr:uid="{00000000-0005-0000-0000-0000394E0000}"/>
    <cellStyle name="Total 22 4 4" xfId="19843" xr:uid="{00000000-0005-0000-0000-00003A4E0000}"/>
    <cellStyle name="Total 22 5" xfId="19844" xr:uid="{00000000-0005-0000-0000-00003B4E0000}"/>
    <cellStyle name="Total 22 5 2" xfId="19845" xr:uid="{00000000-0005-0000-0000-00003C4E0000}"/>
    <cellStyle name="Total 22 5 2 2" xfId="19846" xr:uid="{00000000-0005-0000-0000-00003D4E0000}"/>
    <cellStyle name="Total 22 5 3" xfId="19847" xr:uid="{00000000-0005-0000-0000-00003E4E0000}"/>
    <cellStyle name="Total 22 5 3 2" xfId="19848" xr:uid="{00000000-0005-0000-0000-00003F4E0000}"/>
    <cellStyle name="Total 22 5 4" xfId="19849" xr:uid="{00000000-0005-0000-0000-0000404E0000}"/>
    <cellStyle name="Total 22 5 4 2" xfId="19850" xr:uid="{00000000-0005-0000-0000-0000414E0000}"/>
    <cellStyle name="Total 22 5 5" xfId="19851" xr:uid="{00000000-0005-0000-0000-0000424E0000}"/>
    <cellStyle name="Total 22 6" xfId="19852" xr:uid="{00000000-0005-0000-0000-0000434E0000}"/>
    <cellStyle name="Total 22 6 2" xfId="19853" xr:uid="{00000000-0005-0000-0000-0000444E0000}"/>
    <cellStyle name="Total 22 6 2 2" xfId="19854" xr:uid="{00000000-0005-0000-0000-0000454E0000}"/>
    <cellStyle name="Total 22 6 3" xfId="19855" xr:uid="{00000000-0005-0000-0000-0000464E0000}"/>
    <cellStyle name="Total 22 6 3 2" xfId="19856" xr:uid="{00000000-0005-0000-0000-0000474E0000}"/>
    <cellStyle name="Total 22 6 4" xfId="19857" xr:uid="{00000000-0005-0000-0000-0000484E0000}"/>
    <cellStyle name="Total 22 7" xfId="19858" xr:uid="{00000000-0005-0000-0000-0000494E0000}"/>
    <cellStyle name="Total 22 7 2" xfId="19859" xr:uid="{00000000-0005-0000-0000-00004A4E0000}"/>
    <cellStyle name="Total 22 8" xfId="19860" xr:uid="{00000000-0005-0000-0000-00004B4E0000}"/>
    <cellStyle name="Total 22 8 2" xfId="19861" xr:uid="{00000000-0005-0000-0000-00004C4E0000}"/>
    <cellStyle name="Total 22 9" xfId="19862" xr:uid="{00000000-0005-0000-0000-00004D4E0000}"/>
    <cellStyle name="Total 22 9 2" xfId="19863" xr:uid="{00000000-0005-0000-0000-00004E4E0000}"/>
    <cellStyle name="Total 23" xfId="3187" xr:uid="{00000000-0005-0000-0000-00004F4E0000}"/>
    <cellStyle name="Total 23 10" xfId="19865" xr:uid="{00000000-0005-0000-0000-0000504E0000}"/>
    <cellStyle name="Total 23 10 2" xfId="19866" xr:uid="{00000000-0005-0000-0000-0000514E0000}"/>
    <cellStyle name="Total 23 11" xfId="19867" xr:uid="{00000000-0005-0000-0000-0000524E0000}"/>
    <cellStyle name="Total 23 12" xfId="19864" xr:uid="{00000000-0005-0000-0000-0000534E0000}"/>
    <cellStyle name="Total 23 2" xfId="19868" xr:uid="{00000000-0005-0000-0000-0000544E0000}"/>
    <cellStyle name="Total 23 2 2" xfId="19869" xr:uid="{00000000-0005-0000-0000-0000554E0000}"/>
    <cellStyle name="Total 23 2 2 2" xfId="19870" xr:uid="{00000000-0005-0000-0000-0000564E0000}"/>
    <cellStyle name="Total 23 2 3" xfId="19871" xr:uid="{00000000-0005-0000-0000-0000574E0000}"/>
    <cellStyle name="Total 23 2 3 2" xfId="19872" xr:uid="{00000000-0005-0000-0000-0000584E0000}"/>
    <cellStyle name="Total 23 2 4" xfId="19873" xr:uid="{00000000-0005-0000-0000-0000594E0000}"/>
    <cellStyle name="Total 23 3" xfId="19874" xr:uid="{00000000-0005-0000-0000-00005A4E0000}"/>
    <cellStyle name="Total 23 3 2" xfId="19875" xr:uid="{00000000-0005-0000-0000-00005B4E0000}"/>
    <cellStyle name="Total 23 3 2 2" xfId="19876" xr:uid="{00000000-0005-0000-0000-00005C4E0000}"/>
    <cellStyle name="Total 23 3 3" xfId="19877" xr:uid="{00000000-0005-0000-0000-00005D4E0000}"/>
    <cellStyle name="Total 23 3 3 2" xfId="19878" xr:uid="{00000000-0005-0000-0000-00005E4E0000}"/>
    <cellStyle name="Total 23 3 4" xfId="19879" xr:uid="{00000000-0005-0000-0000-00005F4E0000}"/>
    <cellStyle name="Total 23 4" xfId="19880" xr:uid="{00000000-0005-0000-0000-0000604E0000}"/>
    <cellStyle name="Total 23 4 2" xfId="19881" xr:uid="{00000000-0005-0000-0000-0000614E0000}"/>
    <cellStyle name="Total 23 4 2 2" xfId="19882" xr:uid="{00000000-0005-0000-0000-0000624E0000}"/>
    <cellStyle name="Total 23 4 3" xfId="19883" xr:uid="{00000000-0005-0000-0000-0000634E0000}"/>
    <cellStyle name="Total 23 4 3 2" xfId="19884" xr:uid="{00000000-0005-0000-0000-0000644E0000}"/>
    <cellStyle name="Total 23 4 4" xfId="19885" xr:uid="{00000000-0005-0000-0000-0000654E0000}"/>
    <cellStyle name="Total 23 5" xfId="19886" xr:uid="{00000000-0005-0000-0000-0000664E0000}"/>
    <cellStyle name="Total 23 5 2" xfId="19887" xr:uid="{00000000-0005-0000-0000-0000674E0000}"/>
    <cellStyle name="Total 23 5 2 2" xfId="19888" xr:uid="{00000000-0005-0000-0000-0000684E0000}"/>
    <cellStyle name="Total 23 5 3" xfId="19889" xr:uid="{00000000-0005-0000-0000-0000694E0000}"/>
    <cellStyle name="Total 23 5 3 2" xfId="19890" xr:uid="{00000000-0005-0000-0000-00006A4E0000}"/>
    <cellStyle name="Total 23 5 4" xfId="19891" xr:uid="{00000000-0005-0000-0000-00006B4E0000}"/>
    <cellStyle name="Total 23 5 4 2" xfId="19892" xr:uid="{00000000-0005-0000-0000-00006C4E0000}"/>
    <cellStyle name="Total 23 5 5" xfId="19893" xr:uid="{00000000-0005-0000-0000-00006D4E0000}"/>
    <cellStyle name="Total 23 6" xfId="19894" xr:uid="{00000000-0005-0000-0000-00006E4E0000}"/>
    <cellStyle name="Total 23 6 2" xfId="19895" xr:uid="{00000000-0005-0000-0000-00006F4E0000}"/>
    <cellStyle name="Total 23 6 2 2" xfId="19896" xr:uid="{00000000-0005-0000-0000-0000704E0000}"/>
    <cellStyle name="Total 23 6 3" xfId="19897" xr:uid="{00000000-0005-0000-0000-0000714E0000}"/>
    <cellStyle name="Total 23 6 3 2" xfId="19898" xr:uid="{00000000-0005-0000-0000-0000724E0000}"/>
    <cellStyle name="Total 23 6 4" xfId="19899" xr:uid="{00000000-0005-0000-0000-0000734E0000}"/>
    <cellStyle name="Total 23 7" xfId="19900" xr:uid="{00000000-0005-0000-0000-0000744E0000}"/>
    <cellStyle name="Total 23 7 2" xfId="19901" xr:uid="{00000000-0005-0000-0000-0000754E0000}"/>
    <cellStyle name="Total 23 8" xfId="19902" xr:uid="{00000000-0005-0000-0000-0000764E0000}"/>
    <cellStyle name="Total 23 8 2" xfId="19903" xr:uid="{00000000-0005-0000-0000-0000774E0000}"/>
    <cellStyle name="Total 23 9" xfId="19904" xr:uid="{00000000-0005-0000-0000-0000784E0000}"/>
    <cellStyle name="Total 23 9 2" xfId="19905" xr:uid="{00000000-0005-0000-0000-0000794E0000}"/>
    <cellStyle name="Total 24" xfId="3188" xr:uid="{00000000-0005-0000-0000-00007A4E0000}"/>
    <cellStyle name="Total 24 10" xfId="19907" xr:uid="{00000000-0005-0000-0000-00007B4E0000}"/>
    <cellStyle name="Total 24 10 2" xfId="19908" xr:uid="{00000000-0005-0000-0000-00007C4E0000}"/>
    <cellStyle name="Total 24 11" xfId="19909" xr:uid="{00000000-0005-0000-0000-00007D4E0000}"/>
    <cellStyle name="Total 24 12" xfId="19906" xr:uid="{00000000-0005-0000-0000-00007E4E0000}"/>
    <cellStyle name="Total 24 2" xfId="19910" xr:uid="{00000000-0005-0000-0000-00007F4E0000}"/>
    <cellStyle name="Total 24 2 2" xfId="19911" xr:uid="{00000000-0005-0000-0000-0000804E0000}"/>
    <cellStyle name="Total 24 2 2 2" xfId="19912" xr:uid="{00000000-0005-0000-0000-0000814E0000}"/>
    <cellStyle name="Total 24 2 3" xfId="19913" xr:uid="{00000000-0005-0000-0000-0000824E0000}"/>
    <cellStyle name="Total 24 2 3 2" xfId="19914" xr:uid="{00000000-0005-0000-0000-0000834E0000}"/>
    <cellStyle name="Total 24 2 4" xfId="19915" xr:uid="{00000000-0005-0000-0000-0000844E0000}"/>
    <cellStyle name="Total 24 3" xfId="19916" xr:uid="{00000000-0005-0000-0000-0000854E0000}"/>
    <cellStyle name="Total 24 3 2" xfId="19917" xr:uid="{00000000-0005-0000-0000-0000864E0000}"/>
    <cellStyle name="Total 24 3 2 2" xfId="19918" xr:uid="{00000000-0005-0000-0000-0000874E0000}"/>
    <cellStyle name="Total 24 3 3" xfId="19919" xr:uid="{00000000-0005-0000-0000-0000884E0000}"/>
    <cellStyle name="Total 24 3 3 2" xfId="19920" xr:uid="{00000000-0005-0000-0000-0000894E0000}"/>
    <cellStyle name="Total 24 3 4" xfId="19921" xr:uid="{00000000-0005-0000-0000-00008A4E0000}"/>
    <cellStyle name="Total 24 4" xfId="19922" xr:uid="{00000000-0005-0000-0000-00008B4E0000}"/>
    <cellStyle name="Total 24 4 2" xfId="19923" xr:uid="{00000000-0005-0000-0000-00008C4E0000}"/>
    <cellStyle name="Total 24 4 2 2" xfId="19924" xr:uid="{00000000-0005-0000-0000-00008D4E0000}"/>
    <cellStyle name="Total 24 4 3" xfId="19925" xr:uid="{00000000-0005-0000-0000-00008E4E0000}"/>
    <cellStyle name="Total 24 4 3 2" xfId="19926" xr:uid="{00000000-0005-0000-0000-00008F4E0000}"/>
    <cellStyle name="Total 24 4 4" xfId="19927" xr:uid="{00000000-0005-0000-0000-0000904E0000}"/>
    <cellStyle name="Total 24 5" xfId="19928" xr:uid="{00000000-0005-0000-0000-0000914E0000}"/>
    <cellStyle name="Total 24 5 2" xfId="19929" xr:uid="{00000000-0005-0000-0000-0000924E0000}"/>
    <cellStyle name="Total 24 5 2 2" xfId="19930" xr:uid="{00000000-0005-0000-0000-0000934E0000}"/>
    <cellStyle name="Total 24 5 3" xfId="19931" xr:uid="{00000000-0005-0000-0000-0000944E0000}"/>
    <cellStyle name="Total 24 5 3 2" xfId="19932" xr:uid="{00000000-0005-0000-0000-0000954E0000}"/>
    <cellStyle name="Total 24 5 4" xfId="19933" xr:uid="{00000000-0005-0000-0000-0000964E0000}"/>
    <cellStyle name="Total 24 5 4 2" xfId="19934" xr:uid="{00000000-0005-0000-0000-0000974E0000}"/>
    <cellStyle name="Total 24 5 5" xfId="19935" xr:uid="{00000000-0005-0000-0000-0000984E0000}"/>
    <cellStyle name="Total 24 6" xfId="19936" xr:uid="{00000000-0005-0000-0000-0000994E0000}"/>
    <cellStyle name="Total 24 6 2" xfId="19937" xr:uid="{00000000-0005-0000-0000-00009A4E0000}"/>
    <cellStyle name="Total 24 6 2 2" xfId="19938" xr:uid="{00000000-0005-0000-0000-00009B4E0000}"/>
    <cellStyle name="Total 24 6 3" xfId="19939" xr:uid="{00000000-0005-0000-0000-00009C4E0000}"/>
    <cellStyle name="Total 24 6 3 2" xfId="19940" xr:uid="{00000000-0005-0000-0000-00009D4E0000}"/>
    <cellStyle name="Total 24 6 4" xfId="19941" xr:uid="{00000000-0005-0000-0000-00009E4E0000}"/>
    <cellStyle name="Total 24 7" xfId="19942" xr:uid="{00000000-0005-0000-0000-00009F4E0000}"/>
    <cellStyle name="Total 24 7 2" xfId="19943" xr:uid="{00000000-0005-0000-0000-0000A04E0000}"/>
    <cellStyle name="Total 24 8" xfId="19944" xr:uid="{00000000-0005-0000-0000-0000A14E0000}"/>
    <cellStyle name="Total 24 8 2" xfId="19945" xr:uid="{00000000-0005-0000-0000-0000A24E0000}"/>
    <cellStyle name="Total 24 9" xfId="19946" xr:uid="{00000000-0005-0000-0000-0000A34E0000}"/>
    <cellStyle name="Total 24 9 2" xfId="19947" xr:uid="{00000000-0005-0000-0000-0000A44E0000}"/>
    <cellStyle name="Total 25" xfId="3189" xr:uid="{00000000-0005-0000-0000-0000A54E0000}"/>
    <cellStyle name="Total 25 10" xfId="19949" xr:uid="{00000000-0005-0000-0000-0000A64E0000}"/>
    <cellStyle name="Total 25 10 2" xfId="19950" xr:uid="{00000000-0005-0000-0000-0000A74E0000}"/>
    <cellStyle name="Total 25 11" xfId="19951" xr:uid="{00000000-0005-0000-0000-0000A84E0000}"/>
    <cellStyle name="Total 25 12" xfId="19948" xr:uid="{00000000-0005-0000-0000-0000A94E0000}"/>
    <cellStyle name="Total 25 2" xfId="19952" xr:uid="{00000000-0005-0000-0000-0000AA4E0000}"/>
    <cellStyle name="Total 25 2 2" xfId="19953" xr:uid="{00000000-0005-0000-0000-0000AB4E0000}"/>
    <cellStyle name="Total 25 2 2 2" xfId="19954" xr:uid="{00000000-0005-0000-0000-0000AC4E0000}"/>
    <cellStyle name="Total 25 2 3" xfId="19955" xr:uid="{00000000-0005-0000-0000-0000AD4E0000}"/>
    <cellStyle name="Total 25 2 3 2" xfId="19956" xr:uid="{00000000-0005-0000-0000-0000AE4E0000}"/>
    <cellStyle name="Total 25 2 4" xfId="19957" xr:uid="{00000000-0005-0000-0000-0000AF4E0000}"/>
    <cellStyle name="Total 25 3" xfId="19958" xr:uid="{00000000-0005-0000-0000-0000B04E0000}"/>
    <cellStyle name="Total 25 3 2" xfId="19959" xr:uid="{00000000-0005-0000-0000-0000B14E0000}"/>
    <cellStyle name="Total 25 3 2 2" xfId="19960" xr:uid="{00000000-0005-0000-0000-0000B24E0000}"/>
    <cellStyle name="Total 25 3 3" xfId="19961" xr:uid="{00000000-0005-0000-0000-0000B34E0000}"/>
    <cellStyle name="Total 25 3 3 2" xfId="19962" xr:uid="{00000000-0005-0000-0000-0000B44E0000}"/>
    <cellStyle name="Total 25 3 4" xfId="19963" xr:uid="{00000000-0005-0000-0000-0000B54E0000}"/>
    <cellStyle name="Total 25 4" xfId="19964" xr:uid="{00000000-0005-0000-0000-0000B64E0000}"/>
    <cellStyle name="Total 25 4 2" xfId="19965" xr:uid="{00000000-0005-0000-0000-0000B74E0000}"/>
    <cellStyle name="Total 25 4 2 2" xfId="19966" xr:uid="{00000000-0005-0000-0000-0000B84E0000}"/>
    <cellStyle name="Total 25 4 3" xfId="19967" xr:uid="{00000000-0005-0000-0000-0000B94E0000}"/>
    <cellStyle name="Total 25 4 3 2" xfId="19968" xr:uid="{00000000-0005-0000-0000-0000BA4E0000}"/>
    <cellStyle name="Total 25 4 4" xfId="19969" xr:uid="{00000000-0005-0000-0000-0000BB4E0000}"/>
    <cellStyle name="Total 25 5" xfId="19970" xr:uid="{00000000-0005-0000-0000-0000BC4E0000}"/>
    <cellStyle name="Total 25 5 2" xfId="19971" xr:uid="{00000000-0005-0000-0000-0000BD4E0000}"/>
    <cellStyle name="Total 25 5 2 2" xfId="19972" xr:uid="{00000000-0005-0000-0000-0000BE4E0000}"/>
    <cellStyle name="Total 25 5 3" xfId="19973" xr:uid="{00000000-0005-0000-0000-0000BF4E0000}"/>
    <cellStyle name="Total 25 5 3 2" xfId="19974" xr:uid="{00000000-0005-0000-0000-0000C04E0000}"/>
    <cellStyle name="Total 25 5 4" xfId="19975" xr:uid="{00000000-0005-0000-0000-0000C14E0000}"/>
    <cellStyle name="Total 25 5 4 2" xfId="19976" xr:uid="{00000000-0005-0000-0000-0000C24E0000}"/>
    <cellStyle name="Total 25 5 5" xfId="19977" xr:uid="{00000000-0005-0000-0000-0000C34E0000}"/>
    <cellStyle name="Total 25 6" xfId="19978" xr:uid="{00000000-0005-0000-0000-0000C44E0000}"/>
    <cellStyle name="Total 25 6 2" xfId="19979" xr:uid="{00000000-0005-0000-0000-0000C54E0000}"/>
    <cellStyle name="Total 25 6 2 2" xfId="19980" xr:uid="{00000000-0005-0000-0000-0000C64E0000}"/>
    <cellStyle name="Total 25 6 3" xfId="19981" xr:uid="{00000000-0005-0000-0000-0000C74E0000}"/>
    <cellStyle name="Total 25 6 3 2" xfId="19982" xr:uid="{00000000-0005-0000-0000-0000C84E0000}"/>
    <cellStyle name="Total 25 6 4" xfId="19983" xr:uid="{00000000-0005-0000-0000-0000C94E0000}"/>
    <cellStyle name="Total 25 7" xfId="19984" xr:uid="{00000000-0005-0000-0000-0000CA4E0000}"/>
    <cellStyle name="Total 25 7 2" xfId="19985" xr:uid="{00000000-0005-0000-0000-0000CB4E0000}"/>
    <cellStyle name="Total 25 8" xfId="19986" xr:uid="{00000000-0005-0000-0000-0000CC4E0000}"/>
    <cellStyle name="Total 25 8 2" xfId="19987" xr:uid="{00000000-0005-0000-0000-0000CD4E0000}"/>
    <cellStyle name="Total 25 9" xfId="19988" xr:uid="{00000000-0005-0000-0000-0000CE4E0000}"/>
    <cellStyle name="Total 25 9 2" xfId="19989" xr:uid="{00000000-0005-0000-0000-0000CF4E0000}"/>
    <cellStyle name="Total 26" xfId="3190" xr:uid="{00000000-0005-0000-0000-0000D04E0000}"/>
    <cellStyle name="Total 26 10" xfId="19991" xr:uid="{00000000-0005-0000-0000-0000D14E0000}"/>
    <cellStyle name="Total 26 10 2" xfId="19992" xr:uid="{00000000-0005-0000-0000-0000D24E0000}"/>
    <cellStyle name="Total 26 11" xfId="19993" xr:uid="{00000000-0005-0000-0000-0000D34E0000}"/>
    <cellStyle name="Total 26 12" xfId="19990" xr:uid="{00000000-0005-0000-0000-0000D44E0000}"/>
    <cellStyle name="Total 26 2" xfId="19994" xr:uid="{00000000-0005-0000-0000-0000D54E0000}"/>
    <cellStyle name="Total 26 2 2" xfId="19995" xr:uid="{00000000-0005-0000-0000-0000D64E0000}"/>
    <cellStyle name="Total 26 2 2 2" xfId="19996" xr:uid="{00000000-0005-0000-0000-0000D74E0000}"/>
    <cellStyle name="Total 26 2 3" xfId="19997" xr:uid="{00000000-0005-0000-0000-0000D84E0000}"/>
    <cellStyle name="Total 26 2 3 2" xfId="19998" xr:uid="{00000000-0005-0000-0000-0000D94E0000}"/>
    <cellStyle name="Total 26 2 4" xfId="19999" xr:uid="{00000000-0005-0000-0000-0000DA4E0000}"/>
    <cellStyle name="Total 26 3" xfId="20000" xr:uid="{00000000-0005-0000-0000-0000DB4E0000}"/>
    <cellStyle name="Total 26 3 2" xfId="20001" xr:uid="{00000000-0005-0000-0000-0000DC4E0000}"/>
    <cellStyle name="Total 26 3 2 2" xfId="20002" xr:uid="{00000000-0005-0000-0000-0000DD4E0000}"/>
    <cellStyle name="Total 26 3 3" xfId="20003" xr:uid="{00000000-0005-0000-0000-0000DE4E0000}"/>
    <cellStyle name="Total 26 3 3 2" xfId="20004" xr:uid="{00000000-0005-0000-0000-0000DF4E0000}"/>
    <cellStyle name="Total 26 3 4" xfId="20005" xr:uid="{00000000-0005-0000-0000-0000E04E0000}"/>
    <cellStyle name="Total 26 4" xfId="20006" xr:uid="{00000000-0005-0000-0000-0000E14E0000}"/>
    <cellStyle name="Total 26 4 2" xfId="20007" xr:uid="{00000000-0005-0000-0000-0000E24E0000}"/>
    <cellStyle name="Total 26 4 2 2" xfId="20008" xr:uid="{00000000-0005-0000-0000-0000E34E0000}"/>
    <cellStyle name="Total 26 4 3" xfId="20009" xr:uid="{00000000-0005-0000-0000-0000E44E0000}"/>
    <cellStyle name="Total 26 4 3 2" xfId="20010" xr:uid="{00000000-0005-0000-0000-0000E54E0000}"/>
    <cellStyle name="Total 26 4 4" xfId="20011" xr:uid="{00000000-0005-0000-0000-0000E64E0000}"/>
    <cellStyle name="Total 26 5" xfId="20012" xr:uid="{00000000-0005-0000-0000-0000E74E0000}"/>
    <cellStyle name="Total 26 5 2" xfId="20013" xr:uid="{00000000-0005-0000-0000-0000E84E0000}"/>
    <cellStyle name="Total 26 5 2 2" xfId="20014" xr:uid="{00000000-0005-0000-0000-0000E94E0000}"/>
    <cellStyle name="Total 26 5 3" xfId="20015" xr:uid="{00000000-0005-0000-0000-0000EA4E0000}"/>
    <cellStyle name="Total 26 5 3 2" xfId="20016" xr:uid="{00000000-0005-0000-0000-0000EB4E0000}"/>
    <cellStyle name="Total 26 5 4" xfId="20017" xr:uid="{00000000-0005-0000-0000-0000EC4E0000}"/>
    <cellStyle name="Total 26 5 4 2" xfId="20018" xr:uid="{00000000-0005-0000-0000-0000ED4E0000}"/>
    <cellStyle name="Total 26 5 5" xfId="20019" xr:uid="{00000000-0005-0000-0000-0000EE4E0000}"/>
    <cellStyle name="Total 26 6" xfId="20020" xr:uid="{00000000-0005-0000-0000-0000EF4E0000}"/>
    <cellStyle name="Total 26 6 2" xfId="20021" xr:uid="{00000000-0005-0000-0000-0000F04E0000}"/>
    <cellStyle name="Total 26 6 2 2" xfId="20022" xr:uid="{00000000-0005-0000-0000-0000F14E0000}"/>
    <cellStyle name="Total 26 6 3" xfId="20023" xr:uid="{00000000-0005-0000-0000-0000F24E0000}"/>
    <cellStyle name="Total 26 6 3 2" xfId="20024" xr:uid="{00000000-0005-0000-0000-0000F34E0000}"/>
    <cellStyle name="Total 26 6 4" xfId="20025" xr:uid="{00000000-0005-0000-0000-0000F44E0000}"/>
    <cellStyle name="Total 26 7" xfId="20026" xr:uid="{00000000-0005-0000-0000-0000F54E0000}"/>
    <cellStyle name="Total 26 7 2" xfId="20027" xr:uid="{00000000-0005-0000-0000-0000F64E0000}"/>
    <cellStyle name="Total 26 8" xfId="20028" xr:uid="{00000000-0005-0000-0000-0000F74E0000}"/>
    <cellStyle name="Total 26 8 2" xfId="20029" xr:uid="{00000000-0005-0000-0000-0000F84E0000}"/>
    <cellStyle name="Total 26 9" xfId="20030" xr:uid="{00000000-0005-0000-0000-0000F94E0000}"/>
    <cellStyle name="Total 26 9 2" xfId="20031" xr:uid="{00000000-0005-0000-0000-0000FA4E0000}"/>
    <cellStyle name="Total 27" xfId="3191" xr:uid="{00000000-0005-0000-0000-0000FB4E0000}"/>
    <cellStyle name="Total 27 10" xfId="20033" xr:uid="{00000000-0005-0000-0000-0000FC4E0000}"/>
    <cellStyle name="Total 27 10 2" xfId="20034" xr:uid="{00000000-0005-0000-0000-0000FD4E0000}"/>
    <cellStyle name="Total 27 11" xfId="20035" xr:uid="{00000000-0005-0000-0000-0000FE4E0000}"/>
    <cellStyle name="Total 27 12" xfId="20032" xr:uid="{00000000-0005-0000-0000-0000FF4E0000}"/>
    <cellStyle name="Total 27 2" xfId="20036" xr:uid="{00000000-0005-0000-0000-0000004F0000}"/>
    <cellStyle name="Total 27 2 2" xfId="20037" xr:uid="{00000000-0005-0000-0000-0000014F0000}"/>
    <cellStyle name="Total 27 2 2 2" xfId="20038" xr:uid="{00000000-0005-0000-0000-0000024F0000}"/>
    <cellStyle name="Total 27 2 3" xfId="20039" xr:uid="{00000000-0005-0000-0000-0000034F0000}"/>
    <cellStyle name="Total 27 2 3 2" xfId="20040" xr:uid="{00000000-0005-0000-0000-0000044F0000}"/>
    <cellStyle name="Total 27 2 4" xfId="20041" xr:uid="{00000000-0005-0000-0000-0000054F0000}"/>
    <cellStyle name="Total 27 3" xfId="20042" xr:uid="{00000000-0005-0000-0000-0000064F0000}"/>
    <cellStyle name="Total 27 3 2" xfId="20043" xr:uid="{00000000-0005-0000-0000-0000074F0000}"/>
    <cellStyle name="Total 27 3 2 2" xfId="20044" xr:uid="{00000000-0005-0000-0000-0000084F0000}"/>
    <cellStyle name="Total 27 3 3" xfId="20045" xr:uid="{00000000-0005-0000-0000-0000094F0000}"/>
    <cellStyle name="Total 27 3 3 2" xfId="20046" xr:uid="{00000000-0005-0000-0000-00000A4F0000}"/>
    <cellStyle name="Total 27 3 4" xfId="20047" xr:uid="{00000000-0005-0000-0000-00000B4F0000}"/>
    <cellStyle name="Total 27 4" xfId="20048" xr:uid="{00000000-0005-0000-0000-00000C4F0000}"/>
    <cellStyle name="Total 27 4 2" xfId="20049" xr:uid="{00000000-0005-0000-0000-00000D4F0000}"/>
    <cellStyle name="Total 27 4 2 2" xfId="20050" xr:uid="{00000000-0005-0000-0000-00000E4F0000}"/>
    <cellStyle name="Total 27 4 3" xfId="20051" xr:uid="{00000000-0005-0000-0000-00000F4F0000}"/>
    <cellStyle name="Total 27 4 3 2" xfId="20052" xr:uid="{00000000-0005-0000-0000-0000104F0000}"/>
    <cellStyle name="Total 27 4 4" xfId="20053" xr:uid="{00000000-0005-0000-0000-0000114F0000}"/>
    <cellStyle name="Total 27 5" xfId="20054" xr:uid="{00000000-0005-0000-0000-0000124F0000}"/>
    <cellStyle name="Total 27 5 2" xfId="20055" xr:uid="{00000000-0005-0000-0000-0000134F0000}"/>
    <cellStyle name="Total 27 5 2 2" xfId="20056" xr:uid="{00000000-0005-0000-0000-0000144F0000}"/>
    <cellStyle name="Total 27 5 3" xfId="20057" xr:uid="{00000000-0005-0000-0000-0000154F0000}"/>
    <cellStyle name="Total 27 5 3 2" xfId="20058" xr:uid="{00000000-0005-0000-0000-0000164F0000}"/>
    <cellStyle name="Total 27 5 4" xfId="20059" xr:uid="{00000000-0005-0000-0000-0000174F0000}"/>
    <cellStyle name="Total 27 5 4 2" xfId="20060" xr:uid="{00000000-0005-0000-0000-0000184F0000}"/>
    <cellStyle name="Total 27 5 5" xfId="20061" xr:uid="{00000000-0005-0000-0000-0000194F0000}"/>
    <cellStyle name="Total 27 6" xfId="20062" xr:uid="{00000000-0005-0000-0000-00001A4F0000}"/>
    <cellStyle name="Total 27 6 2" xfId="20063" xr:uid="{00000000-0005-0000-0000-00001B4F0000}"/>
    <cellStyle name="Total 27 6 2 2" xfId="20064" xr:uid="{00000000-0005-0000-0000-00001C4F0000}"/>
    <cellStyle name="Total 27 6 3" xfId="20065" xr:uid="{00000000-0005-0000-0000-00001D4F0000}"/>
    <cellStyle name="Total 27 6 3 2" xfId="20066" xr:uid="{00000000-0005-0000-0000-00001E4F0000}"/>
    <cellStyle name="Total 27 6 4" xfId="20067" xr:uid="{00000000-0005-0000-0000-00001F4F0000}"/>
    <cellStyle name="Total 27 7" xfId="20068" xr:uid="{00000000-0005-0000-0000-0000204F0000}"/>
    <cellStyle name="Total 27 7 2" xfId="20069" xr:uid="{00000000-0005-0000-0000-0000214F0000}"/>
    <cellStyle name="Total 27 8" xfId="20070" xr:uid="{00000000-0005-0000-0000-0000224F0000}"/>
    <cellStyle name="Total 27 8 2" xfId="20071" xr:uid="{00000000-0005-0000-0000-0000234F0000}"/>
    <cellStyle name="Total 27 9" xfId="20072" xr:uid="{00000000-0005-0000-0000-0000244F0000}"/>
    <cellStyle name="Total 27 9 2" xfId="20073" xr:uid="{00000000-0005-0000-0000-0000254F0000}"/>
    <cellStyle name="Total 28" xfId="3192" xr:uid="{00000000-0005-0000-0000-0000264F0000}"/>
    <cellStyle name="Total 28 10" xfId="20075" xr:uid="{00000000-0005-0000-0000-0000274F0000}"/>
    <cellStyle name="Total 28 10 2" xfId="20076" xr:uid="{00000000-0005-0000-0000-0000284F0000}"/>
    <cellStyle name="Total 28 11" xfId="20077" xr:uid="{00000000-0005-0000-0000-0000294F0000}"/>
    <cellStyle name="Total 28 12" xfId="20074" xr:uid="{00000000-0005-0000-0000-00002A4F0000}"/>
    <cellStyle name="Total 28 2" xfId="20078" xr:uid="{00000000-0005-0000-0000-00002B4F0000}"/>
    <cellStyle name="Total 28 2 2" xfId="20079" xr:uid="{00000000-0005-0000-0000-00002C4F0000}"/>
    <cellStyle name="Total 28 2 2 2" xfId="20080" xr:uid="{00000000-0005-0000-0000-00002D4F0000}"/>
    <cellStyle name="Total 28 2 3" xfId="20081" xr:uid="{00000000-0005-0000-0000-00002E4F0000}"/>
    <cellStyle name="Total 28 2 3 2" xfId="20082" xr:uid="{00000000-0005-0000-0000-00002F4F0000}"/>
    <cellStyle name="Total 28 2 4" xfId="20083" xr:uid="{00000000-0005-0000-0000-0000304F0000}"/>
    <cellStyle name="Total 28 3" xfId="20084" xr:uid="{00000000-0005-0000-0000-0000314F0000}"/>
    <cellStyle name="Total 28 3 2" xfId="20085" xr:uid="{00000000-0005-0000-0000-0000324F0000}"/>
    <cellStyle name="Total 28 3 2 2" xfId="20086" xr:uid="{00000000-0005-0000-0000-0000334F0000}"/>
    <cellStyle name="Total 28 3 3" xfId="20087" xr:uid="{00000000-0005-0000-0000-0000344F0000}"/>
    <cellStyle name="Total 28 3 3 2" xfId="20088" xr:uid="{00000000-0005-0000-0000-0000354F0000}"/>
    <cellStyle name="Total 28 3 4" xfId="20089" xr:uid="{00000000-0005-0000-0000-0000364F0000}"/>
    <cellStyle name="Total 28 4" xfId="20090" xr:uid="{00000000-0005-0000-0000-0000374F0000}"/>
    <cellStyle name="Total 28 4 2" xfId="20091" xr:uid="{00000000-0005-0000-0000-0000384F0000}"/>
    <cellStyle name="Total 28 4 2 2" xfId="20092" xr:uid="{00000000-0005-0000-0000-0000394F0000}"/>
    <cellStyle name="Total 28 4 3" xfId="20093" xr:uid="{00000000-0005-0000-0000-00003A4F0000}"/>
    <cellStyle name="Total 28 4 3 2" xfId="20094" xr:uid="{00000000-0005-0000-0000-00003B4F0000}"/>
    <cellStyle name="Total 28 4 4" xfId="20095" xr:uid="{00000000-0005-0000-0000-00003C4F0000}"/>
    <cellStyle name="Total 28 5" xfId="20096" xr:uid="{00000000-0005-0000-0000-00003D4F0000}"/>
    <cellStyle name="Total 28 5 2" xfId="20097" xr:uid="{00000000-0005-0000-0000-00003E4F0000}"/>
    <cellStyle name="Total 28 5 2 2" xfId="20098" xr:uid="{00000000-0005-0000-0000-00003F4F0000}"/>
    <cellStyle name="Total 28 5 3" xfId="20099" xr:uid="{00000000-0005-0000-0000-0000404F0000}"/>
    <cellStyle name="Total 28 5 3 2" xfId="20100" xr:uid="{00000000-0005-0000-0000-0000414F0000}"/>
    <cellStyle name="Total 28 5 4" xfId="20101" xr:uid="{00000000-0005-0000-0000-0000424F0000}"/>
    <cellStyle name="Total 28 5 4 2" xfId="20102" xr:uid="{00000000-0005-0000-0000-0000434F0000}"/>
    <cellStyle name="Total 28 5 5" xfId="20103" xr:uid="{00000000-0005-0000-0000-0000444F0000}"/>
    <cellStyle name="Total 28 6" xfId="20104" xr:uid="{00000000-0005-0000-0000-0000454F0000}"/>
    <cellStyle name="Total 28 6 2" xfId="20105" xr:uid="{00000000-0005-0000-0000-0000464F0000}"/>
    <cellStyle name="Total 28 6 2 2" xfId="20106" xr:uid="{00000000-0005-0000-0000-0000474F0000}"/>
    <cellStyle name="Total 28 6 3" xfId="20107" xr:uid="{00000000-0005-0000-0000-0000484F0000}"/>
    <cellStyle name="Total 28 6 3 2" xfId="20108" xr:uid="{00000000-0005-0000-0000-0000494F0000}"/>
    <cellStyle name="Total 28 6 4" xfId="20109" xr:uid="{00000000-0005-0000-0000-00004A4F0000}"/>
    <cellStyle name="Total 28 7" xfId="20110" xr:uid="{00000000-0005-0000-0000-00004B4F0000}"/>
    <cellStyle name="Total 28 7 2" xfId="20111" xr:uid="{00000000-0005-0000-0000-00004C4F0000}"/>
    <cellStyle name="Total 28 8" xfId="20112" xr:uid="{00000000-0005-0000-0000-00004D4F0000}"/>
    <cellStyle name="Total 28 8 2" xfId="20113" xr:uid="{00000000-0005-0000-0000-00004E4F0000}"/>
    <cellStyle name="Total 28 9" xfId="20114" xr:uid="{00000000-0005-0000-0000-00004F4F0000}"/>
    <cellStyle name="Total 28 9 2" xfId="20115" xr:uid="{00000000-0005-0000-0000-0000504F0000}"/>
    <cellStyle name="Total 29" xfId="3193" xr:uid="{00000000-0005-0000-0000-0000514F0000}"/>
    <cellStyle name="Total 29 10" xfId="20117" xr:uid="{00000000-0005-0000-0000-0000524F0000}"/>
    <cellStyle name="Total 29 10 2" xfId="20118" xr:uid="{00000000-0005-0000-0000-0000534F0000}"/>
    <cellStyle name="Total 29 11" xfId="20119" xr:uid="{00000000-0005-0000-0000-0000544F0000}"/>
    <cellStyle name="Total 29 12" xfId="20116" xr:uid="{00000000-0005-0000-0000-0000554F0000}"/>
    <cellStyle name="Total 29 2" xfId="20120" xr:uid="{00000000-0005-0000-0000-0000564F0000}"/>
    <cellStyle name="Total 29 2 2" xfId="20121" xr:uid="{00000000-0005-0000-0000-0000574F0000}"/>
    <cellStyle name="Total 29 2 2 2" xfId="20122" xr:uid="{00000000-0005-0000-0000-0000584F0000}"/>
    <cellStyle name="Total 29 2 3" xfId="20123" xr:uid="{00000000-0005-0000-0000-0000594F0000}"/>
    <cellStyle name="Total 29 2 3 2" xfId="20124" xr:uid="{00000000-0005-0000-0000-00005A4F0000}"/>
    <cellStyle name="Total 29 2 4" xfId="20125" xr:uid="{00000000-0005-0000-0000-00005B4F0000}"/>
    <cellStyle name="Total 29 3" xfId="20126" xr:uid="{00000000-0005-0000-0000-00005C4F0000}"/>
    <cellStyle name="Total 29 3 2" xfId="20127" xr:uid="{00000000-0005-0000-0000-00005D4F0000}"/>
    <cellStyle name="Total 29 3 2 2" xfId="20128" xr:uid="{00000000-0005-0000-0000-00005E4F0000}"/>
    <cellStyle name="Total 29 3 3" xfId="20129" xr:uid="{00000000-0005-0000-0000-00005F4F0000}"/>
    <cellStyle name="Total 29 3 3 2" xfId="20130" xr:uid="{00000000-0005-0000-0000-0000604F0000}"/>
    <cellStyle name="Total 29 3 4" xfId="20131" xr:uid="{00000000-0005-0000-0000-0000614F0000}"/>
    <cellStyle name="Total 29 4" xfId="20132" xr:uid="{00000000-0005-0000-0000-0000624F0000}"/>
    <cellStyle name="Total 29 4 2" xfId="20133" xr:uid="{00000000-0005-0000-0000-0000634F0000}"/>
    <cellStyle name="Total 29 4 2 2" xfId="20134" xr:uid="{00000000-0005-0000-0000-0000644F0000}"/>
    <cellStyle name="Total 29 4 3" xfId="20135" xr:uid="{00000000-0005-0000-0000-0000654F0000}"/>
    <cellStyle name="Total 29 4 3 2" xfId="20136" xr:uid="{00000000-0005-0000-0000-0000664F0000}"/>
    <cellStyle name="Total 29 4 4" xfId="20137" xr:uid="{00000000-0005-0000-0000-0000674F0000}"/>
    <cellStyle name="Total 29 5" xfId="20138" xr:uid="{00000000-0005-0000-0000-0000684F0000}"/>
    <cellStyle name="Total 29 5 2" xfId="20139" xr:uid="{00000000-0005-0000-0000-0000694F0000}"/>
    <cellStyle name="Total 29 5 2 2" xfId="20140" xr:uid="{00000000-0005-0000-0000-00006A4F0000}"/>
    <cellStyle name="Total 29 5 3" xfId="20141" xr:uid="{00000000-0005-0000-0000-00006B4F0000}"/>
    <cellStyle name="Total 29 5 3 2" xfId="20142" xr:uid="{00000000-0005-0000-0000-00006C4F0000}"/>
    <cellStyle name="Total 29 5 4" xfId="20143" xr:uid="{00000000-0005-0000-0000-00006D4F0000}"/>
    <cellStyle name="Total 29 5 4 2" xfId="20144" xr:uid="{00000000-0005-0000-0000-00006E4F0000}"/>
    <cellStyle name="Total 29 5 5" xfId="20145" xr:uid="{00000000-0005-0000-0000-00006F4F0000}"/>
    <cellStyle name="Total 29 6" xfId="20146" xr:uid="{00000000-0005-0000-0000-0000704F0000}"/>
    <cellStyle name="Total 29 6 2" xfId="20147" xr:uid="{00000000-0005-0000-0000-0000714F0000}"/>
    <cellStyle name="Total 29 6 2 2" xfId="20148" xr:uid="{00000000-0005-0000-0000-0000724F0000}"/>
    <cellStyle name="Total 29 6 3" xfId="20149" xr:uid="{00000000-0005-0000-0000-0000734F0000}"/>
    <cellStyle name="Total 29 6 3 2" xfId="20150" xr:uid="{00000000-0005-0000-0000-0000744F0000}"/>
    <cellStyle name="Total 29 6 4" xfId="20151" xr:uid="{00000000-0005-0000-0000-0000754F0000}"/>
    <cellStyle name="Total 29 7" xfId="20152" xr:uid="{00000000-0005-0000-0000-0000764F0000}"/>
    <cellStyle name="Total 29 7 2" xfId="20153" xr:uid="{00000000-0005-0000-0000-0000774F0000}"/>
    <cellStyle name="Total 29 8" xfId="20154" xr:uid="{00000000-0005-0000-0000-0000784F0000}"/>
    <cellStyle name="Total 29 8 2" xfId="20155" xr:uid="{00000000-0005-0000-0000-0000794F0000}"/>
    <cellStyle name="Total 29 9" xfId="20156" xr:uid="{00000000-0005-0000-0000-00007A4F0000}"/>
    <cellStyle name="Total 29 9 2" xfId="20157" xr:uid="{00000000-0005-0000-0000-00007B4F0000}"/>
    <cellStyle name="Total 3" xfId="3194" xr:uid="{00000000-0005-0000-0000-00007C4F0000}"/>
    <cellStyle name="Total 3 10" xfId="20159" xr:uid="{00000000-0005-0000-0000-00007D4F0000}"/>
    <cellStyle name="Total 3 10 2" xfId="20160" xr:uid="{00000000-0005-0000-0000-00007E4F0000}"/>
    <cellStyle name="Total 3 11" xfId="20161" xr:uid="{00000000-0005-0000-0000-00007F4F0000}"/>
    <cellStyle name="Total 3 11 2" xfId="20162" xr:uid="{00000000-0005-0000-0000-0000804F0000}"/>
    <cellStyle name="Total 3 12" xfId="20163" xr:uid="{00000000-0005-0000-0000-0000814F0000}"/>
    <cellStyle name="Total 3 13" xfId="20158" xr:uid="{00000000-0005-0000-0000-0000824F0000}"/>
    <cellStyle name="Total 3 2" xfId="3195" xr:uid="{00000000-0005-0000-0000-0000834F0000}"/>
    <cellStyle name="Total 3 2 10" xfId="20164" xr:uid="{00000000-0005-0000-0000-0000844F0000}"/>
    <cellStyle name="Total 3 2 2" xfId="20165" xr:uid="{00000000-0005-0000-0000-0000854F0000}"/>
    <cellStyle name="Total 3 2 2 2" xfId="20166" xr:uid="{00000000-0005-0000-0000-0000864F0000}"/>
    <cellStyle name="Total 3 2 2 2 2" xfId="20167" xr:uid="{00000000-0005-0000-0000-0000874F0000}"/>
    <cellStyle name="Total 3 2 2 3" xfId="20168" xr:uid="{00000000-0005-0000-0000-0000884F0000}"/>
    <cellStyle name="Total 3 2 2 3 2" xfId="20169" xr:uid="{00000000-0005-0000-0000-0000894F0000}"/>
    <cellStyle name="Total 3 2 2 4" xfId="20170" xr:uid="{00000000-0005-0000-0000-00008A4F0000}"/>
    <cellStyle name="Total 3 2 3" xfId="20171" xr:uid="{00000000-0005-0000-0000-00008B4F0000}"/>
    <cellStyle name="Total 3 2 3 2" xfId="20172" xr:uid="{00000000-0005-0000-0000-00008C4F0000}"/>
    <cellStyle name="Total 3 2 3 2 2" xfId="20173" xr:uid="{00000000-0005-0000-0000-00008D4F0000}"/>
    <cellStyle name="Total 3 2 3 3" xfId="20174" xr:uid="{00000000-0005-0000-0000-00008E4F0000}"/>
    <cellStyle name="Total 3 2 3 3 2" xfId="20175" xr:uid="{00000000-0005-0000-0000-00008F4F0000}"/>
    <cellStyle name="Total 3 2 3 4" xfId="20176" xr:uid="{00000000-0005-0000-0000-0000904F0000}"/>
    <cellStyle name="Total 3 2 4" xfId="20177" xr:uid="{00000000-0005-0000-0000-0000914F0000}"/>
    <cellStyle name="Total 3 2 4 2" xfId="20178" xr:uid="{00000000-0005-0000-0000-0000924F0000}"/>
    <cellStyle name="Total 3 2 4 2 2" xfId="20179" xr:uid="{00000000-0005-0000-0000-0000934F0000}"/>
    <cellStyle name="Total 3 2 4 3" xfId="20180" xr:uid="{00000000-0005-0000-0000-0000944F0000}"/>
    <cellStyle name="Total 3 2 4 3 2" xfId="20181" xr:uid="{00000000-0005-0000-0000-0000954F0000}"/>
    <cellStyle name="Total 3 2 4 4" xfId="20182" xr:uid="{00000000-0005-0000-0000-0000964F0000}"/>
    <cellStyle name="Total 3 2 4 4 2" xfId="20183" xr:uid="{00000000-0005-0000-0000-0000974F0000}"/>
    <cellStyle name="Total 3 2 4 5" xfId="20184" xr:uid="{00000000-0005-0000-0000-0000984F0000}"/>
    <cellStyle name="Total 3 2 5" xfId="20185" xr:uid="{00000000-0005-0000-0000-0000994F0000}"/>
    <cellStyle name="Total 3 2 5 2" xfId="20186" xr:uid="{00000000-0005-0000-0000-00009A4F0000}"/>
    <cellStyle name="Total 3 2 5 2 2" xfId="20187" xr:uid="{00000000-0005-0000-0000-00009B4F0000}"/>
    <cellStyle name="Total 3 2 5 3" xfId="20188" xr:uid="{00000000-0005-0000-0000-00009C4F0000}"/>
    <cellStyle name="Total 3 2 5 3 2" xfId="20189" xr:uid="{00000000-0005-0000-0000-00009D4F0000}"/>
    <cellStyle name="Total 3 2 5 4" xfId="20190" xr:uid="{00000000-0005-0000-0000-00009E4F0000}"/>
    <cellStyle name="Total 3 2 6" xfId="20191" xr:uid="{00000000-0005-0000-0000-00009F4F0000}"/>
    <cellStyle name="Total 3 2 6 2" xfId="20192" xr:uid="{00000000-0005-0000-0000-0000A04F0000}"/>
    <cellStyle name="Total 3 2 7" xfId="20193" xr:uid="{00000000-0005-0000-0000-0000A14F0000}"/>
    <cellStyle name="Total 3 2 7 2" xfId="20194" xr:uid="{00000000-0005-0000-0000-0000A24F0000}"/>
    <cellStyle name="Total 3 2 8" xfId="20195" xr:uid="{00000000-0005-0000-0000-0000A34F0000}"/>
    <cellStyle name="Total 3 2 8 2" xfId="20196" xr:uid="{00000000-0005-0000-0000-0000A44F0000}"/>
    <cellStyle name="Total 3 2 9" xfId="20197" xr:uid="{00000000-0005-0000-0000-0000A54F0000}"/>
    <cellStyle name="Total 3 3" xfId="20198" xr:uid="{00000000-0005-0000-0000-0000A64F0000}"/>
    <cellStyle name="Total 3 3 2" xfId="20199" xr:uid="{00000000-0005-0000-0000-0000A74F0000}"/>
    <cellStyle name="Total 3 3 2 2" xfId="20200" xr:uid="{00000000-0005-0000-0000-0000A84F0000}"/>
    <cellStyle name="Total 3 3 3" xfId="20201" xr:uid="{00000000-0005-0000-0000-0000A94F0000}"/>
    <cellStyle name="Total 3 3 3 2" xfId="20202" xr:uid="{00000000-0005-0000-0000-0000AA4F0000}"/>
    <cellStyle name="Total 3 3 4" xfId="20203" xr:uid="{00000000-0005-0000-0000-0000AB4F0000}"/>
    <cellStyle name="Total 3 4" xfId="20204" xr:uid="{00000000-0005-0000-0000-0000AC4F0000}"/>
    <cellStyle name="Total 3 4 2" xfId="20205" xr:uid="{00000000-0005-0000-0000-0000AD4F0000}"/>
    <cellStyle name="Total 3 4 2 2" xfId="20206" xr:uid="{00000000-0005-0000-0000-0000AE4F0000}"/>
    <cellStyle name="Total 3 4 3" xfId="20207" xr:uid="{00000000-0005-0000-0000-0000AF4F0000}"/>
    <cellStyle name="Total 3 4 3 2" xfId="20208" xr:uid="{00000000-0005-0000-0000-0000B04F0000}"/>
    <cellStyle name="Total 3 4 4" xfId="20209" xr:uid="{00000000-0005-0000-0000-0000B14F0000}"/>
    <cellStyle name="Total 3 5" xfId="20210" xr:uid="{00000000-0005-0000-0000-0000B24F0000}"/>
    <cellStyle name="Total 3 5 2" xfId="20211" xr:uid="{00000000-0005-0000-0000-0000B34F0000}"/>
    <cellStyle name="Total 3 5 2 2" xfId="20212" xr:uid="{00000000-0005-0000-0000-0000B44F0000}"/>
    <cellStyle name="Total 3 5 3" xfId="20213" xr:uid="{00000000-0005-0000-0000-0000B54F0000}"/>
    <cellStyle name="Total 3 5 3 2" xfId="20214" xr:uid="{00000000-0005-0000-0000-0000B64F0000}"/>
    <cellStyle name="Total 3 5 4" xfId="20215" xr:uid="{00000000-0005-0000-0000-0000B74F0000}"/>
    <cellStyle name="Total 3 6" xfId="20216" xr:uid="{00000000-0005-0000-0000-0000B84F0000}"/>
    <cellStyle name="Total 3 6 2" xfId="20217" xr:uid="{00000000-0005-0000-0000-0000B94F0000}"/>
    <cellStyle name="Total 3 6 2 2" xfId="20218" xr:uid="{00000000-0005-0000-0000-0000BA4F0000}"/>
    <cellStyle name="Total 3 6 3" xfId="20219" xr:uid="{00000000-0005-0000-0000-0000BB4F0000}"/>
    <cellStyle name="Total 3 6 3 2" xfId="20220" xr:uid="{00000000-0005-0000-0000-0000BC4F0000}"/>
    <cellStyle name="Total 3 6 4" xfId="20221" xr:uid="{00000000-0005-0000-0000-0000BD4F0000}"/>
    <cellStyle name="Total 3 6 4 2" xfId="20222" xr:uid="{00000000-0005-0000-0000-0000BE4F0000}"/>
    <cellStyle name="Total 3 6 5" xfId="20223" xr:uid="{00000000-0005-0000-0000-0000BF4F0000}"/>
    <cellStyle name="Total 3 7" xfId="20224" xr:uid="{00000000-0005-0000-0000-0000C04F0000}"/>
    <cellStyle name="Total 3 7 2" xfId="20225" xr:uid="{00000000-0005-0000-0000-0000C14F0000}"/>
    <cellStyle name="Total 3 7 2 2" xfId="20226" xr:uid="{00000000-0005-0000-0000-0000C24F0000}"/>
    <cellStyle name="Total 3 7 3" xfId="20227" xr:uid="{00000000-0005-0000-0000-0000C34F0000}"/>
    <cellStyle name="Total 3 7 3 2" xfId="20228" xr:uid="{00000000-0005-0000-0000-0000C44F0000}"/>
    <cellStyle name="Total 3 7 4" xfId="20229" xr:uid="{00000000-0005-0000-0000-0000C54F0000}"/>
    <cellStyle name="Total 3 8" xfId="20230" xr:uid="{00000000-0005-0000-0000-0000C64F0000}"/>
    <cellStyle name="Total 3 8 2" xfId="20231" xr:uid="{00000000-0005-0000-0000-0000C74F0000}"/>
    <cellStyle name="Total 3 9" xfId="20232" xr:uid="{00000000-0005-0000-0000-0000C84F0000}"/>
    <cellStyle name="Total 3 9 2" xfId="20233" xr:uid="{00000000-0005-0000-0000-0000C94F0000}"/>
    <cellStyle name="Total 30" xfId="3196" xr:uid="{00000000-0005-0000-0000-0000CA4F0000}"/>
    <cellStyle name="Total 30 10" xfId="20235" xr:uid="{00000000-0005-0000-0000-0000CB4F0000}"/>
    <cellStyle name="Total 30 10 2" xfId="20236" xr:uid="{00000000-0005-0000-0000-0000CC4F0000}"/>
    <cellStyle name="Total 30 11" xfId="20237" xr:uid="{00000000-0005-0000-0000-0000CD4F0000}"/>
    <cellStyle name="Total 30 12" xfId="20234" xr:uid="{00000000-0005-0000-0000-0000CE4F0000}"/>
    <cellStyle name="Total 30 2" xfId="20238" xr:uid="{00000000-0005-0000-0000-0000CF4F0000}"/>
    <cellStyle name="Total 30 2 2" xfId="20239" xr:uid="{00000000-0005-0000-0000-0000D04F0000}"/>
    <cellStyle name="Total 30 2 2 2" xfId="20240" xr:uid="{00000000-0005-0000-0000-0000D14F0000}"/>
    <cellStyle name="Total 30 2 3" xfId="20241" xr:uid="{00000000-0005-0000-0000-0000D24F0000}"/>
    <cellStyle name="Total 30 2 3 2" xfId="20242" xr:uid="{00000000-0005-0000-0000-0000D34F0000}"/>
    <cellStyle name="Total 30 2 4" xfId="20243" xr:uid="{00000000-0005-0000-0000-0000D44F0000}"/>
    <cellStyle name="Total 30 3" xfId="20244" xr:uid="{00000000-0005-0000-0000-0000D54F0000}"/>
    <cellStyle name="Total 30 3 2" xfId="20245" xr:uid="{00000000-0005-0000-0000-0000D64F0000}"/>
    <cellStyle name="Total 30 3 2 2" xfId="20246" xr:uid="{00000000-0005-0000-0000-0000D74F0000}"/>
    <cellStyle name="Total 30 3 3" xfId="20247" xr:uid="{00000000-0005-0000-0000-0000D84F0000}"/>
    <cellStyle name="Total 30 3 3 2" xfId="20248" xr:uid="{00000000-0005-0000-0000-0000D94F0000}"/>
    <cellStyle name="Total 30 3 4" xfId="20249" xr:uid="{00000000-0005-0000-0000-0000DA4F0000}"/>
    <cellStyle name="Total 30 4" xfId="20250" xr:uid="{00000000-0005-0000-0000-0000DB4F0000}"/>
    <cellStyle name="Total 30 4 2" xfId="20251" xr:uid="{00000000-0005-0000-0000-0000DC4F0000}"/>
    <cellStyle name="Total 30 4 2 2" xfId="20252" xr:uid="{00000000-0005-0000-0000-0000DD4F0000}"/>
    <cellStyle name="Total 30 4 3" xfId="20253" xr:uid="{00000000-0005-0000-0000-0000DE4F0000}"/>
    <cellStyle name="Total 30 4 3 2" xfId="20254" xr:uid="{00000000-0005-0000-0000-0000DF4F0000}"/>
    <cellStyle name="Total 30 4 4" xfId="20255" xr:uid="{00000000-0005-0000-0000-0000E04F0000}"/>
    <cellStyle name="Total 30 5" xfId="20256" xr:uid="{00000000-0005-0000-0000-0000E14F0000}"/>
    <cellStyle name="Total 30 5 2" xfId="20257" xr:uid="{00000000-0005-0000-0000-0000E24F0000}"/>
    <cellStyle name="Total 30 5 2 2" xfId="20258" xr:uid="{00000000-0005-0000-0000-0000E34F0000}"/>
    <cellStyle name="Total 30 5 3" xfId="20259" xr:uid="{00000000-0005-0000-0000-0000E44F0000}"/>
    <cellStyle name="Total 30 5 3 2" xfId="20260" xr:uid="{00000000-0005-0000-0000-0000E54F0000}"/>
    <cellStyle name="Total 30 5 4" xfId="20261" xr:uid="{00000000-0005-0000-0000-0000E64F0000}"/>
    <cellStyle name="Total 30 5 4 2" xfId="20262" xr:uid="{00000000-0005-0000-0000-0000E74F0000}"/>
    <cellStyle name="Total 30 5 5" xfId="20263" xr:uid="{00000000-0005-0000-0000-0000E84F0000}"/>
    <cellStyle name="Total 30 6" xfId="20264" xr:uid="{00000000-0005-0000-0000-0000E94F0000}"/>
    <cellStyle name="Total 30 6 2" xfId="20265" xr:uid="{00000000-0005-0000-0000-0000EA4F0000}"/>
    <cellStyle name="Total 30 6 2 2" xfId="20266" xr:uid="{00000000-0005-0000-0000-0000EB4F0000}"/>
    <cellStyle name="Total 30 6 3" xfId="20267" xr:uid="{00000000-0005-0000-0000-0000EC4F0000}"/>
    <cellStyle name="Total 30 6 3 2" xfId="20268" xr:uid="{00000000-0005-0000-0000-0000ED4F0000}"/>
    <cellStyle name="Total 30 6 4" xfId="20269" xr:uid="{00000000-0005-0000-0000-0000EE4F0000}"/>
    <cellStyle name="Total 30 7" xfId="20270" xr:uid="{00000000-0005-0000-0000-0000EF4F0000}"/>
    <cellStyle name="Total 30 7 2" xfId="20271" xr:uid="{00000000-0005-0000-0000-0000F04F0000}"/>
    <cellStyle name="Total 30 8" xfId="20272" xr:uid="{00000000-0005-0000-0000-0000F14F0000}"/>
    <cellStyle name="Total 30 8 2" xfId="20273" xr:uid="{00000000-0005-0000-0000-0000F24F0000}"/>
    <cellStyle name="Total 30 9" xfId="20274" xr:uid="{00000000-0005-0000-0000-0000F34F0000}"/>
    <cellStyle name="Total 30 9 2" xfId="20275" xr:uid="{00000000-0005-0000-0000-0000F44F0000}"/>
    <cellStyle name="Total 31" xfId="3197" xr:uid="{00000000-0005-0000-0000-0000F54F0000}"/>
    <cellStyle name="Total 31 10" xfId="20277" xr:uid="{00000000-0005-0000-0000-0000F64F0000}"/>
    <cellStyle name="Total 31 10 2" xfId="20278" xr:uid="{00000000-0005-0000-0000-0000F74F0000}"/>
    <cellStyle name="Total 31 11" xfId="20279" xr:uid="{00000000-0005-0000-0000-0000F84F0000}"/>
    <cellStyle name="Total 31 12" xfId="20276" xr:uid="{00000000-0005-0000-0000-0000F94F0000}"/>
    <cellStyle name="Total 31 2" xfId="20280" xr:uid="{00000000-0005-0000-0000-0000FA4F0000}"/>
    <cellStyle name="Total 31 2 2" xfId="20281" xr:uid="{00000000-0005-0000-0000-0000FB4F0000}"/>
    <cellStyle name="Total 31 2 2 2" xfId="20282" xr:uid="{00000000-0005-0000-0000-0000FC4F0000}"/>
    <cellStyle name="Total 31 2 3" xfId="20283" xr:uid="{00000000-0005-0000-0000-0000FD4F0000}"/>
    <cellStyle name="Total 31 2 3 2" xfId="20284" xr:uid="{00000000-0005-0000-0000-0000FE4F0000}"/>
    <cellStyle name="Total 31 2 4" xfId="20285" xr:uid="{00000000-0005-0000-0000-0000FF4F0000}"/>
    <cellStyle name="Total 31 3" xfId="20286" xr:uid="{00000000-0005-0000-0000-000000500000}"/>
    <cellStyle name="Total 31 3 2" xfId="20287" xr:uid="{00000000-0005-0000-0000-000001500000}"/>
    <cellStyle name="Total 31 3 2 2" xfId="20288" xr:uid="{00000000-0005-0000-0000-000002500000}"/>
    <cellStyle name="Total 31 3 3" xfId="20289" xr:uid="{00000000-0005-0000-0000-000003500000}"/>
    <cellStyle name="Total 31 3 3 2" xfId="20290" xr:uid="{00000000-0005-0000-0000-000004500000}"/>
    <cellStyle name="Total 31 3 4" xfId="20291" xr:uid="{00000000-0005-0000-0000-000005500000}"/>
    <cellStyle name="Total 31 4" xfId="20292" xr:uid="{00000000-0005-0000-0000-000006500000}"/>
    <cellStyle name="Total 31 4 2" xfId="20293" xr:uid="{00000000-0005-0000-0000-000007500000}"/>
    <cellStyle name="Total 31 4 2 2" xfId="20294" xr:uid="{00000000-0005-0000-0000-000008500000}"/>
    <cellStyle name="Total 31 4 3" xfId="20295" xr:uid="{00000000-0005-0000-0000-000009500000}"/>
    <cellStyle name="Total 31 4 3 2" xfId="20296" xr:uid="{00000000-0005-0000-0000-00000A500000}"/>
    <cellStyle name="Total 31 4 4" xfId="20297" xr:uid="{00000000-0005-0000-0000-00000B500000}"/>
    <cellStyle name="Total 31 5" xfId="20298" xr:uid="{00000000-0005-0000-0000-00000C500000}"/>
    <cellStyle name="Total 31 5 2" xfId="20299" xr:uid="{00000000-0005-0000-0000-00000D500000}"/>
    <cellStyle name="Total 31 5 2 2" xfId="20300" xr:uid="{00000000-0005-0000-0000-00000E500000}"/>
    <cellStyle name="Total 31 5 3" xfId="20301" xr:uid="{00000000-0005-0000-0000-00000F500000}"/>
    <cellStyle name="Total 31 5 3 2" xfId="20302" xr:uid="{00000000-0005-0000-0000-000010500000}"/>
    <cellStyle name="Total 31 5 4" xfId="20303" xr:uid="{00000000-0005-0000-0000-000011500000}"/>
    <cellStyle name="Total 31 5 4 2" xfId="20304" xr:uid="{00000000-0005-0000-0000-000012500000}"/>
    <cellStyle name="Total 31 5 5" xfId="20305" xr:uid="{00000000-0005-0000-0000-000013500000}"/>
    <cellStyle name="Total 31 6" xfId="20306" xr:uid="{00000000-0005-0000-0000-000014500000}"/>
    <cellStyle name="Total 31 6 2" xfId="20307" xr:uid="{00000000-0005-0000-0000-000015500000}"/>
    <cellStyle name="Total 31 6 2 2" xfId="20308" xr:uid="{00000000-0005-0000-0000-000016500000}"/>
    <cellStyle name="Total 31 6 3" xfId="20309" xr:uid="{00000000-0005-0000-0000-000017500000}"/>
    <cellStyle name="Total 31 6 3 2" xfId="20310" xr:uid="{00000000-0005-0000-0000-000018500000}"/>
    <cellStyle name="Total 31 6 4" xfId="20311" xr:uid="{00000000-0005-0000-0000-000019500000}"/>
    <cellStyle name="Total 31 7" xfId="20312" xr:uid="{00000000-0005-0000-0000-00001A500000}"/>
    <cellStyle name="Total 31 7 2" xfId="20313" xr:uid="{00000000-0005-0000-0000-00001B500000}"/>
    <cellStyle name="Total 31 8" xfId="20314" xr:uid="{00000000-0005-0000-0000-00001C500000}"/>
    <cellStyle name="Total 31 8 2" xfId="20315" xr:uid="{00000000-0005-0000-0000-00001D500000}"/>
    <cellStyle name="Total 31 9" xfId="20316" xr:uid="{00000000-0005-0000-0000-00001E500000}"/>
    <cellStyle name="Total 31 9 2" xfId="20317" xr:uid="{00000000-0005-0000-0000-00001F500000}"/>
    <cellStyle name="Total 32" xfId="3198" xr:uid="{00000000-0005-0000-0000-000020500000}"/>
    <cellStyle name="Total 32 10" xfId="20319" xr:uid="{00000000-0005-0000-0000-000021500000}"/>
    <cellStyle name="Total 32 10 2" xfId="20320" xr:uid="{00000000-0005-0000-0000-000022500000}"/>
    <cellStyle name="Total 32 11" xfId="20321" xr:uid="{00000000-0005-0000-0000-000023500000}"/>
    <cellStyle name="Total 32 12" xfId="20318" xr:uid="{00000000-0005-0000-0000-000024500000}"/>
    <cellStyle name="Total 32 2" xfId="20322" xr:uid="{00000000-0005-0000-0000-000025500000}"/>
    <cellStyle name="Total 32 2 2" xfId="20323" xr:uid="{00000000-0005-0000-0000-000026500000}"/>
    <cellStyle name="Total 32 2 2 2" xfId="20324" xr:uid="{00000000-0005-0000-0000-000027500000}"/>
    <cellStyle name="Total 32 2 3" xfId="20325" xr:uid="{00000000-0005-0000-0000-000028500000}"/>
    <cellStyle name="Total 32 2 3 2" xfId="20326" xr:uid="{00000000-0005-0000-0000-000029500000}"/>
    <cellStyle name="Total 32 2 4" xfId="20327" xr:uid="{00000000-0005-0000-0000-00002A500000}"/>
    <cellStyle name="Total 32 3" xfId="20328" xr:uid="{00000000-0005-0000-0000-00002B500000}"/>
    <cellStyle name="Total 32 3 2" xfId="20329" xr:uid="{00000000-0005-0000-0000-00002C500000}"/>
    <cellStyle name="Total 32 3 2 2" xfId="20330" xr:uid="{00000000-0005-0000-0000-00002D500000}"/>
    <cellStyle name="Total 32 3 3" xfId="20331" xr:uid="{00000000-0005-0000-0000-00002E500000}"/>
    <cellStyle name="Total 32 3 3 2" xfId="20332" xr:uid="{00000000-0005-0000-0000-00002F500000}"/>
    <cellStyle name="Total 32 3 4" xfId="20333" xr:uid="{00000000-0005-0000-0000-000030500000}"/>
    <cellStyle name="Total 32 4" xfId="20334" xr:uid="{00000000-0005-0000-0000-000031500000}"/>
    <cellStyle name="Total 32 4 2" xfId="20335" xr:uid="{00000000-0005-0000-0000-000032500000}"/>
    <cellStyle name="Total 32 4 2 2" xfId="20336" xr:uid="{00000000-0005-0000-0000-000033500000}"/>
    <cellStyle name="Total 32 4 3" xfId="20337" xr:uid="{00000000-0005-0000-0000-000034500000}"/>
    <cellStyle name="Total 32 4 3 2" xfId="20338" xr:uid="{00000000-0005-0000-0000-000035500000}"/>
    <cellStyle name="Total 32 4 4" xfId="20339" xr:uid="{00000000-0005-0000-0000-000036500000}"/>
    <cellStyle name="Total 32 5" xfId="20340" xr:uid="{00000000-0005-0000-0000-000037500000}"/>
    <cellStyle name="Total 32 5 2" xfId="20341" xr:uid="{00000000-0005-0000-0000-000038500000}"/>
    <cellStyle name="Total 32 5 2 2" xfId="20342" xr:uid="{00000000-0005-0000-0000-000039500000}"/>
    <cellStyle name="Total 32 5 3" xfId="20343" xr:uid="{00000000-0005-0000-0000-00003A500000}"/>
    <cellStyle name="Total 32 5 3 2" xfId="20344" xr:uid="{00000000-0005-0000-0000-00003B500000}"/>
    <cellStyle name="Total 32 5 4" xfId="20345" xr:uid="{00000000-0005-0000-0000-00003C500000}"/>
    <cellStyle name="Total 32 5 4 2" xfId="20346" xr:uid="{00000000-0005-0000-0000-00003D500000}"/>
    <cellStyle name="Total 32 5 5" xfId="20347" xr:uid="{00000000-0005-0000-0000-00003E500000}"/>
    <cellStyle name="Total 32 6" xfId="20348" xr:uid="{00000000-0005-0000-0000-00003F500000}"/>
    <cellStyle name="Total 32 6 2" xfId="20349" xr:uid="{00000000-0005-0000-0000-000040500000}"/>
    <cellStyle name="Total 32 6 2 2" xfId="20350" xr:uid="{00000000-0005-0000-0000-000041500000}"/>
    <cellStyle name="Total 32 6 3" xfId="20351" xr:uid="{00000000-0005-0000-0000-000042500000}"/>
    <cellStyle name="Total 32 6 3 2" xfId="20352" xr:uid="{00000000-0005-0000-0000-000043500000}"/>
    <cellStyle name="Total 32 6 4" xfId="20353" xr:uid="{00000000-0005-0000-0000-000044500000}"/>
    <cellStyle name="Total 32 7" xfId="20354" xr:uid="{00000000-0005-0000-0000-000045500000}"/>
    <cellStyle name="Total 32 7 2" xfId="20355" xr:uid="{00000000-0005-0000-0000-000046500000}"/>
    <cellStyle name="Total 32 8" xfId="20356" xr:uid="{00000000-0005-0000-0000-000047500000}"/>
    <cellStyle name="Total 32 8 2" xfId="20357" xr:uid="{00000000-0005-0000-0000-000048500000}"/>
    <cellStyle name="Total 32 9" xfId="20358" xr:uid="{00000000-0005-0000-0000-000049500000}"/>
    <cellStyle name="Total 32 9 2" xfId="20359" xr:uid="{00000000-0005-0000-0000-00004A500000}"/>
    <cellStyle name="Total 33" xfId="3199" xr:uid="{00000000-0005-0000-0000-00004B500000}"/>
    <cellStyle name="Total 33 10" xfId="20361" xr:uid="{00000000-0005-0000-0000-00004C500000}"/>
    <cellStyle name="Total 33 10 2" xfId="20362" xr:uid="{00000000-0005-0000-0000-00004D500000}"/>
    <cellStyle name="Total 33 11" xfId="20363" xr:uid="{00000000-0005-0000-0000-00004E500000}"/>
    <cellStyle name="Total 33 12" xfId="20360" xr:uid="{00000000-0005-0000-0000-00004F500000}"/>
    <cellStyle name="Total 33 2" xfId="20364" xr:uid="{00000000-0005-0000-0000-000050500000}"/>
    <cellStyle name="Total 33 2 2" xfId="20365" xr:uid="{00000000-0005-0000-0000-000051500000}"/>
    <cellStyle name="Total 33 2 2 2" xfId="20366" xr:uid="{00000000-0005-0000-0000-000052500000}"/>
    <cellStyle name="Total 33 2 3" xfId="20367" xr:uid="{00000000-0005-0000-0000-000053500000}"/>
    <cellStyle name="Total 33 2 3 2" xfId="20368" xr:uid="{00000000-0005-0000-0000-000054500000}"/>
    <cellStyle name="Total 33 2 4" xfId="20369" xr:uid="{00000000-0005-0000-0000-000055500000}"/>
    <cellStyle name="Total 33 3" xfId="20370" xr:uid="{00000000-0005-0000-0000-000056500000}"/>
    <cellStyle name="Total 33 3 2" xfId="20371" xr:uid="{00000000-0005-0000-0000-000057500000}"/>
    <cellStyle name="Total 33 3 2 2" xfId="20372" xr:uid="{00000000-0005-0000-0000-000058500000}"/>
    <cellStyle name="Total 33 3 3" xfId="20373" xr:uid="{00000000-0005-0000-0000-000059500000}"/>
    <cellStyle name="Total 33 3 3 2" xfId="20374" xr:uid="{00000000-0005-0000-0000-00005A500000}"/>
    <cellStyle name="Total 33 3 4" xfId="20375" xr:uid="{00000000-0005-0000-0000-00005B500000}"/>
    <cellStyle name="Total 33 4" xfId="20376" xr:uid="{00000000-0005-0000-0000-00005C500000}"/>
    <cellStyle name="Total 33 4 2" xfId="20377" xr:uid="{00000000-0005-0000-0000-00005D500000}"/>
    <cellStyle name="Total 33 4 2 2" xfId="20378" xr:uid="{00000000-0005-0000-0000-00005E500000}"/>
    <cellStyle name="Total 33 4 3" xfId="20379" xr:uid="{00000000-0005-0000-0000-00005F500000}"/>
    <cellStyle name="Total 33 4 3 2" xfId="20380" xr:uid="{00000000-0005-0000-0000-000060500000}"/>
    <cellStyle name="Total 33 4 4" xfId="20381" xr:uid="{00000000-0005-0000-0000-000061500000}"/>
    <cellStyle name="Total 33 5" xfId="20382" xr:uid="{00000000-0005-0000-0000-000062500000}"/>
    <cellStyle name="Total 33 5 2" xfId="20383" xr:uid="{00000000-0005-0000-0000-000063500000}"/>
    <cellStyle name="Total 33 5 2 2" xfId="20384" xr:uid="{00000000-0005-0000-0000-000064500000}"/>
    <cellStyle name="Total 33 5 3" xfId="20385" xr:uid="{00000000-0005-0000-0000-000065500000}"/>
    <cellStyle name="Total 33 5 3 2" xfId="20386" xr:uid="{00000000-0005-0000-0000-000066500000}"/>
    <cellStyle name="Total 33 5 4" xfId="20387" xr:uid="{00000000-0005-0000-0000-000067500000}"/>
    <cellStyle name="Total 33 5 4 2" xfId="20388" xr:uid="{00000000-0005-0000-0000-000068500000}"/>
    <cellStyle name="Total 33 5 5" xfId="20389" xr:uid="{00000000-0005-0000-0000-000069500000}"/>
    <cellStyle name="Total 33 6" xfId="20390" xr:uid="{00000000-0005-0000-0000-00006A500000}"/>
    <cellStyle name="Total 33 6 2" xfId="20391" xr:uid="{00000000-0005-0000-0000-00006B500000}"/>
    <cellStyle name="Total 33 6 2 2" xfId="20392" xr:uid="{00000000-0005-0000-0000-00006C500000}"/>
    <cellStyle name="Total 33 6 3" xfId="20393" xr:uid="{00000000-0005-0000-0000-00006D500000}"/>
    <cellStyle name="Total 33 6 3 2" xfId="20394" xr:uid="{00000000-0005-0000-0000-00006E500000}"/>
    <cellStyle name="Total 33 6 4" xfId="20395" xr:uid="{00000000-0005-0000-0000-00006F500000}"/>
    <cellStyle name="Total 33 7" xfId="20396" xr:uid="{00000000-0005-0000-0000-000070500000}"/>
    <cellStyle name="Total 33 7 2" xfId="20397" xr:uid="{00000000-0005-0000-0000-000071500000}"/>
    <cellStyle name="Total 33 8" xfId="20398" xr:uid="{00000000-0005-0000-0000-000072500000}"/>
    <cellStyle name="Total 33 8 2" xfId="20399" xr:uid="{00000000-0005-0000-0000-000073500000}"/>
    <cellStyle name="Total 33 9" xfId="20400" xr:uid="{00000000-0005-0000-0000-000074500000}"/>
    <cellStyle name="Total 33 9 2" xfId="20401" xr:uid="{00000000-0005-0000-0000-000075500000}"/>
    <cellStyle name="Total 34" xfId="3200" xr:uid="{00000000-0005-0000-0000-000076500000}"/>
    <cellStyle name="Total 34 10" xfId="20403" xr:uid="{00000000-0005-0000-0000-000077500000}"/>
    <cellStyle name="Total 34 10 2" xfId="20404" xr:uid="{00000000-0005-0000-0000-000078500000}"/>
    <cellStyle name="Total 34 11" xfId="20405" xr:uid="{00000000-0005-0000-0000-000079500000}"/>
    <cellStyle name="Total 34 12" xfId="20402" xr:uid="{00000000-0005-0000-0000-00007A500000}"/>
    <cellStyle name="Total 34 2" xfId="20406" xr:uid="{00000000-0005-0000-0000-00007B500000}"/>
    <cellStyle name="Total 34 2 2" xfId="20407" xr:uid="{00000000-0005-0000-0000-00007C500000}"/>
    <cellStyle name="Total 34 2 2 2" xfId="20408" xr:uid="{00000000-0005-0000-0000-00007D500000}"/>
    <cellStyle name="Total 34 2 3" xfId="20409" xr:uid="{00000000-0005-0000-0000-00007E500000}"/>
    <cellStyle name="Total 34 2 3 2" xfId="20410" xr:uid="{00000000-0005-0000-0000-00007F500000}"/>
    <cellStyle name="Total 34 2 4" xfId="20411" xr:uid="{00000000-0005-0000-0000-000080500000}"/>
    <cellStyle name="Total 34 3" xfId="20412" xr:uid="{00000000-0005-0000-0000-000081500000}"/>
    <cellStyle name="Total 34 3 2" xfId="20413" xr:uid="{00000000-0005-0000-0000-000082500000}"/>
    <cellStyle name="Total 34 3 2 2" xfId="20414" xr:uid="{00000000-0005-0000-0000-000083500000}"/>
    <cellStyle name="Total 34 3 3" xfId="20415" xr:uid="{00000000-0005-0000-0000-000084500000}"/>
    <cellStyle name="Total 34 3 3 2" xfId="20416" xr:uid="{00000000-0005-0000-0000-000085500000}"/>
    <cellStyle name="Total 34 3 4" xfId="20417" xr:uid="{00000000-0005-0000-0000-000086500000}"/>
    <cellStyle name="Total 34 4" xfId="20418" xr:uid="{00000000-0005-0000-0000-000087500000}"/>
    <cellStyle name="Total 34 4 2" xfId="20419" xr:uid="{00000000-0005-0000-0000-000088500000}"/>
    <cellStyle name="Total 34 4 2 2" xfId="20420" xr:uid="{00000000-0005-0000-0000-000089500000}"/>
    <cellStyle name="Total 34 4 3" xfId="20421" xr:uid="{00000000-0005-0000-0000-00008A500000}"/>
    <cellStyle name="Total 34 4 3 2" xfId="20422" xr:uid="{00000000-0005-0000-0000-00008B500000}"/>
    <cellStyle name="Total 34 4 4" xfId="20423" xr:uid="{00000000-0005-0000-0000-00008C500000}"/>
    <cellStyle name="Total 34 5" xfId="20424" xr:uid="{00000000-0005-0000-0000-00008D500000}"/>
    <cellStyle name="Total 34 5 2" xfId="20425" xr:uid="{00000000-0005-0000-0000-00008E500000}"/>
    <cellStyle name="Total 34 5 2 2" xfId="20426" xr:uid="{00000000-0005-0000-0000-00008F500000}"/>
    <cellStyle name="Total 34 5 3" xfId="20427" xr:uid="{00000000-0005-0000-0000-000090500000}"/>
    <cellStyle name="Total 34 5 3 2" xfId="20428" xr:uid="{00000000-0005-0000-0000-000091500000}"/>
    <cellStyle name="Total 34 5 4" xfId="20429" xr:uid="{00000000-0005-0000-0000-000092500000}"/>
    <cellStyle name="Total 34 5 4 2" xfId="20430" xr:uid="{00000000-0005-0000-0000-000093500000}"/>
    <cellStyle name="Total 34 5 5" xfId="20431" xr:uid="{00000000-0005-0000-0000-000094500000}"/>
    <cellStyle name="Total 34 6" xfId="20432" xr:uid="{00000000-0005-0000-0000-000095500000}"/>
    <cellStyle name="Total 34 6 2" xfId="20433" xr:uid="{00000000-0005-0000-0000-000096500000}"/>
    <cellStyle name="Total 34 6 2 2" xfId="20434" xr:uid="{00000000-0005-0000-0000-000097500000}"/>
    <cellStyle name="Total 34 6 3" xfId="20435" xr:uid="{00000000-0005-0000-0000-000098500000}"/>
    <cellStyle name="Total 34 6 3 2" xfId="20436" xr:uid="{00000000-0005-0000-0000-000099500000}"/>
    <cellStyle name="Total 34 6 4" xfId="20437" xr:uid="{00000000-0005-0000-0000-00009A500000}"/>
    <cellStyle name="Total 34 7" xfId="20438" xr:uid="{00000000-0005-0000-0000-00009B500000}"/>
    <cellStyle name="Total 34 7 2" xfId="20439" xr:uid="{00000000-0005-0000-0000-00009C500000}"/>
    <cellStyle name="Total 34 8" xfId="20440" xr:uid="{00000000-0005-0000-0000-00009D500000}"/>
    <cellStyle name="Total 34 8 2" xfId="20441" xr:uid="{00000000-0005-0000-0000-00009E500000}"/>
    <cellStyle name="Total 34 9" xfId="20442" xr:uid="{00000000-0005-0000-0000-00009F500000}"/>
    <cellStyle name="Total 34 9 2" xfId="20443" xr:uid="{00000000-0005-0000-0000-0000A0500000}"/>
    <cellStyle name="Total 35" xfId="3201" xr:uid="{00000000-0005-0000-0000-0000A1500000}"/>
    <cellStyle name="Total 35 10" xfId="20445" xr:uid="{00000000-0005-0000-0000-0000A2500000}"/>
    <cellStyle name="Total 35 10 2" xfId="20446" xr:uid="{00000000-0005-0000-0000-0000A3500000}"/>
    <cellStyle name="Total 35 11" xfId="20447" xr:uid="{00000000-0005-0000-0000-0000A4500000}"/>
    <cellStyle name="Total 35 12" xfId="20444" xr:uid="{00000000-0005-0000-0000-0000A5500000}"/>
    <cellStyle name="Total 35 2" xfId="20448" xr:uid="{00000000-0005-0000-0000-0000A6500000}"/>
    <cellStyle name="Total 35 2 2" xfId="20449" xr:uid="{00000000-0005-0000-0000-0000A7500000}"/>
    <cellStyle name="Total 35 2 2 2" xfId="20450" xr:uid="{00000000-0005-0000-0000-0000A8500000}"/>
    <cellStyle name="Total 35 2 3" xfId="20451" xr:uid="{00000000-0005-0000-0000-0000A9500000}"/>
    <cellStyle name="Total 35 2 3 2" xfId="20452" xr:uid="{00000000-0005-0000-0000-0000AA500000}"/>
    <cellStyle name="Total 35 2 4" xfId="20453" xr:uid="{00000000-0005-0000-0000-0000AB500000}"/>
    <cellStyle name="Total 35 3" xfId="20454" xr:uid="{00000000-0005-0000-0000-0000AC500000}"/>
    <cellStyle name="Total 35 3 2" xfId="20455" xr:uid="{00000000-0005-0000-0000-0000AD500000}"/>
    <cellStyle name="Total 35 3 2 2" xfId="20456" xr:uid="{00000000-0005-0000-0000-0000AE500000}"/>
    <cellStyle name="Total 35 3 3" xfId="20457" xr:uid="{00000000-0005-0000-0000-0000AF500000}"/>
    <cellStyle name="Total 35 3 3 2" xfId="20458" xr:uid="{00000000-0005-0000-0000-0000B0500000}"/>
    <cellStyle name="Total 35 3 4" xfId="20459" xr:uid="{00000000-0005-0000-0000-0000B1500000}"/>
    <cellStyle name="Total 35 4" xfId="20460" xr:uid="{00000000-0005-0000-0000-0000B2500000}"/>
    <cellStyle name="Total 35 4 2" xfId="20461" xr:uid="{00000000-0005-0000-0000-0000B3500000}"/>
    <cellStyle name="Total 35 4 2 2" xfId="20462" xr:uid="{00000000-0005-0000-0000-0000B4500000}"/>
    <cellStyle name="Total 35 4 3" xfId="20463" xr:uid="{00000000-0005-0000-0000-0000B5500000}"/>
    <cellStyle name="Total 35 4 3 2" xfId="20464" xr:uid="{00000000-0005-0000-0000-0000B6500000}"/>
    <cellStyle name="Total 35 4 4" xfId="20465" xr:uid="{00000000-0005-0000-0000-0000B7500000}"/>
    <cellStyle name="Total 35 5" xfId="20466" xr:uid="{00000000-0005-0000-0000-0000B8500000}"/>
    <cellStyle name="Total 35 5 2" xfId="20467" xr:uid="{00000000-0005-0000-0000-0000B9500000}"/>
    <cellStyle name="Total 35 5 2 2" xfId="20468" xr:uid="{00000000-0005-0000-0000-0000BA500000}"/>
    <cellStyle name="Total 35 5 3" xfId="20469" xr:uid="{00000000-0005-0000-0000-0000BB500000}"/>
    <cellStyle name="Total 35 5 3 2" xfId="20470" xr:uid="{00000000-0005-0000-0000-0000BC500000}"/>
    <cellStyle name="Total 35 5 4" xfId="20471" xr:uid="{00000000-0005-0000-0000-0000BD500000}"/>
    <cellStyle name="Total 35 5 4 2" xfId="20472" xr:uid="{00000000-0005-0000-0000-0000BE500000}"/>
    <cellStyle name="Total 35 5 5" xfId="20473" xr:uid="{00000000-0005-0000-0000-0000BF500000}"/>
    <cellStyle name="Total 35 6" xfId="20474" xr:uid="{00000000-0005-0000-0000-0000C0500000}"/>
    <cellStyle name="Total 35 6 2" xfId="20475" xr:uid="{00000000-0005-0000-0000-0000C1500000}"/>
    <cellStyle name="Total 35 6 2 2" xfId="20476" xr:uid="{00000000-0005-0000-0000-0000C2500000}"/>
    <cellStyle name="Total 35 6 3" xfId="20477" xr:uid="{00000000-0005-0000-0000-0000C3500000}"/>
    <cellStyle name="Total 35 6 3 2" xfId="20478" xr:uid="{00000000-0005-0000-0000-0000C4500000}"/>
    <cellStyle name="Total 35 6 4" xfId="20479" xr:uid="{00000000-0005-0000-0000-0000C5500000}"/>
    <cellStyle name="Total 35 7" xfId="20480" xr:uid="{00000000-0005-0000-0000-0000C6500000}"/>
    <cellStyle name="Total 35 7 2" xfId="20481" xr:uid="{00000000-0005-0000-0000-0000C7500000}"/>
    <cellStyle name="Total 35 8" xfId="20482" xr:uid="{00000000-0005-0000-0000-0000C8500000}"/>
    <cellStyle name="Total 35 8 2" xfId="20483" xr:uid="{00000000-0005-0000-0000-0000C9500000}"/>
    <cellStyle name="Total 35 9" xfId="20484" xr:uid="{00000000-0005-0000-0000-0000CA500000}"/>
    <cellStyle name="Total 35 9 2" xfId="20485" xr:uid="{00000000-0005-0000-0000-0000CB500000}"/>
    <cellStyle name="Total 36" xfId="3202" xr:uid="{00000000-0005-0000-0000-0000CC500000}"/>
    <cellStyle name="Total 36 10" xfId="20487" xr:uid="{00000000-0005-0000-0000-0000CD500000}"/>
    <cellStyle name="Total 36 10 2" xfId="20488" xr:uid="{00000000-0005-0000-0000-0000CE500000}"/>
    <cellStyle name="Total 36 11" xfId="20489" xr:uid="{00000000-0005-0000-0000-0000CF500000}"/>
    <cellStyle name="Total 36 12" xfId="20486" xr:uid="{00000000-0005-0000-0000-0000D0500000}"/>
    <cellStyle name="Total 36 2" xfId="20490" xr:uid="{00000000-0005-0000-0000-0000D1500000}"/>
    <cellStyle name="Total 36 2 2" xfId="20491" xr:uid="{00000000-0005-0000-0000-0000D2500000}"/>
    <cellStyle name="Total 36 2 2 2" xfId="20492" xr:uid="{00000000-0005-0000-0000-0000D3500000}"/>
    <cellStyle name="Total 36 2 3" xfId="20493" xr:uid="{00000000-0005-0000-0000-0000D4500000}"/>
    <cellStyle name="Total 36 2 3 2" xfId="20494" xr:uid="{00000000-0005-0000-0000-0000D5500000}"/>
    <cellStyle name="Total 36 2 4" xfId="20495" xr:uid="{00000000-0005-0000-0000-0000D6500000}"/>
    <cellStyle name="Total 36 3" xfId="20496" xr:uid="{00000000-0005-0000-0000-0000D7500000}"/>
    <cellStyle name="Total 36 3 2" xfId="20497" xr:uid="{00000000-0005-0000-0000-0000D8500000}"/>
    <cellStyle name="Total 36 3 2 2" xfId="20498" xr:uid="{00000000-0005-0000-0000-0000D9500000}"/>
    <cellStyle name="Total 36 3 3" xfId="20499" xr:uid="{00000000-0005-0000-0000-0000DA500000}"/>
    <cellStyle name="Total 36 3 3 2" xfId="20500" xr:uid="{00000000-0005-0000-0000-0000DB500000}"/>
    <cellStyle name="Total 36 3 4" xfId="20501" xr:uid="{00000000-0005-0000-0000-0000DC500000}"/>
    <cellStyle name="Total 36 4" xfId="20502" xr:uid="{00000000-0005-0000-0000-0000DD500000}"/>
    <cellStyle name="Total 36 4 2" xfId="20503" xr:uid="{00000000-0005-0000-0000-0000DE500000}"/>
    <cellStyle name="Total 36 4 2 2" xfId="20504" xr:uid="{00000000-0005-0000-0000-0000DF500000}"/>
    <cellStyle name="Total 36 4 3" xfId="20505" xr:uid="{00000000-0005-0000-0000-0000E0500000}"/>
    <cellStyle name="Total 36 4 3 2" xfId="20506" xr:uid="{00000000-0005-0000-0000-0000E1500000}"/>
    <cellStyle name="Total 36 4 4" xfId="20507" xr:uid="{00000000-0005-0000-0000-0000E2500000}"/>
    <cellStyle name="Total 36 5" xfId="20508" xr:uid="{00000000-0005-0000-0000-0000E3500000}"/>
    <cellStyle name="Total 36 5 2" xfId="20509" xr:uid="{00000000-0005-0000-0000-0000E4500000}"/>
    <cellStyle name="Total 36 5 2 2" xfId="20510" xr:uid="{00000000-0005-0000-0000-0000E5500000}"/>
    <cellStyle name="Total 36 5 3" xfId="20511" xr:uid="{00000000-0005-0000-0000-0000E6500000}"/>
    <cellStyle name="Total 36 5 3 2" xfId="20512" xr:uid="{00000000-0005-0000-0000-0000E7500000}"/>
    <cellStyle name="Total 36 5 4" xfId="20513" xr:uid="{00000000-0005-0000-0000-0000E8500000}"/>
    <cellStyle name="Total 36 5 4 2" xfId="20514" xr:uid="{00000000-0005-0000-0000-0000E9500000}"/>
    <cellStyle name="Total 36 5 5" xfId="20515" xr:uid="{00000000-0005-0000-0000-0000EA500000}"/>
    <cellStyle name="Total 36 6" xfId="20516" xr:uid="{00000000-0005-0000-0000-0000EB500000}"/>
    <cellStyle name="Total 36 6 2" xfId="20517" xr:uid="{00000000-0005-0000-0000-0000EC500000}"/>
    <cellStyle name="Total 36 6 2 2" xfId="20518" xr:uid="{00000000-0005-0000-0000-0000ED500000}"/>
    <cellStyle name="Total 36 6 3" xfId="20519" xr:uid="{00000000-0005-0000-0000-0000EE500000}"/>
    <cellStyle name="Total 36 6 3 2" xfId="20520" xr:uid="{00000000-0005-0000-0000-0000EF500000}"/>
    <cellStyle name="Total 36 6 4" xfId="20521" xr:uid="{00000000-0005-0000-0000-0000F0500000}"/>
    <cellStyle name="Total 36 7" xfId="20522" xr:uid="{00000000-0005-0000-0000-0000F1500000}"/>
    <cellStyle name="Total 36 7 2" xfId="20523" xr:uid="{00000000-0005-0000-0000-0000F2500000}"/>
    <cellStyle name="Total 36 8" xfId="20524" xr:uid="{00000000-0005-0000-0000-0000F3500000}"/>
    <cellStyle name="Total 36 8 2" xfId="20525" xr:uid="{00000000-0005-0000-0000-0000F4500000}"/>
    <cellStyle name="Total 36 9" xfId="20526" xr:uid="{00000000-0005-0000-0000-0000F5500000}"/>
    <cellStyle name="Total 36 9 2" xfId="20527" xr:uid="{00000000-0005-0000-0000-0000F6500000}"/>
    <cellStyle name="Total 37" xfId="3203" xr:uid="{00000000-0005-0000-0000-0000F7500000}"/>
    <cellStyle name="Total 37 10" xfId="20529" xr:uid="{00000000-0005-0000-0000-0000F8500000}"/>
    <cellStyle name="Total 37 10 2" xfId="20530" xr:uid="{00000000-0005-0000-0000-0000F9500000}"/>
    <cellStyle name="Total 37 11" xfId="20531" xr:uid="{00000000-0005-0000-0000-0000FA500000}"/>
    <cellStyle name="Total 37 12" xfId="20528" xr:uid="{00000000-0005-0000-0000-0000FB500000}"/>
    <cellStyle name="Total 37 2" xfId="20532" xr:uid="{00000000-0005-0000-0000-0000FC500000}"/>
    <cellStyle name="Total 37 2 2" xfId="20533" xr:uid="{00000000-0005-0000-0000-0000FD500000}"/>
    <cellStyle name="Total 37 2 2 2" xfId="20534" xr:uid="{00000000-0005-0000-0000-0000FE500000}"/>
    <cellStyle name="Total 37 2 3" xfId="20535" xr:uid="{00000000-0005-0000-0000-0000FF500000}"/>
    <cellStyle name="Total 37 2 3 2" xfId="20536" xr:uid="{00000000-0005-0000-0000-000000510000}"/>
    <cellStyle name="Total 37 2 4" xfId="20537" xr:uid="{00000000-0005-0000-0000-000001510000}"/>
    <cellStyle name="Total 37 3" xfId="20538" xr:uid="{00000000-0005-0000-0000-000002510000}"/>
    <cellStyle name="Total 37 3 2" xfId="20539" xr:uid="{00000000-0005-0000-0000-000003510000}"/>
    <cellStyle name="Total 37 3 2 2" xfId="20540" xr:uid="{00000000-0005-0000-0000-000004510000}"/>
    <cellStyle name="Total 37 3 3" xfId="20541" xr:uid="{00000000-0005-0000-0000-000005510000}"/>
    <cellStyle name="Total 37 3 3 2" xfId="20542" xr:uid="{00000000-0005-0000-0000-000006510000}"/>
    <cellStyle name="Total 37 3 4" xfId="20543" xr:uid="{00000000-0005-0000-0000-000007510000}"/>
    <cellStyle name="Total 37 4" xfId="20544" xr:uid="{00000000-0005-0000-0000-000008510000}"/>
    <cellStyle name="Total 37 4 2" xfId="20545" xr:uid="{00000000-0005-0000-0000-000009510000}"/>
    <cellStyle name="Total 37 4 2 2" xfId="20546" xr:uid="{00000000-0005-0000-0000-00000A510000}"/>
    <cellStyle name="Total 37 4 3" xfId="20547" xr:uid="{00000000-0005-0000-0000-00000B510000}"/>
    <cellStyle name="Total 37 4 3 2" xfId="20548" xr:uid="{00000000-0005-0000-0000-00000C510000}"/>
    <cellStyle name="Total 37 4 4" xfId="20549" xr:uid="{00000000-0005-0000-0000-00000D510000}"/>
    <cellStyle name="Total 37 5" xfId="20550" xr:uid="{00000000-0005-0000-0000-00000E510000}"/>
    <cellStyle name="Total 37 5 2" xfId="20551" xr:uid="{00000000-0005-0000-0000-00000F510000}"/>
    <cellStyle name="Total 37 5 2 2" xfId="20552" xr:uid="{00000000-0005-0000-0000-000010510000}"/>
    <cellStyle name="Total 37 5 3" xfId="20553" xr:uid="{00000000-0005-0000-0000-000011510000}"/>
    <cellStyle name="Total 37 5 3 2" xfId="20554" xr:uid="{00000000-0005-0000-0000-000012510000}"/>
    <cellStyle name="Total 37 5 4" xfId="20555" xr:uid="{00000000-0005-0000-0000-000013510000}"/>
    <cellStyle name="Total 37 5 4 2" xfId="20556" xr:uid="{00000000-0005-0000-0000-000014510000}"/>
    <cellStyle name="Total 37 5 5" xfId="20557" xr:uid="{00000000-0005-0000-0000-000015510000}"/>
    <cellStyle name="Total 37 6" xfId="20558" xr:uid="{00000000-0005-0000-0000-000016510000}"/>
    <cellStyle name="Total 37 6 2" xfId="20559" xr:uid="{00000000-0005-0000-0000-000017510000}"/>
    <cellStyle name="Total 37 6 2 2" xfId="20560" xr:uid="{00000000-0005-0000-0000-000018510000}"/>
    <cellStyle name="Total 37 6 3" xfId="20561" xr:uid="{00000000-0005-0000-0000-000019510000}"/>
    <cellStyle name="Total 37 6 3 2" xfId="20562" xr:uid="{00000000-0005-0000-0000-00001A510000}"/>
    <cellStyle name="Total 37 6 4" xfId="20563" xr:uid="{00000000-0005-0000-0000-00001B510000}"/>
    <cellStyle name="Total 37 7" xfId="20564" xr:uid="{00000000-0005-0000-0000-00001C510000}"/>
    <cellStyle name="Total 37 7 2" xfId="20565" xr:uid="{00000000-0005-0000-0000-00001D510000}"/>
    <cellStyle name="Total 37 8" xfId="20566" xr:uid="{00000000-0005-0000-0000-00001E510000}"/>
    <cellStyle name="Total 37 8 2" xfId="20567" xr:uid="{00000000-0005-0000-0000-00001F510000}"/>
    <cellStyle name="Total 37 9" xfId="20568" xr:uid="{00000000-0005-0000-0000-000020510000}"/>
    <cellStyle name="Total 37 9 2" xfId="20569" xr:uid="{00000000-0005-0000-0000-000021510000}"/>
    <cellStyle name="Total 38" xfId="3204" xr:uid="{00000000-0005-0000-0000-000022510000}"/>
    <cellStyle name="Total 38 10" xfId="20571" xr:uid="{00000000-0005-0000-0000-000023510000}"/>
    <cellStyle name="Total 38 10 2" xfId="20572" xr:uid="{00000000-0005-0000-0000-000024510000}"/>
    <cellStyle name="Total 38 11" xfId="20573" xr:uid="{00000000-0005-0000-0000-000025510000}"/>
    <cellStyle name="Total 38 12" xfId="20570" xr:uid="{00000000-0005-0000-0000-000026510000}"/>
    <cellStyle name="Total 38 2" xfId="20574" xr:uid="{00000000-0005-0000-0000-000027510000}"/>
    <cellStyle name="Total 38 2 2" xfId="20575" xr:uid="{00000000-0005-0000-0000-000028510000}"/>
    <cellStyle name="Total 38 2 2 2" xfId="20576" xr:uid="{00000000-0005-0000-0000-000029510000}"/>
    <cellStyle name="Total 38 2 3" xfId="20577" xr:uid="{00000000-0005-0000-0000-00002A510000}"/>
    <cellStyle name="Total 38 2 3 2" xfId="20578" xr:uid="{00000000-0005-0000-0000-00002B510000}"/>
    <cellStyle name="Total 38 2 4" xfId="20579" xr:uid="{00000000-0005-0000-0000-00002C510000}"/>
    <cellStyle name="Total 38 3" xfId="20580" xr:uid="{00000000-0005-0000-0000-00002D510000}"/>
    <cellStyle name="Total 38 3 2" xfId="20581" xr:uid="{00000000-0005-0000-0000-00002E510000}"/>
    <cellStyle name="Total 38 3 2 2" xfId="20582" xr:uid="{00000000-0005-0000-0000-00002F510000}"/>
    <cellStyle name="Total 38 3 3" xfId="20583" xr:uid="{00000000-0005-0000-0000-000030510000}"/>
    <cellStyle name="Total 38 3 3 2" xfId="20584" xr:uid="{00000000-0005-0000-0000-000031510000}"/>
    <cellStyle name="Total 38 3 4" xfId="20585" xr:uid="{00000000-0005-0000-0000-000032510000}"/>
    <cellStyle name="Total 38 4" xfId="20586" xr:uid="{00000000-0005-0000-0000-000033510000}"/>
    <cellStyle name="Total 38 4 2" xfId="20587" xr:uid="{00000000-0005-0000-0000-000034510000}"/>
    <cellStyle name="Total 38 4 2 2" xfId="20588" xr:uid="{00000000-0005-0000-0000-000035510000}"/>
    <cellStyle name="Total 38 4 3" xfId="20589" xr:uid="{00000000-0005-0000-0000-000036510000}"/>
    <cellStyle name="Total 38 4 3 2" xfId="20590" xr:uid="{00000000-0005-0000-0000-000037510000}"/>
    <cellStyle name="Total 38 4 4" xfId="20591" xr:uid="{00000000-0005-0000-0000-000038510000}"/>
    <cellStyle name="Total 38 5" xfId="20592" xr:uid="{00000000-0005-0000-0000-000039510000}"/>
    <cellStyle name="Total 38 5 2" xfId="20593" xr:uid="{00000000-0005-0000-0000-00003A510000}"/>
    <cellStyle name="Total 38 5 2 2" xfId="20594" xr:uid="{00000000-0005-0000-0000-00003B510000}"/>
    <cellStyle name="Total 38 5 3" xfId="20595" xr:uid="{00000000-0005-0000-0000-00003C510000}"/>
    <cellStyle name="Total 38 5 3 2" xfId="20596" xr:uid="{00000000-0005-0000-0000-00003D510000}"/>
    <cellStyle name="Total 38 5 4" xfId="20597" xr:uid="{00000000-0005-0000-0000-00003E510000}"/>
    <cellStyle name="Total 38 5 4 2" xfId="20598" xr:uid="{00000000-0005-0000-0000-00003F510000}"/>
    <cellStyle name="Total 38 5 5" xfId="20599" xr:uid="{00000000-0005-0000-0000-000040510000}"/>
    <cellStyle name="Total 38 6" xfId="20600" xr:uid="{00000000-0005-0000-0000-000041510000}"/>
    <cellStyle name="Total 38 6 2" xfId="20601" xr:uid="{00000000-0005-0000-0000-000042510000}"/>
    <cellStyle name="Total 38 6 2 2" xfId="20602" xr:uid="{00000000-0005-0000-0000-000043510000}"/>
    <cellStyle name="Total 38 6 3" xfId="20603" xr:uid="{00000000-0005-0000-0000-000044510000}"/>
    <cellStyle name="Total 38 6 3 2" xfId="20604" xr:uid="{00000000-0005-0000-0000-000045510000}"/>
    <cellStyle name="Total 38 6 4" xfId="20605" xr:uid="{00000000-0005-0000-0000-000046510000}"/>
    <cellStyle name="Total 38 7" xfId="20606" xr:uid="{00000000-0005-0000-0000-000047510000}"/>
    <cellStyle name="Total 38 7 2" xfId="20607" xr:uid="{00000000-0005-0000-0000-000048510000}"/>
    <cellStyle name="Total 38 8" xfId="20608" xr:uid="{00000000-0005-0000-0000-000049510000}"/>
    <cellStyle name="Total 38 8 2" xfId="20609" xr:uid="{00000000-0005-0000-0000-00004A510000}"/>
    <cellStyle name="Total 38 9" xfId="20610" xr:uid="{00000000-0005-0000-0000-00004B510000}"/>
    <cellStyle name="Total 38 9 2" xfId="20611" xr:uid="{00000000-0005-0000-0000-00004C510000}"/>
    <cellStyle name="Total 39" xfId="3205" xr:uid="{00000000-0005-0000-0000-00004D510000}"/>
    <cellStyle name="Total 39 10" xfId="20613" xr:uid="{00000000-0005-0000-0000-00004E510000}"/>
    <cellStyle name="Total 39 10 2" xfId="20614" xr:uid="{00000000-0005-0000-0000-00004F510000}"/>
    <cellStyle name="Total 39 11" xfId="20615" xr:uid="{00000000-0005-0000-0000-000050510000}"/>
    <cellStyle name="Total 39 12" xfId="20612" xr:uid="{00000000-0005-0000-0000-000051510000}"/>
    <cellStyle name="Total 39 2" xfId="20616" xr:uid="{00000000-0005-0000-0000-000052510000}"/>
    <cellStyle name="Total 39 2 2" xfId="20617" xr:uid="{00000000-0005-0000-0000-000053510000}"/>
    <cellStyle name="Total 39 2 2 2" xfId="20618" xr:uid="{00000000-0005-0000-0000-000054510000}"/>
    <cellStyle name="Total 39 2 3" xfId="20619" xr:uid="{00000000-0005-0000-0000-000055510000}"/>
    <cellStyle name="Total 39 2 3 2" xfId="20620" xr:uid="{00000000-0005-0000-0000-000056510000}"/>
    <cellStyle name="Total 39 2 4" xfId="20621" xr:uid="{00000000-0005-0000-0000-000057510000}"/>
    <cellStyle name="Total 39 3" xfId="20622" xr:uid="{00000000-0005-0000-0000-000058510000}"/>
    <cellStyle name="Total 39 3 2" xfId="20623" xr:uid="{00000000-0005-0000-0000-000059510000}"/>
    <cellStyle name="Total 39 3 2 2" xfId="20624" xr:uid="{00000000-0005-0000-0000-00005A510000}"/>
    <cellStyle name="Total 39 3 3" xfId="20625" xr:uid="{00000000-0005-0000-0000-00005B510000}"/>
    <cellStyle name="Total 39 3 3 2" xfId="20626" xr:uid="{00000000-0005-0000-0000-00005C510000}"/>
    <cellStyle name="Total 39 3 4" xfId="20627" xr:uid="{00000000-0005-0000-0000-00005D510000}"/>
    <cellStyle name="Total 39 4" xfId="20628" xr:uid="{00000000-0005-0000-0000-00005E510000}"/>
    <cellStyle name="Total 39 4 2" xfId="20629" xr:uid="{00000000-0005-0000-0000-00005F510000}"/>
    <cellStyle name="Total 39 4 2 2" xfId="20630" xr:uid="{00000000-0005-0000-0000-000060510000}"/>
    <cellStyle name="Total 39 4 3" xfId="20631" xr:uid="{00000000-0005-0000-0000-000061510000}"/>
    <cellStyle name="Total 39 4 3 2" xfId="20632" xr:uid="{00000000-0005-0000-0000-000062510000}"/>
    <cellStyle name="Total 39 4 4" xfId="20633" xr:uid="{00000000-0005-0000-0000-000063510000}"/>
    <cellStyle name="Total 39 5" xfId="20634" xr:uid="{00000000-0005-0000-0000-000064510000}"/>
    <cellStyle name="Total 39 5 2" xfId="20635" xr:uid="{00000000-0005-0000-0000-000065510000}"/>
    <cellStyle name="Total 39 5 2 2" xfId="20636" xr:uid="{00000000-0005-0000-0000-000066510000}"/>
    <cellStyle name="Total 39 5 3" xfId="20637" xr:uid="{00000000-0005-0000-0000-000067510000}"/>
    <cellStyle name="Total 39 5 3 2" xfId="20638" xr:uid="{00000000-0005-0000-0000-000068510000}"/>
    <cellStyle name="Total 39 5 4" xfId="20639" xr:uid="{00000000-0005-0000-0000-000069510000}"/>
    <cellStyle name="Total 39 5 4 2" xfId="20640" xr:uid="{00000000-0005-0000-0000-00006A510000}"/>
    <cellStyle name="Total 39 5 5" xfId="20641" xr:uid="{00000000-0005-0000-0000-00006B510000}"/>
    <cellStyle name="Total 39 6" xfId="20642" xr:uid="{00000000-0005-0000-0000-00006C510000}"/>
    <cellStyle name="Total 39 6 2" xfId="20643" xr:uid="{00000000-0005-0000-0000-00006D510000}"/>
    <cellStyle name="Total 39 6 2 2" xfId="20644" xr:uid="{00000000-0005-0000-0000-00006E510000}"/>
    <cellStyle name="Total 39 6 3" xfId="20645" xr:uid="{00000000-0005-0000-0000-00006F510000}"/>
    <cellStyle name="Total 39 6 3 2" xfId="20646" xr:uid="{00000000-0005-0000-0000-000070510000}"/>
    <cellStyle name="Total 39 6 4" xfId="20647" xr:uid="{00000000-0005-0000-0000-000071510000}"/>
    <cellStyle name="Total 39 7" xfId="20648" xr:uid="{00000000-0005-0000-0000-000072510000}"/>
    <cellStyle name="Total 39 7 2" xfId="20649" xr:uid="{00000000-0005-0000-0000-000073510000}"/>
    <cellStyle name="Total 39 8" xfId="20650" xr:uid="{00000000-0005-0000-0000-000074510000}"/>
    <cellStyle name="Total 39 8 2" xfId="20651" xr:uid="{00000000-0005-0000-0000-000075510000}"/>
    <cellStyle name="Total 39 9" xfId="20652" xr:uid="{00000000-0005-0000-0000-000076510000}"/>
    <cellStyle name="Total 39 9 2" xfId="20653" xr:uid="{00000000-0005-0000-0000-000077510000}"/>
    <cellStyle name="Total 4" xfId="3206" xr:uid="{00000000-0005-0000-0000-000078510000}"/>
    <cellStyle name="Total 4 10" xfId="20655" xr:uid="{00000000-0005-0000-0000-000079510000}"/>
    <cellStyle name="Total 4 10 2" xfId="20656" xr:uid="{00000000-0005-0000-0000-00007A510000}"/>
    <cellStyle name="Total 4 11" xfId="20657" xr:uid="{00000000-0005-0000-0000-00007B510000}"/>
    <cellStyle name="Total 4 11 2" xfId="20658" xr:uid="{00000000-0005-0000-0000-00007C510000}"/>
    <cellStyle name="Total 4 12" xfId="20659" xr:uid="{00000000-0005-0000-0000-00007D510000}"/>
    <cellStyle name="Total 4 13" xfId="20654" xr:uid="{00000000-0005-0000-0000-00007E510000}"/>
    <cellStyle name="Total 4 2" xfId="20660" xr:uid="{00000000-0005-0000-0000-00007F510000}"/>
    <cellStyle name="Total 4 2 2" xfId="20661" xr:uid="{00000000-0005-0000-0000-000080510000}"/>
    <cellStyle name="Total 4 2 2 2" xfId="20662" xr:uid="{00000000-0005-0000-0000-000081510000}"/>
    <cellStyle name="Total 4 2 2 2 2" xfId="20663" xr:uid="{00000000-0005-0000-0000-000082510000}"/>
    <cellStyle name="Total 4 2 2 3" xfId="20664" xr:uid="{00000000-0005-0000-0000-000083510000}"/>
    <cellStyle name="Total 4 2 2 3 2" xfId="20665" xr:uid="{00000000-0005-0000-0000-000084510000}"/>
    <cellStyle name="Total 4 2 2 4" xfId="20666" xr:uid="{00000000-0005-0000-0000-000085510000}"/>
    <cellStyle name="Total 4 2 3" xfId="20667" xr:uid="{00000000-0005-0000-0000-000086510000}"/>
    <cellStyle name="Total 4 2 3 2" xfId="20668" xr:uid="{00000000-0005-0000-0000-000087510000}"/>
    <cellStyle name="Total 4 2 3 2 2" xfId="20669" xr:uid="{00000000-0005-0000-0000-000088510000}"/>
    <cellStyle name="Total 4 2 3 3" xfId="20670" xr:uid="{00000000-0005-0000-0000-000089510000}"/>
    <cellStyle name="Total 4 2 3 3 2" xfId="20671" xr:uid="{00000000-0005-0000-0000-00008A510000}"/>
    <cellStyle name="Total 4 2 3 4" xfId="20672" xr:uid="{00000000-0005-0000-0000-00008B510000}"/>
    <cellStyle name="Total 4 2 4" xfId="20673" xr:uid="{00000000-0005-0000-0000-00008C510000}"/>
    <cellStyle name="Total 4 2 4 2" xfId="20674" xr:uid="{00000000-0005-0000-0000-00008D510000}"/>
    <cellStyle name="Total 4 2 4 2 2" xfId="20675" xr:uid="{00000000-0005-0000-0000-00008E510000}"/>
    <cellStyle name="Total 4 2 4 3" xfId="20676" xr:uid="{00000000-0005-0000-0000-00008F510000}"/>
    <cellStyle name="Total 4 2 4 3 2" xfId="20677" xr:uid="{00000000-0005-0000-0000-000090510000}"/>
    <cellStyle name="Total 4 2 4 4" xfId="20678" xr:uid="{00000000-0005-0000-0000-000091510000}"/>
    <cellStyle name="Total 4 2 4 4 2" xfId="20679" xr:uid="{00000000-0005-0000-0000-000092510000}"/>
    <cellStyle name="Total 4 2 4 5" xfId="20680" xr:uid="{00000000-0005-0000-0000-000093510000}"/>
    <cellStyle name="Total 4 2 5" xfId="20681" xr:uid="{00000000-0005-0000-0000-000094510000}"/>
    <cellStyle name="Total 4 2 5 2" xfId="20682" xr:uid="{00000000-0005-0000-0000-000095510000}"/>
    <cellStyle name="Total 4 2 5 2 2" xfId="20683" xr:uid="{00000000-0005-0000-0000-000096510000}"/>
    <cellStyle name="Total 4 2 5 3" xfId="20684" xr:uid="{00000000-0005-0000-0000-000097510000}"/>
    <cellStyle name="Total 4 2 5 3 2" xfId="20685" xr:uid="{00000000-0005-0000-0000-000098510000}"/>
    <cellStyle name="Total 4 2 5 4" xfId="20686" xr:uid="{00000000-0005-0000-0000-000099510000}"/>
    <cellStyle name="Total 4 2 6" xfId="20687" xr:uid="{00000000-0005-0000-0000-00009A510000}"/>
    <cellStyle name="Total 4 2 6 2" xfId="20688" xr:uid="{00000000-0005-0000-0000-00009B510000}"/>
    <cellStyle name="Total 4 2 7" xfId="20689" xr:uid="{00000000-0005-0000-0000-00009C510000}"/>
    <cellStyle name="Total 4 2 7 2" xfId="20690" xr:uid="{00000000-0005-0000-0000-00009D510000}"/>
    <cellStyle name="Total 4 2 8" xfId="20691" xr:uid="{00000000-0005-0000-0000-00009E510000}"/>
    <cellStyle name="Total 4 2 8 2" xfId="20692" xr:uid="{00000000-0005-0000-0000-00009F510000}"/>
    <cellStyle name="Total 4 2 9" xfId="20693" xr:uid="{00000000-0005-0000-0000-0000A0510000}"/>
    <cellStyle name="Total 4 3" xfId="20694" xr:uid="{00000000-0005-0000-0000-0000A1510000}"/>
    <cellStyle name="Total 4 3 2" xfId="20695" xr:uid="{00000000-0005-0000-0000-0000A2510000}"/>
    <cellStyle name="Total 4 3 2 2" xfId="20696" xr:uid="{00000000-0005-0000-0000-0000A3510000}"/>
    <cellStyle name="Total 4 3 3" xfId="20697" xr:uid="{00000000-0005-0000-0000-0000A4510000}"/>
    <cellStyle name="Total 4 3 3 2" xfId="20698" xr:uid="{00000000-0005-0000-0000-0000A5510000}"/>
    <cellStyle name="Total 4 3 4" xfId="20699" xr:uid="{00000000-0005-0000-0000-0000A6510000}"/>
    <cellStyle name="Total 4 4" xfId="20700" xr:uid="{00000000-0005-0000-0000-0000A7510000}"/>
    <cellStyle name="Total 4 4 2" xfId="20701" xr:uid="{00000000-0005-0000-0000-0000A8510000}"/>
    <cellStyle name="Total 4 4 2 2" xfId="20702" xr:uid="{00000000-0005-0000-0000-0000A9510000}"/>
    <cellStyle name="Total 4 4 3" xfId="20703" xr:uid="{00000000-0005-0000-0000-0000AA510000}"/>
    <cellStyle name="Total 4 4 3 2" xfId="20704" xr:uid="{00000000-0005-0000-0000-0000AB510000}"/>
    <cellStyle name="Total 4 4 4" xfId="20705" xr:uid="{00000000-0005-0000-0000-0000AC510000}"/>
    <cellStyle name="Total 4 5" xfId="20706" xr:uid="{00000000-0005-0000-0000-0000AD510000}"/>
    <cellStyle name="Total 4 5 2" xfId="20707" xr:uid="{00000000-0005-0000-0000-0000AE510000}"/>
    <cellStyle name="Total 4 5 2 2" xfId="20708" xr:uid="{00000000-0005-0000-0000-0000AF510000}"/>
    <cellStyle name="Total 4 5 3" xfId="20709" xr:uid="{00000000-0005-0000-0000-0000B0510000}"/>
    <cellStyle name="Total 4 5 3 2" xfId="20710" xr:uid="{00000000-0005-0000-0000-0000B1510000}"/>
    <cellStyle name="Total 4 5 4" xfId="20711" xr:uid="{00000000-0005-0000-0000-0000B2510000}"/>
    <cellStyle name="Total 4 6" xfId="20712" xr:uid="{00000000-0005-0000-0000-0000B3510000}"/>
    <cellStyle name="Total 4 6 2" xfId="20713" xr:uid="{00000000-0005-0000-0000-0000B4510000}"/>
    <cellStyle name="Total 4 6 2 2" xfId="20714" xr:uid="{00000000-0005-0000-0000-0000B5510000}"/>
    <cellStyle name="Total 4 6 3" xfId="20715" xr:uid="{00000000-0005-0000-0000-0000B6510000}"/>
    <cellStyle name="Total 4 6 3 2" xfId="20716" xr:uid="{00000000-0005-0000-0000-0000B7510000}"/>
    <cellStyle name="Total 4 6 4" xfId="20717" xr:uid="{00000000-0005-0000-0000-0000B8510000}"/>
    <cellStyle name="Total 4 6 4 2" xfId="20718" xr:uid="{00000000-0005-0000-0000-0000B9510000}"/>
    <cellStyle name="Total 4 6 5" xfId="20719" xr:uid="{00000000-0005-0000-0000-0000BA510000}"/>
    <cellStyle name="Total 4 7" xfId="20720" xr:uid="{00000000-0005-0000-0000-0000BB510000}"/>
    <cellStyle name="Total 4 7 2" xfId="20721" xr:uid="{00000000-0005-0000-0000-0000BC510000}"/>
    <cellStyle name="Total 4 7 2 2" xfId="20722" xr:uid="{00000000-0005-0000-0000-0000BD510000}"/>
    <cellStyle name="Total 4 7 3" xfId="20723" xr:uid="{00000000-0005-0000-0000-0000BE510000}"/>
    <cellStyle name="Total 4 7 3 2" xfId="20724" xr:uid="{00000000-0005-0000-0000-0000BF510000}"/>
    <cellStyle name="Total 4 7 4" xfId="20725" xr:uid="{00000000-0005-0000-0000-0000C0510000}"/>
    <cellStyle name="Total 4 8" xfId="20726" xr:uid="{00000000-0005-0000-0000-0000C1510000}"/>
    <cellStyle name="Total 4 8 2" xfId="20727" xr:uid="{00000000-0005-0000-0000-0000C2510000}"/>
    <cellStyle name="Total 4 9" xfId="20728" xr:uid="{00000000-0005-0000-0000-0000C3510000}"/>
    <cellStyle name="Total 4 9 2" xfId="20729" xr:uid="{00000000-0005-0000-0000-0000C4510000}"/>
    <cellStyle name="Total 40" xfId="3207" xr:uid="{00000000-0005-0000-0000-0000C5510000}"/>
    <cellStyle name="Total 40 10" xfId="20731" xr:uid="{00000000-0005-0000-0000-0000C6510000}"/>
    <cellStyle name="Total 40 10 2" xfId="20732" xr:uid="{00000000-0005-0000-0000-0000C7510000}"/>
    <cellStyle name="Total 40 11" xfId="20733" xr:uid="{00000000-0005-0000-0000-0000C8510000}"/>
    <cellStyle name="Total 40 12" xfId="20730" xr:uid="{00000000-0005-0000-0000-0000C9510000}"/>
    <cellStyle name="Total 40 2" xfId="20734" xr:uid="{00000000-0005-0000-0000-0000CA510000}"/>
    <cellStyle name="Total 40 2 2" xfId="20735" xr:uid="{00000000-0005-0000-0000-0000CB510000}"/>
    <cellStyle name="Total 40 2 2 2" xfId="20736" xr:uid="{00000000-0005-0000-0000-0000CC510000}"/>
    <cellStyle name="Total 40 2 3" xfId="20737" xr:uid="{00000000-0005-0000-0000-0000CD510000}"/>
    <cellStyle name="Total 40 2 3 2" xfId="20738" xr:uid="{00000000-0005-0000-0000-0000CE510000}"/>
    <cellStyle name="Total 40 2 4" xfId="20739" xr:uid="{00000000-0005-0000-0000-0000CF510000}"/>
    <cellStyle name="Total 40 3" xfId="20740" xr:uid="{00000000-0005-0000-0000-0000D0510000}"/>
    <cellStyle name="Total 40 3 2" xfId="20741" xr:uid="{00000000-0005-0000-0000-0000D1510000}"/>
    <cellStyle name="Total 40 3 2 2" xfId="20742" xr:uid="{00000000-0005-0000-0000-0000D2510000}"/>
    <cellStyle name="Total 40 3 3" xfId="20743" xr:uid="{00000000-0005-0000-0000-0000D3510000}"/>
    <cellStyle name="Total 40 3 3 2" xfId="20744" xr:uid="{00000000-0005-0000-0000-0000D4510000}"/>
    <cellStyle name="Total 40 3 4" xfId="20745" xr:uid="{00000000-0005-0000-0000-0000D5510000}"/>
    <cellStyle name="Total 40 4" xfId="20746" xr:uid="{00000000-0005-0000-0000-0000D6510000}"/>
    <cellStyle name="Total 40 4 2" xfId="20747" xr:uid="{00000000-0005-0000-0000-0000D7510000}"/>
    <cellStyle name="Total 40 4 2 2" xfId="20748" xr:uid="{00000000-0005-0000-0000-0000D8510000}"/>
    <cellStyle name="Total 40 4 3" xfId="20749" xr:uid="{00000000-0005-0000-0000-0000D9510000}"/>
    <cellStyle name="Total 40 4 3 2" xfId="20750" xr:uid="{00000000-0005-0000-0000-0000DA510000}"/>
    <cellStyle name="Total 40 4 4" xfId="20751" xr:uid="{00000000-0005-0000-0000-0000DB510000}"/>
    <cellStyle name="Total 40 5" xfId="20752" xr:uid="{00000000-0005-0000-0000-0000DC510000}"/>
    <cellStyle name="Total 40 5 2" xfId="20753" xr:uid="{00000000-0005-0000-0000-0000DD510000}"/>
    <cellStyle name="Total 40 5 2 2" xfId="20754" xr:uid="{00000000-0005-0000-0000-0000DE510000}"/>
    <cellStyle name="Total 40 5 3" xfId="20755" xr:uid="{00000000-0005-0000-0000-0000DF510000}"/>
    <cellStyle name="Total 40 5 3 2" xfId="20756" xr:uid="{00000000-0005-0000-0000-0000E0510000}"/>
    <cellStyle name="Total 40 5 4" xfId="20757" xr:uid="{00000000-0005-0000-0000-0000E1510000}"/>
    <cellStyle name="Total 40 5 4 2" xfId="20758" xr:uid="{00000000-0005-0000-0000-0000E2510000}"/>
    <cellStyle name="Total 40 5 5" xfId="20759" xr:uid="{00000000-0005-0000-0000-0000E3510000}"/>
    <cellStyle name="Total 40 6" xfId="20760" xr:uid="{00000000-0005-0000-0000-0000E4510000}"/>
    <cellStyle name="Total 40 6 2" xfId="20761" xr:uid="{00000000-0005-0000-0000-0000E5510000}"/>
    <cellStyle name="Total 40 6 2 2" xfId="20762" xr:uid="{00000000-0005-0000-0000-0000E6510000}"/>
    <cellStyle name="Total 40 6 3" xfId="20763" xr:uid="{00000000-0005-0000-0000-0000E7510000}"/>
    <cellStyle name="Total 40 6 3 2" xfId="20764" xr:uid="{00000000-0005-0000-0000-0000E8510000}"/>
    <cellStyle name="Total 40 6 4" xfId="20765" xr:uid="{00000000-0005-0000-0000-0000E9510000}"/>
    <cellStyle name="Total 40 7" xfId="20766" xr:uid="{00000000-0005-0000-0000-0000EA510000}"/>
    <cellStyle name="Total 40 7 2" xfId="20767" xr:uid="{00000000-0005-0000-0000-0000EB510000}"/>
    <cellStyle name="Total 40 8" xfId="20768" xr:uid="{00000000-0005-0000-0000-0000EC510000}"/>
    <cellStyle name="Total 40 8 2" xfId="20769" xr:uid="{00000000-0005-0000-0000-0000ED510000}"/>
    <cellStyle name="Total 40 9" xfId="20770" xr:uid="{00000000-0005-0000-0000-0000EE510000}"/>
    <cellStyle name="Total 40 9 2" xfId="20771" xr:uid="{00000000-0005-0000-0000-0000EF510000}"/>
    <cellStyle name="Total 41" xfId="3208" xr:uid="{00000000-0005-0000-0000-0000F0510000}"/>
    <cellStyle name="Total 41 10" xfId="20773" xr:uid="{00000000-0005-0000-0000-0000F1510000}"/>
    <cellStyle name="Total 41 10 2" xfId="20774" xr:uid="{00000000-0005-0000-0000-0000F2510000}"/>
    <cellStyle name="Total 41 11" xfId="20775" xr:uid="{00000000-0005-0000-0000-0000F3510000}"/>
    <cellStyle name="Total 41 12" xfId="20772" xr:uid="{00000000-0005-0000-0000-0000F4510000}"/>
    <cellStyle name="Total 41 2" xfId="20776" xr:uid="{00000000-0005-0000-0000-0000F5510000}"/>
    <cellStyle name="Total 41 2 2" xfId="20777" xr:uid="{00000000-0005-0000-0000-0000F6510000}"/>
    <cellStyle name="Total 41 2 2 2" xfId="20778" xr:uid="{00000000-0005-0000-0000-0000F7510000}"/>
    <cellStyle name="Total 41 2 3" xfId="20779" xr:uid="{00000000-0005-0000-0000-0000F8510000}"/>
    <cellStyle name="Total 41 2 3 2" xfId="20780" xr:uid="{00000000-0005-0000-0000-0000F9510000}"/>
    <cellStyle name="Total 41 2 4" xfId="20781" xr:uid="{00000000-0005-0000-0000-0000FA510000}"/>
    <cellStyle name="Total 41 3" xfId="20782" xr:uid="{00000000-0005-0000-0000-0000FB510000}"/>
    <cellStyle name="Total 41 3 2" xfId="20783" xr:uid="{00000000-0005-0000-0000-0000FC510000}"/>
    <cellStyle name="Total 41 3 2 2" xfId="20784" xr:uid="{00000000-0005-0000-0000-0000FD510000}"/>
    <cellStyle name="Total 41 3 3" xfId="20785" xr:uid="{00000000-0005-0000-0000-0000FE510000}"/>
    <cellStyle name="Total 41 3 3 2" xfId="20786" xr:uid="{00000000-0005-0000-0000-0000FF510000}"/>
    <cellStyle name="Total 41 3 4" xfId="20787" xr:uid="{00000000-0005-0000-0000-000000520000}"/>
    <cellStyle name="Total 41 4" xfId="20788" xr:uid="{00000000-0005-0000-0000-000001520000}"/>
    <cellStyle name="Total 41 4 2" xfId="20789" xr:uid="{00000000-0005-0000-0000-000002520000}"/>
    <cellStyle name="Total 41 4 2 2" xfId="20790" xr:uid="{00000000-0005-0000-0000-000003520000}"/>
    <cellStyle name="Total 41 4 3" xfId="20791" xr:uid="{00000000-0005-0000-0000-000004520000}"/>
    <cellStyle name="Total 41 4 3 2" xfId="20792" xr:uid="{00000000-0005-0000-0000-000005520000}"/>
    <cellStyle name="Total 41 4 4" xfId="20793" xr:uid="{00000000-0005-0000-0000-000006520000}"/>
    <cellStyle name="Total 41 5" xfId="20794" xr:uid="{00000000-0005-0000-0000-000007520000}"/>
    <cellStyle name="Total 41 5 2" xfId="20795" xr:uid="{00000000-0005-0000-0000-000008520000}"/>
    <cellStyle name="Total 41 5 2 2" xfId="20796" xr:uid="{00000000-0005-0000-0000-000009520000}"/>
    <cellStyle name="Total 41 5 3" xfId="20797" xr:uid="{00000000-0005-0000-0000-00000A520000}"/>
    <cellStyle name="Total 41 5 3 2" xfId="20798" xr:uid="{00000000-0005-0000-0000-00000B520000}"/>
    <cellStyle name="Total 41 5 4" xfId="20799" xr:uid="{00000000-0005-0000-0000-00000C520000}"/>
    <cellStyle name="Total 41 5 4 2" xfId="20800" xr:uid="{00000000-0005-0000-0000-00000D520000}"/>
    <cellStyle name="Total 41 5 5" xfId="20801" xr:uid="{00000000-0005-0000-0000-00000E520000}"/>
    <cellStyle name="Total 41 6" xfId="20802" xr:uid="{00000000-0005-0000-0000-00000F520000}"/>
    <cellStyle name="Total 41 6 2" xfId="20803" xr:uid="{00000000-0005-0000-0000-000010520000}"/>
    <cellStyle name="Total 41 6 2 2" xfId="20804" xr:uid="{00000000-0005-0000-0000-000011520000}"/>
    <cellStyle name="Total 41 6 3" xfId="20805" xr:uid="{00000000-0005-0000-0000-000012520000}"/>
    <cellStyle name="Total 41 6 3 2" xfId="20806" xr:uid="{00000000-0005-0000-0000-000013520000}"/>
    <cellStyle name="Total 41 6 4" xfId="20807" xr:uid="{00000000-0005-0000-0000-000014520000}"/>
    <cellStyle name="Total 41 7" xfId="20808" xr:uid="{00000000-0005-0000-0000-000015520000}"/>
    <cellStyle name="Total 41 7 2" xfId="20809" xr:uid="{00000000-0005-0000-0000-000016520000}"/>
    <cellStyle name="Total 41 8" xfId="20810" xr:uid="{00000000-0005-0000-0000-000017520000}"/>
    <cellStyle name="Total 41 8 2" xfId="20811" xr:uid="{00000000-0005-0000-0000-000018520000}"/>
    <cellStyle name="Total 41 9" xfId="20812" xr:uid="{00000000-0005-0000-0000-000019520000}"/>
    <cellStyle name="Total 41 9 2" xfId="20813" xr:uid="{00000000-0005-0000-0000-00001A520000}"/>
    <cellStyle name="Total 42" xfId="3209" xr:uid="{00000000-0005-0000-0000-00001B520000}"/>
    <cellStyle name="Total 42 10" xfId="20815" xr:uid="{00000000-0005-0000-0000-00001C520000}"/>
    <cellStyle name="Total 42 10 2" xfId="20816" xr:uid="{00000000-0005-0000-0000-00001D520000}"/>
    <cellStyle name="Total 42 11" xfId="20817" xr:uid="{00000000-0005-0000-0000-00001E520000}"/>
    <cellStyle name="Total 42 12" xfId="20814" xr:uid="{00000000-0005-0000-0000-00001F520000}"/>
    <cellStyle name="Total 42 2" xfId="20818" xr:uid="{00000000-0005-0000-0000-000020520000}"/>
    <cellStyle name="Total 42 2 2" xfId="20819" xr:uid="{00000000-0005-0000-0000-000021520000}"/>
    <cellStyle name="Total 42 2 2 2" xfId="20820" xr:uid="{00000000-0005-0000-0000-000022520000}"/>
    <cellStyle name="Total 42 2 3" xfId="20821" xr:uid="{00000000-0005-0000-0000-000023520000}"/>
    <cellStyle name="Total 42 2 3 2" xfId="20822" xr:uid="{00000000-0005-0000-0000-000024520000}"/>
    <cellStyle name="Total 42 2 4" xfId="20823" xr:uid="{00000000-0005-0000-0000-000025520000}"/>
    <cellStyle name="Total 42 3" xfId="20824" xr:uid="{00000000-0005-0000-0000-000026520000}"/>
    <cellStyle name="Total 42 3 2" xfId="20825" xr:uid="{00000000-0005-0000-0000-000027520000}"/>
    <cellStyle name="Total 42 3 2 2" xfId="20826" xr:uid="{00000000-0005-0000-0000-000028520000}"/>
    <cellStyle name="Total 42 3 3" xfId="20827" xr:uid="{00000000-0005-0000-0000-000029520000}"/>
    <cellStyle name="Total 42 3 3 2" xfId="20828" xr:uid="{00000000-0005-0000-0000-00002A520000}"/>
    <cellStyle name="Total 42 3 4" xfId="20829" xr:uid="{00000000-0005-0000-0000-00002B520000}"/>
    <cellStyle name="Total 42 4" xfId="20830" xr:uid="{00000000-0005-0000-0000-00002C520000}"/>
    <cellStyle name="Total 42 4 2" xfId="20831" xr:uid="{00000000-0005-0000-0000-00002D520000}"/>
    <cellStyle name="Total 42 4 2 2" xfId="20832" xr:uid="{00000000-0005-0000-0000-00002E520000}"/>
    <cellStyle name="Total 42 4 3" xfId="20833" xr:uid="{00000000-0005-0000-0000-00002F520000}"/>
    <cellStyle name="Total 42 4 3 2" xfId="20834" xr:uid="{00000000-0005-0000-0000-000030520000}"/>
    <cellStyle name="Total 42 4 4" xfId="20835" xr:uid="{00000000-0005-0000-0000-000031520000}"/>
    <cellStyle name="Total 42 5" xfId="20836" xr:uid="{00000000-0005-0000-0000-000032520000}"/>
    <cellStyle name="Total 42 5 2" xfId="20837" xr:uid="{00000000-0005-0000-0000-000033520000}"/>
    <cellStyle name="Total 42 5 2 2" xfId="20838" xr:uid="{00000000-0005-0000-0000-000034520000}"/>
    <cellStyle name="Total 42 5 3" xfId="20839" xr:uid="{00000000-0005-0000-0000-000035520000}"/>
    <cellStyle name="Total 42 5 3 2" xfId="20840" xr:uid="{00000000-0005-0000-0000-000036520000}"/>
    <cellStyle name="Total 42 5 4" xfId="20841" xr:uid="{00000000-0005-0000-0000-000037520000}"/>
    <cellStyle name="Total 42 5 4 2" xfId="20842" xr:uid="{00000000-0005-0000-0000-000038520000}"/>
    <cellStyle name="Total 42 5 5" xfId="20843" xr:uid="{00000000-0005-0000-0000-000039520000}"/>
    <cellStyle name="Total 42 6" xfId="20844" xr:uid="{00000000-0005-0000-0000-00003A520000}"/>
    <cellStyle name="Total 42 6 2" xfId="20845" xr:uid="{00000000-0005-0000-0000-00003B520000}"/>
    <cellStyle name="Total 42 6 2 2" xfId="20846" xr:uid="{00000000-0005-0000-0000-00003C520000}"/>
    <cellStyle name="Total 42 6 3" xfId="20847" xr:uid="{00000000-0005-0000-0000-00003D520000}"/>
    <cellStyle name="Total 42 6 3 2" xfId="20848" xr:uid="{00000000-0005-0000-0000-00003E520000}"/>
    <cellStyle name="Total 42 6 4" xfId="20849" xr:uid="{00000000-0005-0000-0000-00003F520000}"/>
    <cellStyle name="Total 42 7" xfId="20850" xr:uid="{00000000-0005-0000-0000-000040520000}"/>
    <cellStyle name="Total 42 7 2" xfId="20851" xr:uid="{00000000-0005-0000-0000-000041520000}"/>
    <cellStyle name="Total 42 8" xfId="20852" xr:uid="{00000000-0005-0000-0000-000042520000}"/>
    <cellStyle name="Total 42 8 2" xfId="20853" xr:uid="{00000000-0005-0000-0000-000043520000}"/>
    <cellStyle name="Total 42 9" xfId="20854" xr:uid="{00000000-0005-0000-0000-000044520000}"/>
    <cellStyle name="Total 42 9 2" xfId="20855" xr:uid="{00000000-0005-0000-0000-000045520000}"/>
    <cellStyle name="Total 43" xfId="20856" xr:uid="{00000000-0005-0000-0000-000046520000}"/>
    <cellStyle name="Total 43 2" xfId="20857" xr:uid="{00000000-0005-0000-0000-000047520000}"/>
    <cellStyle name="Total 44" xfId="18934" xr:uid="{00000000-0005-0000-0000-000048520000}"/>
    <cellStyle name="Total 5" xfId="3210" xr:uid="{00000000-0005-0000-0000-000049520000}"/>
    <cellStyle name="Total 5 10" xfId="20859" xr:uid="{00000000-0005-0000-0000-00004A520000}"/>
    <cellStyle name="Total 5 10 2" xfId="20860" xr:uid="{00000000-0005-0000-0000-00004B520000}"/>
    <cellStyle name="Total 5 11" xfId="20861" xr:uid="{00000000-0005-0000-0000-00004C520000}"/>
    <cellStyle name="Total 5 11 2" xfId="20862" xr:uid="{00000000-0005-0000-0000-00004D520000}"/>
    <cellStyle name="Total 5 12" xfId="20863" xr:uid="{00000000-0005-0000-0000-00004E520000}"/>
    <cellStyle name="Total 5 13" xfId="20858" xr:uid="{00000000-0005-0000-0000-00004F520000}"/>
    <cellStyle name="Total 5 2" xfId="20864" xr:uid="{00000000-0005-0000-0000-000050520000}"/>
    <cellStyle name="Total 5 2 2" xfId="20865" xr:uid="{00000000-0005-0000-0000-000051520000}"/>
    <cellStyle name="Total 5 2 2 2" xfId="20866" xr:uid="{00000000-0005-0000-0000-000052520000}"/>
    <cellStyle name="Total 5 2 2 2 2" xfId="20867" xr:uid="{00000000-0005-0000-0000-000053520000}"/>
    <cellStyle name="Total 5 2 2 3" xfId="20868" xr:uid="{00000000-0005-0000-0000-000054520000}"/>
    <cellStyle name="Total 5 2 2 3 2" xfId="20869" xr:uid="{00000000-0005-0000-0000-000055520000}"/>
    <cellStyle name="Total 5 2 2 4" xfId="20870" xr:uid="{00000000-0005-0000-0000-000056520000}"/>
    <cellStyle name="Total 5 2 3" xfId="20871" xr:uid="{00000000-0005-0000-0000-000057520000}"/>
    <cellStyle name="Total 5 2 3 2" xfId="20872" xr:uid="{00000000-0005-0000-0000-000058520000}"/>
    <cellStyle name="Total 5 2 3 2 2" xfId="20873" xr:uid="{00000000-0005-0000-0000-000059520000}"/>
    <cellStyle name="Total 5 2 3 3" xfId="20874" xr:uid="{00000000-0005-0000-0000-00005A520000}"/>
    <cellStyle name="Total 5 2 3 3 2" xfId="20875" xr:uid="{00000000-0005-0000-0000-00005B520000}"/>
    <cellStyle name="Total 5 2 3 4" xfId="20876" xr:uid="{00000000-0005-0000-0000-00005C520000}"/>
    <cellStyle name="Total 5 2 4" xfId="20877" xr:uid="{00000000-0005-0000-0000-00005D520000}"/>
    <cellStyle name="Total 5 2 4 2" xfId="20878" xr:uid="{00000000-0005-0000-0000-00005E520000}"/>
    <cellStyle name="Total 5 2 4 2 2" xfId="20879" xr:uid="{00000000-0005-0000-0000-00005F520000}"/>
    <cellStyle name="Total 5 2 4 3" xfId="20880" xr:uid="{00000000-0005-0000-0000-000060520000}"/>
    <cellStyle name="Total 5 2 4 3 2" xfId="20881" xr:uid="{00000000-0005-0000-0000-000061520000}"/>
    <cellStyle name="Total 5 2 4 4" xfId="20882" xr:uid="{00000000-0005-0000-0000-000062520000}"/>
    <cellStyle name="Total 5 2 4 4 2" xfId="20883" xr:uid="{00000000-0005-0000-0000-000063520000}"/>
    <cellStyle name="Total 5 2 4 5" xfId="20884" xr:uid="{00000000-0005-0000-0000-000064520000}"/>
    <cellStyle name="Total 5 2 5" xfId="20885" xr:uid="{00000000-0005-0000-0000-000065520000}"/>
    <cellStyle name="Total 5 2 5 2" xfId="20886" xr:uid="{00000000-0005-0000-0000-000066520000}"/>
    <cellStyle name="Total 5 2 5 2 2" xfId="20887" xr:uid="{00000000-0005-0000-0000-000067520000}"/>
    <cellStyle name="Total 5 2 5 3" xfId="20888" xr:uid="{00000000-0005-0000-0000-000068520000}"/>
    <cellStyle name="Total 5 2 5 3 2" xfId="20889" xr:uid="{00000000-0005-0000-0000-000069520000}"/>
    <cellStyle name="Total 5 2 5 4" xfId="20890" xr:uid="{00000000-0005-0000-0000-00006A520000}"/>
    <cellStyle name="Total 5 2 6" xfId="20891" xr:uid="{00000000-0005-0000-0000-00006B520000}"/>
    <cellStyle name="Total 5 2 6 2" xfId="20892" xr:uid="{00000000-0005-0000-0000-00006C520000}"/>
    <cellStyle name="Total 5 2 7" xfId="20893" xr:uid="{00000000-0005-0000-0000-00006D520000}"/>
    <cellStyle name="Total 5 2 7 2" xfId="20894" xr:uid="{00000000-0005-0000-0000-00006E520000}"/>
    <cellStyle name="Total 5 2 8" xfId="20895" xr:uid="{00000000-0005-0000-0000-00006F520000}"/>
    <cellStyle name="Total 5 2 8 2" xfId="20896" xr:uid="{00000000-0005-0000-0000-000070520000}"/>
    <cellStyle name="Total 5 2 9" xfId="20897" xr:uid="{00000000-0005-0000-0000-000071520000}"/>
    <cellStyle name="Total 5 3" xfId="20898" xr:uid="{00000000-0005-0000-0000-000072520000}"/>
    <cellStyle name="Total 5 3 2" xfId="20899" xr:uid="{00000000-0005-0000-0000-000073520000}"/>
    <cellStyle name="Total 5 3 2 2" xfId="20900" xr:uid="{00000000-0005-0000-0000-000074520000}"/>
    <cellStyle name="Total 5 3 3" xfId="20901" xr:uid="{00000000-0005-0000-0000-000075520000}"/>
    <cellStyle name="Total 5 3 3 2" xfId="20902" xr:uid="{00000000-0005-0000-0000-000076520000}"/>
    <cellStyle name="Total 5 3 4" xfId="20903" xr:uid="{00000000-0005-0000-0000-000077520000}"/>
    <cellStyle name="Total 5 4" xfId="20904" xr:uid="{00000000-0005-0000-0000-000078520000}"/>
    <cellStyle name="Total 5 4 2" xfId="20905" xr:uid="{00000000-0005-0000-0000-000079520000}"/>
    <cellStyle name="Total 5 4 2 2" xfId="20906" xr:uid="{00000000-0005-0000-0000-00007A520000}"/>
    <cellStyle name="Total 5 4 3" xfId="20907" xr:uid="{00000000-0005-0000-0000-00007B520000}"/>
    <cellStyle name="Total 5 4 3 2" xfId="20908" xr:uid="{00000000-0005-0000-0000-00007C520000}"/>
    <cellStyle name="Total 5 4 4" xfId="20909" xr:uid="{00000000-0005-0000-0000-00007D520000}"/>
    <cellStyle name="Total 5 5" xfId="20910" xr:uid="{00000000-0005-0000-0000-00007E520000}"/>
    <cellStyle name="Total 5 5 2" xfId="20911" xr:uid="{00000000-0005-0000-0000-00007F520000}"/>
    <cellStyle name="Total 5 5 2 2" xfId="20912" xr:uid="{00000000-0005-0000-0000-000080520000}"/>
    <cellStyle name="Total 5 5 3" xfId="20913" xr:uid="{00000000-0005-0000-0000-000081520000}"/>
    <cellStyle name="Total 5 5 3 2" xfId="20914" xr:uid="{00000000-0005-0000-0000-000082520000}"/>
    <cellStyle name="Total 5 5 4" xfId="20915" xr:uid="{00000000-0005-0000-0000-000083520000}"/>
    <cellStyle name="Total 5 6" xfId="20916" xr:uid="{00000000-0005-0000-0000-000084520000}"/>
    <cellStyle name="Total 5 6 2" xfId="20917" xr:uid="{00000000-0005-0000-0000-000085520000}"/>
    <cellStyle name="Total 5 6 2 2" xfId="20918" xr:uid="{00000000-0005-0000-0000-000086520000}"/>
    <cellStyle name="Total 5 6 3" xfId="20919" xr:uid="{00000000-0005-0000-0000-000087520000}"/>
    <cellStyle name="Total 5 6 3 2" xfId="20920" xr:uid="{00000000-0005-0000-0000-000088520000}"/>
    <cellStyle name="Total 5 6 4" xfId="20921" xr:uid="{00000000-0005-0000-0000-000089520000}"/>
    <cellStyle name="Total 5 6 4 2" xfId="20922" xr:uid="{00000000-0005-0000-0000-00008A520000}"/>
    <cellStyle name="Total 5 6 5" xfId="20923" xr:uid="{00000000-0005-0000-0000-00008B520000}"/>
    <cellStyle name="Total 5 7" xfId="20924" xr:uid="{00000000-0005-0000-0000-00008C520000}"/>
    <cellStyle name="Total 5 7 2" xfId="20925" xr:uid="{00000000-0005-0000-0000-00008D520000}"/>
    <cellStyle name="Total 5 7 2 2" xfId="20926" xr:uid="{00000000-0005-0000-0000-00008E520000}"/>
    <cellStyle name="Total 5 7 3" xfId="20927" xr:uid="{00000000-0005-0000-0000-00008F520000}"/>
    <cellStyle name="Total 5 7 3 2" xfId="20928" xr:uid="{00000000-0005-0000-0000-000090520000}"/>
    <cellStyle name="Total 5 7 4" xfId="20929" xr:uid="{00000000-0005-0000-0000-000091520000}"/>
    <cellStyle name="Total 5 8" xfId="20930" xr:uid="{00000000-0005-0000-0000-000092520000}"/>
    <cellStyle name="Total 5 8 2" xfId="20931" xr:uid="{00000000-0005-0000-0000-000093520000}"/>
    <cellStyle name="Total 5 9" xfId="20932" xr:uid="{00000000-0005-0000-0000-000094520000}"/>
    <cellStyle name="Total 5 9 2" xfId="20933" xr:uid="{00000000-0005-0000-0000-000095520000}"/>
    <cellStyle name="Total 6" xfId="3211" xr:uid="{00000000-0005-0000-0000-000096520000}"/>
    <cellStyle name="Total 6 10" xfId="20935" xr:uid="{00000000-0005-0000-0000-000097520000}"/>
    <cellStyle name="Total 6 10 2" xfId="20936" xr:uid="{00000000-0005-0000-0000-000098520000}"/>
    <cellStyle name="Total 6 11" xfId="20937" xr:uid="{00000000-0005-0000-0000-000099520000}"/>
    <cellStyle name="Total 6 11 2" xfId="20938" xr:uid="{00000000-0005-0000-0000-00009A520000}"/>
    <cellStyle name="Total 6 12" xfId="20939" xr:uid="{00000000-0005-0000-0000-00009B520000}"/>
    <cellStyle name="Total 6 13" xfId="20934" xr:uid="{00000000-0005-0000-0000-00009C520000}"/>
    <cellStyle name="Total 6 2" xfId="20940" xr:uid="{00000000-0005-0000-0000-00009D520000}"/>
    <cellStyle name="Total 6 2 2" xfId="20941" xr:uid="{00000000-0005-0000-0000-00009E520000}"/>
    <cellStyle name="Total 6 2 2 2" xfId="20942" xr:uid="{00000000-0005-0000-0000-00009F520000}"/>
    <cellStyle name="Total 6 2 2 2 2" xfId="20943" xr:uid="{00000000-0005-0000-0000-0000A0520000}"/>
    <cellStyle name="Total 6 2 2 3" xfId="20944" xr:uid="{00000000-0005-0000-0000-0000A1520000}"/>
    <cellStyle name="Total 6 2 2 3 2" xfId="20945" xr:uid="{00000000-0005-0000-0000-0000A2520000}"/>
    <cellStyle name="Total 6 2 2 4" xfId="20946" xr:uid="{00000000-0005-0000-0000-0000A3520000}"/>
    <cellStyle name="Total 6 2 3" xfId="20947" xr:uid="{00000000-0005-0000-0000-0000A4520000}"/>
    <cellStyle name="Total 6 2 3 2" xfId="20948" xr:uid="{00000000-0005-0000-0000-0000A5520000}"/>
    <cellStyle name="Total 6 2 3 2 2" xfId="20949" xr:uid="{00000000-0005-0000-0000-0000A6520000}"/>
    <cellStyle name="Total 6 2 3 3" xfId="20950" xr:uid="{00000000-0005-0000-0000-0000A7520000}"/>
    <cellStyle name="Total 6 2 3 3 2" xfId="20951" xr:uid="{00000000-0005-0000-0000-0000A8520000}"/>
    <cellStyle name="Total 6 2 3 4" xfId="20952" xr:uid="{00000000-0005-0000-0000-0000A9520000}"/>
    <cellStyle name="Total 6 2 4" xfId="20953" xr:uid="{00000000-0005-0000-0000-0000AA520000}"/>
    <cellStyle name="Total 6 2 4 2" xfId="20954" xr:uid="{00000000-0005-0000-0000-0000AB520000}"/>
    <cellStyle name="Total 6 2 4 2 2" xfId="20955" xr:uid="{00000000-0005-0000-0000-0000AC520000}"/>
    <cellStyle name="Total 6 2 4 3" xfId="20956" xr:uid="{00000000-0005-0000-0000-0000AD520000}"/>
    <cellStyle name="Total 6 2 4 3 2" xfId="20957" xr:uid="{00000000-0005-0000-0000-0000AE520000}"/>
    <cellStyle name="Total 6 2 4 4" xfId="20958" xr:uid="{00000000-0005-0000-0000-0000AF520000}"/>
    <cellStyle name="Total 6 2 4 4 2" xfId="20959" xr:uid="{00000000-0005-0000-0000-0000B0520000}"/>
    <cellStyle name="Total 6 2 4 5" xfId="20960" xr:uid="{00000000-0005-0000-0000-0000B1520000}"/>
    <cellStyle name="Total 6 2 5" xfId="20961" xr:uid="{00000000-0005-0000-0000-0000B2520000}"/>
    <cellStyle name="Total 6 2 5 2" xfId="20962" xr:uid="{00000000-0005-0000-0000-0000B3520000}"/>
    <cellStyle name="Total 6 2 5 2 2" xfId="20963" xr:uid="{00000000-0005-0000-0000-0000B4520000}"/>
    <cellStyle name="Total 6 2 5 3" xfId="20964" xr:uid="{00000000-0005-0000-0000-0000B5520000}"/>
    <cellStyle name="Total 6 2 5 3 2" xfId="20965" xr:uid="{00000000-0005-0000-0000-0000B6520000}"/>
    <cellStyle name="Total 6 2 5 4" xfId="20966" xr:uid="{00000000-0005-0000-0000-0000B7520000}"/>
    <cellStyle name="Total 6 2 6" xfId="20967" xr:uid="{00000000-0005-0000-0000-0000B8520000}"/>
    <cellStyle name="Total 6 2 6 2" xfId="20968" xr:uid="{00000000-0005-0000-0000-0000B9520000}"/>
    <cellStyle name="Total 6 2 7" xfId="20969" xr:uid="{00000000-0005-0000-0000-0000BA520000}"/>
    <cellStyle name="Total 6 2 7 2" xfId="20970" xr:uid="{00000000-0005-0000-0000-0000BB520000}"/>
    <cellStyle name="Total 6 2 8" xfId="20971" xr:uid="{00000000-0005-0000-0000-0000BC520000}"/>
    <cellStyle name="Total 6 2 8 2" xfId="20972" xr:uid="{00000000-0005-0000-0000-0000BD520000}"/>
    <cellStyle name="Total 6 2 9" xfId="20973" xr:uid="{00000000-0005-0000-0000-0000BE520000}"/>
    <cellStyle name="Total 6 3" xfId="20974" xr:uid="{00000000-0005-0000-0000-0000BF520000}"/>
    <cellStyle name="Total 6 3 2" xfId="20975" xr:uid="{00000000-0005-0000-0000-0000C0520000}"/>
    <cellStyle name="Total 6 3 2 2" xfId="20976" xr:uid="{00000000-0005-0000-0000-0000C1520000}"/>
    <cellStyle name="Total 6 3 3" xfId="20977" xr:uid="{00000000-0005-0000-0000-0000C2520000}"/>
    <cellStyle name="Total 6 3 3 2" xfId="20978" xr:uid="{00000000-0005-0000-0000-0000C3520000}"/>
    <cellStyle name="Total 6 3 4" xfId="20979" xr:uid="{00000000-0005-0000-0000-0000C4520000}"/>
    <cellStyle name="Total 6 4" xfId="20980" xr:uid="{00000000-0005-0000-0000-0000C5520000}"/>
    <cellStyle name="Total 6 4 2" xfId="20981" xr:uid="{00000000-0005-0000-0000-0000C6520000}"/>
    <cellStyle name="Total 6 4 2 2" xfId="20982" xr:uid="{00000000-0005-0000-0000-0000C7520000}"/>
    <cellStyle name="Total 6 4 3" xfId="20983" xr:uid="{00000000-0005-0000-0000-0000C8520000}"/>
    <cellStyle name="Total 6 4 3 2" xfId="20984" xr:uid="{00000000-0005-0000-0000-0000C9520000}"/>
    <cellStyle name="Total 6 4 4" xfId="20985" xr:uid="{00000000-0005-0000-0000-0000CA520000}"/>
    <cellStyle name="Total 6 5" xfId="20986" xr:uid="{00000000-0005-0000-0000-0000CB520000}"/>
    <cellStyle name="Total 6 5 2" xfId="20987" xr:uid="{00000000-0005-0000-0000-0000CC520000}"/>
    <cellStyle name="Total 6 5 2 2" xfId="20988" xr:uid="{00000000-0005-0000-0000-0000CD520000}"/>
    <cellStyle name="Total 6 5 3" xfId="20989" xr:uid="{00000000-0005-0000-0000-0000CE520000}"/>
    <cellStyle name="Total 6 5 3 2" xfId="20990" xr:uid="{00000000-0005-0000-0000-0000CF520000}"/>
    <cellStyle name="Total 6 5 4" xfId="20991" xr:uid="{00000000-0005-0000-0000-0000D0520000}"/>
    <cellStyle name="Total 6 6" xfId="20992" xr:uid="{00000000-0005-0000-0000-0000D1520000}"/>
    <cellStyle name="Total 6 6 2" xfId="20993" xr:uid="{00000000-0005-0000-0000-0000D2520000}"/>
    <cellStyle name="Total 6 6 2 2" xfId="20994" xr:uid="{00000000-0005-0000-0000-0000D3520000}"/>
    <cellStyle name="Total 6 6 3" xfId="20995" xr:uid="{00000000-0005-0000-0000-0000D4520000}"/>
    <cellStyle name="Total 6 6 3 2" xfId="20996" xr:uid="{00000000-0005-0000-0000-0000D5520000}"/>
    <cellStyle name="Total 6 6 4" xfId="20997" xr:uid="{00000000-0005-0000-0000-0000D6520000}"/>
    <cellStyle name="Total 6 6 4 2" xfId="20998" xr:uid="{00000000-0005-0000-0000-0000D7520000}"/>
    <cellStyle name="Total 6 6 5" xfId="20999" xr:uid="{00000000-0005-0000-0000-0000D8520000}"/>
    <cellStyle name="Total 6 7" xfId="21000" xr:uid="{00000000-0005-0000-0000-0000D9520000}"/>
    <cellStyle name="Total 6 7 2" xfId="21001" xr:uid="{00000000-0005-0000-0000-0000DA520000}"/>
    <cellStyle name="Total 6 7 2 2" xfId="21002" xr:uid="{00000000-0005-0000-0000-0000DB520000}"/>
    <cellStyle name="Total 6 7 3" xfId="21003" xr:uid="{00000000-0005-0000-0000-0000DC520000}"/>
    <cellStyle name="Total 6 7 3 2" xfId="21004" xr:uid="{00000000-0005-0000-0000-0000DD520000}"/>
    <cellStyle name="Total 6 7 4" xfId="21005" xr:uid="{00000000-0005-0000-0000-0000DE520000}"/>
    <cellStyle name="Total 6 8" xfId="21006" xr:uid="{00000000-0005-0000-0000-0000DF520000}"/>
    <cellStyle name="Total 6 8 2" xfId="21007" xr:uid="{00000000-0005-0000-0000-0000E0520000}"/>
    <cellStyle name="Total 6 9" xfId="21008" xr:uid="{00000000-0005-0000-0000-0000E1520000}"/>
    <cellStyle name="Total 6 9 2" xfId="21009" xr:uid="{00000000-0005-0000-0000-0000E2520000}"/>
    <cellStyle name="Total 7" xfId="3212" xr:uid="{00000000-0005-0000-0000-0000E3520000}"/>
    <cellStyle name="Total 7 10" xfId="21011" xr:uid="{00000000-0005-0000-0000-0000E4520000}"/>
    <cellStyle name="Total 7 10 2" xfId="21012" xr:uid="{00000000-0005-0000-0000-0000E5520000}"/>
    <cellStyle name="Total 7 11" xfId="21013" xr:uid="{00000000-0005-0000-0000-0000E6520000}"/>
    <cellStyle name="Total 7 12" xfId="21010" xr:uid="{00000000-0005-0000-0000-0000E7520000}"/>
    <cellStyle name="Total 7 2" xfId="21014" xr:uid="{00000000-0005-0000-0000-0000E8520000}"/>
    <cellStyle name="Total 7 2 2" xfId="21015" xr:uid="{00000000-0005-0000-0000-0000E9520000}"/>
    <cellStyle name="Total 7 2 2 2" xfId="21016" xr:uid="{00000000-0005-0000-0000-0000EA520000}"/>
    <cellStyle name="Total 7 2 3" xfId="21017" xr:uid="{00000000-0005-0000-0000-0000EB520000}"/>
    <cellStyle name="Total 7 2 3 2" xfId="21018" xr:uid="{00000000-0005-0000-0000-0000EC520000}"/>
    <cellStyle name="Total 7 2 4" xfId="21019" xr:uid="{00000000-0005-0000-0000-0000ED520000}"/>
    <cellStyle name="Total 7 3" xfId="21020" xr:uid="{00000000-0005-0000-0000-0000EE520000}"/>
    <cellStyle name="Total 7 3 2" xfId="21021" xr:uid="{00000000-0005-0000-0000-0000EF520000}"/>
    <cellStyle name="Total 7 3 2 2" xfId="21022" xr:uid="{00000000-0005-0000-0000-0000F0520000}"/>
    <cellStyle name="Total 7 3 3" xfId="21023" xr:uid="{00000000-0005-0000-0000-0000F1520000}"/>
    <cellStyle name="Total 7 3 3 2" xfId="21024" xr:uid="{00000000-0005-0000-0000-0000F2520000}"/>
    <cellStyle name="Total 7 3 4" xfId="21025" xr:uid="{00000000-0005-0000-0000-0000F3520000}"/>
    <cellStyle name="Total 7 4" xfId="21026" xr:uid="{00000000-0005-0000-0000-0000F4520000}"/>
    <cellStyle name="Total 7 4 2" xfId="21027" xr:uid="{00000000-0005-0000-0000-0000F5520000}"/>
    <cellStyle name="Total 7 4 2 2" xfId="21028" xr:uid="{00000000-0005-0000-0000-0000F6520000}"/>
    <cellStyle name="Total 7 4 3" xfId="21029" xr:uid="{00000000-0005-0000-0000-0000F7520000}"/>
    <cellStyle name="Total 7 4 3 2" xfId="21030" xr:uid="{00000000-0005-0000-0000-0000F8520000}"/>
    <cellStyle name="Total 7 4 4" xfId="21031" xr:uid="{00000000-0005-0000-0000-0000F9520000}"/>
    <cellStyle name="Total 7 5" xfId="21032" xr:uid="{00000000-0005-0000-0000-0000FA520000}"/>
    <cellStyle name="Total 7 5 2" xfId="21033" xr:uid="{00000000-0005-0000-0000-0000FB520000}"/>
    <cellStyle name="Total 7 5 2 2" xfId="21034" xr:uid="{00000000-0005-0000-0000-0000FC520000}"/>
    <cellStyle name="Total 7 5 3" xfId="21035" xr:uid="{00000000-0005-0000-0000-0000FD520000}"/>
    <cellStyle name="Total 7 5 3 2" xfId="21036" xr:uid="{00000000-0005-0000-0000-0000FE520000}"/>
    <cellStyle name="Total 7 5 4" xfId="21037" xr:uid="{00000000-0005-0000-0000-0000FF520000}"/>
    <cellStyle name="Total 7 5 4 2" xfId="21038" xr:uid="{00000000-0005-0000-0000-000000530000}"/>
    <cellStyle name="Total 7 5 5" xfId="21039" xr:uid="{00000000-0005-0000-0000-000001530000}"/>
    <cellStyle name="Total 7 6" xfId="21040" xr:uid="{00000000-0005-0000-0000-000002530000}"/>
    <cellStyle name="Total 7 6 2" xfId="21041" xr:uid="{00000000-0005-0000-0000-000003530000}"/>
    <cellStyle name="Total 7 6 2 2" xfId="21042" xr:uid="{00000000-0005-0000-0000-000004530000}"/>
    <cellStyle name="Total 7 6 3" xfId="21043" xr:uid="{00000000-0005-0000-0000-000005530000}"/>
    <cellStyle name="Total 7 6 3 2" xfId="21044" xr:uid="{00000000-0005-0000-0000-000006530000}"/>
    <cellStyle name="Total 7 6 4" xfId="21045" xr:uid="{00000000-0005-0000-0000-000007530000}"/>
    <cellStyle name="Total 7 7" xfId="21046" xr:uid="{00000000-0005-0000-0000-000008530000}"/>
    <cellStyle name="Total 7 7 2" xfId="21047" xr:uid="{00000000-0005-0000-0000-000009530000}"/>
    <cellStyle name="Total 7 8" xfId="21048" xr:uid="{00000000-0005-0000-0000-00000A530000}"/>
    <cellStyle name="Total 7 8 2" xfId="21049" xr:uid="{00000000-0005-0000-0000-00000B530000}"/>
    <cellStyle name="Total 7 9" xfId="21050" xr:uid="{00000000-0005-0000-0000-00000C530000}"/>
    <cellStyle name="Total 7 9 2" xfId="21051" xr:uid="{00000000-0005-0000-0000-00000D530000}"/>
    <cellStyle name="Total 8" xfId="3213" xr:uid="{00000000-0005-0000-0000-00000E530000}"/>
    <cellStyle name="Total 8 10" xfId="21053" xr:uid="{00000000-0005-0000-0000-00000F530000}"/>
    <cellStyle name="Total 8 10 2" xfId="21054" xr:uid="{00000000-0005-0000-0000-000010530000}"/>
    <cellStyle name="Total 8 11" xfId="21055" xr:uid="{00000000-0005-0000-0000-000011530000}"/>
    <cellStyle name="Total 8 12" xfId="21052" xr:uid="{00000000-0005-0000-0000-000012530000}"/>
    <cellStyle name="Total 8 2" xfId="21056" xr:uid="{00000000-0005-0000-0000-000013530000}"/>
    <cellStyle name="Total 8 2 2" xfId="21057" xr:uid="{00000000-0005-0000-0000-000014530000}"/>
    <cellStyle name="Total 8 2 2 2" xfId="21058" xr:uid="{00000000-0005-0000-0000-000015530000}"/>
    <cellStyle name="Total 8 2 3" xfId="21059" xr:uid="{00000000-0005-0000-0000-000016530000}"/>
    <cellStyle name="Total 8 2 3 2" xfId="21060" xr:uid="{00000000-0005-0000-0000-000017530000}"/>
    <cellStyle name="Total 8 2 4" xfId="21061" xr:uid="{00000000-0005-0000-0000-000018530000}"/>
    <cellStyle name="Total 8 3" xfId="21062" xr:uid="{00000000-0005-0000-0000-000019530000}"/>
    <cellStyle name="Total 8 3 2" xfId="21063" xr:uid="{00000000-0005-0000-0000-00001A530000}"/>
    <cellStyle name="Total 8 3 2 2" xfId="21064" xr:uid="{00000000-0005-0000-0000-00001B530000}"/>
    <cellStyle name="Total 8 3 3" xfId="21065" xr:uid="{00000000-0005-0000-0000-00001C530000}"/>
    <cellStyle name="Total 8 3 3 2" xfId="21066" xr:uid="{00000000-0005-0000-0000-00001D530000}"/>
    <cellStyle name="Total 8 3 4" xfId="21067" xr:uid="{00000000-0005-0000-0000-00001E530000}"/>
    <cellStyle name="Total 8 4" xfId="21068" xr:uid="{00000000-0005-0000-0000-00001F530000}"/>
    <cellStyle name="Total 8 4 2" xfId="21069" xr:uid="{00000000-0005-0000-0000-000020530000}"/>
    <cellStyle name="Total 8 4 2 2" xfId="21070" xr:uid="{00000000-0005-0000-0000-000021530000}"/>
    <cellStyle name="Total 8 4 3" xfId="21071" xr:uid="{00000000-0005-0000-0000-000022530000}"/>
    <cellStyle name="Total 8 4 3 2" xfId="21072" xr:uid="{00000000-0005-0000-0000-000023530000}"/>
    <cellStyle name="Total 8 4 4" xfId="21073" xr:uid="{00000000-0005-0000-0000-000024530000}"/>
    <cellStyle name="Total 8 5" xfId="21074" xr:uid="{00000000-0005-0000-0000-000025530000}"/>
    <cellStyle name="Total 8 5 2" xfId="21075" xr:uid="{00000000-0005-0000-0000-000026530000}"/>
    <cellStyle name="Total 8 5 2 2" xfId="21076" xr:uid="{00000000-0005-0000-0000-000027530000}"/>
    <cellStyle name="Total 8 5 3" xfId="21077" xr:uid="{00000000-0005-0000-0000-000028530000}"/>
    <cellStyle name="Total 8 5 3 2" xfId="21078" xr:uid="{00000000-0005-0000-0000-000029530000}"/>
    <cellStyle name="Total 8 5 4" xfId="21079" xr:uid="{00000000-0005-0000-0000-00002A530000}"/>
    <cellStyle name="Total 8 5 4 2" xfId="21080" xr:uid="{00000000-0005-0000-0000-00002B530000}"/>
    <cellStyle name="Total 8 5 5" xfId="21081" xr:uid="{00000000-0005-0000-0000-00002C530000}"/>
    <cellStyle name="Total 8 6" xfId="21082" xr:uid="{00000000-0005-0000-0000-00002D530000}"/>
    <cellStyle name="Total 8 6 2" xfId="21083" xr:uid="{00000000-0005-0000-0000-00002E530000}"/>
    <cellStyle name="Total 8 6 2 2" xfId="21084" xr:uid="{00000000-0005-0000-0000-00002F530000}"/>
    <cellStyle name="Total 8 6 3" xfId="21085" xr:uid="{00000000-0005-0000-0000-000030530000}"/>
    <cellStyle name="Total 8 6 3 2" xfId="21086" xr:uid="{00000000-0005-0000-0000-000031530000}"/>
    <cellStyle name="Total 8 6 4" xfId="21087" xr:uid="{00000000-0005-0000-0000-000032530000}"/>
    <cellStyle name="Total 8 7" xfId="21088" xr:uid="{00000000-0005-0000-0000-000033530000}"/>
    <cellStyle name="Total 8 7 2" xfId="21089" xr:uid="{00000000-0005-0000-0000-000034530000}"/>
    <cellStyle name="Total 8 8" xfId="21090" xr:uid="{00000000-0005-0000-0000-000035530000}"/>
    <cellStyle name="Total 8 8 2" xfId="21091" xr:uid="{00000000-0005-0000-0000-000036530000}"/>
    <cellStyle name="Total 8 9" xfId="21092" xr:uid="{00000000-0005-0000-0000-000037530000}"/>
    <cellStyle name="Total 8 9 2" xfId="21093" xr:uid="{00000000-0005-0000-0000-000038530000}"/>
    <cellStyle name="Total 9" xfId="3214" xr:uid="{00000000-0005-0000-0000-000039530000}"/>
    <cellStyle name="Total 9 10" xfId="21095" xr:uid="{00000000-0005-0000-0000-00003A530000}"/>
    <cellStyle name="Total 9 10 2" xfId="21096" xr:uid="{00000000-0005-0000-0000-00003B530000}"/>
    <cellStyle name="Total 9 11" xfId="21097" xr:uid="{00000000-0005-0000-0000-00003C530000}"/>
    <cellStyle name="Total 9 12" xfId="21094" xr:uid="{00000000-0005-0000-0000-00003D530000}"/>
    <cellStyle name="Total 9 2" xfId="21098" xr:uid="{00000000-0005-0000-0000-00003E530000}"/>
    <cellStyle name="Total 9 2 2" xfId="21099" xr:uid="{00000000-0005-0000-0000-00003F530000}"/>
    <cellStyle name="Total 9 2 2 2" xfId="21100" xr:uid="{00000000-0005-0000-0000-000040530000}"/>
    <cellStyle name="Total 9 2 3" xfId="21101" xr:uid="{00000000-0005-0000-0000-000041530000}"/>
    <cellStyle name="Total 9 2 3 2" xfId="21102" xr:uid="{00000000-0005-0000-0000-000042530000}"/>
    <cellStyle name="Total 9 2 4" xfId="21103" xr:uid="{00000000-0005-0000-0000-000043530000}"/>
    <cellStyle name="Total 9 3" xfId="21104" xr:uid="{00000000-0005-0000-0000-000044530000}"/>
    <cellStyle name="Total 9 3 2" xfId="21105" xr:uid="{00000000-0005-0000-0000-000045530000}"/>
    <cellStyle name="Total 9 3 2 2" xfId="21106" xr:uid="{00000000-0005-0000-0000-000046530000}"/>
    <cellStyle name="Total 9 3 3" xfId="21107" xr:uid="{00000000-0005-0000-0000-000047530000}"/>
    <cellStyle name="Total 9 3 3 2" xfId="21108" xr:uid="{00000000-0005-0000-0000-000048530000}"/>
    <cellStyle name="Total 9 3 4" xfId="21109" xr:uid="{00000000-0005-0000-0000-000049530000}"/>
    <cellStyle name="Total 9 4" xfId="21110" xr:uid="{00000000-0005-0000-0000-00004A530000}"/>
    <cellStyle name="Total 9 4 2" xfId="21111" xr:uid="{00000000-0005-0000-0000-00004B530000}"/>
    <cellStyle name="Total 9 4 2 2" xfId="21112" xr:uid="{00000000-0005-0000-0000-00004C530000}"/>
    <cellStyle name="Total 9 4 3" xfId="21113" xr:uid="{00000000-0005-0000-0000-00004D530000}"/>
    <cellStyle name="Total 9 4 3 2" xfId="21114" xr:uid="{00000000-0005-0000-0000-00004E530000}"/>
    <cellStyle name="Total 9 4 4" xfId="21115" xr:uid="{00000000-0005-0000-0000-00004F530000}"/>
    <cellStyle name="Total 9 5" xfId="21116" xr:uid="{00000000-0005-0000-0000-000050530000}"/>
    <cellStyle name="Total 9 5 2" xfId="21117" xr:uid="{00000000-0005-0000-0000-000051530000}"/>
    <cellStyle name="Total 9 5 2 2" xfId="21118" xr:uid="{00000000-0005-0000-0000-000052530000}"/>
    <cellStyle name="Total 9 5 3" xfId="21119" xr:uid="{00000000-0005-0000-0000-000053530000}"/>
    <cellStyle name="Total 9 5 3 2" xfId="21120" xr:uid="{00000000-0005-0000-0000-000054530000}"/>
    <cellStyle name="Total 9 5 4" xfId="21121" xr:uid="{00000000-0005-0000-0000-000055530000}"/>
    <cellStyle name="Total 9 5 4 2" xfId="21122" xr:uid="{00000000-0005-0000-0000-000056530000}"/>
    <cellStyle name="Total 9 5 5" xfId="21123" xr:uid="{00000000-0005-0000-0000-000057530000}"/>
    <cellStyle name="Total 9 6" xfId="21124" xr:uid="{00000000-0005-0000-0000-000058530000}"/>
    <cellStyle name="Total 9 6 2" xfId="21125" xr:uid="{00000000-0005-0000-0000-000059530000}"/>
    <cellStyle name="Total 9 6 2 2" xfId="21126" xr:uid="{00000000-0005-0000-0000-00005A530000}"/>
    <cellStyle name="Total 9 6 3" xfId="21127" xr:uid="{00000000-0005-0000-0000-00005B530000}"/>
    <cellStyle name="Total 9 6 3 2" xfId="21128" xr:uid="{00000000-0005-0000-0000-00005C530000}"/>
    <cellStyle name="Total 9 6 4" xfId="21129" xr:uid="{00000000-0005-0000-0000-00005D530000}"/>
    <cellStyle name="Total 9 7" xfId="21130" xr:uid="{00000000-0005-0000-0000-00005E530000}"/>
    <cellStyle name="Total 9 7 2" xfId="21131" xr:uid="{00000000-0005-0000-0000-00005F530000}"/>
    <cellStyle name="Total 9 8" xfId="21132" xr:uid="{00000000-0005-0000-0000-000060530000}"/>
    <cellStyle name="Total 9 8 2" xfId="21133" xr:uid="{00000000-0005-0000-0000-000061530000}"/>
    <cellStyle name="Total 9 9" xfId="21134" xr:uid="{00000000-0005-0000-0000-000062530000}"/>
    <cellStyle name="Total 9 9 2" xfId="21135" xr:uid="{00000000-0005-0000-0000-000063530000}"/>
    <cellStyle name="Überschrift" xfId="3215" xr:uid="{00000000-0005-0000-0000-000064530000}"/>
    <cellStyle name="Überschrift 1" xfId="3216" xr:uid="{00000000-0005-0000-0000-000065530000}"/>
    <cellStyle name="Überschrift 1 10" xfId="21138" xr:uid="{00000000-0005-0000-0000-000066530000}"/>
    <cellStyle name="Überschrift 1 10 2" xfId="21139" xr:uid="{00000000-0005-0000-0000-000067530000}"/>
    <cellStyle name="Überschrift 1 11" xfId="21140" xr:uid="{00000000-0005-0000-0000-000068530000}"/>
    <cellStyle name="Überschrift 1 12" xfId="21137" xr:uid="{00000000-0005-0000-0000-000069530000}"/>
    <cellStyle name="Überschrift 1 2" xfId="21141" xr:uid="{00000000-0005-0000-0000-00006A530000}"/>
    <cellStyle name="Überschrift 1 2 2" xfId="21142" xr:uid="{00000000-0005-0000-0000-00006B530000}"/>
    <cellStyle name="Überschrift 1 2 2 2" xfId="21143" xr:uid="{00000000-0005-0000-0000-00006C530000}"/>
    <cellStyle name="Überschrift 1 2 3" xfId="21144" xr:uid="{00000000-0005-0000-0000-00006D530000}"/>
    <cellStyle name="Überschrift 1 2 3 2" xfId="21145" xr:uid="{00000000-0005-0000-0000-00006E530000}"/>
    <cellStyle name="Überschrift 1 2 4" xfId="21146" xr:uid="{00000000-0005-0000-0000-00006F530000}"/>
    <cellStyle name="Überschrift 1 3" xfId="21147" xr:uid="{00000000-0005-0000-0000-000070530000}"/>
    <cellStyle name="Überschrift 1 3 2" xfId="21148" xr:uid="{00000000-0005-0000-0000-000071530000}"/>
    <cellStyle name="Überschrift 1 3 2 2" xfId="21149" xr:uid="{00000000-0005-0000-0000-000072530000}"/>
    <cellStyle name="Überschrift 1 3 3" xfId="21150" xr:uid="{00000000-0005-0000-0000-000073530000}"/>
    <cellStyle name="Überschrift 1 3 3 2" xfId="21151" xr:uid="{00000000-0005-0000-0000-000074530000}"/>
    <cellStyle name="Überschrift 1 3 4" xfId="21152" xr:uid="{00000000-0005-0000-0000-000075530000}"/>
    <cellStyle name="Überschrift 1 4" xfId="21153" xr:uid="{00000000-0005-0000-0000-000076530000}"/>
    <cellStyle name="Überschrift 1 4 2" xfId="21154" xr:uid="{00000000-0005-0000-0000-000077530000}"/>
    <cellStyle name="Überschrift 1 4 2 2" xfId="21155" xr:uid="{00000000-0005-0000-0000-000078530000}"/>
    <cellStyle name="Überschrift 1 4 3" xfId="21156" xr:uid="{00000000-0005-0000-0000-000079530000}"/>
    <cellStyle name="Überschrift 1 4 3 2" xfId="21157" xr:uid="{00000000-0005-0000-0000-00007A530000}"/>
    <cellStyle name="Überschrift 1 4 4" xfId="21158" xr:uid="{00000000-0005-0000-0000-00007B530000}"/>
    <cellStyle name="Überschrift 1 5" xfId="21159" xr:uid="{00000000-0005-0000-0000-00007C530000}"/>
    <cellStyle name="Überschrift 1 5 2" xfId="21160" xr:uid="{00000000-0005-0000-0000-00007D530000}"/>
    <cellStyle name="Überschrift 1 5 2 2" xfId="21161" xr:uid="{00000000-0005-0000-0000-00007E530000}"/>
    <cellStyle name="Überschrift 1 5 3" xfId="21162" xr:uid="{00000000-0005-0000-0000-00007F530000}"/>
    <cellStyle name="Überschrift 1 5 3 2" xfId="21163" xr:uid="{00000000-0005-0000-0000-000080530000}"/>
    <cellStyle name="Überschrift 1 5 4" xfId="21164" xr:uid="{00000000-0005-0000-0000-000081530000}"/>
    <cellStyle name="Überschrift 1 5 4 2" xfId="21165" xr:uid="{00000000-0005-0000-0000-000082530000}"/>
    <cellStyle name="Überschrift 1 5 5" xfId="21166" xr:uid="{00000000-0005-0000-0000-000083530000}"/>
    <cellStyle name="Überschrift 1 6" xfId="21167" xr:uid="{00000000-0005-0000-0000-000084530000}"/>
    <cellStyle name="Überschrift 1 6 2" xfId="21168" xr:uid="{00000000-0005-0000-0000-000085530000}"/>
    <cellStyle name="Überschrift 1 6 2 2" xfId="21169" xr:uid="{00000000-0005-0000-0000-000086530000}"/>
    <cellStyle name="Überschrift 1 6 3" xfId="21170" xr:uid="{00000000-0005-0000-0000-000087530000}"/>
    <cellStyle name="Überschrift 1 6 3 2" xfId="21171" xr:uid="{00000000-0005-0000-0000-000088530000}"/>
    <cellStyle name="Überschrift 1 6 4" xfId="21172" xr:uid="{00000000-0005-0000-0000-000089530000}"/>
    <cellStyle name="Überschrift 1 7" xfId="21173" xr:uid="{00000000-0005-0000-0000-00008A530000}"/>
    <cellStyle name="Überschrift 1 7 2" xfId="21174" xr:uid="{00000000-0005-0000-0000-00008B530000}"/>
    <cellStyle name="Überschrift 1 8" xfId="21175" xr:uid="{00000000-0005-0000-0000-00008C530000}"/>
    <cellStyle name="Überschrift 1 8 2" xfId="21176" xr:uid="{00000000-0005-0000-0000-00008D530000}"/>
    <cellStyle name="Überschrift 1 9" xfId="21177" xr:uid="{00000000-0005-0000-0000-00008E530000}"/>
    <cellStyle name="Überschrift 1 9 2" xfId="21178" xr:uid="{00000000-0005-0000-0000-00008F530000}"/>
    <cellStyle name="Überschrift 10" xfId="21179" xr:uid="{00000000-0005-0000-0000-000090530000}"/>
    <cellStyle name="Überschrift 10 2" xfId="21180" xr:uid="{00000000-0005-0000-0000-000091530000}"/>
    <cellStyle name="Überschrift 11" xfId="21181" xr:uid="{00000000-0005-0000-0000-000092530000}"/>
    <cellStyle name="Überschrift 11 2" xfId="21182" xr:uid="{00000000-0005-0000-0000-000093530000}"/>
    <cellStyle name="Überschrift 12" xfId="21183" xr:uid="{00000000-0005-0000-0000-000094530000}"/>
    <cellStyle name="Überschrift 12 2" xfId="21184" xr:uid="{00000000-0005-0000-0000-000095530000}"/>
    <cellStyle name="Überschrift 13" xfId="21185" xr:uid="{00000000-0005-0000-0000-000096530000}"/>
    <cellStyle name="Überschrift 13 2" xfId="21186" xr:uid="{00000000-0005-0000-0000-000097530000}"/>
    <cellStyle name="Überschrift 14" xfId="21187" xr:uid="{00000000-0005-0000-0000-000098530000}"/>
    <cellStyle name="Überschrift 15" xfId="21136" xr:uid="{00000000-0005-0000-0000-000099530000}"/>
    <cellStyle name="Überschrift 2" xfId="3217" xr:uid="{00000000-0005-0000-0000-00009A530000}"/>
    <cellStyle name="Überschrift 2 10" xfId="21189" xr:uid="{00000000-0005-0000-0000-00009B530000}"/>
    <cellStyle name="Überschrift 2 10 2" xfId="21190" xr:uid="{00000000-0005-0000-0000-00009C530000}"/>
    <cellStyle name="Überschrift 2 11" xfId="21191" xr:uid="{00000000-0005-0000-0000-00009D530000}"/>
    <cellStyle name="Überschrift 2 12" xfId="21188" xr:uid="{00000000-0005-0000-0000-00009E530000}"/>
    <cellStyle name="Überschrift 2 2" xfId="21192" xr:uid="{00000000-0005-0000-0000-00009F530000}"/>
    <cellStyle name="Überschrift 2 2 2" xfId="21193" xr:uid="{00000000-0005-0000-0000-0000A0530000}"/>
    <cellStyle name="Überschrift 2 2 2 2" xfId="21194" xr:uid="{00000000-0005-0000-0000-0000A1530000}"/>
    <cellStyle name="Überschrift 2 2 3" xfId="21195" xr:uid="{00000000-0005-0000-0000-0000A2530000}"/>
    <cellStyle name="Überschrift 2 2 3 2" xfId="21196" xr:uid="{00000000-0005-0000-0000-0000A3530000}"/>
    <cellStyle name="Überschrift 2 2 4" xfId="21197" xr:uid="{00000000-0005-0000-0000-0000A4530000}"/>
    <cellStyle name="Überschrift 2 3" xfId="21198" xr:uid="{00000000-0005-0000-0000-0000A5530000}"/>
    <cellStyle name="Überschrift 2 3 2" xfId="21199" xr:uid="{00000000-0005-0000-0000-0000A6530000}"/>
    <cellStyle name="Überschrift 2 3 2 2" xfId="21200" xr:uid="{00000000-0005-0000-0000-0000A7530000}"/>
    <cellStyle name="Überschrift 2 3 3" xfId="21201" xr:uid="{00000000-0005-0000-0000-0000A8530000}"/>
    <cellStyle name="Überschrift 2 3 3 2" xfId="21202" xr:uid="{00000000-0005-0000-0000-0000A9530000}"/>
    <cellStyle name="Überschrift 2 3 4" xfId="21203" xr:uid="{00000000-0005-0000-0000-0000AA530000}"/>
    <cellStyle name="Überschrift 2 4" xfId="21204" xr:uid="{00000000-0005-0000-0000-0000AB530000}"/>
    <cellStyle name="Überschrift 2 4 2" xfId="21205" xr:uid="{00000000-0005-0000-0000-0000AC530000}"/>
    <cellStyle name="Überschrift 2 4 2 2" xfId="21206" xr:uid="{00000000-0005-0000-0000-0000AD530000}"/>
    <cellStyle name="Überschrift 2 4 3" xfId="21207" xr:uid="{00000000-0005-0000-0000-0000AE530000}"/>
    <cellStyle name="Überschrift 2 4 3 2" xfId="21208" xr:uid="{00000000-0005-0000-0000-0000AF530000}"/>
    <cellStyle name="Überschrift 2 4 4" xfId="21209" xr:uid="{00000000-0005-0000-0000-0000B0530000}"/>
    <cellStyle name="Überschrift 2 5" xfId="21210" xr:uid="{00000000-0005-0000-0000-0000B1530000}"/>
    <cellStyle name="Überschrift 2 5 2" xfId="21211" xr:uid="{00000000-0005-0000-0000-0000B2530000}"/>
    <cellStyle name="Überschrift 2 5 2 2" xfId="21212" xr:uid="{00000000-0005-0000-0000-0000B3530000}"/>
    <cellStyle name="Überschrift 2 5 3" xfId="21213" xr:uid="{00000000-0005-0000-0000-0000B4530000}"/>
    <cellStyle name="Überschrift 2 5 3 2" xfId="21214" xr:uid="{00000000-0005-0000-0000-0000B5530000}"/>
    <cellStyle name="Überschrift 2 5 4" xfId="21215" xr:uid="{00000000-0005-0000-0000-0000B6530000}"/>
    <cellStyle name="Überschrift 2 5 4 2" xfId="21216" xr:uid="{00000000-0005-0000-0000-0000B7530000}"/>
    <cellStyle name="Überschrift 2 5 5" xfId="21217" xr:uid="{00000000-0005-0000-0000-0000B8530000}"/>
    <cellStyle name="Überschrift 2 6" xfId="21218" xr:uid="{00000000-0005-0000-0000-0000B9530000}"/>
    <cellStyle name="Überschrift 2 6 2" xfId="21219" xr:uid="{00000000-0005-0000-0000-0000BA530000}"/>
    <cellStyle name="Überschrift 2 6 2 2" xfId="21220" xr:uid="{00000000-0005-0000-0000-0000BB530000}"/>
    <cellStyle name="Überschrift 2 6 3" xfId="21221" xr:uid="{00000000-0005-0000-0000-0000BC530000}"/>
    <cellStyle name="Überschrift 2 6 3 2" xfId="21222" xr:uid="{00000000-0005-0000-0000-0000BD530000}"/>
    <cellStyle name="Überschrift 2 6 4" xfId="21223" xr:uid="{00000000-0005-0000-0000-0000BE530000}"/>
    <cellStyle name="Überschrift 2 7" xfId="21224" xr:uid="{00000000-0005-0000-0000-0000BF530000}"/>
    <cellStyle name="Überschrift 2 7 2" xfId="21225" xr:uid="{00000000-0005-0000-0000-0000C0530000}"/>
    <cellStyle name="Überschrift 2 8" xfId="21226" xr:uid="{00000000-0005-0000-0000-0000C1530000}"/>
    <cellStyle name="Überschrift 2 8 2" xfId="21227" xr:uid="{00000000-0005-0000-0000-0000C2530000}"/>
    <cellStyle name="Überschrift 2 9" xfId="21228" xr:uid="{00000000-0005-0000-0000-0000C3530000}"/>
    <cellStyle name="Überschrift 2 9 2" xfId="21229" xr:uid="{00000000-0005-0000-0000-0000C4530000}"/>
    <cellStyle name="Überschrift 3" xfId="3218" xr:uid="{00000000-0005-0000-0000-0000C5530000}"/>
    <cellStyle name="Überschrift 3 10" xfId="21231" xr:uid="{00000000-0005-0000-0000-0000C6530000}"/>
    <cellStyle name="Überschrift 3 10 2" xfId="21232" xr:uid="{00000000-0005-0000-0000-0000C7530000}"/>
    <cellStyle name="Überschrift 3 11" xfId="21233" xr:uid="{00000000-0005-0000-0000-0000C8530000}"/>
    <cellStyle name="Überschrift 3 12" xfId="21230" xr:uid="{00000000-0005-0000-0000-0000C9530000}"/>
    <cellStyle name="Überschrift 3 2" xfId="21234" xr:uid="{00000000-0005-0000-0000-0000CA530000}"/>
    <cellStyle name="Überschrift 3 2 2" xfId="21235" xr:uid="{00000000-0005-0000-0000-0000CB530000}"/>
    <cellStyle name="Überschrift 3 2 2 2" xfId="21236" xr:uid="{00000000-0005-0000-0000-0000CC530000}"/>
    <cellStyle name="Überschrift 3 2 3" xfId="21237" xr:uid="{00000000-0005-0000-0000-0000CD530000}"/>
    <cellStyle name="Überschrift 3 2 3 2" xfId="21238" xr:uid="{00000000-0005-0000-0000-0000CE530000}"/>
    <cellStyle name="Überschrift 3 2 4" xfId="21239" xr:uid="{00000000-0005-0000-0000-0000CF530000}"/>
    <cellStyle name="Überschrift 3 3" xfId="21240" xr:uid="{00000000-0005-0000-0000-0000D0530000}"/>
    <cellStyle name="Überschrift 3 3 2" xfId="21241" xr:uid="{00000000-0005-0000-0000-0000D1530000}"/>
    <cellStyle name="Überschrift 3 3 2 2" xfId="21242" xr:uid="{00000000-0005-0000-0000-0000D2530000}"/>
    <cellStyle name="Überschrift 3 3 3" xfId="21243" xr:uid="{00000000-0005-0000-0000-0000D3530000}"/>
    <cellStyle name="Überschrift 3 3 3 2" xfId="21244" xr:uid="{00000000-0005-0000-0000-0000D4530000}"/>
    <cellStyle name="Überschrift 3 3 4" xfId="21245" xr:uid="{00000000-0005-0000-0000-0000D5530000}"/>
    <cellStyle name="Überschrift 3 4" xfId="21246" xr:uid="{00000000-0005-0000-0000-0000D6530000}"/>
    <cellStyle name="Überschrift 3 4 2" xfId="21247" xr:uid="{00000000-0005-0000-0000-0000D7530000}"/>
    <cellStyle name="Überschrift 3 4 2 2" xfId="21248" xr:uid="{00000000-0005-0000-0000-0000D8530000}"/>
    <cellStyle name="Überschrift 3 4 3" xfId="21249" xr:uid="{00000000-0005-0000-0000-0000D9530000}"/>
    <cellStyle name="Überschrift 3 4 3 2" xfId="21250" xr:uid="{00000000-0005-0000-0000-0000DA530000}"/>
    <cellStyle name="Überschrift 3 4 4" xfId="21251" xr:uid="{00000000-0005-0000-0000-0000DB530000}"/>
    <cellStyle name="Überschrift 3 5" xfId="21252" xr:uid="{00000000-0005-0000-0000-0000DC530000}"/>
    <cellStyle name="Überschrift 3 5 2" xfId="21253" xr:uid="{00000000-0005-0000-0000-0000DD530000}"/>
    <cellStyle name="Überschrift 3 5 2 2" xfId="21254" xr:uid="{00000000-0005-0000-0000-0000DE530000}"/>
    <cellStyle name="Überschrift 3 5 3" xfId="21255" xr:uid="{00000000-0005-0000-0000-0000DF530000}"/>
    <cellStyle name="Überschrift 3 5 3 2" xfId="21256" xr:uid="{00000000-0005-0000-0000-0000E0530000}"/>
    <cellStyle name="Überschrift 3 5 4" xfId="21257" xr:uid="{00000000-0005-0000-0000-0000E1530000}"/>
    <cellStyle name="Überschrift 3 5 4 2" xfId="21258" xr:uid="{00000000-0005-0000-0000-0000E2530000}"/>
    <cellStyle name="Überschrift 3 5 5" xfId="21259" xr:uid="{00000000-0005-0000-0000-0000E3530000}"/>
    <cellStyle name="Überschrift 3 6" xfId="21260" xr:uid="{00000000-0005-0000-0000-0000E4530000}"/>
    <cellStyle name="Überschrift 3 6 2" xfId="21261" xr:uid="{00000000-0005-0000-0000-0000E5530000}"/>
    <cellStyle name="Überschrift 3 6 2 2" xfId="21262" xr:uid="{00000000-0005-0000-0000-0000E6530000}"/>
    <cellStyle name="Überschrift 3 6 3" xfId="21263" xr:uid="{00000000-0005-0000-0000-0000E7530000}"/>
    <cellStyle name="Überschrift 3 6 3 2" xfId="21264" xr:uid="{00000000-0005-0000-0000-0000E8530000}"/>
    <cellStyle name="Überschrift 3 6 4" xfId="21265" xr:uid="{00000000-0005-0000-0000-0000E9530000}"/>
    <cellStyle name="Überschrift 3 7" xfId="21266" xr:uid="{00000000-0005-0000-0000-0000EA530000}"/>
    <cellStyle name="Überschrift 3 7 2" xfId="21267" xr:uid="{00000000-0005-0000-0000-0000EB530000}"/>
    <cellStyle name="Überschrift 3 8" xfId="21268" xr:uid="{00000000-0005-0000-0000-0000EC530000}"/>
    <cellStyle name="Überschrift 3 8 2" xfId="21269" xr:uid="{00000000-0005-0000-0000-0000ED530000}"/>
    <cellStyle name="Überschrift 3 9" xfId="21270" xr:uid="{00000000-0005-0000-0000-0000EE530000}"/>
    <cellStyle name="Überschrift 3 9 2" xfId="21271" xr:uid="{00000000-0005-0000-0000-0000EF530000}"/>
    <cellStyle name="Überschrift 4" xfId="3219" xr:uid="{00000000-0005-0000-0000-0000F0530000}"/>
    <cellStyle name="Überschrift 4 10" xfId="21273" xr:uid="{00000000-0005-0000-0000-0000F1530000}"/>
    <cellStyle name="Überschrift 4 10 2" xfId="21274" xr:uid="{00000000-0005-0000-0000-0000F2530000}"/>
    <cellStyle name="Überschrift 4 11" xfId="21275" xr:uid="{00000000-0005-0000-0000-0000F3530000}"/>
    <cellStyle name="Überschrift 4 12" xfId="21272" xr:uid="{00000000-0005-0000-0000-0000F4530000}"/>
    <cellStyle name="Überschrift 4 2" xfId="21276" xr:uid="{00000000-0005-0000-0000-0000F5530000}"/>
    <cellStyle name="Überschrift 4 2 2" xfId="21277" xr:uid="{00000000-0005-0000-0000-0000F6530000}"/>
    <cellStyle name="Überschrift 4 2 2 2" xfId="21278" xr:uid="{00000000-0005-0000-0000-0000F7530000}"/>
    <cellStyle name="Überschrift 4 2 3" xfId="21279" xr:uid="{00000000-0005-0000-0000-0000F8530000}"/>
    <cellStyle name="Überschrift 4 2 3 2" xfId="21280" xr:uid="{00000000-0005-0000-0000-0000F9530000}"/>
    <cellStyle name="Überschrift 4 2 4" xfId="21281" xr:uid="{00000000-0005-0000-0000-0000FA530000}"/>
    <cellStyle name="Überschrift 4 3" xfId="21282" xr:uid="{00000000-0005-0000-0000-0000FB530000}"/>
    <cellStyle name="Überschrift 4 3 2" xfId="21283" xr:uid="{00000000-0005-0000-0000-0000FC530000}"/>
    <cellStyle name="Überschrift 4 3 2 2" xfId="21284" xr:uid="{00000000-0005-0000-0000-0000FD530000}"/>
    <cellStyle name="Überschrift 4 3 3" xfId="21285" xr:uid="{00000000-0005-0000-0000-0000FE530000}"/>
    <cellStyle name="Überschrift 4 3 3 2" xfId="21286" xr:uid="{00000000-0005-0000-0000-0000FF530000}"/>
    <cellStyle name="Überschrift 4 3 4" xfId="21287" xr:uid="{00000000-0005-0000-0000-000000540000}"/>
    <cellStyle name="Überschrift 4 4" xfId="21288" xr:uid="{00000000-0005-0000-0000-000001540000}"/>
    <cellStyle name="Überschrift 4 4 2" xfId="21289" xr:uid="{00000000-0005-0000-0000-000002540000}"/>
    <cellStyle name="Überschrift 4 4 2 2" xfId="21290" xr:uid="{00000000-0005-0000-0000-000003540000}"/>
    <cellStyle name="Überschrift 4 4 3" xfId="21291" xr:uid="{00000000-0005-0000-0000-000004540000}"/>
    <cellStyle name="Überschrift 4 4 3 2" xfId="21292" xr:uid="{00000000-0005-0000-0000-000005540000}"/>
    <cellStyle name="Überschrift 4 4 4" xfId="21293" xr:uid="{00000000-0005-0000-0000-000006540000}"/>
    <cellStyle name="Überschrift 4 5" xfId="21294" xr:uid="{00000000-0005-0000-0000-000007540000}"/>
    <cellStyle name="Überschrift 4 5 2" xfId="21295" xr:uid="{00000000-0005-0000-0000-000008540000}"/>
    <cellStyle name="Überschrift 4 5 2 2" xfId="21296" xr:uid="{00000000-0005-0000-0000-000009540000}"/>
    <cellStyle name="Überschrift 4 5 3" xfId="21297" xr:uid="{00000000-0005-0000-0000-00000A540000}"/>
    <cellStyle name="Überschrift 4 5 3 2" xfId="21298" xr:uid="{00000000-0005-0000-0000-00000B540000}"/>
    <cellStyle name="Überschrift 4 5 4" xfId="21299" xr:uid="{00000000-0005-0000-0000-00000C540000}"/>
    <cellStyle name="Überschrift 4 5 4 2" xfId="21300" xr:uid="{00000000-0005-0000-0000-00000D540000}"/>
    <cellStyle name="Überschrift 4 5 5" xfId="21301" xr:uid="{00000000-0005-0000-0000-00000E540000}"/>
    <cellStyle name="Überschrift 4 6" xfId="21302" xr:uid="{00000000-0005-0000-0000-00000F540000}"/>
    <cellStyle name="Überschrift 4 6 2" xfId="21303" xr:uid="{00000000-0005-0000-0000-000010540000}"/>
    <cellStyle name="Überschrift 4 6 2 2" xfId="21304" xr:uid="{00000000-0005-0000-0000-000011540000}"/>
    <cellStyle name="Überschrift 4 6 3" xfId="21305" xr:uid="{00000000-0005-0000-0000-000012540000}"/>
    <cellStyle name="Überschrift 4 6 3 2" xfId="21306" xr:uid="{00000000-0005-0000-0000-000013540000}"/>
    <cellStyle name="Überschrift 4 6 4" xfId="21307" xr:uid="{00000000-0005-0000-0000-000014540000}"/>
    <cellStyle name="Überschrift 4 7" xfId="21308" xr:uid="{00000000-0005-0000-0000-000015540000}"/>
    <cellStyle name="Überschrift 4 7 2" xfId="21309" xr:uid="{00000000-0005-0000-0000-000016540000}"/>
    <cellStyle name="Überschrift 4 8" xfId="21310" xr:uid="{00000000-0005-0000-0000-000017540000}"/>
    <cellStyle name="Überschrift 4 8 2" xfId="21311" xr:uid="{00000000-0005-0000-0000-000018540000}"/>
    <cellStyle name="Überschrift 4 9" xfId="21312" xr:uid="{00000000-0005-0000-0000-000019540000}"/>
    <cellStyle name="Überschrift 4 9 2" xfId="21313" xr:uid="{00000000-0005-0000-0000-00001A540000}"/>
    <cellStyle name="Überschrift 5" xfId="21314" xr:uid="{00000000-0005-0000-0000-00001B540000}"/>
    <cellStyle name="Überschrift 5 2" xfId="21315" xr:uid="{00000000-0005-0000-0000-00001C540000}"/>
    <cellStyle name="Überschrift 5 2 2" xfId="21316" xr:uid="{00000000-0005-0000-0000-00001D540000}"/>
    <cellStyle name="Überschrift 5 3" xfId="21317" xr:uid="{00000000-0005-0000-0000-00001E540000}"/>
    <cellStyle name="Überschrift 5 3 2" xfId="21318" xr:uid="{00000000-0005-0000-0000-00001F540000}"/>
    <cellStyle name="Überschrift 5 4" xfId="21319" xr:uid="{00000000-0005-0000-0000-000020540000}"/>
    <cellStyle name="Überschrift 6" xfId="21320" xr:uid="{00000000-0005-0000-0000-000021540000}"/>
    <cellStyle name="Überschrift 6 2" xfId="21321" xr:uid="{00000000-0005-0000-0000-000022540000}"/>
    <cellStyle name="Überschrift 6 2 2" xfId="21322" xr:uid="{00000000-0005-0000-0000-000023540000}"/>
    <cellStyle name="Überschrift 6 3" xfId="21323" xr:uid="{00000000-0005-0000-0000-000024540000}"/>
    <cellStyle name="Überschrift 6 3 2" xfId="21324" xr:uid="{00000000-0005-0000-0000-000025540000}"/>
    <cellStyle name="Überschrift 6 4" xfId="21325" xr:uid="{00000000-0005-0000-0000-000026540000}"/>
    <cellStyle name="Überschrift 7" xfId="21326" xr:uid="{00000000-0005-0000-0000-000027540000}"/>
    <cellStyle name="Überschrift 7 2" xfId="21327" xr:uid="{00000000-0005-0000-0000-000028540000}"/>
    <cellStyle name="Überschrift 7 2 2" xfId="21328" xr:uid="{00000000-0005-0000-0000-000029540000}"/>
    <cellStyle name="Überschrift 7 3" xfId="21329" xr:uid="{00000000-0005-0000-0000-00002A540000}"/>
    <cellStyle name="Überschrift 7 3 2" xfId="21330" xr:uid="{00000000-0005-0000-0000-00002B540000}"/>
    <cellStyle name="Überschrift 7 4" xfId="21331" xr:uid="{00000000-0005-0000-0000-00002C540000}"/>
    <cellStyle name="Überschrift 8" xfId="21332" xr:uid="{00000000-0005-0000-0000-00002D540000}"/>
    <cellStyle name="Überschrift 8 2" xfId="21333" xr:uid="{00000000-0005-0000-0000-00002E540000}"/>
    <cellStyle name="Überschrift 8 2 2" xfId="21334" xr:uid="{00000000-0005-0000-0000-00002F540000}"/>
    <cellStyle name="Überschrift 8 3" xfId="21335" xr:uid="{00000000-0005-0000-0000-000030540000}"/>
    <cellStyle name="Überschrift 8 3 2" xfId="21336" xr:uid="{00000000-0005-0000-0000-000031540000}"/>
    <cellStyle name="Überschrift 8 4" xfId="21337" xr:uid="{00000000-0005-0000-0000-000032540000}"/>
    <cellStyle name="Überschrift 8 4 2" xfId="21338" xr:uid="{00000000-0005-0000-0000-000033540000}"/>
    <cellStyle name="Überschrift 8 5" xfId="21339" xr:uid="{00000000-0005-0000-0000-000034540000}"/>
    <cellStyle name="Überschrift 9" xfId="21340" xr:uid="{00000000-0005-0000-0000-000035540000}"/>
    <cellStyle name="Überschrift 9 2" xfId="21341" xr:uid="{00000000-0005-0000-0000-000036540000}"/>
    <cellStyle name="Überschrift 9 2 2" xfId="21342" xr:uid="{00000000-0005-0000-0000-000037540000}"/>
    <cellStyle name="Überschrift 9 3" xfId="21343" xr:uid="{00000000-0005-0000-0000-000038540000}"/>
    <cellStyle name="Überschrift 9 3 2" xfId="21344" xr:uid="{00000000-0005-0000-0000-000039540000}"/>
    <cellStyle name="Überschrift 9 4" xfId="21345" xr:uid="{00000000-0005-0000-0000-00003A540000}"/>
    <cellStyle name="UserInput" xfId="21346" xr:uid="{00000000-0005-0000-0000-00003B540000}"/>
    <cellStyle name="Valuutta_Layo9704" xfId="3220" xr:uid="{00000000-0005-0000-0000-00003C540000}"/>
    <cellStyle name="Verknüpfte Zelle" xfId="3221" xr:uid="{00000000-0005-0000-0000-00003D540000}"/>
    <cellStyle name="Verknüpfte Zelle 10" xfId="21348" xr:uid="{00000000-0005-0000-0000-00003E540000}"/>
    <cellStyle name="Verknüpfte Zelle 10 2" xfId="21349" xr:uid="{00000000-0005-0000-0000-00003F540000}"/>
    <cellStyle name="Verknüpfte Zelle 11" xfId="21350" xr:uid="{00000000-0005-0000-0000-000040540000}"/>
    <cellStyle name="Verknüpfte Zelle 12" xfId="21347" xr:uid="{00000000-0005-0000-0000-000041540000}"/>
    <cellStyle name="Verknüpfte Zelle 2" xfId="21351" xr:uid="{00000000-0005-0000-0000-000042540000}"/>
    <cellStyle name="Verknüpfte Zelle 2 2" xfId="21352" xr:uid="{00000000-0005-0000-0000-000043540000}"/>
    <cellStyle name="Verknüpfte Zelle 2 2 2" xfId="21353" xr:uid="{00000000-0005-0000-0000-000044540000}"/>
    <cellStyle name="Verknüpfte Zelle 2 3" xfId="21354" xr:uid="{00000000-0005-0000-0000-000045540000}"/>
    <cellStyle name="Verknüpfte Zelle 2 3 2" xfId="21355" xr:uid="{00000000-0005-0000-0000-000046540000}"/>
    <cellStyle name="Verknüpfte Zelle 2 4" xfId="21356" xr:uid="{00000000-0005-0000-0000-000047540000}"/>
    <cellStyle name="Verknüpfte Zelle 3" xfId="21357" xr:uid="{00000000-0005-0000-0000-000048540000}"/>
    <cellStyle name="Verknüpfte Zelle 3 2" xfId="21358" xr:uid="{00000000-0005-0000-0000-000049540000}"/>
    <cellStyle name="Verknüpfte Zelle 3 2 2" xfId="21359" xr:uid="{00000000-0005-0000-0000-00004A540000}"/>
    <cellStyle name="Verknüpfte Zelle 3 3" xfId="21360" xr:uid="{00000000-0005-0000-0000-00004B540000}"/>
    <cellStyle name="Verknüpfte Zelle 3 3 2" xfId="21361" xr:uid="{00000000-0005-0000-0000-00004C540000}"/>
    <cellStyle name="Verknüpfte Zelle 3 4" xfId="21362" xr:uid="{00000000-0005-0000-0000-00004D540000}"/>
    <cellStyle name="Verknüpfte Zelle 4" xfId="21363" xr:uid="{00000000-0005-0000-0000-00004E540000}"/>
    <cellStyle name="Verknüpfte Zelle 4 2" xfId="21364" xr:uid="{00000000-0005-0000-0000-00004F540000}"/>
    <cellStyle name="Verknüpfte Zelle 4 2 2" xfId="21365" xr:uid="{00000000-0005-0000-0000-000050540000}"/>
    <cellStyle name="Verknüpfte Zelle 4 3" xfId="21366" xr:uid="{00000000-0005-0000-0000-000051540000}"/>
    <cellStyle name="Verknüpfte Zelle 4 3 2" xfId="21367" xr:uid="{00000000-0005-0000-0000-000052540000}"/>
    <cellStyle name="Verknüpfte Zelle 4 4" xfId="21368" xr:uid="{00000000-0005-0000-0000-000053540000}"/>
    <cellStyle name="Verknüpfte Zelle 5" xfId="21369" xr:uid="{00000000-0005-0000-0000-000054540000}"/>
    <cellStyle name="Verknüpfte Zelle 5 2" xfId="21370" xr:uid="{00000000-0005-0000-0000-000055540000}"/>
    <cellStyle name="Verknüpfte Zelle 5 2 2" xfId="21371" xr:uid="{00000000-0005-0000-0000-000056540000}"/>
    <cellStyle name="Verknüpfte Zelle 5 3" xfId="21372" xr:uid="{00000000-0005-0000-0000-000057540000}"/>
    <cellStyle name="Verknüpfte Zelle 5 3 2" xfId="21373" xr:uid="{00000000-0005-0000-0000-000058540000}"/>
    <cellStyle name="Verknüpfte Zelle 5 4" xfId="21374" xr:uid="{00000000-0005-0000-0000-000059540000}"/>
    <cellStyle name="Verknüpfte Zelle 5 4 2" xfId="21375" xr:uid="{00000000-0005-0000-0000-00005A540000}"/>
    <cellStyle name="Verknüpfte Zelle 5 5" xfId="21376" xr:uid="{00000000-0005-0000-0000-00005B540000}"/>
    <cellStyle name="Verknüpfte Zelle 6" xfId="21377" xr:uid="{00000000-0005-0000-0000-00005C540000}"/>
    <cellStyle name="Verknüpfte Zelle 6 2" xfId="21378" xr:uid="{00000000-0005-0000-0000-00005D540000}"/>
    <cellStyle name="Verknüpfte Zelle 6 2 2" xfId="21379" xr:uid="{00000000-0005-0000-0000-00005E540000}"/>
    <cellStyle name="Verknüpfte Zelle 6 3" xfId="21380" xr:uid="{00000000-0005-0000-0000-00005F540000}"/>
    <cellStyle name="Verknüpfte Zelle 6 3 2" xfId="21381" xr:uid="{00000000-0005-0000-0000-000060540000}"/>
    <cellStyle name="Verknüpfte Zelle 6 4" xfId="21382" xr:uid="{00000000-0005-0000-0000-000061540000}"/>
    <cellStyle name="Verknüpfte Zelle 7" xfId="21383" xr:uid="{00000000-0005-0000-0000-000062540000}"/>
    <cellStyle name="Verknüpfte Zelle 7 2" xfId="21384" xr:uid="{00000000-0005-0000-0000-000063540000}"/>
    <cellStyle name="Verknüpfte Zelle 8" xfId="21385" xr:uid="{00000000-0005-0000-0000-000064540000}"/>
    <cellStyle name="Verknüpfte Zelle 8 2" xfId="21386" xr:uid="{00000000-0005-0000-0000-000065540000}"/>
    <cellStyle name="Verknüpfte Zelle 9" xfId="21387" xr:uid="{00000000-0005-0000-0000-000066540000}"/>
    <cellStyle name="Verknüpfte Zelle 9 2" xfId="21388" xr:uid="{00000000-0005-0000-0000-000067540000}"/>
    <cellStyle name="Warnender Text" xfId="3222" xr:uid="{00000000-0005-0000-0000-000068540000}"/>
    <cellStyle name="Warnender Text 10" xfId="21390" xr:uid="{00000000-0005-0000-0000-000069540000}"/>
    <cellStyle name="Warnender Text 10 2" xfId="21391" xr:uid="{00000000-0005-0000-0000-00006A540000}"/>
    <cellStyle name="Warnender Text 11" xfId="21392" xr:uid="{00000000-0005-0000-0000-00006B540000}"/>
    <cellStyle name="Warnender Text 12" xfId="21389" xr:uid="{00000000-0005-0000-0000-00006C540000}"/>
    <cellStyle name="Warnender Text 2" xfId="21393" xr:uid="{00000000-0005-0000-0000-00006D540000}"/>
    <cellStyle name="Warnender Text 2 2" xfId="21394" xr:uid="{00000000-0005-0000-0000-00006E540000}"/>
    <cellStyle name="Warnender Text 2 2 2" xfId="21395" xr:uid="{00000000-0005-0000-0000-00006F540000}"/>
    <cellStyle name="Warnender Text 2 3" xfId="21396" xr:uid="{00000000-0005-0000-0000-000070540000}"/>
    <cellStyle name="Warnender Text 2 3 2" xfId="21397" xr:uid="{00000000-0005-0000-0000-000071540000}"/>
    <cellStyle name="Warnender Text 2 4" xfId="21398" xr:uid="{00000000-0005-0000-0000-000072540000}"/>
    <cellStyle name="Warnender Text 3" xfId="21399" xr:uid="{00000000-0005-0000-0000-000073540000}"/>
    <cellStyle name="Warnender Text 3 2" xfId="21400" xr:uid="{00000000-0005-0000-0000-000074540000}"/>
    <cellStyle name="Warnender Text 3 2 2" xfId="21401" xr:uid="{00000000-0005-0000-0000-000075540000}"/>
    <cellStyle name="Warnender Text 3 3" xfId="21402" xr:uid="{00000000-0005-0000-0000-000076540000}"/>
    <cellStyle name="Warnender Text 3 3 2" xfId="21403" xr:uid="{00000000-0005-0000-0000-000077540000}"/>
    <cellStyle name="Warnender Text 3 4" xfId="21404" xr:uid="{00000000-0005-0000-0000-000078540000}"/>
    <cellStyle name="Warnender Text 4" xfId="21405" xr:uid="{00000000-0005-0000-0000-000079540000}"/>
    <cellStyle name="Warnender Text 4 2" xfId="21406" xr:uid="{00000000-0005-0000-0000-00007A540000}"/>
    <cellStyle name="Warnender Text 4 2 2" xfId="21407" xr:uid="{00000000-0005-0000-0000-00007B540000}"/>
    <cellStyle name="Warnender Text 4 3" xfId="21408" xr:uid="{00000000-0005-0000-0000-00007C540000}"/>
    <cellStyle name="Warnender Text 4 3 2" xfId="21409" xr:uid="{00000000-0005-0000-0000-00007D540000}"/>
    <cellStyle name="Warnender Text 4 4" xfId="21410" xr:uid="{00000000-0005-0000-0000-00007E540000}"/>
    <cellStyle name="Warnender Text 5" xfId="21411" xr:uid="{00000000-0005-0000-0000-00007F540000}"/>
    <cellStyle name="Warnender Text 5 2" xfId="21412" xr:uid="{00000000-0005-0000-0000-000080540000}"/>
    <cellStyle name="Warnender Text 5 2 2" xfId="21413" xr:uid="{00000000-0005-0000-0000-000081540000}"/>
    <cellStyle name="Warnender Text 5 3" xfId="21414" xr:uid="{00000000-0005-0000-0000-000082540000}"/>
    <cellStyle name="Warnender Text 5 3 2" xfId="21415" xr:uid="{00000000-0005-0000-0000-000083540000}"/>
    <cellStyle name="Warnender Text 5 4" xfId="21416" xr:uid="{00000000-0005-0000-0000-000084540000}"/>
    <cellStyle name="Warnender Text 5 4 2" xfId="21417" xr:uid="{00000000-0005-0000-0000-000085540000}"/>
    <cellStyle name="Warnender Text 5 5" xfId="21418" xr:uid="{00000000-0005-0000-0000-000086540000}"/>
    <cellStyle name="Warnender Text 6" xfId="21419" xr:uid="{00000000-0005-0000-0000-000087540000}"/>
    <cellStyle name="Warnender Text 6 2" xfId="21420" xr:uid="{00000000-0005-0000-0000-000088540000}"/>
    <cellStyle name="Warnender Text 6 2 2" xfId="21421" xr:uid="{00000000-0005-0000-0000-000089540000}"/>
    <cellStyle name="Warnender Text 6 3" xfId="21422" xr:uid="{00000000-0005-0000-0000-00008A540000}"/>
    <cellStyle name="Warnender Text 6 3 2" xfId="21423" xr:uid="{00000000-0005-0000-0000-00008B540000}"/>
    <cellStyle name="Warnender Text 6 4" xfId="21424" xr:uid="{00000000-0005-0000-0000-00008C540000}"/>
    <cellStyle name="Warnender Text 7" xfId="21425" xr:uid="{00000000-0005-0000-0000-00008D540000}"/>
    <cellStyle name="Warnender Text 7 2" xfId="21426" xr:uid="{00000000-0005-0000-0000-00008E540000}"/>
    <cellStyle name="Warnender Text 8" xfId="21427" xr:uid="{00000000-0005-0000-0000-00008F540000}"/>
    <cellStyle name="Warnender Text 8 2" xfId="21428" xr:uid="{00000000-0005-0000-0000-000090540000}"/>
    <cellStyle name="Warnender Text 9" xfId="21429" xr:uid="{00000000-0005-0000-0000-000091540000}"/>
    <cellStyle name="Warnender Text 9 2" xfId="21430" xr:uid="{00000000-0005-0000-0000-000092540000}"/>
    <cellStyle name="Warning Text 10" xfId="3223" xr:uid="{00000000-0005-0000-0000-000093540000}"/>
    <cellStyle name="Warning Text 10 10" xfId="21433" xr:uid="{00000000-0005-0000-0000-000094540000}"/>
    <cellStyle name="Warning Text 10 10 2" xfId="21434" xr:uid="{00000000-0005-0000-0000-000095540000}"/>
    <cellStyle name="Warning Text 10 11" xfId="21435" xr:uid="{00000000-0005-0000-0000-000096540000}"/>
    <cellStyle name="Warning Text 10 12" xfId="21432" xr:uid="{00000000-0005-0000-0000-000097540000}"/>
    <cellStyle name="Warning Text 10 2" xfId="21436" xr:uid="{00000000-0005-0000-0000-000098540000}"/>
    <cellStyle name="Warning Text 10 2 2" xfId="21437" xr:uid="{00000000-0005-0000-0000-000099540000}"/>
    <cellStyle name="Warning Text 10 2 2 2" xfId="21438" xr:uid="{00000000-0005-0000-0000-00009A540000}"/>
    <cellStyle name="Warning Text 10 2 3" xfId="21439" xr:uid="{00000000-0005-0000-0000-00009B540000}"/>
    <cellStyle name="Warning Text 10 2 3 2" xfId="21440" xr:uid="{00000000-0005-0000-0000-00009C540000}"/>
    <cellStyle name="Warning Text 10 2 4" xfId="21441" xr:uid="{00000000-0005-0000-0000-00009D540000}"/>
    <cellStyle name="Warning Text 10 3" xfId="21442" xr:uid="{00000000-0005-0000-0000-00009E540000}"/>
    <cellStyle name="Warning Text 10 3 2" xfId="21443" xr:uid="{00000000-0005-0000-0000-00009F540000}"/>
    <cellStyle name="Warning Text 10 3 2 2" xfId="21444" xr:uid="{00000000-0005-0000-0000-0000A0540000}"/>
    <cellStyle name="Warning Text 10 3 3" xfId="21445" xr:uid="{00000000-0005-0000-0000-0000A1540000}"/>
    <cellStyle name="Warning Text 10 3 3 2" xfId="21446" xr:uid="{00000000-0005-0000-0000-0000A2540000}"/>
    <cellStyle name="Warning Text 10 3 4" xfId="21447" xr:uid="{00000000-0005-0000-0000-0000A3540000}"/>
    <cellStyle name="Warning Text 10 4" xfId="21448" xr:uid="{00000000-0005-0000-0000-0000A4540000}"/>
    <cellStyle name="Warning Text 10 4 2" xfId="21449" xr:uid="{00000000-0005-0000-0000-0000A5540000}"/>
    <cellStyle name="Warning Text 10 4 2 2" xfId="21450" xr:uid="{00000000-0005-0000-0000-0000A6540000}"/>
    <cellStyle name="Warning Text 10 4 3" xfId="21451" xr:uid="{00000000-0005-0000-0000-0000A7540000}"/>
    <cellStyle name="Warning Text 10 4 3 2" xfId="21452" xr:uid="{00000000-0005-0000-0000-0000A8540000}"/>
    <cellStyle name="Warning Text 10 4 4" xfId="21453" xr:uid="{00000000-0005-0000-0000-0000A9540000}"/>
    <cellStyle name="Warning Text 10 5" xfId="21454" xr:uid="{00000000-0005-0000-0000-0000AA540000}"/>
    <cellStyle name="Warning Text 10 5 2" xfId="21455" xr:uid="{00000000-0005-0000-0000-0000AB540000}"/>
    <cellStyle name="Warning Text 10 5 2 2" xfId="21456" xr:uid="{00000000-0005-0000-0000-0000AC540000}"/>
    <cellStyle name="Warning Text 10 5 3" xfId="21457" xr:uid="{00000000-0005-0000-0000-0000AD540000}"/>
    <cellStyle name="Warning Text 10 5 3 2" xfId="21458" xr:uid="{00000000-0005-0000-0000-0000AE540000}"/>
    <cellStyle name="Warning Text 10 5 4" xfId="21459" xr:uid="{00000000-0005-0000-0000-0000AF540000}"/>
    <cellStyle name="Warning Text 10 5 4 2" xfId="21460" xr:uid="{00000000-0005-0000-0000-0000B0540000}"/>
    <cellStyle name="Warning Text 10 5 5" xfId="21461" xr:uid="{00000000-0005-0000-0000-0000B1540000}"/>
    <cellStyle name="Warning Text 10 6" xfId="21462" xr:uid="{00000000-0005-0000-0000-0000B2540000}"/>
    <cellStyle name="Warning Text 10 6 2" xfId="21463" xr:uid="{00000000-0005-0000-0000-0000B3540000}"/>
    <cellStyle name="Warning Text 10 6 2 2" xfId="21464" xr:uid="{00000000-0005-0000-0000-0000B4540000}"/>
    <cellStyle name="Warning Text 10 6 3" xfId="21465" xr:uid="{00000000-0005-0000-0000-0000B5540000}"/>
    <cellStyle name="Warning Text 10 6 3 2" xfId="21466" xr:uid="{00000000-0005-0000-0000-0000B6540000}"/>
    <cellStyle name="Warning Text 10 6 4" xfId="21467" xr:uid="{00000000-0005-0000-0000-0000B7540000}"/>
    <cellStyle name="Warning Text 10 7" xfId="21468" xr:uid="{00000000-0005-0000-0000-0000B8540000}"/>
    <cellStyle name="Warning Text 10 7 2" xfId="21469" xr:uid="{00000000-0005-0000-0000-0000B9540000}"/>
    <cellStyle name="Warning Text 10 8" xfId="21470" xr:uid="{00000000-0005-0000-0000-0000BA540000}"/>
    <cellStyle name="Warning Text 10 8 2" xfId="21471" xr:uid="{00000000-0005-0000-0000-0000BB540000}"/>
    <cellStyle name="Warning Text 10 9" xfId="21472" xr:uid="{00000000-0005-0000-0000-0000BC540000}"/>
    <cellStyle name="Warning Text 10 9 2" xfId="21473" xr:uid="{00000000-0005-0000-0000-0000BD540000}"/>
    <cellStyle name="Warning Text 11" xfId="3224" xr:uid="{00000000-0005-0000-0000-0000BE540000}"/>
    <cellStyle name="Warning Text 11 10" xfId="21475" xr:uid="{00000000-0005-0000-0000-0000BF540000}"/>
    <cellStyle name="Warning Text 11 10 2" xfId="21476" xr:uid="{00000000-0005-0000-0000-0000C0540000}"/>
    <cellStyle name="Warning Text 11 11" xfId="21477" xr:uid="{00000000-0005-0000-0000-0000C1540000}"/>
    <cellStyle name="Warning Text 11 12" xfId="21474" xr:uid="{00000000-0005-0000-0000-0000C2540000}"/>
    <cellStyle name="Warning Text 11 2" xfId="21478" xr:uid="{00000000-0005-0000-0000-0000C3540000}"/>
    <cellStyle name="Warning Text 11 2 2" xfId="21479" xr:uid="{00000000-0005-0000-0000-0000C4540000}"/>
    <cellStyle name="Warning Text 11 2 2 2" xfId="21480" xr:uid="{00000000-0005-0000-0000-0000C5540000}"/>
    <cellStyle name="Warning Text 11 2 3" xfId="21481" xr:uid="{00000000-0005-0000-0000-0000C6540000}"/>
    <cellStyle name="Warning Text 11 2 3 2" xfId="21482" xr:uid="{00000000-0005-0000-0000-0000C7540000}"/>
    <cellStyle name="Warning Text 11 2 4" xfId="21483" xr:uid="{00000000-0005-0000-0000-0000C8540000}"/>
    <cellStyle name="Warning Text 11 3" xfId="21484" xr:uid="{00000000-0005-0000-0000-0000C9540000}"/>
    <cellStyle name="Warning Text 11 3 2" xfId="21485" xr:uid="{00000000-0005-0000-0000-0000CA540000}"/>
    <cellStyle name="Warning Text 11 3 2 2" xfId="21486" xr:uid="{00000000-0005-0000-0000-0000CB540000}"/>
    <cellStyle name="Warning Text 11 3 3" xfId="21487" xr:uid="{00000000-0005-0000-0000-0000CC540000}"/>
    <cellStyle name="Warning Text 11 3 3 2" xfId="21488" xr:uid="{00000000-0005-0000-0000-0000CD540000}"/>
    <cellStyle name="Warning Text 11 3 4" xfId="21489" xr:uid="{00000000-0005-0000-0000-0000CE540000}"/>
    <cellStyle name="Warning Text 11 4" xfId="21490" xr:uid="{00000000-0005-0000-0000-0000CF540000}"/>
    <cellStyle name="Warning Text 11 4 2" xfId="21491" xr:uid="{00000000-0005-0000-0000-0000D0540000}"/>
    <cellStyle name="Warning Text 11 4 2 2" xfId="21492" xr:uid="{00000000-0005-0000-0000-0000D1540000}"/>
    <cellStyle name="Warning Text 11 4 3" xfId="21493" xr:uid="{00000000-0005-0000-0000-0000D2540000}"/>
    <cellStyle name="Warning Text 11 4 3 2" xfId="21494" xr:uid="{00000000-0005-0000-0000-0000D3540000}"/>
    <cellStyle name="Warning Text 11 4 4" xfId="21495" xr:uid="{00000000-0005-0000-0000-0000D4540000}"/>
    <cellStyle name="Warning Text 11 5" xfId="21496" xr:uid="{00000000-0005-0000-0000-0000D5540000}"/>
    <cellStyle name="Warning Text 11 5 2" xfId="21497" xr:uid="{00000000-0005-0000-0000-0000D6540000}"/>
    <cellStyle name="Warning Text 11 5 2 2" xfId="21498" xr:uid="{00000000-0005-0000-0000-0000D7540000}"/>
    <cellStyle name="Warning Text 11 5 3" xfId="21499" xr:uid="{00000000-0005-0000-0000-0000D8540000}"/>
    <cellStyle name="Warning Text 11 5 3 2" xfId="21500" xr:uid="{00000000-0005-0000-0000-0000D9540000}"/>
    <cellStyle name="Warning Text 11 5 4" xfId="21501" xr:uid="{00000000-0005-0000-0000-0000DA540000}"/>
    <cellStyle name="Warning Text 11 5 4 2" xfId="21502" xr:uid="{00000000-0005-0000-0000-0000DB540000}"/>
    <cellStyle name="Warning Text 11 5 5" xfId="21503" xr:uid="{00000000-0005-0000-0000-0000DC540000}"/>
    <cellStyle name="Warning Text 11 6" xfId="21504" xr:uid="{00000000-0005-0000-0000-0000DD540000}"/>
    <cellStyle name="Warning Text 11 6 2" xfId="21505" xr:uid="{00000000-0005-0000-0000-0000DE540000}"/>
    <cellStyle name="Warning Text 11 6 2 2" xfId="21506" xr:uid="{00000000-0005-0000-0000-0000DF540000}"/>
    <cellStyle name="Warning Text 11 6 3" xfId="21507" xr:uid="{00000000-0005-0000-0000-0000E0540000}"/>
    <cellStyle name="Warning Text 11 6 3 2" xfId="21508" xr:uid="{00000000-0005-0000-0000-0000E1540000}"/>
    <cellStyle name="Warning Text 11 6 4" xfId="21509" xr:uid="{00000000-0005-0000-0000-0000E2540000}"/>
    <cellStyle name="Warning Text 11 7" xfId="21510" xr:uid="{00000000-0005-0000-0000-0000E3540000}"/>
    <cellStyle name="Warning Text 11 7 2" xfId="21511" xr:uid="{00000000-0005-0000-0000-0000E4540000}"/>
    <cellStyle name="Warning Text 11 8" xfId="21512" xr:uid="{00000000-0005-0000-0000-0000E5540000}"/>
    <cellStyle name="Warning Text 11 8 2" xfId="21513" xr:uid="{00000000-0005-0000-0000-0000E6540000}"/>
    <cellStyle name="Warning Text 11 9" xfId="21514" xr:uid="{00000000-0005-0000-0000-0000E7540000}"/>
    <cellStyle name="Warning Text 11 9 2" xfId="21515" xr:uid="{00000000-0005-0000-0000-0000E8540000}"/>
    <cellStyle name="Warning Text 12" xfId="3225" xr:uid="{00000000-0005-0000-0000-0000E9540000}"/>
    <cellStyle name="Warning Text 12 10" xfId="21517" xr:uid="{00000000-0005-0000-0000-0000EA540000}"/>
    <cellStyle name="Warning Text 12 10 2" xfId="21518" xr:uid="{00000000-0005-0000-0000-0000EB540000}"/>
    <cellStyle name="Warning Text 12 11" xfId="21519" xr:uid="{00000000-0005-0000-0000-0000EC540000}"/>
    <cellStyle name="Warning Text 12 12" xfId="21516" xr:uid="{00000000-0005-0000-0000-0000ED540000}"/>
    <cellStyle name="Warning Text 12 2" xfId="21520" xr:uid="{00000000-0005-0000-0000-0000EE540000}"/>
    <cellStyle name="Warning Text 12 2 2" xfId="21521" xr:uid="{00000000-0005-0000-0000-0000EF540000}"/>
    <cellStyle name="Warning Text 12 2 2 2" xfId="21522" xr:uid="{00000000-0005-0000-0000-0000F0540000}"/>
    <cellStyle name="Warning Text 12 2 3" xfId="21523" xr:uid="{00000000-0005-0000-0000-0000F1540000}"/>
    <cellStyle name="Warning Text 12 2 3 2" xfId="21524" xr:uid="{00000000-0005-0000-0000-0000F2540000}"/>
    <cellStyle name="Warning Text 12 2 4" xfId="21525" xr:uid="{00000000-0005-0000-0000-0000F3540000}"/>
    <cellStyle name="Warning Text 12 3" xfId="21526" xr:uid="{00000000-0005-0000-0000-0000F4540000}"/>
    <cellStyle name="Warning Text 12 3 2" xfId="21527" xr:uid="{00000000-0005-0000-0000-0000F5540000}"/>
    <cellStyle name="Warning Text 12 3 2 2" xfId="21528" xr:uid="{00000000-0005-0000-0000-0000F6540000}"/>
    <cellStyle name="Warning Text 12 3 3" xfId="21529" xr:uid="{00000000-0005-0000-0000-0000F7540000}"/>
    <cellStyle name="Warning Text 12 3 3 2" xfId="21530" xr:uid="{00000000-0005-0000-0000-0000F8540000}"/>
    <cellStyle name="Warning Text 12 3 4" xfId="21531" xr:uid="{00000000-0005-0000-0000-0000F9540000}"/>
    <cellStyle name="Warning Text 12 4" xfId="21532" xr:uid="{00000000-0005-0000-0000-0000FA540000}"/>
    <cellStyle name="Warning Text 12 4 2" xfId="21533" xr:uid="{00000000-0005-0000-0000-0000FB540000}"/>
    <cellStyle name="Warning Text 12 4 2 2" xfId="21534" xr:uid="{00000000-0005-0000-0000-0000FC540000}"/>
    <cellStyle name="Warning Text 12 4 3" xfId="21535" xr:uid="{00000000-0005-0000-0000-0000FD540000}"/>
    <cellStyle name="Warning Text 12 4 3 2" xfId="21536" xr:uid="{00000000-0005-0000-0000-0000FE540000}"/>
    <cellStyle name="Warning Text 12 4 4" xfId="21537" xr:uid="{00000000-0005-0000-0000-0000FF540000}"/>
    <cellStyle name="Warning Text 12 5" xfId="21538" xr:uid="{00000000-0005-0000-0000-000000550000}"/>
    <cellStyle name="Warning Text 12 5 2" xfId="21539" xr:uid="{00000000-0005-0000-0000-000001550000}"/>
    <cellStyle name="Warning Text 12 5 2 2" xfId="21540" xr:uid="{00000000-0005-0000-0000-000002550000}"/>
    <cellStyle name="Warning Text 12 5 3" xfId="21541" xr:uid="{00000000-0005-0000-0000-000003550000}"/>
    <cellStyle name="Warning Text 12 5 3 2" xfId="21542" xr:uid="{00000000-0005-0000-0000-000004550000}"/>
    <cellStyle name="Warning Text 12 5 4" xfId="21543" xr:uid="{00000000-0005-0000-0000-000005550000}"/>
    <cellStyle name="Warning Text 12 5 4 2" xfId="21544" xr:uid="{00000000-0005-0000-0000-000006550000}"/>
    <cellStyle name="Warning Text 12 5 5" xfId="21545" xr:uid="{00000000-0005-0000-0000-000007550000}"/>
    <cellStyle name="Warning Text 12 6" xfId="21546" xr:uid="{00000000-0005-0000-0000-000008550000}"/>
    <cellStyle name="Warning Text 12 6 2" xfId="21547" xr:uid="{00000000-0005-0000-0000-000009550000}"/>
    <cellStyle name="Warning Text 12 6 2 2" xfId="21548" xr:uid="{00000000-0005-0000-0000-00000A550000}"/>
    <cellStyle name="Warning Text 12 6 3" xfId="21549" xr:uid="{00000000-0005-0000-0000-00000B550000}"/>
    <cellStyle name="Warning Text 12 6 3 2" xfId="21550" xr:uid="{00000000-0005-0000-0000-00000C550000}"/>
    <cellStyle name="Warning Text 12 6 4" xfId="21551" xr:uid="{00000000-0005-0000-0000-00000D550000}"/>
    <cellStyle name="Warning Text 12 7" xfId="21552" xr:uid="{00000000-0005-0000-0000-00000E550000}"/>
    <cellStyle name="Warning Text 12 7 2" xfId="21553" xr:uid="{00000000-0005-0000-0000-00000F550000}"/>
    <cellStyle name="Warning Text 12 8" xfId="21554" xr:uid="{00000000-0005-0000-0000-000010550000}"/>
    <cellStyle name="Warning Text 12 8 2" xfId="21555" xr:uid="{00000000-0005-0000-0000-000011550000}"/>
    <cellStyle name="Warning Text 12 9" xfId="21556" xr:uid="{00000000-0005-0000-0000-000012550000}"/>
    <cellStyle name="Warning Text 12 9 2" xfId="21557" xr:uid="{00000000-0005-0000-0000-000013550000}"/>
    <cellStyle name="Warning Text 13" xfId="3226" xr:uid="{00000000-0005-0000-0000-000014550000}"/>
    <cellStyle name="Warning Text 13 10" xfId="21559" xr:uid="{00000000-0005-0000-0000-000015550000}"/>
    <cellStyle name="Warning Text 13 10 2" xfId="21560" xr:uid="{00000000-0005-0000-0000-000016550000}"/>
    <cellStyle name="Warning Text 13 11" xfId="21561" xr:uid="{00000000-0005-0000-0000-000017550000}"/>
    <cellStyle name="Warning Text 13 12" xfId="21558" xr:uid="{00000000-0005-0000-0000-000018550000}"/>
    <cellStyle name="Warning Text 13 2" xfId="21562" xr:uid="{00000000-0005-0000-0000-000019550000}"/>
    <cellStyle name="Warning Text 13 2 2" xfId="21563" xr:uid="{00000000-0005-0000-0000-00001A550000}"/>
    <cellStyle name="Warning Text 13 2 2 2" xfId="21564" xr:uid="{00000000-0005-0000-0000-00001B550000}"/>
    <cellStyle name="Warning Text 13 2 3" xfId="21565" xr:uid="{00000000-0005-0000-0000-00001C550000}"/>
    <cellStyle name="Warning Text 13 2 3 2" xfId="21566" xr:uid="{00000000-0005-0000-0000-00001D550000}"/>
    <cellStyle name="Warning Text 13 2 4" xfId="21567" xr:uid="{00000000-0005-0000-0000-00001E550000}"/>
    <cellStyle name="Warning Text 13 3" xfId="21568" xr:uid="{00000000-0005-0000-0000-00001F550000}"/>
    <cellStyle name="Warning Text 13 3 2" xfId="21569" xr:uid="{00000000-0005-0000-0000-000020550000}"/>
    <cellStyle name="Warning Text 13 3 2 2" xfId="21570" xr:uid="{00000000-0005-0000-0000-000021550000}"/>
    <cellStyle name="Warning Text 13 3 3" xfId="21571" xr:uid="{00000000-0005-0000-0000-000022550000}"/>
    <cellStyle name="Warning Text 13 3 3 2" xfId="21572" xr:uid="{00000000-0005-0000-0000-000023550000}"/>
    <cellStyle name="Warning Text 13 3 4" xfId="21573" xr:uid="{00000000-0005-0000-0000-000024550000}"/>
    <cellStyle name="Warning Text 13 4" xfId="21574" xr:uid="{00000000-0005-0000-0000-000025550000}"/>
    <cellStyle name="Warning Text 13 4 2" xfId="21575" xr:uid="{00000000-0005-0000-0000-000026550000}"/>
    <cellStyle name="Warning Text 13 4 2 2" xfId="21576" xr:uid="{00000000-0005-0000-0000-000027550000}"/>
    <cellStyle name="Warning Text 13 4 3" xfId="21577" xr:uid="{00000000-0005-0000-0000-000028550000}"/>
    <cellStyle name="Warning Text 13 4 3 2" xfId="21578" xr:uid="{00000000-0005-0000-0000-000029550000}"/>
    <cellStyle name="Warning Text 13 4 4" xfId="21579" xr:uid="{00000000-0005-0000-0000-00002A550000}"/>
    <cellStyle name="Warning Text 13 5" xfId="21580" xr:uid="{00000000-0005-0000-0000-00002B550000}"/>
    <cellStyle name="Warning Text 13 5 2" xfId="21581" xr:uid="{00000000-0005-0000-0000-00002C550000}"/>
    <cellStyle name="Warning Text 13 5 2 2" xfId="21582" xr:uid="{00000000-0005-0000-0000-00002D550000}"/>
    <cellStyle name="Warning Text 13 5 3" xfId="21583" xr:uid="{00000000-0005-0000-0000-00002E550000}"/>
    <cellStyle name="Warning Text 13 5 3 2" xfId="21584" xr:uid="{00000000-0005-0000-0000-00002F550000}"/>
    <cellStyle name="Warning Text 13 5 4" xfId="21585" xr:uid="{00000000-0005-0000-0000-000030550000}"/>
    <cellStyle name="Warning Text 13 5 4 2" xfId="21586" xr:uid="{00000000-0005-0000-0000-000031550000}"/>
    <cellStyle name="Warning Text 13 5 5" xfId="21587" xr:uid="{00000000-0005-0000-0000-000032550000}"/>
    <cellStyle name="Warning Text 13 6" xfId="21588" xr:uid="{00000000-0005-0000-0000-000033550000}"/>
    <cellStyle name="Warning Text 13 6 2" xfId="21589" xr:uid="{00000000-0005-0000-0000-000034550000}"/>
    <cellStyle name="Warning Text 13 6 2 2" xfId="21590" xr:uid="{00000000-0005-0000-0000-000035550000}"/>
    <cellStyle name="Warning Text 13 6 3" xfId="21591" xr:uid="{00000000-0005-0000-0000-000036550000}"/>
    <cellStyle name="Warning Text 13 6 3 2" xfId="21592" xr:uid="{00000000-0005-0000-0000-000037550000}"/>
    <cellStyle name="Warning Text 13 6 4" xfId="21593" xr:uid="{00000000-0005-0000-0000-000038550000}"/>
    <cellStyle name="Warning Text 13 7" xfId="21594" xr:uid="{00000000-0005-0000-0000-000039550000}"/>
    <cellStyle name="Warning Text 13 7 2" xfId="21595" xr:uid="{00000000-0005-0000-0000-00003A550000}"/>
    <cellStyle name="Warning Text 13 8" xfId="21596" xr:uid="{00000000-0005-0000-0000-00003B550000}"/>
    <cellStyle name="Warning Text 13 8 2" xfId="21597" xr:uid="{00000000-0005-0000-0000-00003C550000}"/>
    <cellStyle name="Warning Text 13 9" xfId="21598" xr:uid="{00000000-0005-0000-0000-00003D550000}"/>
    <cellStyle name="Warning Text 13 9 2" xfId="21599" xr:uid="{00000000-0005-0000-0000-00003E550000}"/>
    <cellStyle name="Warning Text 14" xfId="3227" xr:uid="{00000000-0005-0000-0000-00003F550000}"/>
    <cellStyle name="Warning Text 14 10" xfId="21601" xr:uid="{00000000-0005-0000-0000-000040550000}"/>
    <cellStyle name="Warning Text 14 10 2" xfId="21602" xr:uid="{00000000-0005-0000-0000-000041550000}"/>
    <cellStyle name="Warning Text 14 11" xfId="21603" xr:uid="{00000000-0005-0000-0000-000042550000}"/>
    <cellStyle name="Warning Text 14 12" xfId="21600" xr:uid="{00000000-0005-0000-0000-000043550000}"/>
    <cellStyle name="Warning Text 14 2" xfId="21604" xr:uid="{00000000-0005-0000-0000-000044550000}"/>
    <cellStyle name="Warning Text 14 2 2" xfId="21605" xr:uid="{00000000-0005-0000-0000-000045550000}"/>
    <cellStyle name="Warning Text 14 2 2 2" xfId="21606" xr:uid="{00000000-0005-0000-0000-000046550000}"/>
    <cellStyle name="Warning Text 14 2 3" xfId="21607" xr:uid="{00000000-0005-0000-0000-000047550000}"/>
    <cellStyle name="Warning Text 14 2 3 2" xfId="21608" xr:uid="{00000000-0005-0000-0000-000048550000}"/>
    <cellStyle name="Warning Text 14 2 4" xfId="21609" xr:uid="{00000000-0005-0000-0000-000049550000}"/>
    <cellStyle name="Warning Text 14 3" xfId="21610" xr:uid="{00000000-0005-0000-0000-00004A550000}"/>
    <cellStyle name="Warning Text 14 3 2" xfId="21611" xr:uid="{00000000-0005-0000-0000-00004B550000}"/>
    <cellStyle name="Warning Text 14 3 2 2" xfId="21612" xr:uid="{00000000-0005-0000-0000-00004C550000}"/>
    <cellStyle name="Warning Text 14 3 3" xfId="21613" xr:uid="{00000000-0005-0000-0000-00004D550000}"/>
    <cellStyle name="Warning Text 14 3 3 2" xfId="21614" xr:uid="{00000000-0005-0000-0000-00004E550000}"/>
    <cellStyle name="Warning Text 14 3 4" xfId="21615" xr:uid="{00000000-0005-0000-0000-00004F550000}"/>
    <cellStyle name="Warning Text 14 4" xfId="21616" xr:uid="{00000000-0005-0000-0000-000050550000}"/>
    <cellStyle name="Warning Text 14 4 2" xfId="21617" xr:uid="{00000000-0005-0000-0000-000051550000}"/>
    <cellStyle name="Warning Text 14 4 2 2" xfId="21618" xr:uid="{00000000-0005-0000-0000-000052550000}"/>
    <cellStyle name="Warning Text 14 4 3" xfId="21619" xr:uid="{00000000-0005-0000-0000-000053550000}"/>
    <cellStyle name="Warning Text 14 4 3 2" xfId="21620" xr:uid="{00000000-0005-0000-0000-000054550000}"/>
    <cellStyle name="Warning Text 14 4 4" xfId="21621" xr:uid="{00000000-0005-0000-0000-000055550000}"/>
    <cellStyle name="Warning Text 14 5" xfId="21622" xr:uid="{00000000-0005-0000-0000-000056550000}"/>
    <cellStyle name="Warning Text 14 5 2" xfId="21623" xr:uid="{00000000-0005-0000-0000-000057550000}"/>
    <cellStyle name="Warning Text 14 5 2 2" xfId="21624" xr:uid="{00000000-0005-0000-0000-000058550000}"/>
    <cellStyle name="Warning Text 14 5 3" xfId="21625" xr:uid="{00000000-0005-0000-0000-000059550000}"/>
    <cellStyle name="Warning Text 14 5 3 2" xfId="21626" xr:uid="{00000000-0005-0000-0000-00005A550000}"/>
    <cellStyle name="Warning Text 14 5 4" xfId="21627" xr:uid="{00000000-0005-0000-0000-00005B550000}"/>
    <cellStyle name="Warning Text 14 5 4 2" xfId="21628" xr:uid="{00000000-0005-0000-0000-00005C550000}"/>
    <cellStyle name="Warning Text 14 5 5" xfId="21629" xr:uid="{00000000-0005-0000-0000-00005D550000}"/>
    <cellStyle name="Warning Text 14 6" xfId="21630" xr:uid="{00000000-0005-0000-0000-00005E550000}"/>
    <cellStyle name="Warning Text 14 6 2" xfId="21631" xr:uid="{00000000-0005-0000-0000-00005F550000}"/>
    <cellStyle name="Warning Text 14 6 2 2" xfId="21632" xr:uid="{00000000-0005-0000-0000-000060550000}"/>
    <cellStyle name="Warning Text 14 6 3" xfId="21633" xr:uid="{00000000-0005-0000-0000-000061550000}"/>
    <cellStyle name="Warning Text 14 6 3 2" xfId="21634" xr:uid="{00000000-0005-0000-0000-000062550000}"/>
    <cellStyle name="Warning Text 14 6 4" xfId="21635" xr:uid="{00000000-0005-0000-0000-000063550000}"/>
    <cellStyle name="Warning Text 14 7" xfId="21636" xr:uid="{00000000-0005-0000-0000-000064550000}"/>
    <cellStyle name="Warning Text 14 7 2" xfId="21637" xr:uid="{00000000-0005-0000-0000-000065550000}"/>
    <cellStyle name="Warning Text 14 8" xfId="21638" xr:uid="{00000000-0005-0000-0000-000066550000}"/>
    <cellStyle name="Warning Text 14 8 2" xfId="21639" xr:uid="{00000000-0005-0000-0000-000067550000}"/>
    <cellStyle name="Warning Text 14 9" xfId="21640" xr:uid="{00000000-0005-0000-0000-000068550000}"/>
    <cellStyle name="Warning Text 14 9 2" xfId="21641" xr:uid="{00000000-0005-0000-0000-000069550000}"/>
    <cellStyle name="Warning Text 15" xfId="3228" xr:uid="{00000000-0005-0000-0000-00006A550000}"/>
    <cellStyle name="Warning Text 15 10" xfId="21643" xr:uid="{00000000-0005-0000-0000-00006B550000}"/>
    <cellStyle name="Warning Text 15 10 2" xfId="21644" xr:uid="{00000000-0005-0000-0000-00006C550000}"/>
    <cellStyle name="Warning Text 15 11" xfId="21645" xr:uid="{00000000-0005-0000-0000-00006D550000}"/>
    <cellStyle name="Warning Text 15 12" xfId="21642" xr:uid="{00000000-0005-0000-0000-00006E550000}"/>
    <cellStyle name="Warning Text 15 2" xfId="21646" xr:uid="{00000000-0005-0000-0000-00006F550000}"/>
    <cellStyle name="Warning Text 15 2 2" xfId="21647" xr:uid="{00000000-0005-0000-0000-000070550000}"/>
    <cellStyle name="Warning Text 15 2 2 2" xfId="21648" xr:uid="{00000000-0005-0000-0000-000071550000}"/>
    <cellStyle name="Warning Text 15 2 3" xfId="21649" xr:uid="{00000000-0005-0000-0000-000072550000}"/>
    <cellStyle name="Warning Text 15 2 3 2" xfId="21650" xr:uid="{00000000-0005-0000-0000-000073550000}"/>
    <cellStyle name="Warning Text 15 2 4" xfId="21651" xr:uid="{00000000-0005-0000-0000-000074550000}"/>
    <cellStyle name="Warning Text 15 3" xfId="21652" xr:uid="{00000000-0005-0000-0000-000075550000}"/>
    <cellStyle name="Warning Text 15 3 2" xfId="21653" xr:uid="{00000000-0005-0000-0000-000076550000}"/>
    <cellStyle name="Warning Text 15 3 2 2" xfId="21654" xr:uid="{00000000-0005-0000-0000-000077550000}"/>
    <cellStyle name="Warning Text 15 3 3" xfId="21655" xr:uid="{00000000-0005-0000-0000-000078550000}"/>
    <cellStyle name="Warning Text 15 3 3 2" xfId="21656" xr:uid="{00000000-0005-0000-0000-000079550000}"/>
    <cellStyle name="Warning Text 15 3 4" xfId="21657" xr:uid="{00000000-0005-0000-0000-00007A550000}"/>
    <cellStyle name="Warning Text 15 4" xfId="21658" xr:uid="{00000000-0005-0000-0000-00007B550000}"/>
    <cellStyle name="Warning Text 15 4 2" xfId="21659" xr:uid="{00000000-0005-0000-0000-00007C550000}"/>
    <cellStyle name="Warning Text 15 4 2 2" xfId="21660" xr:uid="{00000000-0005-0000-0000-00007D550000}"/>
    <cellStyle name="Warning Text 15 4 3" xfId="21661" xr:uid="{00000000-0005-0000-0000-00007E550000}"/>
    <cellStyle name="Warning Text 15 4 3 2" xfId="21662" xr:uid="{00000000-0005-0000-0000-00007F550000}"/>
    <cellStyle name="Warning Text 15 4 4" xfId="21663" xr:uid="{00000000-0005-0000-0000-000080550000}"/>
    <cellStyle name="Warning Text 15 5" xfId="21664" xr:uid="{00000000-0005-0000-0000-000081550000}"/>
    <cellStyle name="Warning Text 15 5 2" xfId="21665" xr:uid="{00000000-0005-0000-0000-000082550000}"/>
    <cellStyle name="Warning Text 15 5 2 2" xfId="21666" xr:uid="{00000000-0005-0000-0000-000083550000}"/>
    <cellStyle name="Warning Text 15 5 3" xfId="21667" xr:uid="{00000000-0005-0000-0000-000084550000}"/>
    <cellStyle name="Warning Text 15 5 3 2" xfId="21668" xr:uid="{00000000-0005-0000-0000-000085550000}"/>
    <cellStyle name="Warning Text 15 5 4" xfId="21669" xr:uid="{00000000-0005-0000-0000-000086550000}"/>
    <cellStyle name="Warning Text 15 5 4 2" xfId="21670" xr:uid="{00000000-0005-0000-0000-000087550000}"/>
    <cellStyle name="Warning Text 15 5 5" xfId="21671" xr:uid="{00000000-0005-0000-0000-000088550000}"/>
    <cellStyle name="Warning Text 15 6" xfId="21672" xr:uid="{00000000-0005-0000-0000-000089550000}"/>
    <cellStyle name="Warning Text 15 6 2" xfId="21673" xr:uid="{00000000-0005-0000-0000-00008A550000}"/>
    <cellStyle name="Warning Text 15 6 2 2" xfId="21674" xr:uid="{00000000-0005-0000-0000-00008B550000}"/>
    <cellStyle name="Warning Text 15 6 3" xfId="21675" xr:uid="{00000000-0005-0000-0000-00008C550000}"/>
    <cellStyle name="Warning Text 15 6 3 2" xfId="21676" xr:uid="{00000000-0005-0000-0000-00008D550000}"/>
    <cellStyle name="Warning Text 15 6 4" xfId="21677" xr:uid="{00000000-0005-0000-0000-00008E550000}"/>
    <cellStyle name="Warning Text 15 7" xfId="21678" xr:uid="{00000000-0005-0000-0000-00008F550000}"/>
    <cellStyle name="Warning Text 15 7 2" xfId="21679" xr:uid="{00000000-0005-0000-0000-000090550000}"/>
    <cellStyle name="Warning Text 15 8" xfId="21680" xr:uid="{00000000-0005-0000-0000-000091550000}"/>
    <cellStyle name="Warning Text 15 8 2" xfId="21681" xr:uid="{00000000-0005-0000-0000-000092550000}"/>
    <cellStyle name="Warning Text 15 9" xfId="21682" xr:uid="{00000000-0005-0000-0000-000093550000}"/>
    <cellStyle name="Warning Text 15 9 2" xfId="21683" xr:uid="{00000000-0005-0000-0000-000094550000}"/>
    <cellStyle name="Warning Text 16" xfId="3229" xr:uid="{00000000-0005-0000-0000-000095550000}"/>
    <cellStyle name="Warning Text 16 10" xfId="21685" xr:uid="{00000000-0005-0000-0000-000096550000}"/>
    <cellStyle name="Warning Text 16 10 2" xfId="21686" xr:uid="{00000000-0005-0000-0000-000097550000}"/>
    <cellStyle name="Warning Text 16 11" xfId="21687" xr:uid="{00000000-0005-0000-0000-000098550000}"/>
    <cellStyle name="Warning Text 16 12" xfId="21684" xr:uid="{00000000-0005-0000-0000-000099550000}"/>
    <cellStyle name="Warning Text 16 2" xfId="21688" xr:uid="{00000000-0005-0000-0000-00009A550000}"/>
    <cellStyle name="Warning Text 16 2 2" xfId="21689" xr:uid="{00000000-0005-0000-0000-00009B550000}"/>
    <cellStyle name="Warning Text 16 2 2 2" xfId="21690" xr:uid="{00000000-0005-0000-0000-00009C550000}"/>
    <cellStyle name="Warning Text 16 2 3" xfId="21691" xr:uid="{00000000-0005-0000-0000-00009D550000}"/>
    <cellStyle name="Warning Text 16 2 3 2" xfId="21692" xr:uid="{00000000-0005-0000-0000-00009E550000}"/>
    <cellStyle name="Warning Text 16 2 4" xfId="21693" xr:uid="{00000000-0005-0000-0000-00009F550000}"/>
    <cellStyle name="Warning Text 16 3" xfId="21694" xr:uid="{00000000-0005-0000-0000-0000A0550000}"/>
    <cellStyle name="Warning Text 16 3 2" xfId="21695" xr:uid="{00000000-0005-0000-0000-0000A1550000}"/>
    <cellStyle name="Warning Text 16 3 2 2" xfId="21696" xr:uid="{00000000-0005-0000-0000-0000A2550000}"/>
    <cellStyle name="Warning Text 16 3 3" xfId="21697" xr:uid="{00000000-0005-0000-0000-0000A3550000}"/>
    <cellStyle name="Warning Text 16 3 3 2" xfId="21698" xr:uid="{00000000-0005-0000-0000-0000A4550000}"/>
    <cellStyle name="Warning Text 16 3 4" xfId="21699" xr:uid="{00000000-0005-0000-0000-0000A5550000}"/>
    <cellStyle name="Warning Text 16 4" xfId="21700" xr:uid="{00000000-0005-0000-0000-0000A6550000}"/>
    <cellStyle name="Warning Text 16 4 2" xfId="21701" xr:uid="{00000000-0005-0000-0000-0000A7550000}"/>
    <cellStyle name="Warning Text 16 4 2 2" xfId="21702" xr:uid="{00000000-0005-0000-0000-0000A8550000}"/>
    <cellStyle name="Warning Text 16 4 3" xfId="21703" xr:uid="{00000000-0005-0000-0000-0000A9550000}"/>
    <cellStyle name="Warning Text 16 4 3 2" xfId="21704" xr:uid="{00000000-0005-0000-0000-0000AA550000}"/>
    <cellStyle name="Warning Text 16 4 4" xfId="21705" xr:uid="{00000000-0005-0000-0000-0000AB550000}"/>
    <cellStyle name="Warning Text 16 5" xfId="21706" xr:uid="{00000000-0005-0000-0000-0000AC550000}"/>
    <cellStyle name="Warning Text 16 5 2" xfId="21707" xr:uid="{00000000-0005-0000-0000-0000AD550000}"/>
    <cellStyle name="Warning Text 16 5 2 2" xfId="21708" xr:uid="{00000000-0005-0000-0000-0000AE550000}"/>
    <cellStyle name="Warning Text 16 5 3" xfId="21709" xr:uid="{00000000-0005-0000-0000-0000AF550000}"/>
    <cellStyle name="Warning Text 16 5 3 2" xfId="21710" xr:uid="{00000000-0005-0000-0000-0000B0550000}"/>
    <cellStyle name="Warning Text 16 5 4" xfId="21711" xr:uid="{00000000-0005-0000-0000-0000B1550000}"/>
    <cellStyle name="Warning Text 16 5 4 2" xfId="21712" xr:uid="{00000000-0005-0000-0000-0000B2550000}"/>
    <cellStyle name="Warning Text 16 5 5" xfId="21713" xr:uid="{00000000-0005-0000-0000-0000B3550000}"/>
    <cellStyle name="Warning Text 16 6" xfId="21714" xr:uid="{00000000-0005-0000-0000-0000B4550000}"/>
    <cellStyle name="Warning Text 16 6 2" xfId="21715" xr:uid="{00000000-0005-0000-0000-0000B5550000}"/>
    <cellStyle name="Warning Text 16 6 2 2" xfId="21716" xr:uid="{00000000-0005-0000-0000-0000B6550000}"/>
    <cellStyle name="Warning Text 16 6 3" xfId="21717" xr:uid="{00000000-0005-0000-0000-0000B7550000}"/>
    <cellStyle name="Warning Text 16 6 3 2" xfId="21718" xr:uid="{00000000-0005-0000-0000-0000B8550000}"/>
    <cellStyle name="Warning Text 16 6 4" xfId="21719" xr:uid="{00000000-0005-0000-0000-0000B9550000}"/>
    <cellStyle name="Warning Text 16 7" xfId="21720" xr:uid="{00000000-0005-0000-0000-0000BA550000}"/>
    <cellStyle name="Warning Text 16 7 2" xfId="21721" xr:uid="{00000000-0005-0000-0000-0000BB550000}"/>
    <cellStyle name="Warning Text 16 8" xfId="21722" xr:uid="{00000000-0005-0000-0000-0000BC550000}"/>
    <cellStyle name="Warning Text 16 8 2" xfId="21723" xr:uid="{00000000-0005-0000-0000-0000BD550000}"/>
    <cellStyle name="Warning Text 16 9" xfId="21724" xr:uid="{00000000-0005-0000-0000-0000BE550000}"/>
    <cellStyle name="Warning Text 16 9 2" xfId="21725" xr:uid="{00000000-0005-0000-0000-0000BF550000}"/>
    <cellStyle name="Warning Text 17" xfId="3230" xr:uid="{00000000-0005-0000-0000-0000C0550000}"/>
    <cellStyle name="Warning Text 17 10" xfId="21727" xr:uid="{00000000-0005-0000-0000-0000C1550000}"/>
    <cellStyle name="Warning Text 17 10 2" xfId="21728" xr:uid="{00000000-0005-0000-0000-0000C2550000}"/>
    <cellStyle name="Warning Text 17 11" xfId="21729" xr:uid="{00000000-0005-0000-0000-0000C3550000}"/>
    <cellStyle name="Warning Text 17 12" xfId="21726" xr:uid="{00000000-0005-0000-0000-0000C4550000}"/>
    <cellStyle name="Warning Text 17 2" xfId="21730" xr:uid="{00000000-0005-0000-0000-0000C5550000}"/>
    <cellStyle name="Warning Text 17 2 2" xfId="21731" xr:uid="{00000000-0005-0000-0000-0000C6550000}"/>
    <cellStyle name="Warning Text 17 2 2 2" xfId="21732" xr:uid="{00000000-0005-0000-0000-0000C7550000}"/>
    <cellStyle name="Warning Text 17 2 3" xfId="21733" xr:uid="{00000000-0005-0000-0000-0000C8550000}"/>
    <cellStyle name="Warning Text 17 2 3 2" xfId="21734" xr:uid="{00000000-0005-0000-0000-0000C9550000}"/>
    <cellStyle name="Warning Text 17 2 4" xfId="21735" xr:uid="{00000000-0005-0000-0000-0000CA550000}"/>
    <cellStyle name="Warning Text 17 3" xfId="21736" xr:uid="{00000000-0005-0000-0000-0000CB550000}"/>
    <cellStyle name="Warning Text 17 3 2" xfId="21737" xr:uid="{00000000-0005-0000-0000-0000CC550000}"/>
    <cellStyle name="Warning Text 17 3 2 2" xfId="21738" xr:uid="{00000000-0005-0000-0000-0000CD550000}"/>
    <cellStyle name="Warning Text 17 3 3" xfId="21739" xr:uid="{00000000-0005-0000-0000-0000CE550000}"/>
    <cellStyle name="Warning Text 17 3 3 2" xfId="21740" xr:uid="{00000000-0005-0000-0000-0000CF550000}"/>
    <cellStyle name="Warning Text 17 3 4" xfId="21741" xr:uid="{00000000-0005-0000-0000-0000D0550000}"/>
    <cellStyle name="Warning Text 17 4" xfId="21742" xr:uid="{00000000-0005-0000-0000-0000D1550000}"/>
    <cellStyle name="Warning Text 17 4 2" xfId="21743" xr:uid="{00000000-0005-0000-0000-0000D2550000}"/>
    <cellStyle name="Warning Text 17 4 2 2" xfId="21744" xr:uid="{00000000-0005-0000-0000-0000D3550000}"/>
    <cellStyle name="Warning Text 17 4 3" xfId="21745" xr:uid="{00000000-0005-0000-0000-0000D4550000}"/>
    <cellStyle name="Warning Text 17 4 3 2" xfId="21746" xr:uid="{00000000-0005-0000-0000-0000D5550000}"/>
    <cellStyle name="Warning Text 17 4 4" xfId="21747" xr:uid="{00000000-0005-0000-0000-0000D6550000}"/>
    <cellStyle name="Warning Text 17 5" xfId="21748" xr:uid="{00000000-0005-0000-0000-0000D7550000}"/>
    <cellStyle name="Warning Text 17 5 2" xfId="21749" xr:uid="{00000000-0005-0000-0000-0000D8550000}"/>
    <cellStyle name="Warning Text 17 5 2 2" xfId="21750" xr:uid="{00000000-0005-0000-0000-0000D9550000}"/>
    <cellStyle name="Warning Text 17 5 3" xfId="21751" xr:uid="{00000000-0005-0000-0000-0000DA550000}"/>
    <cellStyle name="Warning Text 17 5 3 2" xfId="21752" xr:uid="{00000000-0005-0000-0000-0000DB550000}"/>
    <cellStyle name="Warning Text 17 5 4" xfId="21753" xr:uid="{00000000-0005-0000-0000-0000DC550000}"/>
    <cellStyle name="Warning Text 17 5 4 2" xfId="21754" xr:uid="{00000000-0005-0000-0000-0000DD550000}"/>
    <cellStyle name="Warning Text 17 5 5" xfId="21755" xr:uid="{00000000-0005-0000-0000-0000DE550000}"/>
    <cellStyle name="Warning Text 17 6" xfId="21756" xr:uid="{00000000-0005-0000-0000-0000DF550000}"/>
    <cellStyle name="Warning Text 17 6 2" xfId="21757" xr:uid="{00000000-0005-0000-0000-0000E0550000}"/>
    <cellStyle name="Warning Text 17 6 2 2" xfId="21758" xr:uid="{00000000-0005-0000-0000-0000E1550000}"/>
    <cellStyle name="Warning Text 17 6 3" xfId="21759" xr:uid="{00000000-0005-0000-0000-0000E2550000}"/>
    <cellStyle name="Warning Text 17 6 3 2" xfId="21760" xr:uid="{00000000-0005-0000-0000-0000E3550000}"/>
    <cellStyle name="Warning Text 17 6 4" xfId="21761" xr:uid="{00000000-0005-0000-0000-0000E4550000}"/>
    <cellStyle name="Warning Text 17 7" xfId="21762" xr:uid="{00000000-0005-0000-0000-0000E5550000}"/>
    <cellStyle name="Warning Text 17 7 2" xfId="21763" xr:uid="{00000000-0005-0000-0000-0000E6550000}"/>
    <cellStyle name="Warning Text 17 8" xfId="21764" xr:uid="{00000000-0005-0000-0000-0000E7550000}"/>
    <cellStyle name="Warning Text 17 8 2" xfId="21765" xr:uid="{00000000-0005-0000-0000-0000E8550000}"/>
    <cellStyle name="Warning Text 17 9" xfId="21766" xr:uid="{00000000-0005-0000-0000-0000E9550000}"/>
    <cellStyle name="Warning Text 17 9 2" xfId="21767" xr:uid="{00000000-0005-0000-0000-0000EA550000}"/>
    <cellStyle name="Warning Text 18" xfId="3231" xr:uid="{00000000-0005-0000-0000-0000EB550000}"/>
    <cellStyle name="Warning Text 18 10" xfId="21769" xr:uid="{00000000-0005-0000-0000-0000EC550000}"/>
    <cellStyle name="Warning Text 18 10 2" xfId="21770" xr:uid="{00000000-0005-0000-0000-0000ED550000}"/>
    <cellStyle name="Warning Text 18 11" xfId="21771" xr:uid="{00000000-0005-0000-0000-0000EE550000}"/>
    <cellStyle name="Warning Text 18 12" xfId="21768" xr:uid="{00000000-0005-0000-0000-0000EF550000}"/>
    <cellStyle name="Warning Text 18 2" xfId="21772" xr:uid="{00000000-0005-0000-0000-0000F0550000}"/>
    <cellStyle name="Warning Text 18 2 2" xfId="21773" xr:uid="{00000000-0005-0000-0000-0000F1550000}"/>
    <cellStyle name="Warning Text 18 2 2 2" xfId="21774" xr:uid="{00000000-0005-0000-0000-0000F2550000}"/>
    <cellStyle name="Warning Text 18 2 3" xfId="21775" xr:uid="{00000000-0005-0000-0000-0000F3550000}"/>
    <cellStyle name="Warning Text 18 2 3 2" xfId="21776" xr:uid="{00000000-0005-0000-0000-0000F4550000}"/>
    <cellStyle name="Warning Text 18 2 4" xfId="21777" xr:uid="{00000000-0005-0000-0000-0000F5550000}"/>
    <cellStyle name="Warning Text 18 3" xfId="21778" xr:uid="{00000000-0005-0000-0000-0000F6550000}"/>
    <cellStyle name="Warning Text 18 3 2" xfId="21779" xr:uid="{00000000-0005-0000-0000-0000F7550000}"/>
    <cellStyle name="Warning Text 18 3 2 2" xfId="21780" xr:uid="{00000000-0005-0000-0000-0000F8550000}"/>
    <cellStyle name="Warning Text 18 3 3" xfId="21781" xr:uid="{00000000-0005-0000-0000-0000F9550000}"/>
    <cellStyle name="Warning Text 18 3 3 2" xfId="21782" xr:uid="{00000000-0005-0000-0000-0000FA550000}"/>
    <cellStyle name="Warning Text 18 3 4" xfId="21783" xr:uid="{00000000-0005-0000-0000-0000FB550000}"/>
    <cellStyle name="Warning Text 18 4" xfId="21784" xr:uid="{00000000-0005-0000-0000-0000FC550000}"/>
    <cellStyle name="Warning Text 18 4 2" xfId="21785" xr:uid="{00000000-0005-0000-0000-0000FD550000}"/>
    <cellStyle name="Warning Text 18 4 2 2" xfId="21786" xr:uid="{00000000-0005-0000-0000-0000FE550000}"/>
    <cellStyle name="Warning Text 18 4 3" xfId="21787" xr:uid="{00000000-0005-0000-0000-0000FF550000}"/>
    <cellStyle name="Warning Text 18 4 3 2" xfId="21788" xr:uid="{00000000-0005-0000-0000-000000560000}"/>
    <cellStyle name="Warning Text 18 4 4" xfId="21789" xr:uid="{00000000-0005-0000-0000-000001560000}"/>
    <cellStyle name="Warning Text 18 5" xfId="21790" xr:uid="{00000000-0005-0000-0000-000002560000}"/>
    <cellStyle name="Warning Text 18 5 2" xfId="21791" xr:uid="{00000000-0005-0000-0000-000003560000}"/>
    <cellStyle name="Warning Text 18 5 2 2" xfId="21792" xr:uid="{00000000-0005-0000-0000-000004560000}"/>
    <cellStyle name="Warning Text 18 5 3" xfId="21793" xr:uid="{00000000-0005-0000-0000-000005560000}"/>
    <cellStyle name="Warning Text 18 5 3 2" xfId="21794" xr:uid="{00000000-0005-0000-0000-000006560000}"/>
    <cellStyle name="Warning Text 18 5 4" xfId="21795" xr:uid="{00000000-0005-0000-0000-000007560000}"/>
    <cellStyle name="Warning Text 18 5 4 2" xfId="21796" xr:uid="{00000000-0005-0000-0000-000008560000}"/>
    <cellStyle name="Warning Text 18 5 5" xfId="21797" xr:uid="{00000000-0005-0000-0000-000009560000}"/>
    <cellStyle name="Warning Text 18 6" xfId="21798" xr:uid="{00000000-0005-0000-0000-00000A560000}"/>
    <cellStyle name="Warning Text 18 6 2" xfId="21799" xr:uid="{00000000-0005-0000-0000-00000B560000}"/>
    <cellStyle name="Warning Text 18 6 2 2" xfId="21800" xr:uid="{00000000-0005-0000-0000-00000C560000}"/>
    <cellStyle name="Warning Text 18 6 3" xfId="21801" xr:uid="{00000000-0005-0000-0000-00000D560000}"/>
    <cellStyle name="Warning Text 18 6 3 2" xfId="21802" xr:uid="{00000000-0005-0000-0000-00000E560000}"/>
    <cellStyle name="Warning Text 18 6 4" xfId="21803" xr:uid="{00000000-0005-0000-0000-00000F560000}"/>
    <cellStyle name="Warning Text 18 7" xfId="21804" xr:uid="{00000000-0005-0000-0000-000010560000}"/>
    <cellStyle name="Warning Text 18 7 2" xfId="21805" xr:uid="{00000000-0005-0000-0000-000011560000}"/>
    <cellStyle name="Warning Text 18 8" xfId="21806" xr:uid="{00000000-0005-0000-0000-000012560000}"/>
    <cellStyle name="Warning Text 18 8 2" xfId="21807" xr:uid="{00000000-0005-0000-0000-000013560000}"/>
    <cellStyle name="Warning Text 18 9" xfId="21808" xr:uid="{00000000-0005-0000-0000-000014560000}"/>
    <cellStyle name="Warning Text 18 9 2" xfId="21809" xr:uid="{00000000-0005-0000-0000-000015560000}"/>
    <cellStyle name="Warning Text 19" xfId="3232" xr:uid="{00000000-0005-0000-0000-000016560000}"/>
    <cellStyle name="Warning Text 19 10" xfId="21811" xr:uid="{00000000-0005-0000-0000-000017560000}"/>
    <cellStyle name="Warning Text 19 10 2" xfId="21812" xr:uid="{00000000-0005-0000-0000-000018560000}"/>
    <cellStyle name="Warning Text 19 11" xfId="21813" xr:uid="{00000000-0005-0000-0000-000019560000}"/>
    <cellStyle name="Warning Text 19 12" xfId="21810" xr:uid="{00000000-0005-0000-0000-00001A560000}"/>
    <cellStyle name="Warning Text 19 2" xfId="21814" xr:uid="{00000000-0005-0000-0000-00001B560000}"/>
    <cellStyle name="Warning Text 19 2 2" xfId="21815" xr:uid="{00000000-0005-0000-0000-00001C560000}"/>
    <cellStyle name="Warning Text 19 2 2 2" xfId="21816" xr:uid="{00000000-0005-0000-0000-00001D560000}"/>
    <cellStyle name="Warning Text 19 2 3" xfId="21817" xr:uid="{00000000-0005-0000-0000-00001E560000}"/>
    <cellStyle name="Warning Text 19 2 3 2" xfId="21818" xr:uid="{00000000-0005-0000-0000-00001F560000}"/>
    <cellStyle name="Warning Text 19 2 4" xfId="21819" xr:uid="{00000000-0005-0000-0000-000020560000}"/>
    <cellStyle name="Warning Text 19 3" xfId="21820" xr:uid="{00000000-0005-0000-0000-000021560000}"/>
    <cellStyle name="Warning Text 19 3 2" xfId="21821" xr:uid="{00000000-0005-0000-0000-000022560000}"/>
    <cellStyle name="Warning Text 19 3 2 2" xfId="21822" xr:uid="{00000000-0005-0000-0000-000023560000}"/>
    <cellStyle name="Warning Text 19 3 3" xfId="21823" xr:uid="{00000000-0005-0000-0000-000024560000}"/>
    <cellStyle name="Warning Text 19 3 3 2" xfId="21824" xr:uid="{00000000-0005-0000-0000-000025560000}"/>
    <cellStyle name="Warning Text 19 3 4" xfId="21825" xr:uid="{00000000-0005-0000-0000-000026560000}"/>
    <cellStyle name="Warning Text 19 4" xfId="21826" xr:uid="{00000000-0005-0000-0000-000027560000}"/>
    <cellStyle name="Warning Text 19 4 2" xfId="21827" xr:uid="{00000000-0005-0000-0000-000028560000}"/>
    <cellStyle name="Warning Text 19 4 2 2" xfId="21828" xr:uid="{00000000-0005-0000-0000-000029560000}"/>
    <cellStyle name="Warning Text 19 4 3" xfId="21829" xr:uid="{00000000-0005-0000-0000-00002A560000}"/>
    <cellStyle name="Warning Text 19 4 3 2" xfId="21830" xr:uid="{00000000-0005-0000-0000-00002B560000}"/>
    <cellStyle name="Warning Text 19 4 4" xfId="21831" xr:uid="{00000000-0005-0000-0000-00002C560000}"/>
    <cellStyle name="Warning Text 19 5" xfId="21832" xr:uid="{00000000-0005-0000-0000-00002D560000}"/>
    <cellStyle name="Warning Text 19 5 2" xfId="21833" xr:uid="{00000000-0005-0000-0000-00002E560000}"/>
    <cellStyle name="Warning Text 19 5 2 2" xfId="21834" xr:uid="{00000000-0005-0000-0000-00002F560000}"/>
    <cellStyle name="Warning Text 19 5 3" xfId="21835" xr:uid="{00000000-0005-0000-0000-000030560000}"/>
    <cellStyle name="Warning Text 19 5 3 2" xfId="21836" xr:uid="{00000000-0005-0000-0000-000031560000}"/>
    <cellStyle name="Warning Text 19 5 4" xfId="21837" xr:uid="{00000000-0005-0000-0000-000032560000}"/>
    <cellStyle name="Warning Text 19 5 4 2" xfId="21838" xr:uid="{00000000-0005-0000-0000-000033560000}"/>
    <cellStyle name="Warning Text 19 5 5" xfId="21839" xr:uid="{00000000-0005-0000-0000-000034560000}"/>
    <cellStyle name="Warning Text 19 6" xfId="21840" xr:uid="{00000000-0005-0000-0000-000035560000}"/>
    <cellStyle name="Warning Text 19 6 2" xfId="21841" xr:uid="{00000000-0005-0000-0000-000036560000}"/>
    <cellStyle name="Warning Text 19 6 2 2" xfId="21842" xr:uid="{00000000-0005-0000-0000-000037560000}"/>
    <cellStyle name="Warning Text 19 6 3" xfId="21843" xr:uid="{00000000-0005-0000-0000-000038560000}"/>
    <cellStyle name="Warning Text 19 6 3 2" xfId="21844" xr:uid="{00000000-0005-0000-0000-000039560000}"/>
    <cellStyle name="Warning Text 19 6 4" xfId="21845" xr:uid="{00000000-0005-0000-0000-00003A560000}"/>
    <cellStyle name="Warning Text 19 7" xfId="21846" xr:uid="{00000000-0005-0000-0000-00003B560000}"/>
    <cellStyle name="Warning Text 19 7 2" xfId="21847" xr:uid="{00000000-0005-0000-0000-00003C560000}"/>
    <cellStyle name="Warning Text 19 8" xfId="21848" xr:uid="{00000000-0005-0000-0000-00003D560000}"/>
    <cellStyle name="Warning Text 19 8 2" xfId="21849" xr:uid="{00000000-0005-0000-0000-00003E560000}"/>
    <cellStyle name="Warning Text 19 9" xfId="21850" xr:uid="{00000000-0005-0000-0000-00003F560000}"/>
    <cellStyle name="Warning Text 19 9 2" xfId="21851" xr:uid="{00000000-0005-0000-0000-000040560000}"/>
    <cellStyle name="Warning Text 2" xfId="3233" xr:uid="{00000000-0005-0000-0000-000041560000}"/>
    <cellStyle name="Warning Text 2 10" xfId="21853" xr:uid="{00000000-0005-0000-0000-000042560000}"/>
    <cellStyle name="Warning Text 2 10 2" xfId="21854" xr:uid="{00000000-0005-0000-0000-000043560000}"/>
    <cellStyle name="Warning Text 2 10 2 2" xfId="21855" xr:uid="{00000000-0005-0000-0000-000044560000}"/>
    <cellStyle name="Warning Text 2 10 2 2 2" xfId="21856" xr:uid="{00000000-0005-0000-0000-000045560000}"/>
    <cellStyle name="Warning Text 2 10 2 3" xfId="21857" xr:uid="{00000000-0005-0000-0000-000046560000}"/>
    <cellStyle name="Warning Text 2 10 2 3 2" xfId="21858" xr:uid="{00000000-0005-0000-0000-000047560000}"/>
    <cellStyle name="Warning Text 2 10 2 4" xfId="21859" xr:uid="{00000000-0005-0000-0000-000048560000}"/>
    <cellStyle name="Warning Text 2 10 3" xfId="21860" xr:uid="{00000000-0005-0000-0000-000049560000}"/>
    <cellStyle name="Warning Text 2 10 3 2" xfId="21861" xr:uid="{00000000-0005-0000-0000-00004A560000}"/>
    <cellStyle name="Warning Text 2 10 3 2 2" xfId="21862" xr:uid="{00000000-0005-0000-0000-00004B560000}"/>
    <cellStyle name="Warning Text 2 10 3 3" xfId="21863" xr:uid="{00000000-0005-0000-0000-00004C560000}"/>
    <cellStyle name="Warning Text 2 10 3 3 2" xfId="21864" xr:uid="{00000000-0005-0000-0000-00004D560000}"/>
    <cellStyle name="Warning Text 2 10 3 4" xfId="21865" xr:uid="{00000000-0005-0000-0000-00004E560000}"/>
    <cellStyle name="Warning Text 2 10 4" xfId="21866" xr:uid="{00000000-0005-0000-0000-00004F560000}"/>
    <cellStyle name="Warning Text 2 10 4 2" xfId="21867" xr:uid="{00000000-0005-0000-0000-000050560000}"/>
    <cellStyle name="Warning Text 2 10 4 2 2" xfId="21868" xr:uid="{00000000-0005-0000-0000-000051560000}"/>
    <cellStyle name="Warning Text 2 10 4 3" xfId="21869" xr:uid="{00000000-0005-0000-0000-000052560000}"/>
    <cellStyle name="Warning Text 2 10 4 3 2" xfId="21870" xr:uid="{00000000-0005-0000-0000-000053560000}"/>
    <cellStyle name="Warning Text 2 10 4 4" xfId="21871" xr:uid="{00000000-0005-0000-0000-000054560000}"/>
    <cellStyle name="Warning Text 2 10 4 4 2" xfId="21872" xr:uid="{00000000-0005-0000-0000-000055560000}"/>
    <cellStyle name="Warning Text 2 10 4 5" xfId="21873" xr:uid="{00000000-0005-0000-0000-000056560000}"/>
    <cellStyle name="Warning Text 2 10 5" xfId="21874" xr:uid="{00000000-0005-0000-0000-000057560000}"/>
    <cellStyle name="Warning Text 2 10 5 2" xfId="21875" xr:uid="{00000000-0005-0000-0000-000058560000}"/>
    <cellStyle name="Warning Text 2 10 5 2 2" xfId="21876" xr:uid="{00000000-0005-0000-0000-000059560000}"/>
    <cellStyle name="Warning Text 2 10 5 3" xfId="21877" xr:uid="{00000000-0005-0000-0000-00005A560000}"/>
    <cellStyle name="Warning Text 2 10 5 3 2" xfId="21878" xr:uid="{00000000-0005-0000-0000-00005B560000}"/>
    <cellStyle name="Warning Text 2 10 5 4" xfId="21879" xr:uid="{00000000-0005-0000-0000-00005C560000}"/>
    <cellStyle name="Warning Text 2 10 6" xfId="21880" xr:uid="{00000000-0005-0000-0000-00005D560000}"/>
    <cellStyle name="Warning Text 2 10 6 2" xfId="21881" xr:uid="{00000000-0005-0000-0000-00005E560000}"/>
    <cellStyle name="Warning Text 2 10 7" xfId="21882" xr:uid="{00000000-0005-0000-0000-00005F560000}"/>
    <cellStyle name="Warning Text 2 10 7 2" xfId="21883" xr:uid="{00000000-0005-0000-0000-000060560000}"/>
    <cellStyle name="Warning Text 2 10 8" xfId="21884" xr:uid="{00000000-0005-0000-0000-000061560000}"/>
    <cellStyle name="Warning Text 2 10 8 2" xfId="21885" xr:uid="{00000000-0005-0000-0000-000062560000}"/>
    <cellStyle name="Warning Text 2 10 9" xfId="21886" xr:uid="{00000000-0005-0000-0000-000063560000}"/>
    <cellStyle name="Warning Text 2 11" xfId="21887" xr:uid="{00000000-0005-0000-0000-000064560000}"/>
    <cellStyle name="Warning Text 2 11 2" xfId="21888" xr:uid="{00000000-0005-0000-0000-000065560000}"/>
    <cellStyle name="Warning Text 2 11 2 2" xfId="21889" xr:uid="{00000000-0005-0000-0000-000066560000}"/>
    <cellStyle name="Warning Text 2 11 3" xfId="21890" xr:uid="{00000000-0005-0000-0000-000067560000}"/>
    <cellStyle name="Warning Text 2 11 3 2" xfId="21891" xr:uid="{00000000-0005-0000-0000-000068560000}"/>
    <cellStyle name="Warning Text 2 11 4" xfId="21892" xr:uid="{00000000-0005-0000-0000-000069560000}"/>
    <cellStyle name="Warning Text 2 12" xfId="21893" xr:uid="{00000000-0005-0000-0000-00006A560000}"/>
    <cellStyle name="Warning Text 2 12 2" xfId="21894" xr:uid="{00000000-0005-0000-0000-00006B560000}"/>
    <cellStyle name="Warning Text 2 12 2 2" xfId="21895" xr:uid="{00000000-0005-0000-0000-00006C560000}"/>
    <cellStyle name="Warning Text 2 12 3" xfId="21896" xr:uid="{00000000-0005-0000-0000-00006D560000}"/>
    <cellStyle name="Warning Text 2 12 3 2" xfId="21897" xr:uid="{00000000-0005-0000-0000-00006E560000}"/>
    <cellStyle name="Warning Text 2 12 4" xfId="21898" xr:uid="{00000000-0005-0000-0000-00006F560000}"/>
    <cellStyle name="Warning Text 2 13" xfId="21899" xr:uid="{00000000-0005-0000-0000-000070560000}"/>
    <cellStyle name="Warning Text 2 13 2" xfId="21900" xr:uid="{00000000-0005-0000-0000-000071560000}"/>
    <cellStyle name="Warning Text 2 13 2 2" xfId="21901" xr:uid="{00000000-0005-0000-0000-000072560000}"/>
    <cellStyle name="Warning Text 2 13 3" xfId="21902" xr:uid="{00000000-0005-0000-0000-000073560000}"/>
    <cellStyle name="Warning Text 2 13 3 2" xfId="21903" xr:uid="{00000000-0005-0000-0000-000074560000}"/>
    <cellStyle name="Warning Text 2 13 4" xfId="21904" xr:uid="{00000000-0005-0000-0000-000075560000}"/>
    <cellStyle name="Warning Text 2 14" xfId="21905" xr:uid="{00000000-0005-0000-0000-000076560000}"/>
    <cellStyle name="Warning Text 2 14 2" xfId="21906" xr:uid="{00000000-0005-0000-0000-000077560000}"/>
    <cellStyle name="Warning Text 2 14 2 2" xfId="21907" xr:uid="{00000000-0005-0000-0000-000078560000}"/>
    <cellStyle name="Warning Text 2 14 3" xfId="21908" xr:uid="{00000000-0005-0000-0000-000079560000}"/>
    <cellStyle name="Warning Text 2 14 3 2" xfId="21909" xr:uid="{00000000-0005-0000-0000-00007A560000}"/>
    <cellStyle name="Warning Text 2 14 4" xfId="21910" xr:uid="{00000000-0005-0000-0000-00007B560000}"/>
    <cellStyle name="Warning Text 2 14 4 2" xfId="21911" xr:uid="{00000000-0005-0000-0000-00007C560000}"/>
    <cellStyle name="Warning Text 2 14 5" xfId="21912" xr:uid="{00000000-0005-0000-0000-00007D560000}"/>
    <cellStyle name="Warning Text 2 15" xfId="21913" xr:uid="{00000000-0005-0000-0000-00007E560000}"/>
    <cellStyle name="Warning Text 2 15 2" xfId="21914" xr:uid="{00000000-0005-0000-0000-00007F560000}"/>
    <cellStyle name="Warning Text 2 15 2 2" xfId="21915" xr:uid="{00000000-0005-0000-0000-000080560000}"/>
    <cellStyle name="Warning Text 2 15 3" xfId="21916" xr:uid="{00000000-0005-0000-0000-000081560000}"/>
    <cellStyle name="Warning Text 2 15 3 2" xfId="21917" xr:uid="{00000000-0005-0000-0000-000082560000}"/>
    <cellStyle name="Warning Text 2 15 4" xfId="21918" xr:uid="{00000000-0005-0000-0000-000083560000}"/>
    <cellStyle name="Warning Text 2 16" xfId="21919" xr:uid="{00000000-0005-0000-0000-000084560000}"/>
    <cellStyle name="Warning Text 2 16 2" xfId="21920" xr:uid="{00000000-0005-0000-0000-000085560000}"/>
    <cellStyle name="Warning Text 2 17" xfId="21921" xr:uid="{00000000-0005-0000-0000-000086560000}"/>
    <cellStyle name="Warning Text 2 17 2" xfId="21922" xr:uid="{00000000-0005-0000-0000-000087560000}"/>
    <cellStyle name="Warning Text 2 18" xfId="21923" xr:uid="{00000000-0005-0000-0000-000088560000}"/>
    <cellStyle name="Warning Text 2 18 2" xfId="21924" xr:uid="{00000000-0005-0000-0000-000089560000}"/>
    <cellStyle name="Warning Text 2 19" xfId="21925" xr:uid="{00000000-0005-0000-0000-00008A560000}"/>
    <cellStyle name="Warning Text 2 19 2" xfId="21926" xr:uid="{00000000-0005-0000-0000-00008B560000}"/>
    <cellStyle name="Warning Text 2 2" xfId="21927" xr:uid="{00000000-0005-0000-0000-00008C560000}"/>
    <cellStyle name="Warning Text 2 2 2" xfId="21928" xr:uid="{00000000-0005-0000-0000-00008D560000}"/>
    <cellStyle name="Warning Text 2 2 2 2" xfId="21929" xr:uid="{00000000-0005-0000-0000-00008E560000}"/>
    <cellStyle name="Warning Text 2 2 2 2 2" xfId="21930" xr:uid="{00000000-0005-0000-0000-00008F560000}"/>
    <cellStyle name="Warning Text 2 2 2 3" xfId="21931" xr:uid="{00000000-0005-0000-0000-000090560000}"/>
    <cellStyle name="Warning Text 2 2 2 3 2" xfId="21932" xr:uid="{00000000-0005-0000-0000-000091560000}"/>
    <cellStyle name="Warning Text 2 2 2 4" xfId="21933" xr:uid="{00000000-0005-0000-0000-000092560000}"/>
    <cellStyle name="Warning Text 2 2 3" xfId="21934" xr:uid="{00000000-0005-0000-0000-000093560000}"/>
    <cellStyle name="Warning Text 2 2 3 2" xfId="21935" xr:uid="{00000000-0005-0000-0000-000094560000}"/>
    <cellStyle name="Warning Text 2 2 3 2 2" xfId="21936" xr:uid="{00000000-0005-0000-0000-000095560000}"/>
    <cellStyle name="Warning Text 2 2 3 3" xfId="21937" xr:uid="{00000000-0005-0000-0000-000096560000}"/>
    <cellStyle name="Warning Text 2 2 3 3 2" xfId="21938" xr:uid="{00000000-0005-0000-0000-000097560000}"/>
    <cellStyle name="Warning Text 2 2 3 4" xfId="21939" xr:uid="{00000000-0005-0000-0000-000098560000}"/>
    <cellStyle name="Warning Text 2 2 4" xfId="21940" xr:uid="{00000000-0005-0000-0000-000099560000}"/>
    <cellStyle name="Warning Text 2 2 4 2" xfId="21941" xr:uid="{00000000-0005-0000-0000-00009A560000}"/>
    <cellStyle name="Warning Text 2 2 4 2 2" xfId="21942" xr:uid="{00000000-0005-0000-0000-00009B560000}"/>
    <cellStyle name="Warning Text 2 2 4 3" xfId="21943" xr:uid="{00000000-0005-0000-0000-00009C560000}"/>
    <cellStyle name="Warning Text 2 2 4 3 2" xfId="21944" xr:uid="{00000000-0005-0000-0000-00009D560000}"/>
    <cellStyle name="Warning Text 2 2 4 4" xfId="21945" xr:uid="{00000000-0005-0000-0000-00009E560000}"/>
    <cellStyle name="Warning Text 2 2 4 4 2" xfId="21946" xr:uid="{00000000-0005-0000-0000-00009F560000}"/>
    <cellStyle name="Warning Text 2 2 4 5" xfId="21947" xr:uid="{00000000-0005-0000-0000-0000A0560000}"/>
    <cellStyle name="Warning Text 2 2 5" xfId="21948" xr:uid="{00000000-0005-0000-0000-0000A1560000}"/>
    <cellStyle name="Warning Text 2 2 5 2" xfId="21949" xr:uid="{00000000-0005-0000-0000-0000A2560000}"/>
    <cellStyle name="Warning Text 2 2 5 2 2" xfId="21950" xr:uid="{00000000-0005-0000-0000-0000A3560000}"/>
    <cellStyle name="Warning Text 2 2 5 3" xfId="21951" xr:uid="{00000000-0005-0000-0000-0000A4560000}"/>
    <cellStyle name="Warning Text 2 2 5 3 2" xfId="21952" xr:uid="{00000000-0005-0000-0000-0000A5560000}"/>
    <cellStyle name="Warning Text 2 2 5 4" xfId="21953" xr:uid="{00000000-0005-0000-0000-0000A6560000}"/>
    <cellStyle name="Warning Text 2 2 6" xfId="21954" xr:uid="{00000000-0005-0000-0000-0000A7560000}"/>
    <cellStyle name="Warning Text 2 2 6 2" xfId="21955" xr:uid="{00000000-0005-0000-0000-0000A8560000}"/>
    <cellStyle name="Warning Text 2 2 7" xfId="21956" xr:uid="{00000000-0005-0000-0000-0000A9560000}"/>
    <cellStyle name="Warning Text 2 2 7 2" xfId="21957" xr:uid="{00000000-0005-0000-0000-0000AA560000}"/>
    <cellStyle name="Warning Text 2 2 8" xfId="21958" xr:uid="{00000000-0005-0000-0000-0000AB560000}"/>
    <cellStyle name="Warning Text 2 2 8 2" xfId="21959" xr:uid="{00000000-0005-0000-0000-0000AC560000}"/>
    <cellStyle name="Warning Text 2 2 9" xfId="21960" xr:uid="{00000000-0005-0000-0000-0000AD560000}"/>
    <cellStyle name="Warning Text 2 20" xfId="21961" xr:uid="{00000000-0005-0000-0000-0000AE560000}"/>
    <cellStyle name="Warning Text 2 21" xfId="21962" xr:uid="{00000000-0005-0000-0000-0000AF560000}"/>
    <cellStyle name="Warning Text 2 22" xfId="21852" xr:uid="{00000000-0005-0000-0000-0000B0560000}"/>
    <cellStyle name="Warning Text 2 3" xfId="21963" xr:uid="{00000000-0005-0000-0000-0000B1560000}"/>
    <cellStyle name="Warning Text 2 3 2" xfId="21964" xr:uid="{00000000-0005-0000-0000-0000B2560000}"/>
    <cellStyle name="Warning Text 2 3 2 2" xfId="21965" xr:uid="{00000000-0005-0000-0000-0000B3560000}"/>
    <cellStyle name="Warning Text 2 3 2 2 2" xfId="21966" xr:uid="{00000000-0005-0000-0000-0000B4560000}"/>
    <cellStyle name="Warning Text 2 3 2 3" xfId="21967" xr:uid="{00000000-0005-0000-0000-0000B5560000}"/>
    <cellStyle name="Warning Text 2 3 2 3 2" xfId="21968" xr:uid="{00000000-0005-0000-0000-0000B6560000}"/>
    <cellStyle name="Warning Text 2 3 2 4" xfId="21969" xr:uid="{00000000-0005-0000-0000-0000B7560000}"/>
    <cellStyle name="Warning Text 2 3 3" xfId="21970" xr:uid="{00000000-0005-0000-0000-0000B8560000}"/>
    <cellStyle name="Warning Text 2 3 3 2" xfId="21971" xr:uid="{00000000-0005-0000-0000-0000B9560000}"/>
    <cellStyle name="Warning Text 2 3 3 2 2" xfId="21972" xr:uid="{00000000-0005-0000-0000-0000BA560000}"/>
    <cellStyle name="Warning Text 2 3 3 3" xfId="21973" xr:uid="{00000000-0005-0000-0000-0000BB560000}"/>
    <cellStyle name="Warning Text 2 3 3 3 2" xfId="21974" xr:uid="{00000000-0005-0000-0000-0000BC560000}"/>
    <cellStyle name="Warning Text 2 3 3 4" xfId="21975" xr:uid="{00000000-0005-0000-0000-0000BD560000}"/>
    <cellStyle name="Warning Text 2 3 4" xfId="21976" xr:uid="{00000000-0005-0000-0000-0000BE560000}"/>
    <cellStyle name="Warning Text 2 3 4 2" xfId="21977" xr:uid="{00000000-0005-0000-0000-0000BF560000}"/>
    <cellStyle name="Warning Text 2 3 4 2 2" xfId="21978" xr:uid="{00000000-0005-0000-0000-0000C0560000}"/>
    <cellStyle name="Warning Text 2 3 4 3" xfId="21979" xr:uid="{00000000-0005-0000-0000-0000C1560000}"/>
    <cellStyle name="Warning Text 2 3 4 3 2" xfId="21980" xr:uid="{00000000-0005-0000-0000-0000C2560000}"/>
    <cellStyle name="Warning Text 2 3 4 4" xfId="21981" xr:uid="{00000000-0005-0000-0000-0000C3560000}"/>
    <cellStyle name="Warning Text 2 3 4 4 2" xfId="21982" xr:uid="{00000000-0005-0000-0000-0000C4560000}"/>
    <cellStyle name="Warning Text 2 3 4 5" xfId="21983" xr:uid="{00000000-0005-0000-0000-0000C5560000}"/>
    <cellStyle name="Warning Text 2 3 5" xfId="21984" xr:uid="{00000000-0005-0000-0000-0000C6560000}"/>
    <cellStyle name="Warning Text 2 3 5 2" xfId="21985" xr:uid="{00000000-0005-0000-0000-0000C7560000}"/>
    <cellStyle name="Warning Text 2 3 5 2 2" xfId="21986" xr:uid="{00000000-0005-0000-0000-0000C8560000}"/>
    <cellStyle name="Warning Text 2 3 5 3" xfId="21987" xr:uid="{00000000-0005-0000-0000-0000C9560000}"/>
    <cellStyle name="Warning Text 2 3 5 3 2" xfId="21988" xr:uid="{00000000-0005-0000-0000-0000CA560000}"/>
    <cellStyle name="Warning Text 2 3 5 4" xfId="21989" xr:uid="{00000000-0005-0000-0000-0000CB560000}"/>
    <cellStyle name="Warning Text 2 3 6" xfId="21990" xr:uid="{00000000-0005-0000-0000-0000CC560000}"/>
    <cellStyle name="Warning Text 2 3 6 2" xfId="21991" xr:uid="{00000000-0005-0000-0000-0000CD560000}"/>
    <cellStyle name="Warning Text 2 3 7" xfId="21992" xr:uid="{00000000-0005-0000-0000-0000CE560000}"/>
    <cellStyle name="Warning Text 2 3 7 2" xfId="21993" xr:uid="{00000000-0005-0000-0000-0000CF560000}"/>
    <cellStyle name="Warning Text 2 3 8" xfId="21994" xr:uid="{00000000-0005-0000-0000-0000D0560000}"/>
    <cellStyle name="Warning Text 2 3 8 2" xfId="21995" xr:uid="{00000000-0005-0000-0000-0000D1560000}"/>
    <cellStyle name="Warning Text 2 3 9" xfId="21996" xr:uid="{00000000-0005-0000-0000-0000D2560000}"/>
    <cellStyle name="Warning Text 2 4" xfId="21997" xr:uid="{00000000-0005-0000-0000-0000D3560000}"/>
    <cellStyle name="Warning Text 2 4 2" xfId="21998" xr:uid="{00000000-0005-0000-0000-0000D4560000}"/>
    <cellStyle name="Warning Text 2 4 2 2" xfId="21999" xr:uid="{00000000-0005-0000-0000-0000D5560000}"/>
    <cellStyle name="Warning Text 2 4 2 2 2" xfId="22000" xr:uid="{00000000-0005-0000-0000-0000D6560000}"/>
    <cellStyle name="Warning Text 2 4 2 3" xfId="22001" xr:uid="{00000000-0005-0000-0000-0000D7560000}"/>
    <cellStyle name="Warning Text 2 4 2 3 2" xfId="22002" xr:uid="{00000000-0005-0000-0000-0000D8560000}"/>
    <cellStyle name="Warning Text 2 4 2 4" xfId="22003" xr:uid="{00000000-0005-0000-0000-0000D9560000}"/>
    <cellStyle name="Warning Text 2 4 3" xfId="22004" xr:uid="{00000000-0005-0000-0000-0000DA560000}"/>
    <cellStyle name="Warning Text 2 4 3 2" xfId="22005" xr:uid="{00000000-0005-0000-0000-0000DB560000}"/>
    <cellStyle name="Warning Text 2 4 3 2 2" xfId="22006" xr:uid="{00000000-0005-0000-0000-0000DC560000}"/>
    <cellStyle name="Warning Text 2 4 3 3" xfId="22007" xr:uid="{00000000-0005-0000-0000-0000DD560000}"/>
    <cellStyle name="Warning Text 2 4 3 3 2" xfId="22008" xr:uid="{00000000-0005-0000-0000-0000DE560000}"/>
    <cellStyle name="Warning Text 2 4 3 4" xfId="22009" xr:uid="{00000000-0005-0000-0000-0000DF560000}"/>
    <cellStyle name="Warning Text 2 4 4" xfId="22010" xr:uid="{00000000-0005-0000-0000-0000E0560000}"/>
    <cellStyle name="Warning Text 2 4 4 2" xfId="22011" xr:uid="{00000000-0005-0000-0000-0000E1560000}"/>
    <cellStyle name="Warning Text 2 4 4 2 2" xfId="22012" xr:uid="{00000000-0005-0000-0000-0000E2560000}"/>
    <cellStyle name="Warning Text 2 4 4 3" xfId="22013" xr:uid="{00000000-0005-0000-0000-0000E3560000}"/>
    <cellStyle name="Warning Text 2 4 4 3 2" xfId="22014" xr:uid="{00000000-0005-0000-0000-0000E4560000}"/>
    <cellStyle name="Warning Text 2 4 4 4" xfId="22015" xr:uid="{00000000-0005-0000-0000-0000E5560000}"/>
    <cellStyle name="Warning Text 2 4 4 4 2" xfId="22016" xr:uid="{00000000-0005-0000-0000-0000E6560000}"/>
    <cellStyle name="Warning Text 2 4 4 5" xfId="22017" xr:uid="{00000000-0005-0000-0000-0000E7560000}"/>
    <cellStyle name="Warning Text 2 4 5" xfId="22018" xr:uid="{00000000-0005-0000-0000-0000E8560000}"/>
    <cellStyle name="Warning Text 2 4 5 2" xfId="22019" xr:uid="{00000000-0005-0000-0000-0000E9560000}"/>
    <cellStyle name="Warning Text 2 4 5 2 2" xfId="22020" xr:uid="{00000000-0005-0000-0000-0000EA560000}"/>
    <cellStyle name="Warning Text 2 4 5 3" xfId="22021" xr:uid="{00000000-0005-0000-0000-0000EB560000}"/>
    <cellStyle name="Warning Text 2 4 5 3 2" xfId="22022" xr:uid="{00000000-0005-0000-0000-0000EC560000}"/>
    <cellStyle name="Warning Text 2 4 5 4" xfId="22023" xr:uid="{00000000-0005-0000-0000-0000ED560000}"/>
    <cellStyle name="Warning Text 2 4 6" xfId="22024" xr:uid="{00000000-0005-0000-0000-0000EE560000}"/>
    <cellStyle name="Warning Text 2 4 6 2" xfId="22025" xr:uid="{00000000-0005-0000-0000-0000EF560000}"/>
    <cellStyle name="Warning Text 2 4 7" xfId="22026" xr:uid="{00000000-0005-0000-0000-0000F0560000}"/>
    <cellStyle name="Warning Text 2 4 7 2" xfId="22027" xr:uid="{00000000-0005-0000-0000-0000F1560000}"/>
    <cellStyle name="Warning Text 2 4 8" xfId="22028" xr:uid="{00000000-0005-0000-0000-0000F2560000}"/>
    <cellStyle name="Warning Text 2 4 8 2" xfId="22029" xr:uid="{00000000-0005-0000-0000-0000F3560000}"/>
    <cellStyle name="Warning Text 2 4 9" xfId="22030" xr:uid="{00000000-0005-0000-0000-0000F4560000}"/>
    <cellStyle name="Warning Text 2 5" xfId="22031" xr:uid="{00000000-0005-0000-0000-0000F5560000}"/>
    <cellStyle name="Warning Text 2 5 2" xfId="22032" xr:uid="{00000000-0005-0000-0000-0000F6560000}"/>
    <cellStyle name="Warning Text 2 5 2 2" xfId="22033" xr:uid="{00000000-0005-0000-0000-0000F7560000}"/>
    <cellStyle name="Warning Text 2 5 2 2 2" xfId="22034" xr:uid="{00000000-0005-0000-0000-0000F8560000}"/>
    <cellStyle name="Warning Text 2 5 2 3" xfId="22035" xr:uid="{00000000-0005-0000-0000-0000F9560000}"/>
    <cellStyle name="Warning Text 2 5 2 3 2" xfId="22036" xr:uid="{00000000-0005-0000-0000-0000FA560000}"/>
    <cellStyle name="Warning Text 2 5 2 4" xfId="22037" xr:uid="{00000000-0005-0000-0000-0000FB560000}"/>
    <cellStyle name="Warning Text 2 5 3" xfId="22038" xr:uid="{00000000-0005-0000-0000-0000FC560000}"/>
    <cellStyle name="Warning Text 2 5 3 2" xfId="22039" xr:uid="{00000000-0005-0000-0000-0000FD560000}"/>
    <cellStyle name="Warning Text 2 5 3 2 2" xfId="22040" xr:uid="{00000000-0005-0000-0000-0000FE560000}"/>
    <cellStyle name="Warning Text 2 5 3 3" xfId="22041" xr:uid="{00000000-0005-0000-0000-0000FF560000}"/>
    <cellStyle name="Warning Text 2 5 3 3 2" xfId="22042" xr:uid="{00000000-0005-0000-0000-000000570000}"/>
    <cellStyle name="Warning Text 2 5 3 4" xfId="22043" xr:uid="{00000000-0005-0000-0000-000001570000}"/>
    <cellStyle name="Warning Text 2 5 4" xfId="22044" xr:uid="{00000000-0005-0000-0000-000002570000}"/>
    <cellStyle name="Warning Text 2 5 4 2" xfId="22045" xr:uid="{00000000-0005-0000-0000-000003570000}"/>
    <cellStyle name="Warning Text 2 5 4 2 2" xfId="22046" xr:uid="{00000000-0005-0000-0000-000004570000}"/>
    <cellStyle name="Warning Text 2 5 4 3" xfId="22047" xr:uid="{00000000-0005-0000-0000-000005570000}"/>
    <cellStyle name="Warning Text 2 5 4 3 2" xfId="22048" xr:uid="{00000000-0005-0000-0000-000006570000}"/>
    <cellStyle name="Warning Text 2 5 4 4" xfId="22049" xr:uid="{00000000-0005-0000-0000-000007570000}"/>
    <cellStyle name="Warning Text 2 5 4 4 2" xfId="22050" xr:uid="{00000000-0005-0000-0000-000008570000}"/>
    <cellStyle name="Warning Text 2 5 4 5" xfId="22051" xr:uid="{00000000-0005-0000-0000-000009570000}"/>
    <cellStyle name="Warning Text 2 5 5" xfId="22052" xr:uid="{00000000-0005-0000-0000-00000A570000}"/>
    <cellStyle name="Warning Text 2 5 5 2" xfId="22053" xr:uid="{00000000-0005-0000-0000-00000B570000}"/>
    <cellStyle name="Warning Text 2 5 5 2 2" xfId="22054" xr:uid="{00000000-0005-0000-0000-00000C570000}"/>
    <cellStyle name="Warning Text 2 5 5 3" xfId="22055" xr:uid="{00000000-0005-0000-0000-00000D570000}"/>
    <cellStyle name="Warning Text 2 5 5 3 2" xfId="22056" xr:uid="{00000000-0005-0000-0000-00000E570000}"/>
    <cellStyle name="Warning Text 2 5 5 4" xfId="22057" xr:uid="{00000000-0005-0000-0000-00000F570000}"/>
    <cellStyle name="Warning Text 2 5 6" xfId="22058" xr:uid="{00000000-0005-0000-0000-000010570000}"/>
    <cellStyle name="Warning Text 2 5 6 2" xfId="22059" xr:uid="{00000000-0005-0000-0000-000011570000}"/>
    <cellStyle name="Warning Text 2 5 7" xfId="22060" xr:uid="{00000000-0005-0000-0000-000012570000}"/>
    <cellStyle name="Warning Text 2 5 7 2" xfId="22061" xr:uid="{00000000-0005-0000-0000-000013570000}"/>
    <cellStyle name="Warning Text 2 5 8" xfId="22062" xr:uid="{00000000-0005-0000-0000-000014570000}"/>
    <cellStyle name="Warning Text 2 5 8 2" xfId="22063" xr:uid="{00000000-0005-0000-0000-000015570000}"/>
    <cellStyle name="Warning Text 2 5 9" xfId="22064" xr:uid="{00000000-0005-0000-0000-000016570000}"/>
    <cellStyle name="Warning Text 2 6" xfId="22065" xr:uid="{00000000-0005-0000-0000-000017570000}"/>
    <cellStyle name="Warning Text 2 6 2" xfId="22066" xr:uid="{00000000-0005-0000-0000-000018570000}"/>
    <cellStyle name="Warning Text 2 6 2 2" xfId="22067" xr:uid="{00000000-0005-0000-0000-000019570000}"/>
    <cellStyle name="Warning Text 2 6 2 2 2" xfId="22068" xr:uid="{00000000-0005-0000-0000-00001A570000}"/>
    <cellStyle name="Warning Text 2 6 2 3" xfId="22069" xr:uid="{00000000-0005-0000-0000-00001B570000}"/>
    <cellStyle name="Warning Text 2 6 2 3 2" xfId="22070" xr:uid="{00000000-0005-0000-0000-00001C570000}"/>
    <cellStyle name="Warning Text 2 6 2 4" xfId="22071" xr:uid="{00000000-0005-0000-0000-00001D570000}"/>
    <cellStyle name="Warning Text 2 6 3" xfId="22072" xr:uid="{00000000-0005-0000-0000-00001E570000}"/>
    <cellStyle name="Warning Text 2 6 3 2" xfId="22073" xr:uid="{00000000-0005-0000-0000-00001F570000}"/>
    <cellStyle name="Warning Text 2 6 3 2 2" xfId="22074" xr:uid="{00000000-0005-0000-0000-000020570000}"/>
    <cellStyle name="Warning Text 2 6 3 3" xfId="22075" xr:uid="{00000000-0005-0000-0000-000021570000}"/>
    <cellStyle name="Warning Text 2 6 3 3 2" xfId="22076" xr:uid="{00000000-0005-0000-0000-000022570000}"/>
    <cellStyle name="Warning Text 2 6 3 4" xfId="22077" xr:uid="{00000000-0005-0000-0000-000023570000}"/>
    <cellStyle name="Warning Text 2 6 4" xfId="22078" xr:uid="{00000000-0005-0000-0000-000024570000}"/>
    <cellStyle name="Warning Text 2 6 4 2" xfId="22079" xr:uid="{00000000-0005-0000-0000-000025570000}"/>
    <cellStyle name="Warning Text 2 6 4 2 2" xfId="22080" xr:uid="{00000000-0005-0000-0000-000026570000}"/>
    <cellStyle name="Warning Text 2 6 4 3" xfId="22081" xr:uid="{00000000-0005-0000-0000-000027570000}"/>
    <cellStyle name="Warning Text 2 6 4 3 2" xfId="22082" xr:uid="{00000000-0005-0000-0000-000028570000}"/>
    <cellStyle name="Warning Text 2 6 4 4" xfId="22083" xr:uid="{00000000-0005-0000-0000-000029570000}"/>
    <cellStyle name="Warning Text 2 6 4 4 2" xfId="22084" xr:uid="{00000000-0005-0000-0000-00002A570000}"/>
    <cellStyle name="Warning Text 2 6 4 5" xfId="22085" xr:uid="{00000000-0005-0000-0000-00002B570000}"/>
    <cellStyle name="Warning Text 2 6 5" xfId="22086" xr:uid="{00000000-0005-0000-0000-00002C570000}"/>
    <cellStyle name="Warning Text 2 6 5 2" xfId="22087" xr:uid="{00000000-0005-0000-0000-00002D570000}"/>
    <cellStyle name="Warning Text 2 6 5 2 2" xfId="22088" xr:uid="{00000000-0005-0000-0000-00002E570000}"/>
    <cellStyle name="Warning Text 2 6 5 3" xfId="22089" xr:uid="{00000000-0005-0000-0000-00002F570000}"/>
    <cellStyle name="Warning Text 2 6 5 3 2" xfId="22090" xr:uid="{00000000-0005-0000-0000-000030570000}"/>
    <cellStyle name="Warning Text 2 6 5 4" xfId="22091" xr:uid="{00000000-0005-0000-0000-000031570000}"/>
    <cellStyle name="Warning Text 2 6 6" xfId="22092" xr:uid="{00000000-0005-0000-0000-000032570000}"/>
    <cellStyle name="Warning Text 2 6 6 2" xfId="22093" xr:uid="{00000000-0005-0000-0000-000033570000}"/>
    <cellStyle name="Warning Text 2 6 7" xfId="22094" xr:uid="{00000000-0005-0000-0000-000034570000}"/>
    <cellStyle name="Warning Text 2 6 7 2" xfId="22095" xr:uid="{00000000-0005-0000-0000-000035570000}"/>
    <cellStyle name="Warning Text 2 6 8" xfId="22096" xr:uid="{00000000-0005-0000-0000-000036570000}"/>
    <cellStyle name="Warning Text 2 6 8 2" xfId="22097" xr:uid="{00000000-0005-0000-0000-000037570000}"/>
    <cellStyle name="Warning Text 2 6 9" xfId="22098" xr:uid="{00000000-0005-0000-0000-000038570000}"/>
    <cellStyle name="Warning Text 2 7" xfId="22099" xr:uid="{00000000-0005-0000-0000-000039570000}"/>
    <cellStyle name="Warning Text 2 7 2" xfId="22100" xr:uid="{00000000-0005-0000-0000-00003A570000}"/>
    <cellStyle name="Warning Text 2 7 2 2" xfId="22101" xr:uid="{00000000-0005-0000-0000-00003B570000}"/>
    <cellStyle name="Warning Text 2 7 2 2 2" xfId="22102" xr:uid="{00000000-0005-0000-0000-00003C570000}"/>
    <cellStyle name="Warning Text 2 7 2 3" xfId="22103" xr:uid="{00000000-0005-0000-0000-00003D570000}"/>
    <cellStyle name="Warning Text 2 7 2 3 2" xfId="22104" xr:uid="{00000000-0005-0000-0000-00003E570000}"/>
    <cellStyle name="Warning Text 2 7 2 4" xfId="22105" xr:uid="{00000000-0005-0000-0000-00003F570000}"/>
    <cellStyle name="Warning Text 2 7 3" xfId="22106" xr:uid="{00000000-0005-0000-0000-000040570000}"/>
    <cellStyle name="Warning Text 2 7 3 2" xfId="22107" xr:uid="{00000000-0005-0000-0000-000041570000}"/>
    <cellStyle name="Warning Text 2 7 3 2 2" xfId="22108" xr:uid="{00000000-0005-0000-0000-000042570000}"/>
    <cellStyle name="Warning Text 2 7 3 3" xfId="22109" xr:uid="{00000000-0005-0000-0000-000043570000}"/>
    <cellStyle name="Warning Text 2 7 3 3 2" xfId="22110" xr:uid="{00000000-0005-0000-0000-000044570000}"/>
    <cellStyle name="Warning Text 2 7 3 4" xfId="22111" xr:uid="{00000000-0005-0000-0000-000045570000}"/>
    <cellStyle name="Warning Text 2 7 4" xfId="22112" xr:uid="{00000000-0005-0000-0000-000046570000}"/>
    <cellStyle name="Warning Text 2 7 4 2" xfId="22113" xr:uid="{00000000-0005-0000-0000-000047570000}"/>
    <cellStyle name="Warning Text 2 7 4 2 2" xfId="22114" xr:uid="{00000000-0005-0000-0000-000048570000}"/>
    <cellStyle name="Warning Text 2 7 4 3" xfId="22115" xr:uid="{00000000-0005-0000-0000-000049570000}"/>
    <cellStyle name="Warning Text 2 7 4 3 2" xfId="22116" xr:uid="{00000000-0005-0000-0000-00004A570000}"/>
    <cellStyle name="Warning Text 2 7 4 4" xfId="22117" xr:uid="{00000000-0005-0000-0000-00004B570000}"/>
    <cellStyle name="Warning Text 2 7 4 4 2" xfId="22118" xr:uid="{00000000-0005-0000-0000-00004C570000}"/>
    <cellStyle name="Warning Text 2 7 4 5" xfId="22119" xr:uid="{00000000-0005-0000-0000-00004D570000}"/>
    <cellStyle name="Warning Text 2 7 5" xfId="22120" xr:uid="{00000000-0005-0000-0000-00004E570000}"/>
    <cellStyle name="Warning Text 2 7 5 2" xfId="22121" xr:uid="{00000000-0005-0000-0000-00004F570000}"/>
    <cellStyle name="Warning Text 2 7 5 2 2" xfId="22122" xr:uid="{00000000-0005-0000-0000-000050570000}"/>
    <cellStyle name="Warning Text 2 7 5 3" xfId="22123" xr:uid="{00000000-0005-0000-0000-000051570000}"/>
    <cellStyle name="Warning Text 2 7 5 3 2" xfId="22124" xr:uid="{00000000-0005-0000-0000-000052570000}"/>
    <cellStyle name="Warning Text 2 7 5 4" xfId="22125" xr:uid="{00000000-0005-0000-0000-000053570000}"/>
    <cellStyle name="Warning Text 2 7 6" xfId="22126" xr:uid="{00000000-0005-0000-0000-000054570000}"/>
    <cellStyle name="Warning Text 2 7 6 2" xfId="22127" xr:uid="{00000000-0005-0000-0000-000055570000}"/>
    <cellStyle name="Warning Text 2 7 7" xfId="22128" xr:uid="{00000000-0005-0000-0000-000056570000}"/>
    <cellStyle name="Warning Text 2 7 7 2" xfId="22129" xr:uid="{00000000-0005-0000-0000-000057570000}"/>
    <cellStyle name="Warning Text 2 7 8" xfId="22130" xr:uid="{00000000-0005-0000-0000-000058570000}"/>
    <cellStyle name="Warning Text 2 7 8 2" xfId="22131" xr:uid="{00000000-0005-0000-0000-000059570000}"/>
    <cellStyle name="Warning Text 2 7 9" xfId="22132" xr:uid="{00000000-0005-0000-0000-00005A570000}"/>
    <cellStyle name="Warning Text 2 8" xfId="22133" xr:uid="{00000000-0005-0000-0000-00005B570000}"/>
    <cellStyle name="Warning Text 2 8 2" xfId="22134" xr:uid="{00000000-0005-0000-0000-00005C570000}"/>
    <cellStyle name="Warning Text 2 8 2 2" xfId="22135" xr:uid="{00000000-0005-0000-0000-00005D570000}"/>
    <cellStyle name="Warning Text 2 8 2 2 2" xfId="22136" xr:uid="{00000000-0005-0000-0000-00005E570000}"/>
    <cellStyle name="Warning Text 2 8 2 3" xfId="22137" xr:uid="{00000000-0005-0000-0000-00005F570000}"/>
    <cellStyle name="Warning Text 2 8 2 3 2" xfId="22138" xr:uid="{00000000-0005-0000-0000-000060570000}"/>
    <cellStyle name="Warning Text 2 8 2 4" xfId="22139" xr:uid="{00000000-0005-0000-0000-000061570000}"/>
    <cellStyle name="Warning Text 2 8 3" xfId="22140" xr:uid="{00000000-0005-0000-0000-000062570000}"/>
    <cellStyle name="Warning Text 2 8 3 2" xfId="22141" xr:uid="{00000000-0005-0000-0000-000063570000}"/>
    <cellStyle name="Warning Text 2 8 3 2 2" xfId="22142" xr:uid="{00000000-0005-0000-0000-000064570000}"/>
    <cellStyle name="Warning Text 2 8 3 3" xfId="22143" xr:uid="{00000000-0005-0000-0000-000065570000}"/>
    <cellStyle name="Warning Text 2 8 3 3 2" xfId="22144" xr:uid="{00000000-0005-0000-0000-000066570000}"/>
    <cellStyle name="Warning Text 2 8 3 4" xfId="22145" xr:uid="{00000000-0005-0000-0000-000067570000}"/>
    <cellStyle name="Warning Text 2 8 4" xfId="22146" xr:uid="{00000000-0005-0000-0000-000068570000}"/>
    <cellStyle name="Warning Text 2 8 4 2" xfId="22147" xr:uid="{00000000-0005-0000-0000-000069570000}"/>
    <cellStyle name="Warning Text 2 8 4 2 2" xfId="22148" xr:uid="{00000000-0005-0000-0000-00006A570000}"/>
    <cellStyle name="Warning Text 2 8 4 3" xfId="22149" xr:uid="{00000000-0005-0000-0000-00006B570000}"/>
    <cellStyle name="Warning Text 2 8 4 3 2" xfId="22150" xr:uid="{00000000-0005-0000-0000-00006C570000}"/>
    <cellStyle name="Warning Text 2 8 4 4" xfId="22151" xr:uid="{00000000-0005-0000-0000-00006D570000}"/>
    <cellStyle name="Warning Text 2 8 4 4 2" xfId="22152" xr:uid="{00000000-0005-0000-0000-00006E570000}"/>
    <cellStyle name="Warning Text 2 8 4 5" xfId="22153" xr:uid="{00000000-0005-0000-0000-00006F570000}"/>
    <cellStyle name="Warning Text 2 8 5" xfId="22154" xr:uid="{00000000-0005-0000-0000-000070570000}"/>
    <cellStyle name="Warning Text 2 8 5 2" xfId="22155" xr:uid="{00000000-0005-0000-0000-000071570000}"/>
    <cellStyle name="Warning Text 2 8 5 2 2" xfId="22156" xr:uid="{00000000-0005-0000-0000-000072570000}"/>
    <cellStyle name="Warning Text 2 8 5 3" xfId="22157" xr:uid="{00000000-0005-0000-0000-000073570000}"/>
    <cellStyle name="Warning Text 2 8 5 3 2" xfId="22158" xr:uid="{00000000-0005-0000-0000-000074570000}"/>
    <cellStyle name="Warning Text 2 8 5 4" xfId="22159" xr:uid="{00000000-0005-0000-0000-000075570000}"/>
    <cellStyle name="Warning Text 2 8 6" xfId="22160" xr:uid="{00000000-0005-0000-0000-000076570000}"/>
    <cellStyle name="Warning Text 2 8 6 2" xfId="22161" xr:uid="{00000000-0005-0000-0000-000077570000}"/>
    <cellStyle name="Warning Text 2 8 7" xfId="22162" xr:uid="{00000000-0005-0000-0000-000078570000}"/>
    <cellStyle name="Warning Text 2 8 7 2" xfId="22163" xr:uid="{00000000-0005-0000-0000-000079570000}"/>
    <cellStyle name="Warning Text 2 8 8" xfId="22164" xr:uid="{00000000-0005-0000-0000-00007A570000}"/>
    <cellStyle name="Warning Text 2 8 8 2" xfId="22165" xr:uid="{00000000-0005-0000-0000-00007B570000}"/>
    <cellStyle name="Warning Text 2 8 9" xfId="22166" xr:uid="{00000000-0005-0000-0000-00007C570000}"/>
    <cellStyle name="Warning Text 2 9" xfId="22167" xr:uid="{00000000-0005-0000-0000-00007D570000}"/>
    <cellStyle name="Warning Text 2 9 2" xfId="22168" xr:uid="{00000000-0005-0000-0000-00007E570000}"/>
    <cellStyle name="Warning Text 2 9 2 2" xfId="22169" xr:uid="{00000000-0005-0000-0000-00007F570000}"/>
    <cellStyle name="Warning Text 2 9 2 2 2" xfId="22170" xr:uid="{00000000-0005-0000-0000-000080570000}"/>
    <cellStyle name="Warning Text 2 9 2 3" xfId="22171" xr:uid="{00000000-0005-0000-0000-000081570000}"/>
    <cellStyle name="Warning Text 2 9 2 3 2" xfId="22172" xr:uid="{00000000-0005-0000-0000-000082570000}"/>
    <cellStyle name="Warning Text 2 9 2 4" xfId="22173" xr:uid="{00000000-0005-0000-0000-000083570000}"/>
    <cellStyle name="Warning Text 2 9 3" xfId="22174" xr:uid="{00000000-0005-0000-0000-000084570000}"/>
    <cellStyle name="Warning Text 2 9 3 2" xfId="22175" xr:uid="{00000000-0005-0000-0000-000085570000}"/>
    <cellStyle name="Warning Text 2 9 3 2 2" xfId="22176" xr:uid="{00000000-0005-0000-0000-000086570000}"/>
    <cellStyle name="Warning Text 2 9 3 3" xfId="22177" xr:uid="{00000000-0005-0000-0000-000087570000}"/>
    <cellStyle name="Warning Text 2 9 3 3 2" xfId="22178" xr:uid="{00000000-0005-0000-0000-000088570000}"/>
    <cellStyle name="Warning Text 2 9 3 4" xfId="22179" xr:uid="{00000000-0005-0000-0000-000089570000}"/>
    <cellStyle name="Warning Text 2 9 4" xfId="22180" xr:uid="{00000000-0005-0000-0000-00008A570000}"/>
    <cellStyle name="Warning Text 2 9 4 2" xfId="22181" xr:uid="{00000000-0005-0000-0000-00008B570000}"/>
    <cellStyle name="Warning Text 2 9 4 2 2" xfId="22182" xr:uid="{00000000-0005-0000-0000-00008C570000}"/>
    <cellStyle name="Warning Text 2 9 4 3" xfId="22183" xr:uid="{00000000-0005-0000-0000-00008D570000}"/>
    <cellStyle name="Warning Text 2 9 4 3 2" xfId="22184" xr:uid="{00000000-0005-0000-0000-00008E570000}"/>
    <cellStyle name="Warning Text 2 9 4 4" xfId="22185" xr:uid="{00000000-0005-0000-0000-00008F570000}"/>
    <cellStyle name="Warning Text 2 9 4 4 2" xfId="22186" xr:uid="{00000000-0005-0000-0000-000090570000}"/>
    <cellStyle name="Warning Text 2 9 4 5" xfId="22187" xr:uid="{00000000-0005-0000-0000-000091570000}"/>
    <cellStyle name="Warning Text 2 9 5" xfId="22188" xr:uid="{00000000-0005-0000-0000-000092570000}"/>
    <cellStyle name="Warning Text 2 9 5 2" xfId="22189" xr:uid="{00000000-0005-0000-0000-000093570000}"/>
    <cellStyle name="Warning Text 2 9 5 2 2" xfId="22190" xr:uid="{00000000-0005-0000-0000-000094570000}"/>
    <cellStyle name="Warning Text 2 9 5 3" xfId="22191" xr:uid="{00000000-0005-0000-0000-000095570000}"/>
    <cellStyle name="Warning Text 2 9 5 3 2" xfId="22192" xr:uid="{00000000-0005-0000-0000-000096570000}"/>
    <cellStyle name="Warning Text 2 9 5 4" xfId="22193" xr:uid="{00000000-0005-0000-0000-000097570000}"/>
    <cellStyle name="Warning Text 2 9 6" xfId="22194" xr:uid="{00000000-0005-0000-0000-000098570000}"/>
    <cellStyle name="Warning Text 2 9 6 2" xfId="22195" xr:uid="{00000000-0005-0000-0000-000099570000}"/>
    <cellStyle name="Warning Text 2 9 7" xfId="22196" xr:uid="{00000000-0005-0000-0000-00009A570000}"/>
    <cellStyle name="Warning Text 2 9 7 2" xfId="22197" xr:uid="{00000000-0005-0000-0000-00009B570000}"/>
    <cellStyle name="Warning Text 2 9 8" xfId="22198" xr:uid="{00000000-0005-0000-0000-00009C570000}"/>
    <cellStyle name="Warning Text 2 9 8 2" xfId="22199" xr:uid="{00000000-0005-0000-0000-00009D570000}"/>
    <cellStyle name="Warning Text 2 9 9" xfId="22200" xr:uid="{00000000-0005-0000-0000-00009E570000}"/>
    <cellStyle name="Warning Text 20" xfId="3234" xr:uid="{00000000-0005-0000-0000-00009F570000}"/>
    <cellStyle name="Warning Text 20 10" xfId="22202" xr:uid="{00000000-0005-0000-0000-0000A0570000}"/>
    <cellStyle name="Warning Text 20 10 2" xfId="22203" xr:uid="{00000000-0005-0000-0000-0000A1570000}"/>
    <cellStyle name="Warning Text 20 11" xfId="22204" xr:uid="{00000000-0005-0000-0000-0000A2570000}"/>
    <cellStyle name="Warning Text 20 12" xfId="22201" xr:uid="{00000000-0005-0000-0000-0000A3570000}"/>
    <cellStyle name="Warning Text 20 2" xfId="22205" xr:uid="{00000000-0005-0000-0000-0000A4570000}"/>
    <cellStyle name="Warning Text 20 2 2" xfId="22206" xr:uid="{00000000-0005-0000-0000-0000A5570000}"/>
    <cellStyle name="Warning Text 20 2 2 2" xfId="22207" xr:uid="{00000000-0005-0000-0000-0000A6570000}"/>
    <cellStyle name="Warning Text 20 2 3" xfId="22208" xr:uid="{00000000-0005-0000-0000-0000A7570000}"/>
    <cellStyle name="Warning Text 20 2 3 2" xfId="22209" xr:uid="{00000000-0005-0000-0000-0000A8570000}"/>
    <cellStyle name="Warning Text 20 2 4" xfId="22210" xr:uid="{00000000-0005-0000-0000-0000A9570000}"/>
    <cellStyle name="Warning Text 20 3" xfId="22211" xr:uid="{00000000-0005-0000-0000-0000AA570000}"/>
    <cellStyle name="Warning Text 20 3 2" xfId="22212" xr:uid="{00000000-0005-0000-0000-0000AB570000}"/>
    <cellStyle name="Warning Text 20 3 2 2" xfId="22213" xr:uid="{00000000-0005-0000-0000-0000AC570000}"/>
    <cellStyle name="Warning Text 20 3 3" xfId="22214" xr:uid="{00000000-0005-0000-0000-0000AD570000}"/>
    <cellStyle name="Warning Text 20 3 3 2" xfId="22215" xr:uid="{00000000-0005-0000-0000-0000AE570000}"/>
    <cellStyle name="Warning Text 20 3 4" xfId="22216" xr:uid="{00000000-0005-0000-0000-0000AF570000}"/>
    <cellStyle name="Warning Text 20 4" xfId="22217" xr:uid="{00000000-0005-0000-0000-0000B0570000}"/>
    <cellStyle name="Warning Text 20 4 2" xfId="22218" xr:uid="{00000000-0005-0000-0000-0000B1570000}"/>
    <cellStyle name="Warning Text 20 4 2 2" xfId="22219" xr:uid="{00000000-0005-0000-0000-0000B2570000}"/>
    <cellStyle name="Warning Text 20 4 3" xfId="22220" xr:uid="{00000000-0005-0000-0000-0000B3570000}"/>
    <cellStyle name="Warning Text 20 4 3 2" xfId="22221" xr:uid="{00000000-0005-0000-0000-0000B4570000}"/>
    <cellStyle name="Warning Text 20 4 4" xfId="22222" xr:uid="{00000000-0005-0000-0000-0000B5570000}"/>
    <cellStyle name="Warning Text 20 5" xfId="22223" xr:uid="{00000000-0005-0000-0000-0000B6570000}"/>
    <cellStyle name="Warning Text 20 5 2" xfId="22224" xr:uid="{00000000-0005-0000-0000-0000B7570000}"/>
    <cellStyle name="Warning Text 20 5 2 2" xfId="22225" xr:uid="{00000000-0005-0000-0000-0000B8570000}"/>
    <cellStyle name="Warning Text 20 5 3" xfId="22226" xr:uid="{00000000-0005-0000-0000-0000B9570000}"/>
    <cellStyle name="Warning Text 20 5 3 2" xfId="22227" xr:uid="{00000000-0005-0000-0000-0000BA570000}"/>
    <cellStyle name="Warning Text 20 5 4" xfId="22228" xr:uid="{00000000-0005-0000-0000-0000BB570000}"/>
    <cellStyle name="Warning Text 20 5 4 2" xfId="22229" xr:uid="{00000000-0005-0000-0000-0000BC570000}"/>
    <cellStyle name="Warning Text 20 5 5" xfId="22230" xr:uid="{00000000-0005-0000-0000-0000BD570000}"/>
    <cellStyle name="Warning Text 20 6" xfId="22231" xr:uid="{00000000-0005-0000-0000-0000BE570000}"/>
    <cellStyle name="Warning Text 20 6 2" xfId="22232" xr:uid="{00000000-0005-0000-0000-0000BF570000}"/>
    <cellStyle name="Warning Text 20 6 2 2" xfId="22233" xr:uid="{00000000-0005-0000-0000-0000C0570000}"/>
    <cellStyle name="Warning Text 20 6 3" xfId="22234" xr:uid="{00000000-0005-0000-0000-0000C1570000}"/>
    <cellStyle name="Warning Text 20 6 3 2" xfId="22235" xr:uid="{00000000-0005-0000-0000-0000C2570000}"/>
    <cellStyle name="Warning Text 20 6 4" xfId="22236" xr:uid="{00000000-0005-0000-0000-0000C3570000}"/>
    <cellStyle name="Warning Text 20 7" xfId="22237" xr:uid="{00000000-0005-0000-0000-0000C4570000}"/>
    <cellStyle name="Warning Text 20 7 2" xfId="22238" xr:uid="{00000000-0005-0000-0000-0000C5570000}"/>
    <cellStyle name="Warning Text 20 8" xfId="22239" xr:uid="{00000000-0005-0000-0000-0000C6570000}"/>
    <cellStyle name="Warning Text 20 8 2" xfId="22240" xr:uid="{00000000-0005-0000-0000-0000C7570000}"/>
    <cellStyle name="Warning Text 20 9" xfId="22241" xr:uid="{00000000-0005-0000-0000-0000C8570000}"/>
    <cellStyle name="Warning Text 20 9 2" xfId="22242" xr:uid="{00000000-0005-0000-0000-0000C9570000}"/>
    <cellStyle name="Warning Text 21" xfId="3235" xr:uid="{00000000-0005-0000-0000-0000CA570000}"/>
    <cellStyle name="Warning Text 21 10" xfId="22244" xr:uid="{00000000-0005-0000-0000-0000CB570000}"/>
    <cellStyle name="Warning Text 21 10 2" xfId="22245" xr:uid="{00000000-0005-0000-0000-0000CC570000}"/>
    <cellStyle name="Warning Text 21 11" xfId="22246" xr:uid="{00000000-0005-0000-0000-0000CD570000}"/>
    <cellStyle name="Warning Text 21 12" xfId="22243" xr:uid="{00000000-0005-0000-0000-0000CE570000}"/>
    <cellStyle name="Warning Text 21 2" xfId="22247" xr:uid="{00000000-0005-0000-0000-0000CF570000}"/>
    <cellStyle name="Warning Text 21 2 2" xfId="22248" xr:uid="{00000000-0005-0000-0000-0000D0570000}"/>
    <cellStyle name="Warning Text 21 2 2 2" xfId="22249" xr:uid="{00000000-0005-0000-0000-0000D1570000}"/>
    <cellStyle name="Warning Text 21 2 3" xfId="22250" xr:uid="{00000000-0005-0000-0000-0000D2570000}"/>
    <cellStyle name="Warning Text 21 2 3 2" xfId="22251" xr:uid="{00000000-0005-0000-0000-0000D3570000}"/>
    <cellStyle name="Warning Text 21 2 4" xfId="22252" xr:uid="{00000000-0005-0000-0000-0000D4570000}"/>
    <cellStyle name="Warning Text 21 3" xfId="22253" xr:uid="{00000000-0005-0000-0000-0000D5570000}"/>
    <cellStyle name="Warning Text 21 3 2" xfId="22254" xr:uid="{00000000-0005-0000-0000-0000D6570000}"/>
    <cellStyle name="Warning Text 21 3 2 2" xfId="22255" xr:uid="{00000000-0005-0000-0000-0000D7570000}"/>
    <cellStyle name="Warning Text 21 3 3" xfId="22256" xr:uid="{00000000-0005-0000-0000-0000D8570000}"/>
    <cellStyle name="Warning Text 21 3 3 2" xfId="22257" xr:uid="{00000000-0005-0000-0000-0000D9570000}"/>
    <cellStyle name="Warning Text 21 3 4" xfId="22258" xr:uid="{00000000-0005-0000-0000-0000DA570000}"/>
    <cellStyle name="Warning Text 21 4" xfId="22259" xr:uid="{00000000-0005-0000-0000-0000DB570000}"/>
    <cellStyle name="Warning Text 21 4 2" xfId="22260" xr:uid="{00000000-0005-0000-0000-0000DC570000}"/>
    <cellStyle name="Warning Text 21 4 2 2" xfId="22261" xr:uid="{00000000-0005-0000-0000-0000DD570000}"/>
    <cellStyle name="Warning Text 21 4 3" xfId="22262" xr:uid="{00000000-0005-0000-0000-0000DE570000}"/>
    <cellStyle name="Warning Text 21 4 3 2" xfId="22263" xr:uid="{00000000-0005-0000-0000-0000DF570000}"/>
    <cellStyle name="Warning Text 21 4 4" xfId="22264" xr:uid="{00000000-0005-0000-0000-0000E0570000}"/>
    <cellStyle name="Warning Text 21 5" xfId="22265" xr:uid="{00000000-0005-0000-0000-0000E1570000}"/>
    <cellStyle name="Warning Text 21 5 2" xfId="22266" xr:uid="{00000000-0005-0000-0000-0000E2570000}"/>
    <cellStyle name="Warning Text 21 5 2 2" xfId="22267" xr:uid="{00000000-0005-0000-0000-0000E3570000}"/>
    <cellStyle name="Warning Text 21 5 3" xfId="22268" xr:uid="{00000000-0005-0000-0000-0000E4570000}"/>
    <cellStyle name="Warning Text 21 5 3 2" xfId="22269" xr:uid="{00000000-0005-0000-0000-0000E5570000}"/>
    <cellStyle name="Warning Text 21 5 4" xfId="22270" xr:uid="{00000000-0005-0000-0000-0000E6570000}"/>
    <cellStyle name="Warning Text 21 5 4 2" xfId="22271" xr:uid="{00000000-0005-0000-0000-0000E7570000}"/>
    <cellStyle name="Warning Text 21 5 5" xfId="22272" xr:uid="{00000000-0005-0000-0000-0000E8570000}"/>
    <cellStyle name="Warning Text 21 6" xfId="22273" xr:uid="{00000000-0005-0000-0000-0000E9570000}"/>
    <cellStyle name="Warning Text 21 6 2" xfId="22274" xr:uid="{00000000-0005-0000-0000-0000EA570000}"/>
    <cellStyle name="Warning Text 21 6 2 2" xfId="22275" xr:uid="{00000000-0005-0000-0000-0000EB570000}"/>
    <cellStyle name="Warning Text 21 6 3" xfId="22276" xr:uid="{00000000-0005-0000-0000-0000EC570000}"/>
    <cellStyle name="Warning Text 21 6 3 2" xfId="22277" xr:uid="{00000000-0005-0000-0000-0000ED570000}"/>
    <cellStyle name="Warning Text 21 6 4" xfId="22278" xr:uid="{00000000-0005-0000-0000-0000EE570000}"/>
    <cellStyle name="Warning Text 21 7" xfId="22279" xr:uid="{00000000-0005-0000-0000-0000EF570000}"/>
    <cellStyle name="Warning Text 21 7 2" xfId="22280" xr:uid="{00000000-0005-0000-0000-0000F0570000}"/>
    <cellStyle name="Warning Text 21 8" xfId="22281" xr:uid="{00000000-0005-0000-0000-0000F1570000}"/>
    <cellStyle name="Warning Text 21 8 2" xfId="22282" xr:uid="{00000000-0005-0000-0000-0000F2570000}"/>
    <cellStyle name="Warning Text 21 9" xfId="22283" xr:uid="{00000000-0005-0000-0000-0000F3570000}"/>
    <cellStyle name="Warning Text 21 9 2" xfId="22284" xr:uid="{00000000-0005-0000-0000-0000F4570000}"/>
    <cellStyle name="Warning Text 22" xfId="3236" xr:uid="{00000000-0005-0000-0000-0000F5570000}"/>
    <cellStyle name="Warning Text 22 10" xfId="22286" xr:uid="{00000000-0005-0000-0000-0000F6570000}"/>
    <cellStyle name="Warning Text 22 10 2" xfId="22287" xr:uid="{00000000-0005-0000-0000-0000F7570000}"/>
    <cellStyle name="Warning Text 22 11" xfId="22288" xr:uid="{00000000-0005-0000-0000-0000F8570000}"/>
    <cellStyle name="Warning Text 22 12" xfId="22285" xr:uid="{00000000-0005-0000-0000-0000F9570000}"/>
    <cellStyle name="Warning Text 22 2" xfId="22289" xr:uid="{00000000-0005-0000-0000-0000FA570000}"/>
    <cellStyle name="Warning Text 22 2 2" xfId="22290" xr:uid="{00000000-0005-0000-0000-0000FB570000}"/>
    <cellStyle name="Warning Text 22 2 2 2" xfId="22291" xr:uid="{00000000-0005-0000-0000-0000FC570000}"/>
    <cellStyle name="Warning Text 22 2 3" xfId="22292" xr:uid="{00000000-0005-0000-0000-0000FD570000}"/>
    <cellStyle name="Warning Text 22 2 3 2" xfId="22293" xr:uid="{00000000-0005-0000-0000-0000FE570000}"/>
    <cellStyle name="Warning Text 22 2 4" xfId="22294" xr:uid="{00000000-0005-0000-0000-0000FF570000}"/>
    <cellStyle name="Warning Text 22 3" xfId="22295" xr:uid="{00000000-0005-0000-0000-000000580000}"/>
    <cellStyle name="Warning Text 22 3 2" xfId="22296" xr:uid="{00000000-0005-0000-0000-000001580000}"/>
    <cellStyle name="Warning Text 22 3 2 2" xfId="22297" xr:uid="{00000000-0005-0000-0000-000002580000}"/>
    <cellStyle name="Warning Text 22 3 3" xfId="22298" xr:uid="{00000000-0005-0000-0000-000003580000}"/>
    <cellStyle name="Warning Text 22 3 3 2" xfId="22299" xr:uid="{00000000-0005-0000-0000-000004580000}"/>
    <cellStyle name="Warning Text 22 3 4" xfId="22300" xr:uid="{00000000-0005-0000-0000-000005580000}"/>
    <cellStyle name="Warning Text 22 4" xfId="22301" xr:uid="{00000000-0005-0000-0000-000006580000}"/>
    <cellStyle name="Warning Text 22 4 2" xfId="22302" xr:uid="{00000000-0005-0000-0000-000007580000}"/>
    <cellStyle name="Warning Text 22 4 2 2" xfId="22303" xr:uid="{00000000-0005-0000-0000-000008580000}"/>
    <cellStyle name="Warning Text 22 4 3" xfId="22304" xr:uid="{00000000-0005-0000-0000-000009580000}"/>
    <cellStyle name="Warning Text 22 4 3 2" xfId="22305" xr:uid="{00000000-0005-0000-0000-00000A580000}"/>
    <cellStyle name="Warning Text 22 4 4" xfId="22306" xr:uid="{00000000-0005-0000-0000-00000B580000}"/>
    <cellStyle name="Warning Text 22 5" xfId="22307" xr:uid="{00000000-0005-0000-0000-00000C580000}"/>
    <cellStyle name="Warning Text 22 5 2" xfId="22308" xr:uid="{00000000-0005-0000-0000-00000D580000}"/>
    <cellStyle name="Warning Text 22 5 2 2" xfId="22309" xr:uid="{00000000-0005-0000-0000-00000E580000}"/>
    <cellStyle name="Warning Text 22 5 3" xfId="22310" xr:uid="{00000000-0005-0000-0000-00000F580000}"/>
    <cellStyle name="Warning Text 22 5 3 2" xfId="22311" xr:uid="{00000000-0005-0000-0000-000010580000}"/>
    <cellStyle name="Warning Text 22 5 4" xfId="22312" xr:uid="{00000000-0005-0000-0000-000011580000}"/>
    <cellStyle name="Warning Text 22 5 4 2" xfId="22313" xr:uid="{00000000-0005-0000-0000-000012580000}"/>
    <cellStyle name="Warning Text 22 5 5" xfId="22314" xr:uid="{00000000-0005-0000-0000-000013580000}"/>
    <cellStyle name="Warning Text 22 6" xfId="22315" xr:uid="{00000000-0005-0000-0000-000014580000}"/>
    <cellStyle name="Warning Text 22 6 2" xfId="22316" xr:uid="{00000000-0005-0000-0000-000015580000}"/>
    <cellStyle name="Warning Text 22 6 2 2" xfId="22317" xr:uid="{00000000-0005-0000-0000-000016580000}"/>
    <cellStyle name="Warning Text 22 6 3" xfId="22318" xr:uid="{00000000-0005-0000-0000-000017580000}"/>
    <cellStyle name="Warning Text 22 6 3 2" xfId="22319" xr:uid="{00000000-0005-0000-0000-000018580000}"/>
    <cellStyle name="Warning Text 22 6 4" xfId="22320" xr:uid="{00000000-0005-0000-0000-000019580000}"/>
    <cellStyle name="Warning Text 22 7" xfId="22321" xr:uid="{00000000-0005-0000-0000-00001A580000}"/>
    <cellStyle name="Warning Text 22 7 2" xfId="22322" xr:uid="{00000000-0005-0000-0000-00001B580000}"/>
    <cellStyle name="Warning Text 22 8" xfId="22323" xr:uid="{00000000-0005-0000-0000-00001C580000}"/>
    <cellStyle name="Warning Text 22 8 2" xfId="22324" xr:uid="{00000000-0005-0000-0000-00001D580000}"/>
    <cellStyle name="Warning Text 22 9" xfId="22325" xr:uid="{00000000-0005-0000-0000-00001E580000}"/>
    <cellStyle name="Warning Text 22 9 2" xfId="22326" xr:uid="{00000000-0005-0000-0000-00001F580000}"/>
    <cellStyle name="Warning Text 23" xfId="3237" xr:uid="{00000000-0005-0000-0000-000020580000}"/>
    <cellStyle name="Warning Text 23 10" xfId="22328" xr:uid="{00000000-0005-0000-0000-000021580000}"/>
    <cellStyle name="Warning Text 23 10 2" xfId="22329" xr:uid="{00000000-0005-0000-0000-000022580000}"/>
    <cellStyle name="Warning Text 23 11" xfId="22330" xr:uid="{00000000-0005-0000-0000-000023580000}"/>
    <cellStyle name="Warning Text 23 12" xfId="22327" xr:uid="{00000000-0005-0000-0000-000024580000}"/>
    <cellStyle name="Warning Text 23 2" xfId="22331" xr:uid="{00000000-0005-0000-0000-000025580000}"/>
    <cellStyle name="Warning Text 23 2 2" xfId="22332" xr:uid="{00000000-0005-0000-0000-000026580000}"/>
    <cellStyle name="Warning Text 23 2 2 2" xfId="22333" xr:uid="{00000000-0005-0000-0000-000027580000}"/>
    <cellStyle name="Warning Text 23 2 3" xfId="22334" xr:uid="{00000000-0005-0000-0000-000028580000}"/>
    <cellStyle name="Warning Text 23 2 3 2" xfId="22335" xr:uid="{00000000-0005-0000-0000-000029580000}"/>
    <cellStyle name="Warning Text 23 2 4" xfId="22336" xr:uid="{00000000-0005-0000-0000-00002A580000}"/>
    <cellStyle name="Warning Text 23 3" xfId="22337" xr:uid="{00000000-0005-0000-0000-00002B580000}"/>
    <cellStyle name="Warning Text 23 3 2" xfId="22338" xr:uid="{00000000-0005-0000-0000-00002C580000}"/>
    <cellStyle name="Warning Text 23 3 2 2" xfId="22339" xr:uid="{00000000-0005-0000-0000-00002D580000}"/>
    <cellStyle name="Warning Text 23 3 3" xfId="22340" xr:uid="{00000000-0005-0000-0000-00002E580000}"/>
    <cellStyle name="Warning Text 23 3 3 2" xfId="22341" xr:uid="{00000000-0005-0000-0000-00002F580000}"/>
    <cellStyle name="Warning Text 23 3 4" xfId="22342" xr:uid="{00000000-0005-0000-0000-000030580000}"/>
    <cellStyle name="Warning Text 23 4" xfId="22343" xr:uid="{00000000-0005-0000-0000-000031580000}"/>
    <cellStyle name="Warning Text 23 4 2" xfId="22344" xr:uid="{00000000-0005-0000-0000-000032580000}"/>
    <cellStyle name="Warning Text 23 4 2 2" xfId="22345" xr:uid="{00000000-0005-0000-0000-000033580000}"/>
    <cellStyle name="Warning Text 23 4 3" xfId="22346" xr:uid="{00000000-0005-0000-0000-000034580000}"/>
    <cellStyle name="Warning Text 23 4 3 2" xfId="22347" xr:uid="{00000000-0005-0000-0000-000035580000}"/>
    <cellStyle name="Warning Text 23 4 4" xfId="22348" xr:uid="{00000000-0005-0000-0000-000036580000}"/>
    <cellStyle name="Warning Text 23 5" xfId="22349" xr:uid="{00000000-0005-0000-0000-000037580000}"/>
    <cellStyle name="Warning Text 23 5 2" xfId="22350" xr:uid="{00000000-0005-0000-0000-000038580000}"/>
    <cellStyle name="Warning Text 23 5 2 2" xfId="22351" xr:uid="{00000000-0005-0000-0000-000039580000}"/>
    <cellStyle name="Warning Text 23 5 3" xfId="22352" xr:uid="{00000000-0005-0000-0000-00003A580000}"/>
    <cellStyle name="Warning Text 23 5 3 2" xfId="22353" xr:uid="{00000000-0005-0000-0000-00003B580000}"/>
    <cellStyle name="Warning Text 23 5 4" xfId="22354" xr:uid="{00000000-0005-0000-0000-00003C580000}"/>
    <cellStyle name="Warning Text 23 5 4 2" xfId="22355" xr:uid="{00000000-0005-0000-0000-00003D580000}"/>
    <cellStyle name="Warning Text 23 5 5" xfId="22356" xr:uid="{00000000-0005-0000-0000-00003E580000}"/>
    <cellStyle name="Warning Text 23 6" xfId="22357" xr:uid="{00000000-0005-0000-0000-00003F580000}"/>
    <cellStyle name="Warning Text 23 6 2" xfId="22358" xr:uid="{00000000-0005-0000-0000-000040580000}"/>
    <cellStyle name="Warning Text 23 6 2 2" xfId="22359" xr:uid="{00000000-0005-0000-0000-000041580000}"/>
    <cellStyle name="Warning Text 23 6 3" xfId="22360" xr:uid="{00000000-0005-0000-0000-000042580000}"/>
    <cellStyle name="Warning Text 23 6 3 2" xfId="22361" xr:uid="{00000000-0005-0000-0000-000043580000}"/>
    <cellStyle name="Warning Text 23 6 4" xfId="22362" xr:uid="{00000000-0005-0000-0000-000044580000}"/>
    <cellStyle name="Warning Text 23 7" xfId="22363" xr:uid="{00000000-0005-0000-0000-000045580000}"/>
    <cellStyle name="Warning Text 23 7 2" xfId="22364" xr:uid="{00000000-0005-0000-0000-000046580000}"/>
    <cellStyle name="Warning Text 23 8" xfId="22365" xr:uid="{00000000-0005-0000-0000-000047580000}"/>
    <cellStyle name="Warning Text 23 8 2" xfId="22366" xr:uid="{00000000-0005-0000-0000-000048580000}"/>
    <cellStyle name="Warning Text 23 9" xfId="22367" xr:uid="{00000000-0005-0000-0000-000049580000}"/>
    <cellStyle name="Warning Text 23 9 2" xfId="22368" xr:uid="{00000000-0005-0000-0000-00004A580000}"/>
    <cellStyle name="Warning Text 24" xfId="3238" xr:uid="{00000000-0005-0000-0000-00004B580000}"/>
    <cellStyle name="Warning Text 24 10" xfId="22370" xr:uid="{00000000-0005-0000-0000-00004C580000}"/>
    <cellStyle name="Warning Text 24 10 2" xfId="22371" xr:uid="{00000000-0005-0000-0000-00004D580000}"/>
    <cellStyle name="Warning Text 24 11" xfId="22372" xr:uid="{00000000-0005-0000-0000-00004E580000}"/>
    <cellStyle name="Warning Text 24 12" xfId="22369" xr:uid="{00000000-0005-0000-0000-00004F580000}"/>
    <cellStyle name="Warning Text 24 2" xfId="22373" xr:uid="{00000000-0005-0000-0000-000050580000}"/>
    <cellStyle name="Warning Text 24 2 2" xfId="22374" xr:uid="{00000000-0005-0000-0000-000051580000}"/>
    <cellStyle name="Warning Text 24 2 2 2" xfId="22375" xr:uid="{00000000-0005-0000-0000-000052580000}"/>
    <cellStyle name="Warning Text 24 2 3" xfId="22376" xr:uid="{00000000-0005-0000-0000-000053580000}"/>
    <cellStyle name="Warning Text 24 2 3 2" xfId="22377" xr:uid="{00000000-0005-0000-0000-000054580000}"/>
    <cellStyle name="Warning Text 24 2 4" xfId="22378" xr:uid="{00000000-0005-0000-0000-000055580000}"/>
    <cellStyle name="Warning Text 24 3" xfId="22379" xr:uid="{00000000-0005-0000-0000-000056580000}"/>
    <cellStyle name="Warning Text 24 3 2" xfId="22380" xr:uid="{00000000-0005-0000-0000-000057580000}"/>
    <cellStyle name="Warning Text 24 3 2 2" xfId="22381" xr:uid="{00000000-0005-0000-0000-000058580000}"/>
    <cellStyle name="Warning Text 24 3 3" xfId="22382" xr:uid="{00000000-0005-0000-0000-000059580000}"/>
    <cellStyle name="Warning Text 24 3 3 2" xfId="22383" xr:uid="{00000000-0005-0000-0000-00005A580000}"/>
    <cellStyle name="Warning Text 24 3 4" xfId="22384" xr:uid="{00000000-0005-0000-0000-00005B580000}"/>
    <cellStyle name="Warning Text 24 4" xfId="22385" xr:uid="{00000000-0005-0000-0000-00005C580000}"/>
    <cellStyle name="Warning Text 24 4 2" xfId="22386" xr:uid="{00000000-0005-0000-0000-00005D580000}"/>
    <cellStyle name="Warning Text 24 4 2 2" xfId="22387" xr:uid="{00000000-0005-0000-0000-00005E580000}"/>
    <cellStyle name="Warning Text 24 4 3" xfId="22388" xr:uid="{00000000-0005-0000-0000-00005F580000}"/>
    <cellStyle name="Warning Text 24 4 3 2" xfId="22389" xr:uid="{00000000-0005-0000-0000-000060580000}"/>
    <cellStyle name="Warning Text 24 4 4" xfId="22390" xr:uid="{00000000-0005-0000-0000-000061580000}"/>
    <cellStyle name="Warning Text 24 5" xfId="22391" xr:uid="{00000000-0005-0000-0000-000062580000}"/>
    <cellStyle name="Warning Text 24 5 2" xfId="22392" xr:uid="{00000000-0005-0000-0000-000063580000}"/>
    <cellStyle name="Warning Text 24 5 2 2" xfId="22393" xr:uid="{00000000-0005-0000-0000-000064580000}"/>
    <cellStyle name="Warning Text 24 5 3" xfId="22394" xr:uid="{00000000-0005-0000-0000-000065580000}"/>
    <cellStyle name="Warning Text 24 5 3 2" xfId="22395" xr:uid="{00000000-0005-0000-0000-000066580000}"/>
    <cellStyle name="Warning Text 24 5 4" xfId="22396" xr:uid="{00000000-0005-0000-0000-000067580000}"/>
    <cellStyle name="Warning Text 24 5 4 2" xfId="22397" xr:uid="{00000000-0005-0000-0000-000068580000}"/>
    <cellStyle name="Warning Text 24 5 5" xfId="22398" xr:uid="{00000000-0005-0000-0000-000069580000}"/>
    <cellStyle name="Warning Text 24 6" xfId="22399" xr:uid="{00000000-0005-0000-0000-00006A580000}"/>
    <cellStyle name="Warning Text 24 6 2" xfId="22400" xr:uid="{00000000-0005-0000-0000-00006B580000}"/>
    <cellStyle name="Warning Text 24 6 2 2" xfId="22401" xr:uid="{00000000-0005-0000-0000-00006C580000}"/>
    <cellStyle name="Warning Text 24 6 3" xfId="22402" xr:uid="{00000000-0005-0000-0000-00006D580000}"/>
    <cellStyle name="Warning Text 24 6 3 2" xfId="22403" xr:uid="{00000000-0005-0000-0000-00006E580000}"/>
    <cellStyle name="Warning Text 24 6 4" xfId="22404" xr:uid="{00000000-0005-0000-0000-00006F580000}"/>
    <cellStyle name="Warning Text 24 7" xfId="22405" xr:uid="{00000000-0005-0000-0000-000070580000}"/>
    <cellStyle name="Warning Text 24 7 2" xfId="22406" xr:uid="{00000000-0005-0000-0000-000071580000}"/>
    <cellStyle name="Warning Text 24 8" xfId="22407" xr:uid="{00000000-0005-0000-0000-000072580000}"/>
    <cellStyle name="Warning Text 24 8 2" xfId="22408" xr:uid="{00000000-0005-0000-0000-000073580000}"/>
    <cellStyle name="Warning Text 24 9" xfId="22409" xr:uid="{00000000-0005-0000-0000-000074580000}"/>
    <cellStyle name="Warning Text 24 9 2" xfId="22410" xr:uid="{00000000-0005-0000-0000-000075580000}"/>
    <cellStyle name="Warning Text 25" xfId="3239" xr:uid="{00000000-0005-0000-0000-000076580000}"/>
    <cellStyle name="Warning Text 25 10" xfId="22412" xr:uid="{00000000-0005-0000-0000-000077580000}"/>
    <cellStyle name="Warning Text 25 10 2" xfId="22413" xr:uid="{00000000-0005-0000-0000-000078580000}"/>
    <cellStyle name="Warning Text 25 11" xfId="22414" xr:uid="{00000000-0005-0000-0000-000079580000}"/>
    <cellStyle name="Warning Text 25 12" xfId="22411" xr:uid="{00000000-0005-0000-0000-00007A580000}"/>
    <cellStyle name="Warning Text 25 2" xfId="22415" xr:uid="{00000000-0005-0000-0000-00007B580000}"/>
    <cellStyle name="Warning Text 25 2 2" xfId="22416" xr:uid="{00000000-0005-0000-0000-00007C580000}"/>
    <cellStyle name="Warning Text 25 2 2 2" xfId="22417" xr:uid="{00000000-0005-0000-0000-00007D580000}"/>
    <cellStyle name="Warning Text 25 2 3" xfId="22418" xr:uid="{00000000-0005-0000-0000-00007E580000}"/>
    <cellStyle name="Warning Text 25 2 3 2" xfId="22419" xr:uid="{00000000-0005-0000-0000-00007F580000}"/>
    <cellStyle name="Warning Text 25 2 4" xfId="22420" xr:uid="{00000000-0005-0000-0000-000080580000}"/>
    <cellStyle name="Warning Text 25 3" xfId="22421" xr:uid="{00000000-0005-0000-0000-000081580000}"/>
    <cellStyle name="Warning Text 25 3 2" xfId="22422" xr:uid="{00000000-0005-0000-0000-000082580000}"/>
    <cellStyle name="Warning Text 25 3 2 2" xfId="22423" xr:uid="{00000000-0005-0000-0000-000083580000}"/>
    <cellStyle name="Warning Text 25 3 3" xfId="22424" xr:uid="{00000000-0005-0000-0000-000084580000}"/>
    <cellStyle name="Warning Text 25 3 3 2" xfId="22425" xr:uid="{00000000-0005-0000-0000-000085580000}"/>
    <cellStyle name="Warning Text 25 3 4" xfId="22426" xr:uid="{00000000-0005-0000-0000-000086580000}"/>
    <cellStyle name="Warning Text 25 4" xfId="22427" xr:uid="{00000000-0005-0000-0000-000087580000}"/>
    <cellStyle name="Warning Text 25 4 2" xfId="22428" xr:uid="{00000000-0005-0000-0000-000088580000}"/>
    <cellStyle name="Warning Text 25 4 2 2" xfId="22429" xr:uid="{00000000-0005-0000-0000-000089580000}"/>
    <cellStyle name="Warning Text 25 4 3" xfId="22430" xr:uid="{00000000-0005-0000-0000-00008A580000}"/>
    <cellStyle name="Warning Text 25 4 3 2" xfId="22431" xr:uid="{00000000-0005-0000-0000-00008B580000}"/>
    <cellStyle name="Warning Text 25 4 4" xfId="22432" xr:uid="{00000000-0005-0000-0000-00008C580000}"/>
    <cellStyle name="Warning Text 25 5" xfId="22433" xr:uid="{00000000-0005-0000-0000-00008D580000}"/>
    <cellStyle name="Warning Text 25 5 2" xfId="22434" xr:uid="{00000000-0005-0000-0000-00008E580000}"/>
    <cellStyle name="Warning Text 25 5 2 2" xfId="22435" xr:uid="{00000000-0005-0000-0000-00008F580000}"/>
    <cellStyle name="Warning Text 25 5 3" xfId="22436" xr:uid="{00000000-0005-0000-0000-000090580000}"/>
    <cellStyle name="Warning Text 25 5 3 2" xfId="22437" xr:uid="{00000000-0005-0000-0000-000091580000}"/>
    <cellStyle name="Warning Text 25 5 4" xfId="22438" xr:uid="{00000000-0005-0000-0000-000092580000}"/>
    <cellStyle name="Warning Text 25 5 4 2" xfId="22439" xr:uid="{00000000-0005-0000-0000-000093580000}"/>
    <cellStyle name="Warning Text 25 5 5" xfId="22440" xr:uid="{00000000-0005-0000-0000-000094580000}"/>
    <cellStyle name="Warning Text 25 6" xfId="22441" xr:uid="{00000000-0005-0000-0000-000095580000}"/>
    <cellStyle name="Warning Text 25 6 2" xfId="22442" xr:uid="{00000000-0005-0000-0000-000096580000}"/>
    <cellStyle name="Warning Text 25 6 2 2" xfId="22443" xr:uid="{00000000-0005-0000-0000-000097580000}"/>
    <cellStyle name="Warning Text 25 6 3" xfId="22444" xr:uid="{00000000-0005-0000-0000-000098580000}"/>
    <cellStyle name="Warning Text 25 6 3 2" xfId="22445" xr:uid="{00000000-0005-0000-0000-000099580000}"/>
    <cellStyle name="Warning Text 25 6 4" xfId="22446" xr:uid="{00000000-0005-0000-0000-00009A580000}"/>
    <cellStyle name="Warning Text 25 7" xfId="22447" xr:uid="{00000000-0005-0000-0000-00009B580000}"/>
    <cellStyle name="Warning Text 25 7 2" xfId="22448" xr:uid="{00000000-0005-0000-0000-00009C580000}"/>
    <cellStyle name="Warning Text 25 8" xfId="22449" xr:uid="{00000000-0005-0000-0000-00009D580000}"/>
    <cellStyle name="Warning Text 25 8 2" xfId="22450" xr:uid="{00000000-0005-0000-0000-00009E580000}"/>
    <cellStyle name="Warning Text 25 9" xfId="22451" xr:uid="{00000000-0005-0000-0000-00009F580000}"/>
    <cellStyle name="Warning Text 25 9 2" xfId="22452" xr:uid="{00000000-0005-0000-0000-0000A0580000}"/>
    <cellStyle name="Warning Text 26" xfId="3240" xr:uid="{00000000-0005-0000-0000-0000A1580000}"/>
    <cellStyle name="Warning Text 26 10" xfId="22454" xr:uid="{00000000-0005-0000-0000-0000A2580000}"/>
    <cellStyle name="Warning Text 26 10 2" xfId="22455" xr:uid="{00000000-0005-0000-0000-0000A3580000}"/>
    <cellStyle name="Warning Text 26 11" xfId="22456" xr:uid="{00000000-0005-0000-0000-0000A4580000}"/>
    <cellStyle name="Warning Text 26 12" xfId="22453" xr:uid="{00000000-0005-0000-0000-0000A5580000}"/>
    <cellStyle name="Warning Text 26 2" xfId="22457" xr:uid="{00000000-0005-0000-0000-0000A6580000}"/>
    <cellStyle name="Warning Text 26 2 2" xfId="22458" xr:uid="{00000000-0005-0000-0000-0000A7580000}"/>
    <cellStyle name="Warning Text 26 2 2 2" xfId="22459" xr:uid="{00000000-0005-0000-0000-0000A8580000}"/>
    <cellStyle name="Warning Text 26 2 3" xfId="22460" xr:uid="{00000000-0005-0000-0000-0000A9580000}"/>
    <cellStyle name="Warning Text 26 2 3 2" xfId="22461" xr:uid="{00000000-0005-0000-0000-0000AA580000}"/>
    <cellStyle name="Warning Text 26 2 4" xfId="22462" xr:uid="{00000000-0005-0000-0000-0000AB580000}"/>
    <cellStyle name="Warning Text 26 3" xfId="22463" xr:uid="{00000000-0005-0000-0000-0000AC580000}"/>
    <cellStyle name="Warning Text 26 3 2" xfId="22464" xr:uid="{00000000-0005-0000-0000-0000AD580000}"/>
    <cellStyle name="Warning Text 26 3 2 2" xfId="22465" xr:uid="{00000000-0005-0000-0000-0000AE580000}"/>
    <cellStyle name="Warning Text 26 3 3" xfId="22466" xr:uid="{00000000-0005-0000-0000-0000AF580000}"/>
    <cellStyle name="Warning Text 26 3 3 2" xfId="22467" xr:uid="{00000000-0005-0000-0000-0000B0580000}"/>
    <cellStyle name="Warning Text 26 3 4" xfId="22468" xr:uid="{00000000-0005-0000-0000-0000B1580000}"/>
    <cellStyle name="Warning Text 26 4" xfId="22469" xr:uid="{00000000-0005-0000-0000-0000B2580000}"/>
    <cellStyle name="Warning Text 26 4 2" xfId="22470" xr:uid="{00000000-0005-0000-0000-0000B3580000}"/>
    <cellStyle name="Warning Text 26 4 2 2" xfId="22471" xr:uid="{00000000-0005-0000-0000-0000B4580000}"/>
    <cellStyle name="Warning Text 26 4 3" xfId="22472" xr:uid="{00000000-0005-0000-0000-0000B5580000}"/>
    <cellStyle name="Warning Text 26 4 3 2" xfId="22473" xr:uid="{00000000-0005-0000-0000-0000B6580000}"/>
    <cellStyle name="Warning Text 26 4 4" xfId="22474" xr:uid="{00000000-0005-0000-0000-0000B7580000}"/>
    <cellStyle name="Warning Text 26 5" xfId="22475" xr:uid="{00000000-0005-0000-0000-0000B8580000}"/>
    <cellStyle name="Warning Text 26 5 2" xfId="22476" xr:uid="{00000000-0005-0000-0000-0000B9580000}"/>
    <cellStyle name="Warning Text 26 5 2 2" xfId="22477" xr:uid="{00000000-0005-0000-0000-0000BA580000}"/>
    <cellStyle name="Warning Text 26 5 3" xfId="22478" xr:uid="{00000000-0005-0000-0000-0000BB580000}"/>
    <cellStyle name="Warning Text 26 5 3 2" xfId="22479" xr:uid="{00000000-0005-0000-0000-0000BC580000}"/>
    <cellStyle name="Warning Text 26 5 4" xfId="22480" xr:uid="{00000000-0005-0000-0000-0000BD580000}"/>
    <cellStyle name="Warning Text 26 5 4 2" xfId="22481" xr:uid="{00000000-0005-0000-0000-0000BE580000}"/>
    <cellStyle name="Warning Text 26 5 5" xfId="22482" xr:uid="{00000000-0005-0000-0000-0000BF580000}"/>
    <cellStyle name="Warning Text 26 6" xfId="22483" xr:uid="{00000000-0005-0000-0000-0000C0580000}"/>
    <cellStyle name="Warning Text 26 6 2" xfId="22484" xr:uid="{00000000-0005-0000-0000-0000C1580000}"/>
    <cellStyle name="Warning Text 26 6 2 2" xfId="22485" xr:uid="{00000000-0005-0000-0000-0000C2580000}"/>
    <cellStyle name="Warning Text 26 6 3" xfId="22486" xr:uid="{00000000-0005-0000-0000-0000C3580000}"/>
    <cellStyle name="Warning Text 26 6 3 2" xfId="22487" xr:uid="{00000000-0005-0000-0000-0000C4580000}"/>
    <cellStyle name="Warning Text 26 6 4" xfId="22488" xr:uid="{00000000-0005-0000-0000-0000C5580000}"/>
    <cellStyle name="Warning Text 26 7" xfId="22489" xr:uid="{00000000-0005-0000-0000-0000C6580000}"/>
    <cellStyle name="Warning Text 26 7 2" xfId="22490" xr:uid="{00000000-0005-0000-0000-0000C7580000}"/>
    <cellStyle name="Warning Text 26 8" xfId="22491" xr:uid="{00000000-0005-0000-0000-0000C8580000}"/>
    <cellStyle name="Warning Text 26 8 2" xfId="22492" xr:uid="{00000000-0005-0000-0000-0000C9580000}"/>
    <cellStyle name="Warning Text 26 9" xfId="22493" xr:uid="{00000000-0005-0000-0000-0000CA580000}"/>
    <cellStyle name="Warning Text 26 9 2" xfId="22494" xr:uid="{00000000-0005-0000-0000-0000CB580000}"/>
    <cellStyle name="Warning Text 27" xfId="3241" xr:uid="{00000000-0005-0000-0000-0000CC580000}"/>
    <cellStyle name="Warning Text 27 10" xfId="22496" xr:uid="{00000000-0005-0000-0000-0000CD580000}"/>
    <cellStyle name="Warning Text 27 10 2" xfId="22497" xr:uid="{00000000-0005-0000-0000-0000CE580000}"/>
    <cellStyle name="Warning Text 27 11" xfId="22498" xr:uid="{00000000-0005-0000-0000-0000CF580000}"/>
    <cellStyle name="Warning Text 27 12" xfId="22495" xr:uid="{00000000-0005-0000-0000-0000D0580000}"/>
    <cellStyle name="Warning Text 27 2" xfId="22499" xr:uid="{00000000-0005-0000-0000-0000D1580000}"/>
    <cellStyle name="Warning Text 27 2 2" xfId="22500" xr:uid="{00000000-0005-0000-0000-0000D2580000}"/>
    <cellStyle name="Warning Text 27 2 2 2" xfId="22501" xr:uid="{00000000-0005-0000-0000-0000D3580000}"/>
    <cellStyle name="Warning Text 27 2 3" xfId="22502" xr:uid="{00000000-0005-0000-0000-0000D4580000}"/>
    <cellStyle name="Warning Text 27 2 3 2" xfId="22503" xr:uid="{00000000-0005-0000-0000-0000D5580000}"/>
    <cellStyle name="Warning Text 27 2 4" xfId="22504" xr:uid="{00000000-0005-0000-0000-0000D6580000}"/>
    <cellStyle name="Warning Text 27 3" xfId="22505" xr:uid="{00000000-0005-0000-0000-0000D7580000}"/>
    <cellStyle name="Warning Text 27 3 2" xfId="22506" xr:uid="{00000000-0005-0000-0000-0000D8580000}"/>
    <cellStyle name="Warning Text 27 3 2 2" xfId="22507" xr:uid="{00000000-0005-0000-0000-0000D9580000}"/>
    <cellStyle name="Warning Text 27 3 3" xfId="22508" xr:uid="{00000000-0005-0000-0000-0000DA580000}"/>
    <cellStyle name="Warning Text 27 3 3 2" xfId="22509" xr:uid="{00000000-0005-0000-0000-0000DB580000}"/>
    <cellStyle name="Warning Text 27 3 4" xfId="22510" xr:uid="{00000000-0005-0000-0000-0000DC580000}"/>
    <cellStyle name="Warning Text 27 4" xfId="22511" xr:uid="{00000000-0005-0000-0000-0000DD580000}"/>
    <cellStyle name="Warning Text 27 4 2" xfId="22512" xr:uid="{00000000-0005-0000-0000-0000DE580000}"/>
    <cellStyle name="Warning Text 27 4 2 2" xfId="22513" xr:uid="{00000000-0005-0000-0000-0000DF580000}"/>
    <cellStyle name="Warning Text 27 4 3" xfId="22514" xr:uid="{00000000-0005-0000-0000-0000E0580000}"/>
    <cellStyle name="Warning Text 27 4 3 2" xfId="22515" xr:uid="{00000000-0005-0000-0000-0000E1580000}"/>
    <cellStyle name="Warning Text 27 4 4" xfId="22516" xr:uid="{00000000-0005-0000-0000-0000E2580000}"/>
    <cellStyle name="Warning Text 27 5" xfId="22517" xr:uid="{00000000-0005-0000-0000-0000E3580000}"/>
    <cellStyle name="Warning Text 27 5 2" xfId="22518" xr:uid="{00000000-0005-0000-0000-0000E4580000}"/>
    <cellStyle name="Warning Text 27 5 2 2" xfId="22519" xr:uid="{00000000-0005-0000-0000-0000E5580000}"/>
    <cellStyle name="Warning Text 27 5 3" xfId="22520" xr:uid="{00000000-0005-0000-0000-0000E6580000}"/>
    <cellStyle name="Warning Text 27 5 3 2" xfId="22521" xr:uid="{00000000-0005-0000-0000-0000E7580000}"/>
    <cellStyle name="Warning Text 27 5 4" xfId="22522" xr:uid="{00000000-0005-0000-0000-0000E8580000}"/>
    <cellStyle name="Warning Text 27 5 4 2" xfId="22523" xr:uid="{00000000-0005-0000-0000-0000E9580000}"/>
    <cellStyle name="Warning Text 27 5 5" xfId="22524" xr:uid="{00000000-0005-0000-0000-0000EA580000}"/>
    <cellStyle name="Warning Text 27 6" xfId="22525" xr:uid="{00000000-0005-0000-0000-0000EB580000}"/>
    <cellStyle name="Warning Text 27 6 2" xfId="22526" xr:uid="{00000000-0005-0000-0000-0000EC580000}"/>
    <cellStyle name="Warning Text 27 6 2 2" xfId="22527" xr:uid="{00000000-0005-0000-0000-0000ED580000}"/>
    <cellStyle name="Warning Text 27 6 3" xfId="22528" xr:uid="{00000000-0005-0000-0000-0000EE580000}"/>
    <cellStyle name="Warning Text 27 6 3 2" xfId="22529" xr:uid="{00000000-0005-0000-0000-0000EF580000}"/>
    <cellStyle name="Warning Text 27 6 4" xfId="22530" xr:uid="{00000000-0005-0000-0000-0000F0580000}"/>
    <cellStyle name="Warning Text 27 7" xfId="22531" xr:uid="{00000000-0005-0000-0000-0000F1580000}"/>
    <cellStyle name="Warning Text 27 7 2" xfId="22532" xr:uid="{00000000-0005-0000-0000-0000F2580000}"/>
    <cellStyle name="Warning Text 27 8" xfId="22533" xr:uid="{00000000-0005-0000-0000-0000F3580000}"/>
    <cellStyle name="Warning Text 27 8 2" xfId="22534" xr:uid="{00000000-0005-0000-0000-0000F4580000}"/>
    <cellStyle name="Warning Text 27 9" xfId="22535" xr:uid="{00000000-0005-0000-0000-0000F5580000}"/>
    <cellStyle name="Warning Text 27 9 2" xfId="22536" xr:uid="{00000000-0005-0000-0000-0000F6580000}"/>
    <cellStyle name="Warning Text 28" xfId="3242" xr:uid="{00000000-0005-0000-0000-0000F7580000}"/>
    <cellStyle name="Warning Text 28 10" xfId="22538" xr:uid="{00000000-0005-0000-0000-0000F8580000}"/>
    <cellStyle name="Warning Text 28 10 2" xfId="22539" xr:uid="{00000000-0005-0000-0000-0000F9580000}"/>
    <cellStyle name="Warning Text 28 11" xfId="22540" xr:uid="{00000000-0005-0000-0000-0000FA580000}"/>
    <cellStyle name="Warning Text 28 12" xfId="22537" xr:uid="{00000000-0005-0000-0000-0000FB580000}"/>
    <cellStyle name="Warning Text 28 2" xfId="22541" xr:uid="{00000000-0005-0000-0000-0000FC580000}"/>
    <cellStyle name="Warning Text 28 2 2" xfId="22542" xr:uid="{00000000-0005-0000-0000-0000FD580000}"/>
    <cellStyle name="Warning Text 28 2 2 2" xfId="22543" xr:uid="{00000000-0005-0000-0000-0000FE580000}"/>
    <cellStyle name="Warning Text 28 2 3" xfId="22544" xr:uid="{00000000-0005-0000-0000-0000FF580000}"/>
    <cellStyle name="Warning Text 28 2 3 2" xfId="22545" xr:uid="{00000000-0005-0000-0000-000000590000}"/>
    <cellStyle name="Warning Text 28 2 4" xfId="22546" xr:uid="{00000000-0005-0000-0000-000001590000}"/>
    <cellStyle name="Warning Text 28 3" xfId="22547" xr:uid="{00000000-0005-0000-0000-000002590000}"/>
    <cellStyle name="Warning Text 28 3 2" xfId="22548" xr:uid="{00000000-0005-0000-0000-000003590000}"/>
    <cellStyle name="Warning Text 28 3 2 2" xfId="22549" xr:uid="{00000000-0005-0000-0000-000004590000}"/>
    <cellStyle name="Warning Text 28 3 3" xfId="22550" xr:uid="{00000000-0005-0000-0000-000005590000}"/>
    <cellStyle name="Warning Text 28 3 3 2" xfId="22551" xr:uid="{00000000-0005-0000-0000-000006590000}"/>
    <cellStyle name="Warning Text 28 3 4" xfId="22552" xr:uid="{00000000-0005-0000-0000-000007590000}"/>
    <cellStyle name="Warning Text 28 4" xfId="22553" xr:uid="{00000000-0005-0000-0000-000008590000}"/>
    <cellStyle name="Warning Text 28 4 2" xfId="22554" xr:uid="{00000000-0005-0000-0000-000009590000}"/>
    <cellStyle name="Warning Text 28 4 2 2" xfId="22555" xr:uid="{00000000-0005-0000-0000-00000A590000}"/>
    <cellStyle name="Warning Text 28 4 3" xfId="22556" xr:uid="{00000000-0005-0000-0000-00000B590000}"/>
    <cellStyle name="Warning Text 28 4 3 2" xfId="22557" xr:uid="{00000000-0005-0000-0000-00000C590000}"/>
    <cellStyle name="Warning Text 28 4 4" xfId="22558" xr:uid="{00000000-0005-0000-0000-00000D590000}"/>
    <cellStyle name="Warning Text 28 5" xfId="22559" xr:uid="{00000000-0005-0000-0000-00000E590000}"/>
    <cellStyle name="Warning Text 28 5 2" xfId="22560" xr:uid="{00000000-0005-0000-0000-00000F590000}"/>
    <cellStyle name="Warning Text 28 5 2 2" xfId="22561" xr:uid="{00000000-0005-0000-0000-000010590000}"/>
    <cellStyle name="Warning Text 28 5 3" xfId="22562" xr:uid="{00000000-0005-0000-0000-000011590000}"/>
    <cellStyle name="Warning Text 28 5 3 2" xfId="22563" xr:uid="{00000000-0005-0000-0000-000012590000}"/>
    <cellStyle name="Warning Text 28 5 4" xfId="22564" xr:uid="{00000000-0005-0000-0000-000013590000}"/>
    <cellStyle name="Warning Text 28 5 4 2" xfId="22565" xr:uid="{00000000-0005-0000-0000-000014590000}"/>
    <cellStyle name="Warning Text 28 5 5" xfId="22566" xr:uid="{00000000-0005-0000-0000-000015590000}"/>
    <cellStyle name="Warning Text 28 6" xfId="22567" xr:uid="{00000000-0005-0000-0000-000016590000}"/>
    <cellStyle name="Warning Text 28 6 2" xfId="22568" xr:uid="{00000000-0005-0000-0000-000017590000}"/>
    <cellStyle name="Warning Text 28 6 2 2" xfId="22569" xr:uid="{00000000-0005-0000-0000-000018590000}"/>
    <cellStyle name="Warning Text 28 6 3" xfId="22570" xr:uid="{00000000-0005-0000-0000-000019590000}"/>
    <cellStyle name="Warning Text 28 6 3 2" xfId="22571" xr:uid="{00000000-0005-0000-0000-00001A590000}"/>
    <cellStyle name="Warning Text 28 6 4" xfId="22572" xr:uid="{00000000-0005-0000-0000-00001B590000}"/>
    <cellStyle name="Warning Text 28 7" xfId="22573" xr:uid="{00000000-0005-0000-0000-00001C590000}"/>
    <cellStyle name="Warning Text 28 7 2" xfId="22574" xr:uid="{00000000-0005-0000-0000-00001D590000}"/>
    <cellStyle name="Warning Text 28 8" xfId="22575" xr:uid="{00000000-0005-0000-0000-00001E590000}"/>
    <cellStyle name="Warning Text 28 8 2" xfId="22576" xr:uid="{00000000-0005-0000-0000-00001F590000}"/>
    <cellStyle name="Warning Text 28 9" xfId="22577" xr:uid="{00000000-0005-0000-0000-000020590000}"/>
    <cellStyle name="Warning Text 28 9 2" xfId="22578" xr:uid="{00000000-0005-0000-0000-000021590000}"/>
    <cellStyle name="Warning Text 29" xfId="3243" xr:uid="{00000000-0005-0000-0000-000022590000}"/>
    <cellStyle name="Warning Text 29 10" xfId="22580" xr:uid="{00000000-0005-0000-0000-000023590000}"/>
    <cellStyle name="Warning Text 29 10 2" xfId="22581" xr:uid="{00000000-0005-0000-0000-000024590000}"/>
    <cellStyle name="Warning Text 29 11" xfId="22582" xr:uid="{00000000-0005-0000-0000-000025590000}"/>
    <cellStyle name="Warning Text 29 12" xfId="22579" xr:uid="{00000000-0005-0000-0000-000026590000}"/>
    <cellStyle name="Warning Text 29 2" xfId="22583" xr:uid="{00000000-0005-0000-0000-000027590000}"/>
    <cellStyle name="Warning Text 29 2 2" xfId="22584" xr:uid="{00000000-0005-0000-0000-000028590000}"/>
    <cellStyle name="Warning Text 29 2 2 2" xfId="22585" xr:uid="{00000000-0005-0000-0000-000029590000}"/>
    <cellStyle name="Warning Text 29 2 3" xfId="22586" xr:uid="{00000000-0005-0000-0000-00002A590000}"/>
    <cellStyle name="Warning Text 29 2 3 2" xfId="22587" xr:uid="{00000000-0005-0000-0000-00002B590000}"/>
    <cellStyle name="Warning Text 29 2 4" xfId="22588" xr:uid="{00000000-0005-0000-0000-00002C590000}"/>
    <cellStyle name="Warning Text 29 3" xfId="22589" xr:uid="{00000000-0005-0000-0000-00002D590000}"/>
    <cellStyle name="Warning Text 29 3 2" xfId="22590" xr:uid="{00000000-0005-0000-0000-00002E590000}"/>
    <cellStyle name="Warning Text 29 3 2 2" xfId="22591" xr:uid="{00000000-0005-0000-0000-00002F590000}"/>
    <cellStyle name="Warning Text 29 3 3" xfId="22592" xr:uid="{00000000-0005-0000-0000-000030590000}"/>
    <cellStyle name="Warning Text 29 3 3 2" xfId="22593" xr:uid="{00000000-0005-0000-0000-000031590000}"/>
    <cellStyle name="Warning Text 29 3 4" xfId="22594" xr:uid="{00000000-0005-0000-0000-000032590000}"/>
    <cellStyle name="Warning Text 29 4" xfId="22595" xr:uid="{00000000-0005-0000-0000-000033590000}"/>
    <cellStyle name="Warning Text 29 4 2" xfId="22596" xr:uid="{00000000-0005-0000-0000-000034590000}"/>
    <cellStyle name="Warning Text 29 4 2 2" xfId="22597" xr:uid="{00000000-0005-0000-0000-000035590000}"/>
    <cellStyle name="Warning Text 29 4 3" xfId="22598" xr:uid="{00000000-0005-0000-0000-000036590000}"/>
    <cellStyle name="Warning Text 29 4 3 2" xfId="22599" xr:uid="{00000000-0005-0000-0000-000037590000}"/>
    <cellStyle name="Warning Text 29 4 4" xfId="22600" xr:uid="{00000000-0005-0000-0000-000038590000}"/>
    <cellStyle name="Warning Text 29 5" xfId="22601" xr:uid="{00000000-0005-0000-0000-000039590000}"/>
    <cellStyle name="Warning Text 29 5 2" xfId="22602" xr:uid="{00000000-0005-0000-0000-00003A590000}"/>
    <cellStyle name="Warning Text 29 5 2 2" xfId="22603" xr:uid="{00000000-0005-0000-0000-00003B590000}"/>
    <cellStyle name="Warning Text 29 5 3" xfId="22604" xr:uid="{00000000-0005-0000-0000-00003C590000}"/>
    <cellStyle name="Warning Text 29 5 3 2" xfId="22605" xr:uid="{00000000-0005-0000-0000-00003D590000}"/>
    <cellStyle name="Warning Text 29 5 4" xfId="22606" xr:uid="{00000000-0005-0000-0000-00003E590000}"/>
    <cellStyle name="Warning Text 29 5 4 2" xfId="22607" xr:uid="{00000000-0005-0000-0000-00003F590000}"/>
    <cellStyle name="Warning Text 29 5 5" xfId="22608" xr:uid="{00000000-0005-0000-0000-000040590000}"/>
    <cellStyle name="Warning Text 29 6" xfId="22609" xr:uid="{00000000-0005-0000-0000-000041590000}"/>
    <cellStyle name="Warning Text 29 6 2" xfId="22610" xr:uid="{00000000-0005-0000-0000-000042590000}"/>
    <cellStyle name="Warning Text 29 6 2 2" xfId="22611" xr:uid="{00000000-0005-0000-0000-000043590000}"/>
    <cellStyle name="Warning Text 29 6 3" xfId="22612" xr:uid="{00000000-0005-0000-0000-000044590000}"/>
    <cellStyle name="Warning Text 29 6 3 2" xfId="22613" xr:uid="{00000000-0005-0000-0000-000045590000}"/>
    <cellStyle name="Warning Text 29 6 4" xfId="22614" xr:uid="{00000000-0005-0000-0000-000046590000}"/>
    <cellStyle name="Warning Text 29 7" xfId="22615" xr:uid="{00000000-0005-0000-0000-000047590000}"/>
    <cellStyle name="Warning Text 29 7 2" xfId="22616" xr:uid="{00000000-0005-0000-0000-000048590000}"/>
    <cellStyle name="Warning Text 29 8" xfId="22617" xr:uid="{00000000-0005-0000-0000-000049590000}"/>
    <cellStyle name="Warning Text 29 8 2" xfId="22618" xr:uid="{00000000-0005-0000-0000-00004A590000}"/>
    <cellStyle name="Warning Text 29 9" xfId="22619" xr:uid="{00000000-0005-0000-0000-00004B590000}"/>
    <cellStyle name="Warning Text 29 9 2" xfId="22620" xr:uid="{00000000-0005-0000-0000-00004C590000}"/>
    <cellStyle name="Warning Text 3" xfId="3244" xr:uid="{00000000-0005-0000-0000-00004D590000}"/>
    <cellStyle name="Warning Text 3 10" xfId="22622" xr:uid="{00000000-0005-0000-0000-00004E590000}"/>
    <cellStyle name="Warning Text 3 10 2" xfId="22623" xr:uid="{00000000-0005-0000-0000-00004F590000}"/>
    <cellStyle name="Warning Text 3 11" xfId="22624" xr:uid="{00000000-0005-0000-0000-000050590000}"/>
    <cellStyle name="Warning Text 3 12" xfId="22621" xr:uid="{00000000-0005-0000-0000-000051590000}"/>
    <cellStyle name="Warning Text 3 2" xfId="3245" xr:uid="{00000000-0005-0000-0000-000052590000}"/>
    <cellStyle name="Warning Text 3 2 2" xfId="22626" xr:uid="{00000000-0005-0000-0000-000053590000}"/>
    <cellStyle name="Warning Text 3 2 2 2" xfId="22627" xr:uid="{00000000-0005-0000-0000-000054590000}"/>
    <cellStyle name="Warning Text 3 2 3" xfId="22628" xr:uid="{00000000-0005-0000-0000-000055590000}"/>
    <cellStyle name="Warning Text 3 2 3 2" xfId="22629" xr:uid="{00000000-0005-0000-0000-000056590000}"/>
    <cellStyle name="Warning Text 3 2 4" xfId="22630" xr:uid="{00000000-0005-0000-0000-000057590000}"/>
    <cellStyle name="Warning Text 3 2 5" xfId="22625" xr:uid="{00000000-0005-0000-0000-000058590000}"/>
    <cellStyle name="Warning Text 3 3" xfId="22631" xr:uid="{00000000-0005-0000-0000-000059590000}"/>
    <cellStyle name="Warning Text 3 3 2" xfId="22632" xr:uid="{00000000-0005-0000-0000-00005A590000}"/>
    <cellStyle name="Warning Text 3 3 2 2" xfId="22633" xr:uid="{00000000-0005-0000-0000-00005B590000}"/>
    <cellStyle name="Warning Text 3 3 3" xfId="22634" xr:uid="{00000000-0005-0000-0000-00005C590000}"/>
    <cellStyle name="Warning Text 3 3 3 2" xfId="22635" xr:uid="{00000000-0005-0000-0000-00005D590000}"/>
    <cellStyle name="Warning Text 3 3 4" xfId="22636" xr:uid="{00000000-0005-0000-0000-00005E590000}"/>
    <cellStyle name="Warning Text 3 4" xfId="22637" xr:uid="{00000000-0005-0000-0000-00005F590000}"/>
    <cellStyle name="Warning Text 3 4 2" xfId="22638" xr:uid="{00000000-0005-0000-0000-000060590000}"/>
    <cellStyle name="Warning Text 3 4 2 2" xfId="22639" xr:uid="{00000000-0005-0000-0000-000061590000}"/>
    <cellStyle name="Warning Text 3 4 3" xfId="22640" xr:uid="{00000000-0005-0000-0000-000062590000}"/>
    <cellStyle name="Warning Text 3 4 3 2" xfId="22641" xr:uid="{00000000-0005-0000-0000-000063590000}"/>
    <cellStyle name="Warning Text 3 4 4" xfId="22642" xr:uid="{00000000-0005-0000-0000-000064590000}"/>
    <cellStyle name="Warning Text 3 5" xfId="22643" xr:uid="{00000000-0005-0000-0000-000065590000}"/>
    <cellStyle name="Warning Text 3 5 2" xfId="22644" xr:uid="{00000000-0005-0000-0000-000066590000}"/>
    <cellStyle name="Warning Text 3 5 2 2" xfId="22645" xr:uid="{00000000-0005-0000-0000-000067590000}"/>
    <cellStyle name="Warning Text 3 5 3" xfId="22646" xr:uid="{00000000-0005-0000-0000-000068590000}"/>
    <cellStyle name="Warning Text 3 5 3 2" xfId="22647" xr:uid="{00000000-0005-0000-0000-000069590000}"/>
    <cellStyle name="Warning Text 3 5 4" xfId="22648" xr:uid="{00000000-0005-0000-0000-00006A590000}"/>
    <cellStyle name="Warning Text 3 5 4 2" xfId="22649" xr:uid="{00000000-0005-0000-0000-00006B590000}"/>
    <cellStyle name="Warning Text 3 5 5" xfId="22650" xr:uid="{00000000-0005-0000-0000-00006C590000}"/>
    <cellStyle name="Warning Text 3 6" xfId="22651" xr:uid="{00000000-0005-0000-0000-00006D590000}"/>
    <cellStyle name="Warning Text 3 6 2" xfId="22652" xr:uid="{00000000-0005-0000-0000-00006E590000}"/>
    <cellStyle name="Warning Text 3 6 2 2" xfId="22653" xr:uid="{00000000-0005-0000-0000-00006F590000}"/>
    <cellStyle name="Warning Text 3 6 3" xfId="22654" xr:uid="{00000000-0005-0000-0000-000070590000}"/>
    <cellStyle name="Warning Text 3 6 3 2" xfId="22655" xr:uid="{00000000-0005-0000-0000-000071590000}"/>
    <cellStyle name="Warning Text 3 6 4" xfId="22656" xr:uid="{00000000-0005-0000-0000-000072590000}"/>
    <cellStyle name="Warning Text 3 7" xfId="22657" xr:uid="{00000000-0005-0000-0000-000073590000}"/>
    <cellStyle name="Warning Text 3 7 2" xfId="22658" xr:uid="{00000000-0005-0000-0000-000074590000}"/>
    <cellStyle name="Warning Text 3 8" xfId="22659" xr:uid="{00000000-0005-0000-0000-000075590000}"/>
    <cellStyle name="Warning Text 3 8 2" xfId="22660" xr:uid="{00000000-0005-0000-0000-000076590000}"/>
    <cellStyle name="Warning Text 3 9" xfId="22661" xr:uid="{00000000-0005-0000-0000-000077590000}"/>
    <cellStyle name="Warning Text 3 9 2" xfId="22662" xr:uid="{00000000-0005-0000-0000-000078590000}"/>
    <cellStyle name="Warning Text 30" xfId="3246" xr:uid="{00000000-0005-0000-0000-000079590000}"/>
    <cellStyle name="Warning Text 30 10" xfId="22664" xr:uid="{00000000-0005-0000-0000-00007A590000}"/>
    <cellStyle name="Warning Text 30 10 2" xfId="22665" xr:uid="{00000000-0005-0000-0000-00007B590000}"/>
    <cellStyle name="Warning Text 30 11" xfId="22666" xr:uid="{00000000-0005-0000-0000-00007C590000}"/>
    <cellStyle name="Warning Text 30 12" xfId="22663" xr:uid="{00000000-0005-0000-0000-00007D590000}"/>
    <cellStyle name="Warning Text 30 2" xfId="22667" xr:uid="{00000000-0005-0000-0000-00007E590000}"/>
    <cellStyle name="Warning Text 30 2 2" xfId="22668" xr:uid="{00000000-0005-0000-0000-00007F590000}"/>
    <cellStyle name="Warning Text 30 2 2 2" xfId="22669" xr:uid="{00000000-0005-0000-0000-000080590000}"/>
    <cellStyle name="Warning Text 30 2 3" xfId="22670" xr:uid="{00000000-0005-0000-0000-000081590000}"/>
    <cellStyle name="Warning Text 30 2 3 2" xfId="22671" xr:uid="{00000000-0005-0000-0000-000082590000}"/>
    <cellStyle name="Warning Text 30 2 4" xfId="22672" xr:uid="{00000000-0005-0000-0000-000083590000}"/>
    <cellStyle name="Warning Text 30 3" xfId="22673" xr:uid="{00000000-0005-0000-0000-000084590000}"/>
    <cellStyle name="Warning Text 30 3 2" xfId="22674" xr:uid="{00000000-0005-0000-0000-000085590000}"/>
    <cellStyle name="Warning Text 30 3 2 2" xfId="22675" xr:uid="{00000000-0005-0000-0000-000086590000}"/>
    <cellStyle name="Warning Text 30 3 3" xfId="22676" xr:uid="{00000000-0005-0000-0000-000087590000}"/>
    <cellStyle name="Warning Text 30 3 3 2" xfId="22677" xr:uid="{00000000-0005-0000-0000-000088590000}"/>
    <cellStyle name="Warning Text 30 3 4" xfId="22678" xr:uid="{00000000-0005-0000-0000-000089590000}"/>
    <cellStyle name="Warning Text 30 4" xfId="22679" xr:uid="{00000000-0005-0000-0000-00008A590000}"/>
    <cellStyle name="Warning Text 30 4 2" xfId="22680" xr:uid="{00000000-0005-0000-0000-00008B590000}"/>
    <cellStyle name="Warning Text 30 4 2 2" xfId="22681" xr:uid="{00000000-0005-0000-0000-00008C590000}"/>
    <cellStyle name="Warning Text 30 4 3" xfId="22682" xr:uid="{00000000-0005-0000-0000-00008D590000}"/>
    <cellStyle name="Warning Text 30 4 3 2" xfId="22683" xr:uid="{00000000-0005-0000-0000-00008E590000}"/>
    <cellStyle name="Warning Text 30 4 4" xfId="22684" xr:uid="{00000000-0005-0000-0000-00008F590000}"/>
    <cellStyle name="Warning Text 30 5" xfId="22685" xr:uid="{00000000-0005-0000-0000-000090590000}"/>
    <cellStyle name="Warning Text 30 5 2" xfId="22686" xr:uid="{00000000-0005-0000-0000-000091590000}"/>
    <cellStyle name="Warning Text 30 5 2 2" xfId="22687" xr:uid="{00000000-0005-0000-0000-000092590000}"/>
    <cellStyle name="Warning Text 30 5 3" xfId="22688" xr:uid="{00000000-0005-0000-0000-000093590000}"/>
    <cellStyle name="Warning Text 30 5 3 2" xfId="22689" xr:uid="{00000000-0005-0000-0000-000094590000}"/>
    <cellStyle name="Warning Text 30 5 4" xfId="22690" xr:uid="{00000000-0005-0000-0000-000095590000}"/>
    <cellStyle name="Warning Text 30 5 4 2" xfId="22691" xr:uid="{00000000-0005-0000-0000-000096590000}"/>
    <cellStyle name="Warning Text 30 5 5" xfId="22692" xr:uid="{00000000-0005-0000-0000-000097590000}"/>
    <cellStyle name="Warning Text 30 6" xfId="22693" xr:uid="{00000000-0005-0000-0000-000098590000}"/>
    <cellStyle name="Warning Text 30 6 2" xfId="22694" xr:uid="{00000000-0005-0000-0000-000099590000}"/>
    <cellStyle name="Warning Text 30 6 2 2" xfId="22695" xr:uid="{00000000-0005-0000-0000-00009A590000}"/>
    <cellStyle name="Warning Text 30 6 3" xfId="22696" xr:uid="{00000000-0005-0000-0000-00009B590000}"/>
    <cellStyle name="Warning Text 30 6 3 2" xfId="22697" xr:uid="{00000000-0005-0000-0000-00009C590000}"/>
    <cellStyle name="Warning Text 30 6 4" xfId="22698" xr:uid="{00000000-0005-0000-0000-00009D590000}"/>
    <cellStyle name="Warning Text 30 7" xfId="22699" xr:uid="{00000000-0005-0000-0000-00009E590000}"/>
    <cellStyle name="Warning Text 30 7 2" xfId="22700" xr:uid="{00000000-0005-0000-0000-00009F590000}"/>
    <cellStyle name="Warning Text 30 8" xfId="22701" xr:uid="{00000000-0005-0000-0000-0000A0590000}"/>
    <cellStyle name="Warning Text 30 8 2" xfId="22702" xr:uid="{00000000-0005-0000-0000-0000A1590000}"/>
    <cellStyle name="Warning Text 30 9" xfId="22703" xr:uid="{00000000-0005-0000-0000-0000A2590000}"/>
    <cellStyle name="Warning Text 30 9 2" xfId="22704" xr:uid="{00000000-0005-0000-0000-0000A3590000}"/>
    <cellStyle name="Warning Text 31" xfId="3247" xr:uid="{00000000-0005-0000-0000-0000A4590000}"/>
    <cellStyle name="Warning Text 31 10" xfId="22706" xr:uid="{00000000-0005-0000-0000-0000A5590000}"/>
    <cellStyle name="Warning Text 31 10 2" xfId="22707" xr:uid="{00000000-0005-0000-0000-0000A6590000}"/>
    <cellStyle name="Warning Text 31 11" xfId="22708" xr:uid="{00000000-0005-0000-0000-0000A7590000}"/>
    <cellStyle name="Warning Text 31 12" xfId="22705" xr:uid="{00000000-0005-0000-0000-0000A8590000}"/>
    <cellStyle name="Warning Text 31 2" xfId="22709" xr:uid="{00000000-0005-0000-0000-0000A9590000}"/>
    <cellStyle name="Warning Text 31 2 2" xfId="22710" xr:uid="{00000000-0005-0000-0000-0000AA590000}"/>
    <cellStyle name="Warning Text 31 2 2 2" xfId="22711" xr:uid="{00000000-0005-0000-0000-0000AB590000}"/>
    <cellStyle name="Warning Text 31 2 3" xfId="22712" xr:uid="{00000000-0005-0000-0000-0000AC590000}"/>
    <cellStyle name="Warning Text 31 2 3 2" xfId="22713" xr:uid="{00000000-0005-0000-0000-0000AD590000}"/>
    <cellStyle name="Warning Text 31 2 4" xfId="22714" xr:uid="{00000000-0005-0000-0000-0000AE590000}"/>
    <cellStyle name="Warning Text 31 3" xfId="22715" xr:uid="{00000000-0005-0000-0000-0000AF590000}"/>
    <cellStyle name="Warning Text 31 3 2" xfId="22716" xr:uid="{00000000-0005-0000-0000-0000B0590000}"/>
    <cellStyle name="Warning Text 31 3 2 2" xfId="22717" xr:uid="{00000000-0005-0000-0000-0000B1590000}"/>
    <cellStyle name="Warning Text 31 3 3" xfId="22718" xr:uid="{00000000-0005-0000-0000-0000B2590000}"/>
    <cellStyle name="Warning Text 31 3 3 2" xfId="22719" xr:uid="{00000000-0005-0000-0000-0000B3590000}"/>
    <cellStyle name="Warning Text 31 3 4" xfId="22720" xr:uid="{00000000-0005-0000-0000-0000B4590000}"/>
    <cellStyle name="Warning Text 31 4" xfId="22721" xr:uid="{00000000-0005-0000-0000-0000B5590000}"/>
    <cellStyle name="Warning Text 31 4 2" xfId="22722" xr:uid="{00000000-0005-0000-0000-0000B6590000}"/>
    <cellStyle name="Warning Text 31 4 2 2" xfId="22723" xr:uid="{00000000-0005-0000-0000-0000B7590000}"/>
    <cellStyle name="Warning Text 31 4 3" xfId="22724" xr:uid="{00000000-0005-0000-0000-0000B8590000}"/>
    <cellStyle name="Warning Text 31 4 3 2" xfId="22725" xr:uid="{00000000-0005-0000-0000-0000B9590000}"/>
    <cellStyle name="Warning Text 31 4 4" xfId="22726" xr:uid="{00000000-0005-0000-0000-0000BA590000}"/>
    <cellStyle name="Warning Text 31 5" xfId="22727" xr:uid="{00000000-0005-0000-0000-0000BB590000}"/>
    <cellStyle name="Warning Text 31 5 2" xfId="22728" xr:uid="{00000000-0005-0000-0000-0000BC590000}"/>
    <cellStyle name="Warning Text 31 5 2 2" xfId="22729" xr:uid="{00000000-0005-0000-0000-0000BD590000}"/>
    <cellStyle name="Warning Text 31 5 3" xfId="22730" xr:uid="{00000000-0005-0000-0000-0000BE590000}"/>
    <cellStyle name="Warning Text 31 5 3 2" xfId="22731" xr:uid="{00000000-0005-0000-0000-0000BF590000}"/>
    <cellStyle name="Warning Text 31 5 4" xfId="22732" xr:uid="{00000000-0005-0000-0000-0000C0590000}"/>
    <cellStyle name="Warning Text 31 5 4 2" xfId="22733" xr:uid="{00000000-0005-0000-0000-0000C1590000}"/>
    <cellStyle name="Warning Text 31 5 5" xfId="22734" xr:uid="{00000000-0005-0000-0000-0000C2590000}"/>
    <cellStyle name="Warning Text 31 6" xfId="22735" xr:uid="{00000000-0005-0000-0000-0000C3590000}"/>
    <cellStyle name="Warning Text 31 6 2" xfId="22736" xr:uid="{00000000-0005-0000-0000-0000C4590000}"/>
    <cellStyle name="Warning Text 31 6 2 2" xfId="22737" xr:uid="{00000000-0005-0000-0000-0000C5590000}"/>
    <cellStyle name="Warning Text 31 6 3" xfId="22738" xr:uid="{00000000-0005-0000-0000-0000C6590000}"/>
    <cellStyle name="Warning Text 31 6 3 2" xfId="22739" xr:uid="{00000000-0005-0000-0000-0000C7590000}"/>
    <cellStyle name="Warning Text 31 6 4" xfId="22740" xr:uid="{00000000-0005-0000-0000-0000C8590000}"/>
    <cellStyle name="Warning Text 31 7" xfId="22741" xr:uid="{00000000-0005-0000-0000-0000C9590000}"/>
    <cellStyle name="Warning Text 31 7 2" xfId="22742" xr:uid="{00000000-0005-0000-0000-0000CA590000}"/>
    <cellStyle name="Warning Text 31 8" xfId="22743" xr:uid="{00000000-0005-0000-0000-0000CB590000}"/>
    <cellStyle name="Warning Text 31 8 2" xfId="22744" xr:uid="{00000000-0005-0000-0000-0000CC590000}"/>
    <cellStyle name="Warning Text 31 9" xfId="22745" xr:uid="{00000000-0005-0000-0000-0000CD590000}"/>
    <cellStyle name="Warning Text 31 9 2" xfId="22746" xr:uid="{00000000-0005-0000-0000-0000CE590000}"/>
    <cellStyle name="Warning Text 32" xfId="3248" xr:uid="{00000000-0005-0000-0000-0000CF590000}"/>
    <cellStyle name="Warning Text 32 10" xfId="22748" xr:uid="{00000000-0005-0000-0000-0000D0590000}"/>
    <cellStyle name="Warning Text 32 10 2" xfId="22749" xr:uid="{00000000-0005-0000-0000-0000D1590000}"/>
    <cellStyle name="Warning Text 32 11" xfId="22750" xr:uid="{00000000-0005-0000-0000-0000D2590000}"/>
    <cellStyle name="Warning Text 32 12" xfId="22747" xr:uid="{00000000-0005-0000-0000-0000D3590000}"/>
    <cellStyle name="Warning Text 32 2" xfId="22751" xr:uid="{00000000-0005-0000-0000-0000D4590000}"/>
    <cellStyle name="Warning Text 32 2 2" xfId="22752" xr:uid="{00000000-0005-0000-0000-0000D5590000}"/>
    <cellStyle name="Warning Text 32 2 2 2" xfId="22753" xr:uid="{00000000-0005-0000-0000-0000D6590000}"/>
    <cellStyle name="Warning Text 32 2 3" xfId="22754" xr:uid="{00000000-0005-0000-0000-0000D7590000}"/>
    <cellStyle name="Warning Text 32 2 3 2" xfId="22755" xr:uid="{00000000-0005-0000-0000-0000D8590000}"/>
    <cellStyle name="Warning Text 32 2 4" xfId="22756" xr:uid="{00000000-0005-0000-0000-0000D9590000}"/>
    <cellStyle name="Warning Text 32 3" xfId="22757" xr:uid="{00000000-0005-0000-0000-0000DA590000}"/>
    <cellStyle name="Warning Text 32 3 2" xfId="22758" xr:uid="{00000000-0005-0000-0000-0000DB590000}"/>
    <cellStyle name="Warning Text 32 3 2 2" xfId="22759" xr:uid="{00000000-0005-0000-0000-0000DC590000}"/>
    <cellStyle name="Warning Text 32 3 3" xfId="22760" xr:uid="{00000000-0005-0000-0000-0000DD590000}"/>
    <cellStyle name="Warning Text 32 3 3 2" xfId="22761" xr:uid="{00000000-0005-0000-0000-0000DE590000}"/>
    <cellStyle name="Warning Text 32 3 4" xfId="22762" xr:uid="{00000000-0005-0000-0000-0000DF590000}"/>
    <cellStyle name="Warning Text 32 4" xfId="22763" xr:uid="{00000000-0005-0000-0000-0000E0590000}"/>
    <cellStyle name="Warning Text 32 4 2" xfId="22764" xr:uid="{00000000-0005-0000-0000-0000E1590000}"/>
    <cellStyle name="Warning Text 32 4 2 2" xfId="22765" xr:uid="{00000000-0005-0000-0000-0000E2590000}"/>
    <cellStyle name="Warning Text 32 4 3" xfId="22766" xr:uid="{00000000-0005-0000-0000-0000E3590000}"/>
    <cellStyle name="Warning Text 32 4 3 2" xfId="22767" xr:uid="{00000000-0005-0000-0000-0000E4590000}"/>
    <cellStyle name="Warning Text 32 4 4" xfId="22768" xr:uid="{00000000-0005-0000-0000-0000E5590000}"/>
    <cellStyle name="Warning Text 32 5" xfId="22769" xr:uid="{00000000-0005-0000-0000-0000E6590000}"/>
    <cellStyle name="Warning Text 32 5 2" xfId="22770" xr:uid="{00000000-0005-0000-0000-0000E7590000}"/>
    <cellStyle name="Warning Text 32 5 2 2" xfId="22771" xr:uid="{00000000-0005-0000-0000-0000E8590000}"/>
    <cellStyle name="Warning Text 32 5 3" xfId="22772" xr:uid="{00000000-0005-0000-0000-0000E9590000}"/>
    <cellStyle name="Warning Text 32 5 3 2" xfId="22773" xr:uid="{00000000-0005-0000-0000-0000EA590000}"/>
    <cellStyle name="Warning Text 32 5 4" xfId="22774" xr:uid="{00000000-0005-0000-0000-0000EB590000}"/>
    <cellStyle name="Warning Text 32 5 4 2" xfId="22775" xr:uid="{00000000-0005-0000-0000-0000EC590000}"/>
    <cellStyle name="Warning Text 32 5 5" xfId="22776" xr:uid="{00000000-0005-0000-0000-0000ED590000}"/>
    <cellStyle name="Warning Text 32 6" xfId="22777" xr:uid="{00000000-0005-0000-0000-0000EE590000}"/>
    <cellStyle name="Warning Text 32 6 2" xfId="22778" xr:uid="{00000000-0005-0000-0000-0000EF590000}"/>
    <cellStyle name="Warning Text 32 6 2 2" xfId="22779" xr:uid="{00000000-0005-0000-0000-0000F0590000}"/>
    <cellStyle name="Warning Text 32 6 3" xfId="22780" xr:uid="{00000000-0005-0000-0000-0000F1590000}"/>
    <cellStyle name="Warning Text 32 6 3 2" xfId="22781" xr:uid="{00000000-0005-0000-0000-0000F2590000}"/>
    <cellStyle name="Warning Text 32 6 4" xfId="22782" xr:uid="{00000000-0005-0000-0000-0000F3590000}"/>
    <cellStyle name="Warning Text 32 7" xfId="22783" xr:uid="{00000000-0005-0000-0000-0000F4590000}"/>
    <cellStyle name="Warning Text 32 7 2" xfId="22784" xr:uid="{00000000-0005-0000-0000-0000F5590000}"/>
    <cellStyle name="Warning Text 32 8" xfId="22785" xr:uid="{00000000-0005-0000-0000-0000F6590000}"/>
    <cellStyle name="Warning Text 32 8 2" xfId="22786" xr:uid="{00000000-0005-0000-0000-0000F7590000}"/>
    <cellStyle name="Warning Text 32 9" xfId="22787" xr:uid="{00000000-0005-0000-0000-0000F8590000}"/>
    <cellStyle name="Warning Text 32 9 2" xfId="22788" xr:uid="{00000000-0005-0000-0000-0000F9590000}"/>
    <cellStyle name="Warning Text 33" xfId="3249" xr:uid="{00000000-0005-0000-0000-0000FA590000}"/>
    <cellStyle name="Warning Text 33 10" xfId="22790" xr:uid="{00000000-0005-0000-0000-0000FB590000}"/>
    <cellStyle name="Warning Text 33 10 2" xfId="22791" xr:uid="{00000000-0005-0000-0000-0000FC590000}"/>
    <cellStyle name="Warning Text 33 11" xfId="22792" xr:uid="{00000000-0005-0000-0000-0000FD590000}"/>
    <cellStyle name="Warning Text 33 12" xfId="22789" xr:uid="{00000000-0005-0000-0000-0000FE590000}"/>
    <cellStyle name="Warning Text 33 2" xfId="22793" xr:uid="{00000000-0005-0000-0000-0000FF590000}"/>
    <cellStyle name="Warning Text 33 2 2" xfId="22794" xr:uid="{00000000-0005-0000-0000-0000005A0000}"/>
    <cellStyle name="Warning Text 33 2 2 2" xfId="22795" xr:uid="{00000000-0005-0000-0000-0000015A0000}"/>
    <cellStyle name="Warning Text 33 2 3" xfId="22796" xr:uid="{00000000-0005-0000-0000-0000025A0000}"/>
    <cellStyle name="Warning Text 33 2 3 2" xfId="22797" xr:uid="{00000000-0005-0000-0000-0000035A0000}"/>
    <cellStyle name="Warning Text 33 2 4" xfId="22798" xr:uid="{00000000-0005-0000-0000-0000045A0000}"/>
    <cellStyle name="Warning Text 33 3" xfId="22799" xr:uid="{00000000-0005-0000-0000-0000055A0000}"/>
    <cellStyle name="Warning Text 33 3 2" xfId="22800" xr:uid="{00000000-0005-0000-0000-0000065A0000}"/>
    <cellStyle name="Warning Text 33 3 2 2" xfId="22801" xr:uid="{00000000-0005-0000-0000-0000075A0000}"/>
    <cellStyle name="Warning Text 33 3 3" xfId="22802" xr:uid="{00000000-0005-0000-0000-0000085A0000}"/>
    <cellStyle name="Warning Text 33 3 3 2" xfId="22803" xr:uid="{00000000-0005-0000-0000-0000095A0000}"/>
    <cellStyle name="Warning Text 33 3 4" xfId="22804" xr:uid="{00000000-0005-0000-0000-00000A5A0000}"/>
    <cellStyle name="Warning Text 33 4" xfId="22805" xr:uid="{00000000-0005-0000-0000-00000B5A0000}"/>
    <cellStyle name="Warning Text 33 4 2" xfId="22806" xr:uid="{00000000-0005-0000-0000-00000C5A0000}"/>
    <cellStyle name="Warning Text 33 4 2 2" xfId="22807" xr:uid="{00000000-0005-0000-0000-00000D5A0000}"/>
    <cellStyle name="Warning Text 33 4 3" xfId="22808" xr:uid="{00000000-0005-0000-0000-00000E5A0000}"/>
    <cellStyle name="Warning Text 33 4 3 2" xfId="22809" xr:uid="{00000000-0005-0000-0000-00000F5A0000}"/>
    <cellStyle name="Warning Text 33 4 4" xfId="22810" xr:uid="{00000000-0005-0000-0000-0000105A0000}"/>
    <cellStyle name="Warning Text 33 5" xfId="22811" xr:uid="{00000000-0005-0000-0000-0000115A0000}"/>
    <cellStyle name="Warning Text 33 5 2" xfId="22812" xr:uid="{00000000-0005-0000-0000-0000125A0000}"/>
    <cellStyle name="Warning Text 33 5 2 2" xfId="22813" xr:uid="{00000000-0005-0000-0000-0000135A0000}"/>
    <cellStyle name="Warning Text 33 5 3" xfId="22814" xr:uid="{00000000-0005-0000-0000-0000145A0000}"/>
    <cellStyle name="Warning Text 33 5 3 2" xfId="22815" xr:uid="{00000000-0005-0000-0000-0000155A0000}"/>
    <cellStyle name="Warning Text 33 5 4" xfId="22816" xr:uid="{00000000-0005-0000-0000-0000165A0000}"/>
    <cellStyle name="Warning Text 33 5 4 2" xfId="22817" xr:uid="{00000000-0005-0000-0000-0000175A0000}"/>
    <cellStyle name="Warning Text 33 5 5" xfId="22818" xr:uid="{00000000-0005-0000-0000-0000185A0000}"/>
    <cellStyle name="Warning Text 33 6" xfId="22819" xr:uid="{00000000-0005-0000-0000-0000195A0000}"/>
    <cellStyle name="Warning Text 33 6 2" xfId="22820" xr:uid="{00000000-0005-0000-0000-00001A5A0000}"/>
    <cellStyle name="Warning Text 33 6 2 2" xfId="22821" xr:uid="{00000000-0005-0000-0000-00001B5A0000}"/>
    <cellStyle name="Warning Text 33 6 3" xfId="22822" xr:uid="{00000000-0005-0000-0000-00001C5A0000}"/>
    <cellStyle name="Warning Text 33 6 3 2" xfId="22823" xr:uid="{00000000-0005-0000-0000-00001D5A0000}"/>
    <cellStyle name="Warning Text 33 6 4" xfId="22824" xr:uid="{00000000-0005-0000-0000-00001E5A0000}"/>
    <cellStyle name="Warning Text 33 7" xfId="22825" xr:uid="{00000000-0005-0000-0000-00001F5A0000}"/>
    <cellStyle name="Warning Text 33 7 2" xfId="22826" xr:uid="{00000000-0005-0000-0000-0000205A0000}"/>
    <cellStyle name="Warning Text 33 8" xfId="22827" xr:uid="{00000000-0005-0000-0000-0000215A0000}"/>
    <cellStyle name="Warning Text 33 8 2" xfId="22828" xr:uid="{00000000-0005-0000-0000-0000225A0000}"/>
    <cellStyle name="Warning Text 33 9" xfId="22829" xr:uid="{00000000-0005-0000-0000-0000235A0000}"/>
    <cellStyle name="Warning Text 33 9 2" xfId="22830" xr:uid="{00000000-0005-0000-0000-0000245A0000}"/>
    <cellStyle name="Warning Text 34" xfId="3250" xr:uid="{00000000-0005-0000-0000-0000255A0000}"/>
    <cellStyle name="Warning Text 34 10" xfId="22832" xr:uid="{00000000-0005-0000-0000-0000265A0000}"/>
    <cellStyle name="Warning Text 34 10 2" xfId="22833" xr:uid="{00000000-0005-0000-0000-0000275A0000}"/>
    <cellStyle name="Warning Text 34 11" xfId="22834" xr:uid="{00000000-0005-0000-0000-0000285A0000}"/>
    <cellStyle name="Warning Text 34 12" xfId="22831" xr:uid="{00000000-0005-0000-0000-0000295A0000}"/>
    <cellStyle name="Warning Text 34 2" xfId="22835" xr:uid="{00000000-0005-0000-0000-00002A5A0000}"/>
    <cellStyle name="Warning Text 34 2 2" xfId="22836" xr:uid="{00000000-0005-0000-0000-00002B5A0000}"/>
    <cellStyle name="Warning Text 34 2 2 2" xfId="22837" xr:uid="{00000000-0005-0000-0000-00002C5A0000}"/>
    <cellStyle name="Warning Text 34 2 3" xfId="22838" xr:uid="{00000000-0005-0000-0000-00002D5A0000}"/>
    <cellStyle name="Warning Text 34 2 3 2" xfId="22839" xr:uid="{00000000-0005-0000-0000-00002E5A0000}"/>
    <cellStyle name="Warning Text 34 2 4" xfId="22840" xr:uid="{00000000-0005-0000-0000-00002F5A0000}"/>
    <cellStyle name="Warning Text 34 3" xfId="22841" xr:uid="{00000000-0005-0000-0000-0000305A0000}"/>
    <cellStyle name="Warning Text 34 3 2" xfId="22842" xr:uid="{00000000-0005-0000-0000-0000315A0000}"/>
    <cellStyle name="Warning Text 34 3 2 2" xfId="22843" xr:uid="{00000000-0005-0000-0000-0000325A0000}"/>
    <cellStyle name="Warning Text 34 3 3" xfId="22844" xr:uid="{00000000-0005-0000-0000-0000335A0000}"/>
    <cellStyle name="Warning Text 34 3 3 2" xfId="22845" xr:uid="{00000000-0005-0000-0000-0000345A0000}"/>
    <cellStyle name="Warning Text 34 3 4" xfId="22846" xr:uid="{00000000-0005-0000-0000-0000355A0000}"/>
    <cellStyle name="Warning Text 34 4" xfId="22847" xr:uid="{00000000-0005-0000-0000-0000365A0000}"/>
    <cellStyle name="Warning Text 34 4 2" xfId="22848" xr:uid="{00000000-0005-0000-0000-0000375A0000}"/>
    <cellStyle name="Warning Text 34 4 2 2" xfId="22849" xr:uid="{00000000-0005-0000-0000-0000385A0000}"/>
    <cellStyle name="Warning Text 34 4 3" xfId="22850" xr:uid="{00000000-0005-0000-0000-0000395A0000}"/>
    <cellStyle name="Warning Text 34 4 3 2" xfId="22851" xr:uid="{00000000-0005-0000-0000-00003A5A0000}"/>
    <cellStyle name="Warning Text 34 4 4" xfId="22852" xr:uid="{00000000-0005-0000-0000-00003B5A0000}"/>
    <cellStyle name="Warning Text 34 5" xfId="22853" xr:uid="{00000000-0005-0000-0000-00003C5A0000}"/>
    <cellStyle name="Warning Text 34 5 2" xfId="22854" xr:uid="{00000000-0005-0000-0000-00003D5A0000}"/>
    <cellStyle name="Warning Text 34 5 2 2" xfId="22855" xr:uid="{00000000-0005-0000-0000-00003E5A0000}"/>
    <cellStyle name="Warning Text 34 5 3" xfId="22856" xr:uid="{00000000-0005-0000-0000-00003F5A0000}"/>
    <cellStyle name="Warning Text 34 5 3 2" xfId="22857" xr:uid="{00000000-0005-0000-0000-0000405A0000}"/>
    <cellStyle name="Warning Text 34 5 4" xfId="22858" xr:uid="{00000000-0005-0000-0000-0000415A0000}"/>
    <cellStyle name="Warning Text 34 5 4 2" xfId="22859" xr:uid="{00000000-0005-0000-0000-0000425A0000}"/>
    <cellStyle name="Warning Text 34 5 5" xfId="22860" xr:uid="{00000000-0005-0000-0000-0000435A0000}"/>
    <cellStyle name="Warning Text 34 6" xfId="22861" xr:uid="{00000000-0005-0000-0000-0000445A0000}"/>
    <cellStyle name="Warning Text 34 6 2" xfId="22862" xr:uid="{00000000-0005-0000-0000-0000455A0000}"/>
    <cellStyle name="Warning Text 34 6 2 2" xfId="22863" xr:uid="{00000000-0005-0000-0000-0000465A0000}"/>
    <cellStyle name="Warning Text 34 6 3" xfId="22864" xr:uid="{00000000-0005-0000-0000-0000475A0000}"/>
    <cellStyle name="Warning Text 34 6 3 2" xfId="22865" xr:uid="{00000000-0005-0000-0000-0000485A0000}"/>
    <cellStyle name="Warning Text 34 6 4" xfId="22866" xr:uid="{00000000-0005-0000-0000-0000495A0000}"/>
    <cellStyle name="Warning Text 34 7" xfId="22867" xr:uid="{00000000-0005-0000-0000-00004A5A0000}"/>
    <cellStyle name="Warning Text 34 7 2" xfId="22868" xr:uid="{00000000-0005-0000-0000-00004B5A0000}"/>
    <cellStyle name="Warning Text 34 8" xfId="22869" xr:uid="{00000000-0005-0000-0000-00004C5A0000}"/>
    <cellStyle name="Warning Text 34 8 2" xfId="22870" xr:uid="{00000000-0005-0000-0000-00004D5A0000}"/>
    <cellStyle name="Warning Text 34 9" xfId="22871" xr:uid="{00000000-0005-0000-0000-00004E5A0000}"/>
    <cellStyle name="Warning Text 34 9 2" xfId="22872" xr:uid="{00000000-0005-0000-0000-00004F5A0000}"/>
    <cellStyle name="Warning Text 35" xfId="3251" xr:uid="{00000000-0005-0000-0000-0000505A0000}"/>
    <cellStyle name="Warning Text 35 10" xfId="22874" xr:uid="{00000000-0005-0000-0000-0000515A0000}"/>
    <cellStyle name="Warning Text 35 10 2" xfId="22875" xr:uid="{00000000-0005-0000-0000-0000525A0000}"/>
    <cellStyle name="Warning Text 35 11" xfId="22876" xr:uid="{00000000-0005-0000-0000-0000535A0000}"/>
    <cellStyle name="Warning Text 35 12" xfId="22873" xr:uid="{00000000-0005-0000-0000-0000545A0000}"/>
    <cellStyle name="Warning Text 35 2" xfId="22877" xr:uid="{00000000-0005-0000-0000-0000555A0000}"/>
    <cellStyle name="Warning Text 35 2 2" xfId="22878" xr:uid="{00000000-0005-0000-0000-0000565A0000}"/>
    <cellStyle name="Warning Text 35 2 2 2" xfId="22879" xr:uid="{00000000-0005-0000-0000-0000575A0000}"/>
    <cellStyle name="Warning Text 35 2 3" xfId="22880" xr:uid="{00000000-0005-0000-0000-0000585A0000}"/>
    <cellStyle name="Warning Text 35 2 3 2" xfId="22881" xr:uid="{00000000-0005-0000-0000-0000595A0000}"/>
    <cellStyle name="Warning Text 35 2 4" xfId="22882" xr:uid="{00000000-0005-0000-0000-00005A5A0000}"/>
    <cellStyle name="Warning Text 35 3" xfId="22883" xr:uid="{00000000-0005-0000-0000-00005B5A0000}"/>
    <cellStyle name="Warning Text 35 3 2" xfId="22884" xr:uid="{00000000-0005-0000-0000-00005C5A0000}"/>
    <cellStyle name="Warning Text 35 3 2 2" xfId="22885" xr:uid="{00000000-0005-0000-0000-00005D5A0000}"/>
    <cellStyle name="Warning Text 35 3 3" xfId="22886" xr:uid="{00000000-0005-0000-0000-00005E5A0000}"/>
    <cellStyle name="Warning Text 35 3 3 2" xfId="22887" xr:uid="{00000000-0005-0000-0000-00005F5A0000}"/>
    <cellStyle name="Warning Text 35 3 4" xfId="22888" xr:uid="{00000000-0005-0000-0000-0000605A0000}"/>
    <cellStyle name="Warning Text 35 4" xfId="22889" xr:uid="{00000000-0005-0000-0000-0000615A0000}"/>
    <cellStyle name="Warning Text 35 4 2" xfId="22890" xr:uid="{00000000-0005-0000-0000-0000625A0000}"/>
    <cellStyle name="Warning Text 35 4 2 2" xfId="22891" xr:uid="{00000000-0005-0000-0000-0000635A0000}"/>
    <cellStyle name="Warning Text 35 4 3" xfId="22892" xr:uid="{00000000-0005-0000-0000-0000645A0000}"/>
    <cellStyle name="Warning Text 35 4 3 2" xfId="22893" xr:uid="{00000000-0005-0000-0000-0000655A0000}"/>
    <cellStyle name="Warning Text 35 4 4" xfId="22894" xr:uid="{00000000-0005-0000-0000-0000665A0000}"/>
    <cellStyle name="Warning Text 35 5" xfId="22895" xr:uid="{00000000-0005-0000-0000-0000675A0000}"/>
    <cellStyle name="Warning Text 35 5 2" xfId="22896" xr:uid="{00000000-0005-0000-0000-0000685A0000}"/>
    <cellStyle name="Warning Text 35 5 2 2" xfId="22897" xr:uid="{00000000-0005-0000-0000-0000695A0000}"/>
    <cellStyle name="Warning Text 35 5 3" xfId="22898" xr:uid="{00000000-0005-0000-0000-00006A5A0000}"/>
    <cellStyle name="Warning Text 35 5 3 2" xfId="22899" xr:uid="{00000000-0005-0000-0000-00006B5A0000}"/>
    <cellStyle name="Warning Text 35 5 4" xfId="22900" xr:uid="{00000000-0005-0000-0000-00006C5A0000}"/>
    <cellStyle name="Warning Text 35 5 4 2" xfId="22901" xr:uid="{00000000-0005-0000-0000-00006D5A0000}"/>
    <cellStyle name="Warning Text 35 5 5" xfId="22902" xr:uid="{00000000-0005-0000-0000-00006E5A0000}"/>
    <cellStyle name="Warning Text 35 6" xfId="22903" xr:uid="{00000000-0005-0000-0000-00006F5A0000}"/>
    <cellStyle name="Warning Text 35 6 2" xfId="22904" xr:uid="{00000000-0005-0000-0000-0000705A0000}"/>
    <cellStyle name="Warning Text 35 6 2 2" xfId="22905" xr:uid="{00000000-0005-0000-0000-0000715A0000}"/>
    <cellStyle name="Warning Text 35 6 3" xfId="22906" xr:uid="{00000000-0005-0000-0000-0000725A0000}"/>
    <cellStyle name="Warning Text 35 6 3 2" xfId="22907" xr:uid="{00000000-0005-0000-0000-0000735A0000}"/>
    <cellStyle name="Warning Text 35 6 4" xfId="22908" xr:uid="{00000000-0005-0000-0000-0000745A0000}"/>
    <cellStyle name="Warning Text 35 7" xfId="22909" xr:uid="{00000000-0005-0000-0000-0000755A0000}"/>
    <cellStyle name="Warning Text 35 7 2" xfId="22910" xr:uid="{00000000-0005-0000-0000-0000765A0000}"/>
    <cellStyle name="Warning Text 35 8" xfId="22911" xr:uid="{00000000-0005-0000-0000-0000775A0000}"/>
    <cellStyle name="Warning Text 35 8 2" xfId="22912" xr:uid="{00000000-0005-0000-0000-0000785A0000}"/>
    <cellStyle name="Warning Text 35 9" xfId="22913" xr:uid="{00000000-0005-0000-0000-0000795A0000}"/>
    <cellStyle name="Warning Text 35 9 2" xfId="22914" xr:uid="{00000000-0005-0000-0000-00007A5A0000}"/>
    <cellStyle name="Warning Text 36" xfId="3252" xr:uid="{00000000-0005-0000-0000-00007B5A0000}"/>
    <cellStyle name="Warning Text 36 10" xfId="22916" xr:uid="{00000000-0005-0000-0000-00007C5A0000}"/>
    <cellStyle name="Warning Text 36 10 2" xfId="22917" xr:uid="{00000000-0005-0000-0000-00007D5A0000}"/>
    <cellStyle name="Warning Text 36 11" xfId="22918" xr:uid="{00000000-0005-0000-0000-00007E5A0000}"/>
    <cellStyle name="Warning Text 36 12" xfId="22915" xr:uid="{00000000-0005-0000-0000-00007F5A0000}"/>
    <cellStyle name="Warning Text 36 2" xfId="22919" xr:uid="{00000000-0005-0000-0000-0000805A0000}"/>
    <cellStyle name="Warning Text 36 2 2" xfId="22920" xr:uid="{00000000-0005-0000-0000-0000815A0000}"/>
    <cellStyle name="Warning Text 36 2 2 2" xfId="22921" xr:uid="{00000000-0005-0000-0000-0000825A0000}"/>
    <cellStyle name="Warning Text 36 2 3" xfId="22922" xr:uid="{00000000-0005-0000-0000-0000835A0000}"/>
    <cellStyle name="Warning Text 36 2 3 2" xfId="22923" xr:uid="{00000000-0005-0000-0000-0000845A0000}"/>
    <cellStyle name="Warning Text 36 2 4" xfId="22924" xr:uid="{00000000-0005-0000-0000-0000855A0000}"/>
    <cellStyle name="Warning Text 36 3" xfId="22925" xr:uid="{00000000-0005-0000-0000-0000865A0000}"/>
    <cellStyle name="Warning Text 36 3 2" xfId="22926" xr:uid="{00000000-0005-0000-0000-0000875A0000}"/>
    <cellStyle name="Warning Text 36 3 2 2" xfId="22927" xr:uid="{00000000-0005-0000-0000-0000885A0000}"/>
    <cellStyle name="Warning Text 36 3 3" xfId="22928" xr:uid="{00000000-0005-0000-0000-0000895A0000}"/>
    <cellStyle name="Warning Text 36 3 3 2" xfId="22929" xr:uid="{00000000-0005-0000-0000-00008A5A0000}"/>
    <cellStyle name="Warning Text 36 3 4" xfId="22930" xr:uid="{00000000-0005-0000-0000-00008B5A0000}"/>
    <cellStyle name="Warning Text 36 4" xfId="22931" xr:uid="{00000000-0005-0000-0000-00008C5A0000}"/>
    <cellStyle name="Warning Text 36 4 2" xfId="22932" xr:uid="{00000000-0005-0000-0000-00008D5A0000}"/>
    <cellStyle name="Warning Text 36 4 2 2" xfId="22933" xr:uid="{00000000-0005-0000-0000-00008E5A0000}"/>
    <cellStyle name="Warning Text 36 4 3" xfId="22934" xr:uid="{00000000-0005-0000-0000-00008F5A0000}"/>
    <cellStyle name="Warning Text 36 4 3 2" xfId="22935" xr:uid="{00000000-0005-0000-0000-0000905A0000}"/>
    <cellStyle name="Warning Text 36 4 4" xfId="22936" xr:uid="{00000000-0005-0000-0000-0000915A0000}"/>
    <cellStyle name="Warning Text 36 5" xfId="22937" xr:uid="{00000000-0005-0000-0000-0000925A0000}"/>
    <cellStyle name="Warning Text 36 5 2" xfId="22938" xr:uid="{00000000-0005-0000-0000-0000935A0000}"/>
    <cellStyle name="Warning Text 36 5 2 2" xfId="22939" xr:uid="{00000000-0005-0000-0000-0000945A0000}"/>
    <cellStyle name="Warning Text 36 5 3" xfId="22940" xr:uid="{00000000-0005-0000-0000-0000955A0000}"/>
    <cellStyle name="Warning Text 36 5 3 2" xfId="22941" xr:uid="{00000000-0005-0000-0000-0000965A0000}"/>
    <cellStyle name="Warning Text 36 5 4" xfId="22942" xr:uid="{00000000-0005-0000-0000-0000975A0000}"/>
    <cellStyle name="Warning Text 36 5 4 2" xfId="22943" xr:uid="{00000000-0005-0000-0000-0000985A0000}"/>
    <cellStyle name="Warning Text 36 5 5" xfId="22944" xr:uid="{00000000-0005-0000-0000-0000995A0000}"/>
    <cellStyle name="Warning Text 36 6" xfId="22945" xr:uid="{00000000-0005-0000-0000-00009A5A0000}"/>
    <cellStyle name="Warning Text 36 6 2" xfId="22946" xr:uid="{00000000-0005-0000-0000-00009B5A0000}"/>
    <cellStyle name="Warning Text 36 6 2 2" xfId="22947" xr:uid="{00000000-0005-0000-0000-00009C5A0000}"/>
    <cellStyle name="Warning Text 36 6 3" xfId="22948" xr:uid="{00000000-0005-0000-0000-00009D5A0000}"/>
    <cellStyle name="Warning Text 36 6 3 2" xfId="22949" xr:uid="{00000000-0005-0000-0000-00009E5A0000}"/>
    <cellStyle name="Warning Text 36 6 4" xfId="22950" xr:uid="{00000000-0005-0000-0000-00009F5A0000}"/>
    <cellStyle name="Warning Text 36 7" xfId="22951" xr:uid="{00000000-0005-0000-0000-0000A05A0000}"/>
    <cellStyle name="Warning Text 36 7 2" xfId="22952" xr:uid="{00000000-0005-0000-0000-0000A15A0000}"/>
    <cellStyle name="Warning Text 36 8" xfId="22953" xr:uid="{00000000-0005-0000-0000-0000A25A0000}"/>
    <cellStyle name="Warning Text 36 8 2" xfId="22954" xr:uid="{00000000-0005-0000-0000-0000A35A0000}"/>
    <cellStyle name="Warning Text 36 9" xfId="22955" xr:uid="{00000000-0005-0000-0000-0000A45A0000}"/>
    <cellStyle name="Warning Text 36 9 2" xfId="22956" xr:uid="{00000000-0005-0000-0000-0000A55A0000}"/>
    <cellStyle name="Warning Text 37" xfId="3253" xr:uid="{00000000-0005-0000-0000-0000A65A0000}"/>
    <cellStyle name="Warning Text 37 10" xfId="22958" xr:uid="{00000000-0005-0000-0000-0000A75A0000}"/>
    <cellStyle name="Warning Text 37 10 2" xfId="22959" xr:uid="{00000000-0005-0000-0000-0000A85A0000}"/>
    <cellStyle name="Warning Text 37 11" xfId="22960" xr:uid="{00000000-0005-0000-0000-0000A95A0000}"/>
    <cellStyle name="Warning Text 37 12" xfId="22957" xr:uid="{00000000-0005-0000-0000-0000AA5A0000}"/>
    <cellStyle name="Warning Text 37 2" xfId="22961" xr:uid="{00000000-0005-0000-0000-0000AB5A0000}"/>
    <cellStyle name="Warning Text 37 2 2" xfId="22962" xr:uid="{00000000-0005-0000-0000-0000AC5A0000}"/>
    <cellStyle name="Warning Text 37 2 2 2" xfId="22963" xr:uid="{00000000-0005-0000-0000-0000AD5A0000}"/>
    <cellStyle name="Warning Text 37 2 3" xfId="22964" xr:uid="{00000000-0005-0000-0000-0000AE5A0000}"/>
    <cellStyle name="Warning Text 37 2 3 2" xfId="22965" xr:uid="{00000000-0005-0000-0000-0000AF5A0000}"/>
    <cellStyle name="Warning Text 37 2 4" xfId="22966" xr:uid="{00000000-0005-0000-0000-0000B05A0000}"/>
    <cellStyle name="Warning Text 37 3" xfId="22967" xr:uid="{00000000-0005-0000-0000-0000B15A0000}"/>
    <cellStyle name="Warning Text 37 3 2" xfId="22968" xr:uid="{00000000-0005-0000-0000-0000B25A0000}"/>
    <cellStyle name="Warning Text 37 3 2 2" xfId="22969" xr:uid="{00000000-0005-0000-0000-0000B35A0000}"/>
    <cellStyle name="Warning Text 37 3 3" xfId="22970" xr:uid="{00000000-0005-0000-0000-0000B45A0000}"/>
    <cellStyle name="Warning Text 37 3 3 2" xfId="22971" xr:uid="{00000000-0005-0000-0000-0000B55A0000}"/>
    <cellStyle name="Warning Text 37 3 4" xfId="22972" xr:uid="{00000000-0005-0000-0000-0000B65A0000}"/>
    <cellStyle name="Warning Text 37 4" xfId="22973" xr:uid="{00000000-0005-0000-0000-0000B75A0000}"/>
    <cellStyle name="Warning Text 37 4 2" xfId="22974" xr:uid="{00000000-0005-0000-0000-0000B85A0000}"/>
    <cellStyle name="Warning Text 37 4 2 2" xfId="22975" xr:uid="{00000000-0005-0000-0000-0000B95A0000}"/>
    <cellStyle name="Warning Text 37 4 3" xfId="22976" xr:uid="{00000000-0005-0000-0000-0000BA5A0000}"/>
    <cellStyle name="Warning Text 37 4 3 2" xfId="22977" xr:uid="{00000000-0005-0000-0000-0000BB5A0000}"/>
    <cellStyle name="Warning Text 37 4 4" xfId="22978" xr:uid="{00000000-0005-0000-0000-0000BC5A0000}"/>
    <cellStyle name="Warning Text 37 5" xfId="22979" xr:uid="{00000000-0005-0000-0000-0000BD5A0000}"/>
    <cellStyle name="Warning Text 37 5 2" xfId="22980" xr:uid="{00000000-0005-0000-0000-0000BE5A0000}"/>
    <cellStyle name="Warning Text 37 5 2 2" xfId="22981" xr:uid="{00000000-0005-0000-0000-0000BF5A0000}"/>
    <cellStyle name="Warning Text 37 5 3" xfId="22982" xr:uid="{00000000-0005-0000-0000-0000C05A0000}"/>
    <cellStyle name="Warning Text 37 5 3 2" xfId="22983" xr:uid="{00000000-0005-0000-0000-0000C15A0000}"/>
    <cellStyle name="Warning Text 37 5 4" xfId="22984" xr:uid="{00000000-0005-0000-0000-0000C25A0000}"/>
    <cellStyle name="Warning Text 37 5 4 2" xfId="22985" xr:uid="{00000000-0005-0000-0000-0000C35A0000}"/>
    <cellStyle name="Warning Text 37 5 5" xfId="22986" xr:uid="{00000000-0005-0000-0000-0000C45A0000}"/>
    <cellStyle name="Warning Text 37 6" xfId="22987" xr:uid="{00000000-0005-0000-0000-0000C55A0000}"/>
    <cellStyle name="Warning Text 37 6 2" xfId="22988" xr:uid="{00000000-0005-0000-0000-0000C65A0000}"/>
    <cellStyle name="Warning Text 37 6 2 2" xfId="22989" xr:uid="{00000000-0005-0000-0000-0000C75A0000}"/>
    <cellStyle name="Warning Text 37 6 3" xfId="22990" xr:uid="{00000000-0005-0000-0000-0000C85A0000}"/>
    <cellStyle name="Warning Text 37 6 3 2" xfId="22991" xr:uid="{00000000-0005-0000-0000-0000C95A0000}"/>
    <cellStyle name="Warning Text 37 6 4" xfId="22992" xr:uid="{00000000-0005-0000-0000-0000CA5A0000}"/>
    <cellStyle name="Warning Text 37 7" xfId="22993" xr:uid="{00000000-0005-0000-0000-0000CB5A0000}"/>
    <cellStyle name="Warning Text 37 7 2" xfId="22994" xr:uid="{00000000-0005-0000-0000-0000CC5A0000}"/>
    <cellStyle name="Warning Text 37 8" xfId="22995" xr:uid="{00000000-0005-0000-0000-0000CD5A0000}"/>
    <cellStyle name="Warning Text 37 8 2" xfId="22996" xr:uid="{00000000-0005-0000-0000-0000CE5A0000}"/>
    <cellStyle name="Warning Text 37 9" xfId="22997" xr:uid="{00000000-0005-0000-0000-0000CF5A0000}"/>
    <cellStyle name="Warning Text 37 9 2" xfId="22998" xr:uid="{00000000-0005-0000-0000-0000D05A0000}"/>
    <cellStyle name="Warning Text 38" xfId="3254" xr:uid="{00000000-0005-0000-0000-0000D15A0000}"/>
    <cellStyle name="Warning Text 38 10" xfId="23000" xr:uid="{00000000-0005-0000-0000-0000D25A0000}"/>
    <cellStyle name="Warning Text 38 10 2" xfId="23001" xr:uid="{00000000-0005-0000-0000-0000D35A0000}"/>
    <cellStyle name="Warning Text 38 11" xfId="23002" xr:uid="{00000000-0005-0000-0000-0000D45A0000}"/>
    <cellStyle name="Warning Text 38 12" xfId="22999" xr:uid="{00000000-0005-0000-0000-0000D55A0000}"/>
    <cellStyle name="Warning Text 38 2" xfId="23003" xr:uid="{00000000-0005-0000-0000-0000D65A0000}"/>
    <cellStyle name="Warning Text 38 2 2" xfId="23004" xr:uid="{00000000-0005-0000-0000-0000D75A0000}"/>
    <cellStyle name="Warning Text 38 2 2 2" xfId="23005" xr:uid="{00000000-0005-0000-0000-0000D85A0000}"/>
    <cellStyle name="Warning Text 38 2 3" xfId="23006" xr:uid="{00000000-0005-0000-0000-0000D95A0000}"/>
    <cellStyle name="Warning Text 38 2 3 2" xfId="23007" xr:uid="{00000000-0005-0000-0000-0000DA5A0000}"/>
    <cellStyle name="Warning Text 38 2 4" xfId="23008" xr:uid="{00000000-0005-0000-0000-0000DB5A0000}"/>
    <cellStyle name="Warning Text 38 3" xfId="23009" xr:uid="{00000000-0005-0000-0000-0000DC5A0000}"/>
    <cellStyle name="Warning Text 38 3 2" xfId="23010" xr:uid="{00000000-0005-0000-0000-0000DD5A0000}"/>
    <cellStyle name="Warning Text 38 3 2 2" xfId="23011" xr:uid="{00000000-0005-0000-0000-0000DE5A0000}"/>
    <cellStyle name="Warning Text 38 3 3" xfId="23012" xr:uid="{00000000-0005-0000-0000-0000DF5A0000}"/>
    <cellStyle name="Warning Text 38 3 3 2" xfId="23013" xr:uid="{00000000-0005-0000-0000-0000E05A0000}"/>
    <cellStyle name="Warning Text 38 3 4" xfId="23014" xr:uid="{00000000-0005-0000-0000-0000E15A0000}"/>
    <cellStyle name="Warning Text 38 4" xfId="23015" xr:uid="{00000000-0005-0000-0000-0000E25A0000}"/>
    <cellStyle name="Warning Text 38 4 2" xfId="23016" xr:uid="{00000000-0005-0000-0000-0000E35A0000}"/>
    <cellStyle name="Warning Text 38 4 2 2" xfId="23017" xr:uid="{00000000-0005-0000-0000-0000E45A0000}"/>
    <cellStyle name="Warning Text 38 4 3" xfId="23018" xr:uid="{00000000-0005-0000-0000-0000E55A0000}"/>
    <cellStyle name="Warning Text 38 4 3 2" xfId="23019" xr:uid="{00000000-0005-0000-0000-0000E65A0000}"/>
    <cellStyle name="Warning Text 38 4 4" xfId="23020" xr:uid="{00000000-0005-0000-0000-0000E75A0000}"/>
    <cellStyle name="Warning Text 38 5" xfId="23021" xr:uid="{00000000-0005-0000-0000-0000E85A0000}"/>
    <cellStyle name="Warning Text 38 5 2" xfId="23022" xr:uid="{00000000-0005-0000-0000-0000E95A0000}"/>
    <cellStyle name="Warning Text 38 5 2 2" xfId="23023" xr:uid="{00000000-0005-0000-0000-0000EA5A0000}"/>
    <cellStyle name="Warning Text 38 5 3" xfId="23024" xr:uid="{00000000-0005-0000-0000-0000EB5A0000}"/>
    <cellStyle name="Warning Text 38 5 3 2" xfId="23025" xr:uid="{00000000-0005-0000-0000-0000EC5A0000}"/>
    <cellStyle name="Warning Text 38 5 4" xfId="23026" xr:uid="{00000000-0005-0000-0000-0000ED5A0000}"/>
    <cellStyle name="Warning Text 38 5 4 2" xfId="23027" xr:uid="{00000000-0005-0000-0000-0000EE5A0000}"/>
    <cellStyle name="Warning Text 38 5 5" xfId="23028" xr:uid="{00000000-0005-0000-0000-0000EF5A0000}"/>
    <cellStyle name="Warning Text 38 6" xfId="23029" xr:uid="{00000000-0005-0000-0000-0000F05A0000}"/>
    <cellStyle name="Warning Text 38 6 2" xfId="23030" xr:uid="{00000000-0005-0000-0000-0000F15A0000}"/>
    <cellStyle name="Warning Text 38 6 2 2" xfId="23031" xr:uid="{00000000-0005-0000-0000-0000F25A0000}"/>
    <cellStyle name="Warning Text 38 6 3" xfId="23032" xr:uid="{00000000-0005-0000-0000-0000F35A0000}"/>
    <cellStyle name="Warning Text 38 6 3 2" xfId="23033" xr:uid="{00000000-0005-0000-0000-0000F45A0000}"/>
    <cellStyle name="Warning Text 38 6 4" xfId="23034" xr:uid="{00000000-0005-0000-0000-0000F55A0000}"/>
    <cellStyle name="Warning Text 38 7" xfId="23035" xr:uid="{00000000-0005-0000-0000-0000F65A0000}"/>
    <cellStyle name="Warning Text 38 7 2" xfId="23036" xr:uid="{00000000-0005-0000-0000-0000F75A0000}"/>
    <cellStyle name="Warning Text 38 8" xfId="23037" xr:uid="{00000000-0005-0000-0000-0000F85A0000}"/>
    <cellStyle name="Warning Text 38 8 2" xfId="23038" xr:uid="{00000000-0005-0000-0000-0000F95A0000}"/>
    <cellStyle name="Warning Text 38 9" xfId="23039" xr:uid="{00000000-0005-0000-0000-0000FA5A0000}"/>
    <cellStyle name="Warning Text 38 9 2" xfId="23040" xr:uid="{00000000-0005-0000-0000-0000FB5A0000}"/>
    <cellStyle name="Warning Text 39" xfId="3255" xr:uid="{00000000-0005-0000-0000-0000FC5A0000}"/>
    <cellStyle name="Warning Text 39 10" xfId="23042" xr:uid="{00000000-0005-0000-0000-0000FD5A0000}"/>
    <cellStyle name="Warning Text 39 10 2" xfId="23043" xr:uid="{00000000-0005-0000-0000-0000FE5A0000}"/>
    <cellStyle name="Warning Text 39 11" xfId="23044" xr:uid="{00000000-0005-0000-0000-0000FF5A0000}"/>
    <cellStyle name="Warning Text 39 12" xfId="23041" xr:uid="{00000000-0005-0000-0000-0000005B0000}"/>
    <cellStyle name="Warning Text 39 2" xfId="23045" xr:uid="{00000000-0005-0000-0000-0000015B0000}"/>
    <cellStyle name="Warning Text 39 2 2" xfId="23046" xr:uid="{00000000-0005-0000-0000-0000025B0000}"/>
    <cellStyle name="Warning Text 39 2 2 2" xfId="23047" xr:uid="{00000000-0005-0000-0000-0000035B0000}"/>
    <cellStyle name="Warning Text 39 2 3" xfId="23048" xr:uid="{00000000-0005-0000-0000-0000045B0000}"/>
    <cellStyle name="Warning Text 39 2 3 2" xfId="23049" xr:uid="{00000000-0005-0000-0000-0000055B0000}"/>
    <cellStyle name="Warning Text 39 2 4" xfId="23050" xr:uid="{00000000-0005-0000-0000-0000065B0000}"/>
    <cellStyle name="Warning Text 39 3" xfId="23051" xr:uid="{00000000-0005-0000-0000-0000075B0000}"/>
    <cellStyle name="Warning Text 39 3 2" xfId="23052" xr:uid="{00000000-0005-0000-0000-0000085B0000}"/>
    <cellStyle name="Warning Text 39 3 2 2" xfId="23053" xr:uid="{00000000-0005-0000-0000-0000095B0000}"/>
    <cellStyle name="Warning Text 39 3 3" xfId="23054" xr:uid="{00000000-0005-0000-0000-00000A5B0000}"/>
    <cellStyle name="Warning Text 39 3 3 2" xfId="23055" xr:uid="{00000000-0005-0000-0000-00000B5B0000}"/>
    <cellStyle name="Warning Text 39 3 4" xfId="23056" xr:uid="{00000000-0005-0000-0000-00000C5B0000}"/>
    <cellStyle name="Warning Text 39 4" xfId="23057" xr:uid="{00000000-0005-0000-0000-00000D5B0000}"/>
    <cellStyle name="Warning Text 39 4 2" xfId="23058" xr:uid="{00000000-0005-0000-0000-00000E5B0000}"/>
    <cellStyle name="Warning Text 39 4 2 2" xfId="23059" xr:uid="{00000000-0005-0000-0000-00000F5B0000}"/>
    <cellStyle name="Warning Text 39 4 3" xfId="23060" xr:uid="{00000000-0005-0000-0000-0000105B0000}"/>
    <cellStyle name="Warning Text 39 4 3 2" xfId="23061" xr:uid="{00000000-0005-0000-0000-0000115B0000}"/>
    <cellStyle name="Warning Text 39 4 4" xfId="23062" xr:uid="{00000000-0005-0000-0000-0000125B0000}"/>
    <cellStyle name="Warning Text 39 5" xfId="23063" xr:uid="{00000000-0005-0000-0000-0000135B0000}"/>
    <cellStyle name="Warning Text 39 5 2" xfId="23064" xr:uid="{00000000-0005-0000-0000-0000145B0000}"/>
    <cellStyle name="Warning Text 39 5 2 2" xfId="23065" xr:uid="{00000000-0005-0000-0000-0000155B0000}"/>
    <cellStyle name="Warning Text 39 5 3" xfId="23066" xr:uid="{00000000-0005-0000-0000-0000165B0000}"/>
    <cellStyle name="Warning Text 39 5 3 2" xfId="23067" xr:uid="{00000000-0005-0000-0000-0000175B0000}"/>
    <cellStyle name="Warning Text 39 5 4" xfId="23068" xr:uid="{00000000-0005-0000-0000-0000185B0000}"/>
    <cellStyle name="Warning Text 39 5 4 2" xfId="23069" xr:uid="{00000000-0005-0000-0000-0000195B0000}"/>
    <cellStyle name="Warning Text 39 5 5" xfId="23070" xr:uid="{00000000-0005-0000-0000-00001A5B0000}"/>
    <cellStyle name="Warning Text 39 6" xfId="23071" xr:uid="{00000000-0005-0000-0000-00001B5B0000}"/>
    <cellStyle name="Warning Text 39 6 2" xfId="23072" xr:uid="{00000000-0005-0000-0000-00001C5B0000}"/>
    <cellStyle name="Warning Text 39 6 2 2" xfId="23073" xr:uid="{00000000-0005-0000-0000-00001D5B0000}"/>
    <cellStyle name="Warning Text 39 6 3" xfId="23074" xr:uid="{00000000-0005-0000-0000-00001E5B0000}"/>
    <cellStyle name="Warning Text 39 6 3 2" xfId="23075" xr:uid="{00000000-0005-0000-0000-00001F5B0000}"/>
    <cellStyle name="Warning Text 39 6 4" xfId="23076" xr:uid="{00000000-0005-0000-0000-0000205B0000}"/>
    <cellStyle name="Warning Text 39 7" xfId="23077" xr:uid="{00000000-0005-0000-0000-0000215B0000}"/>
    <cellStyle name="Warning Text 39 7 2" xfId="23078" xr:uid="{00000000-0005-0000-0000-0000225B0000}"/>
    <cellStyle name="Warning Text 39 8" xfId="23079" xr:uid="{00000000-0005-0000-0000-0000235B0000}"/>
    <cellStyle name="Warning Text 39 8 2" xfId="23080" xr:uid="{00000000-0005-0000-0000-0000245B0000}"/>
    <cellStyle name="Warning Text 39 9" xfId="23081" xr:uid="{00000000-0005-0000-0000-0000255B0000}"/>
    <cellStyle name="Warning Text 39 9 2" xfId="23082" xr:uid="{00000000-0005-0000-0000-0000265B0000}"/>
    <cellStyle name="Warning Text 4" xfId="3256" xr:uid="{00000000-0005-0000-0000-0000275B0000}"/>
    <cellStyle name="Warning Text 4 10" xfId="23084" xr:uid="{00000000-0005-0000-0000-0000285B0000}"/>
    <cellStyle name="Warning Text 4 10 2" xfId="23085" xr:uid="{00000000-0005-0000-0000-0000295B0000}"/>
    <cellStyle name="Warning Text 4 11" xfId="23086" xr:uid="{00000000-0005-0000-0000-00002A5B0000}"/>
    <cellStyle name="Warning Text 4 11 2" xfId="23087" xr:uid="{00000000-0005-0000-0000-00002B5B0000}"/>
    <cellStyle name="Warning Text 4 12" xfId="23088" xr:uid="{00000000-0005-0000-0000-00002C5B0000}"/>
    <cellStyle name="Warning Text 4 13" xfId="23083" xr:uid="{00000000-0005-0000-0000-00002D5B0000}"/>
    <cellStyle name="Warning Text 4 2" xfId="23089" xr:uid="{00000000-0005-0000-0000-00002E5B0000}"/>
    <cellStyle name="Warning Text 4 2 2" xfId="23090" xr:uid="{00000000-0005-0000-0000-00002F5B0000}"/>
    <cellStyle name="Warning Text 4 2 2 2" xfId="23091" xr:uid="{00000000-0005-0000-0000-0000305B0000}"/>
    <cellStyle name="Warning Text 4 2 2 2 2" xfId="23092" xr:uid="{00000000-0005-0000-0000-0000315B0000}"/>
    <cellStyle name="Warning Text 4 2 2 3" xfId="23093" xr:uid="{00000000-0005-0000-0000-0000325B0000}"/>
    <cellStyle name="Warning Text 4 2 2 3 2" xfId="23094" xr:uid="{00000000-0005-0000-0000-0000335B0000}"/>
    <cellStyle name="Warning Text 4 2 2 4" xfId="23095" xr:uid="{00000000-0005-0000-0000-0000345B0000}"/>
    <cellStyle name="Warning Text 4 2 3" xfId="23096" xr:uid="{00000000-0005-0000-0000-0000355B0000}"/>
    <cellStyle name="Warning Text 4 2 3 2" xfId="23097" xr:uid="{00000000-0005-0000-0000-0000365B0000}"/>
    <cellStyle name="Warning Text 4 2 3 2 2" xfId="23098" xr:uid="{00000000-0005-0000-0000-0000375B0000}"/>
    <cellStyle name="Warning Text 4 2 3 3" xfId="23099" xr:uid="{00000000-0005-0000-0000-0000385B0000}"/>
    <cellStyle name="Warning Text 4 2 3 3 2" xfId="23100" xr:uid="{00000000-0005-0000-0000-0000395B0000}"/>
    <cellStyle name="Warning Text 4 2 3 4" xfId="23101" xr:uid="{00000000-0005-0000-0000-00003A5B0000}"/>
    <cellStyle name="Warning Text 4 2 4" xfId="23102" xr:uid="{00000000-0005-0000-0000-00003B5B0000}"/>
    <cellStyle name="Warning Text 4 2 4 2" xfId="23103" xr:uid="{00000000-0005-0000-0000-00003C5B0000}"/>
    <cellStyle name="Warning Text 4 2 4 2 2" xfId="23104" xr:uid="{00000000-0005-0000-0000-00003D5B0000}"/>
    <cellStyle name="Warning Text 4 2 4 3" xfId="23105" xr:uid="{00000000-0005-0000-0000-00003E5B0000}"/>
    <cellStyle name="Warning Text 4 2 4 3 2" xfId="23106" xr:uid="{00000000-0005-0000-0000-00003F5B0000}"/>
    <cellStyle name="Warning Text 4 2 4 4" xfId="23107" xr:uid="{00000000-0005-0000-0000-0000405B0000}"/>
    <cellStyle name="Warning Text 4 2 4 4 2" xfId="23108" xr:uid="{00000000-0005-0000-0000-0000415B0000}"/>
    <cellStyle name="Warning Text 4 2 4 5" xfId="23109" xr:uid="{00000000-0005-0000-0000-0000425B0000}"/>
    <cellStyle name="Warning Text 4 2 5" xfId="23110" xr:uid="{00000000-0005-0000-0000-0000435B0000}"/>
    <cellStyle name="Warning Text 4 2 5 2" xfId="23111" xr:uid="{00000000-0005-0000-0000-0000445B0000}"/>
    <cellStyle name="Warning Text 4 2 5 2 2" xfId="23112" xr:uid="{00000000-0005-0000-0000-0000455B0000}"/>
    <cellStyle name="Warning Text 4 2 5 3" xfId="23113" xr:uid="{00000000-0005-0000-0000-0000465B0000}"/>
    <cellStyle name="Warning Text 4 2 5 3 2" xfId="23114" xr:uid="{00000000-0005-0000-0000-0000475B0000}"/>
    <cellStyle name="Warning Text 4 2 5 4" xfId="23115" xr:uid="{00000000-0005-0000-0000-0000485B0000}"/>
    <cellStyle name="Warning Text 4 2 6" xfId="23116" xr:uid="{00000000-0005-0000-0000-0000495B0000}"/>
    <cellStyle name="Warning Text 4 2 6 2" xfId="23117" xr:uid="{00000000-0005-0000-0000-00004A5B0000}"/>
    <cellStyle name="Warning Text 4 2 7" xfId="23118" xr:uid="{00000000-0005-0000-0000-00004B5B0000}"/>
    <cellStyle name="Warning Text 4 2 7 2" xfId="23119" xr:uid="{00000000-0005-0000-0000-00004C5B0000}"/>
    <cellStyle name="Warning Text 4 2 8" xfId="23120" xr:uid="{00000000-0005-0000-0000-00004D5B0000}"/>
    <cellStyle name="Warning Text 4 2 8 2" xfId="23121" xr:uid="{00000000-0005-0000-0000-00004E5B0000}"/>
    <cellStyle name="Warning Text 4 2 9" xfId="23122" xr:uid="{00000000-0005-0000-0000-00004F5B0000}"/>
    <cellStyle name="Warning Text 4 3" xfId="23123" xr:uid="{00000000-0005-0000-0000-0000505B0000}"/>
    <cellStyle name="Warning Text 4 3 2" xfId="23124" xr:uid="{00000000-0005-0000-0000-0000515B0000}"/>
    <cellStyle name="Warning Text 4 3 2 2" xfId="23125" xr:uid="{00000000-0005-0000-0000-0000525B0000}"/>
    <cellStyle name="Warning Text 4 3 3" xfId="23126" xr:uid="{00000000-0005-0000-0000-0000535B0000}"/>
    <cellStyle name="Warning Text 4 3 3 2" xfId="23127" xr:uid="{00000000-0005-0000-0000-0000545B0000}"/>
    <cellStyle name="Warning Text 4 3 4" xfId="23128" xr:uid="{00000000-0005-0000-0000-0000555B0000}"/>
    <cellStyle name="Warning Text 4 4" xfId="23129" xr:uid="{00000000-0005-0000-0000-0000565B0000}"/>
    <cellStyle name="Warning Text 4 4 2" xfId="23130" xr:uid="{00000000-0005-0000-0000-0000575B0000}"/>
    <cellStyle name="Warning Text 4 4 2 2" xfId="23131" xr:uid="{00000000-0005-0000-0000-0000585B0000}"/>
    <cellStyle name="Warning Text 4 4 3" xfId="23132" xr:uid="{00000000-0005-0000-0000-0000595B0000}"/>
    <cellStyle name="Warning Text 4 4 3 2" xfId="23133" xr:uid="{00000000-0005-0000-0000-00005A5B0000}"/>
    <cellStyle name="Warning Text 4 4 4" xfId="23134" xr:uid="{00000000-0005-0000-0000-00005B5B0000}"/>
    <cellStyle name="Warning Text 4 5" xfId="23135" xr:uid="{00000000-0005-0000-0000-00005C5B0000}"/>
    <cellStyle name="Warning Text 4 5 2" xfId="23136" xr:uid="{00000000-0005-0000-0000-00005D5B0000}"/>
    <cellStyle name="Warning Text 4 5 2 2" xfId="23137" xr:uid="{00000000-0005-0000-0000-00005E5B0000}"/>
    <cellStyle name="Warning Text 4 5 3" xfId="23138" xr:uid="{00000000-0005-0000-0000-00005F5B0000}"/>
    <cellStyle name="Warning Text 4 5 3 2" xfId="23139" xr:uid="{00000000-0005-0000-0000-0000605B0000}"/>
    <cellStyle name="Warning Text 4 5 4" xfId="23140" xr:uid="{00000000-0005-0000-0000-0000615B0000}"/>
    <cellStyle name="Warning Text 4 6" xfId="23141" xr:uid="{00000000-0005-0000-0000-0000625B0000}"/>
    <cellStyle name="Warning Text 4 6 2" xfId="23142" xr:uid="{00000000-0005-0000-0000-0000635B0000}"/>
    <cellStyle name="Warning Text 4 6 2 2" xfId="23143" xr:uid="{00000000-0005-0000-0000-0000645B0000}"/>
    <cellStyle name="Warning Text 4 6 3" xfId="23144" xr:uid="{00000000-0005-0000-0000-0000655B0000}"/>
    <cellStyle name="Warning Text 4 6 3 2" xfId="23145" xr:uid="{00000000-0005-0000-0000-0000665B0000}"/>
    <cellStyle name="Warning Text 4 6 4" xfId="23146" xr:uid="{00000000-0005-0000-0000-0000675B0000}"/>
    <cellStyle name="Warning Text 4 6 4 2" xfId="23147" xr:uid="{00000000-0005-0000-0000-0000685B0000}"/>
    <cellStyle name="Warning Text 4 6 5" xfId="23148" xr:uid="{00000000-0005-0000-0000-0000695B0000}"/>
    <cellStyle name="Warning Text 4 7" xfId="23149" xr:uid="{00000000-0005-0000-0000-00006A5B0000}"/>
    <cellStyle name="Warning Text 4 7 2" xfId="23150" xr:uid="{00000000-0005-0000-0000-00006B5B0000}"/>
    <cellStyle name="Warning Text 4 7 2 2" xfId="23151" xr:uid="{00000000-0005-0000-0000-00006C5B0000}"/>
    <cellStyle name="Warning Text 4 7 3" xfId="23152" xr:uid="{00000000-0005-0000-0000-00006D5B0000}"/>
    <cellStyle name="Warning Text 4 7 3 2" xfId="23153" xr:uid="{00000000-0005-0000-0000-00006E5B0000}"/>
    <cellStyle name="Warning Text 4 7 4" xfId="23154" xr:uid="{00000000-0005-0000-0000-00006F5B0000}"/>
    <cellStyle name="Warning Text 4 8" xfId="23155" xr:uid="{00000000-0005-0000-0000-0000705B0000}"/>
    <cellStyle name="Warning Text 4 8 2" xfId="23156" xr:uid="{00000000-0005-0000-0000-0000715B0000}"/>
    <cellStyle name="Warning Text 4 9" xfId="23157" xr:uid="{00000000-0005-0000-0000-0000725B0000}"/>
    <cellStyle name="Warning Text 4 9 2" xfId="23158" xr:uid="{00000000-0005-0000-0000-0000735B0000}"/>
    <cellStyle name="Warning Text 40" xfId="3257" xr:uid="{00000000-0005-0000-0000-0000745B0000}"/>
    <cellStyle name="Warning Text 40 10" xfId="23160" xr:uid="{00000000-0005-0000-0000-0000755B0000}"/>
    <cellStyle name="Warning Text 40 10 2" xfId="23161" xr:uid="{00000000-0005-0000-0000-0000765B0000}"/>
    <cellStyle name="Warning Text 40 11" xfId="23162" xr:uid="{00000000-0005-0000-0000-0000775B0000}"/>
    <cellStyle name="Warning Text 40 12" xfId="23159" xr:uid="{00000000-0005-0000-0000-0000785B0000}"/>
    <cellStyle name="Warning Text 40 2" xfId="23163" xr:uid="{00000000-0005-0000-0000-0000795B0000}"/>
    <cellStyle name="Warning Text 40 2 2" xfId="23164" xr:uid="{00000000-0005-0000-0000-00007A5B0000}"/>
    <cellStyle name="Warning Text 40 2 2 2" xfId="23165" xr:uid="{00000000-0005-0000-0000-00007B5B0000}"/>
    <cellStyle name="Warning Text 40 2 3" xfId="23166" xr:uid="{00000000-0005-0000-0000-00007C5B0000}"/>
    <cellStyle name="Warning Text 40 2 3 2" xfId="23167" xr:uid="{00000000-0005-0000-0000-00007D5B0000}"/>
    <cellStyle name="Warning Text 40 2 4" xfId="23168" xr:uid="{00000000-0005-0000-0000-00007E5B0000}"/>
    <cellStyle name="Warning Text 40 3" xfId="23169" xr:uid="{00000000-0005-0000-0000-00007F5B0000}"/>
    <cellStyle name="Warning Text 40 3 2" xfId="23170" xr:uid="{00000000-0005-0000-0000-0000805B0000}"/>
    <cellStyle name="Warning Text 40 3 2 2" xfId="23171" xr:uid="{00000000-0005-0000-0000-0000815B0000}"/>
    <cellStyle name="Warning Text 40 3 3" xfId="23172" xr:uid="{00000000-0005-0000-0000-0000825B0000}"/>
    <cellStyle name="Warning Text 40 3 3 2" xfId="23173" xr:uid="{00000000-0005-0000-0000-0000835B0000}"/>
    <cellStyle name="Warning Text 40 3 4" xfId="23174" xr:uid="{00000000-0005-0000-0000-0000845B0000}"/>
    <cellStyle name="Warning Text 40 4" xfId="23175" xr:uid="{00000000-0005-0000-0000-0000855B0000}"/>
    <cellStyle name="Warning Text 40 4 2" xfId="23176" xr:uid="{00000000-0005-0000-0000-0000865B0000}"/>
    <cellStyle name="Warning Text 40 4 2 2" xfId="23177" xr:uid="{00000000-0005-0000-0000-0000875B0000}"/>
    <cellStyle name="Warning Text 40 4 3" xfId="23178" xr:uid="{00000000-0005-0000-0000-0000885B0000}"/>
    <cellStyle name="Warning Text 40 4 3 2" xfId="23179" xr:uid="{00000000-0005-0000-0000-0000895B0000}"/>
    <cellStyle name="Warning Text 40 4 4" xfId="23180" xr:uid="{00000000-0005-0000-0000-00008A5B0000}"/>
    <cellStyle name="Warning Text 40 5" xfId="23181" xr:uid="{00000000-0005-0000-0000-00008B5B0000}"/>
    <cellStyle name="Warning Text 40 5 2" xfId="23182" xr:uid="{00000000-0005-0000-0000-00008C5B0000}"/>
    <cellStyle name="Warning Text 40 5 2 2" xfId="23183" xr:uid="{00000000-0005-0000-0000-00008D5B0000}"/>
    <cellStyle name="Warning Text 40 5 3" xfId="23184" xr:uid="{00000000-0005-0000-0000-00008E5B0000}"/>
    <cellStyle name="Warning Text 40 5 3 2" xfId="23185" xr:uid="{00000000-0005-0000-0000-00008F5B0000}"/>
    <cellStyle name="Warning Text 40 5 4" xfId="23186" xr:uid="{00000000-0005-0000-0000-0000905B0000}"/>
    <cellStyle name="Warning Text 40 5 4 2" xfId="23187" xr:uid="{00000000-0005-0000-0000-0000915B0000}"/>
    <cellStyle name="Warning Text 40 5 5" xfId="23188" xr:uid="{00000000-0005-0000-0000-0000925B0000}"/>
    <cellStyle name="Warning Text 40 6" xfId="23189" xr:uid="{00000000-0005-0000-0000-0000935B0000}"/>
    <cellStyle name="Warning Text 40 6 2" xfId="23190" xr:uid="{00000000-0005-0000-0000-0000945B0000}"/>
    <cellStyle name="Warning Text 40 6 2 2" xfId="23191" xr:uid="{00000000-0005-0000-0000-0000955B0000}"/>
    <cellStyle name="Warning Text 40 6 3" xfId="23192" xr:uid="{00000000-0005-0000-0000-0000965B0000}"/>
    <cellStyle name="Warning Text 40 6 3 2" xfId="23193" xr:uid="{00000000-0005-0000-0000-0000975B0000}"/>
    <cellStyle name="Warning Text 40 6 4" xfId="23194" xr:uid="{00000000-0005-0000-0000-0000985B0000}"/>
    <cellStyle name="Warning Text 40 7" xfId="23195" xr:uid="{00000000-0005-0000-0000-0000995B0000}"/>
    <cellStyle name="Warning Text 40 7 2" xfId="23196" xr:uid="{00000000-0005-0000-0000-00009A5B0000}"/>
    <cellStyle name="Warning Text 40 8" xfId="23197" xr:uid="{00000000-0005-0000-0000-00009B5B0000}"/>
    <cellStyle name="Warning Text 40 8 2" xfId="23198" xr:uid="{00000000-0005-0000-0000-00009C5B0000}"/>
    <cellStyle name="Warning Text 40 9" xfId="23199" xr:uid="{00000000-0005-0000-0000-00009D5B0000}"/>
    <cellStyle name="Warning Text 40 9 2" xfId="23200" xr:uid="{00000000-0005-0000-0000-00009E5B0000}"/>
    <cellStyle name="Warning Text 41" xfId="3258" xr:uid="{00000000-0005-0000-0000-00009F5B0000}"/>
    <cellStyle name="Warning Text 41 10" xfId="23202" xr:uid="{00000000-0005-0000-0000-0000A05B0000}"/>
    <cellStyle name="Warning Text 41 10 2" xfId="23203" xr:uid="{00000000-0005-0000-0000-0000A15B0000}"/>
    <cellStyle name="Warning Text 41 11" xfId="23204" xr:uid="{00000000-0005-0000-0000-0000A25B0000}"/>
    <cellStyle name="Warning Text 41 12" xfId="23201" xr:uid="{00000000-0005-0000-0000-0000A35B0000}"/>
    <cellStyle name="Warning Text 41 2" xfId="23205" xr:uid="{00000000-0005-0000-0000-0000A45B0000}"/>
    <cellStyle name="Warning Text 41 2 2" xfId="23206" xr:uid="{00000000-0005-0000-0000-0000A55B0000}"/>
    <cellStyle name="Warning Text 41 2 2 2" xfId="23207" xr:uid="{00000000-0005-0000-0000-0000A65B0000}"/>
    <cellStyle name="Warning Text 41 2 3" xfId="23208" xr:uid="{00000000-0005-0000-0000-0000A75B0000}"/>
    <cellStyle name="Warning Text 41 2 3 2" xfId="23209" xr:uid="{00000000-0005-0000-0000-0000A85B0000}"/>
    <cellStyle name="Warning Text 41 2 4" xfId="23210" xr:uid="{00000000-0005-0000-0000-0000A95B0000}"/>
    <cellStyle name="Warning Text 41 3" xfId="23211" xr:uid="{00000000-0005-0000-0000-0000AA5B0000}"/>
    <cellStyle name="Warning Text 41 3 2" xfId="23212" xr:uid="{00000000-0005-0000-0000-0000AB5B0000}"/>
    <cellStyle name="Warning Text 41 3 2 2" xfId="23213" xr:uid="{00000000-0005-0000-0000-0000AC5B0000}"/>
    <cellStyle name="Warning Text 41 3 3" xfId="23214" xr:uid="{00000000-0005-0000-0000-0000AD5B0000}"/>
    <cellStyle name="Warning Text 41 3 3 2" xfId="23215" xr:uid="{00000000-0005-0000-0000-0000AE5B0000}"/>
    <cellStyle name="Warning Text 41 3 4" xfId="23216" xr:uid="{00000000-0005-0000-0000-0000AF5B0000}"/>
    <cellStyle name="Warning Text 41 4" xfId="23217" xr:uid="{00000000-0005-0000-0000-0000B05B0000}"/>
    <cellStyle name="Warning Text 41 4 2" xfId="23218" xr:uid="{00000000-0005-0000-0000-0000B15B0000}"/>
    <cellStyle name="Warning Text 41 4 2 2" xfId="23219" xr:uid="{00000000-0005-0000-0000-0000B25B0000}"/>
    <cellStyle name="Warning Text 41 4 3" xfId="23220" xr:uid="{00000000-0005-0000-0000-0000B35B0000}"/>
    <cellStyle name="Warning Text 41 4 3 2" xfId="23221" xr:uid="{00000000-0005-0000-0000-0000B45B0000}"/>
    <cellStyle name="Warning Text 41 4 4" xfId="23222" xr:uid="{00000000-0005-0000-0000-0000B55B0000}"/>
    <cellStyle name="Warning Text 41 5" xfId="23223" xr:uid="{00000000-0005-0000-0000-0000B65B0000}"/>
    <cellStyle name="Warning Text 41 5 2" xfId="23224" xr:uid="{00000000-0005-0000-0000-0000B75B0000}"/>
    <cellStyle name="Warning Text 41 5 2 2" xfId="23225" xr:uid="{00000000-0005-0000-0000-0000B85B0000}"/>
    <cellStyle name="Warning Text 41 5 3" xfId="23226" xr:uid="{00000000-0005-0000-0000-0000B95B0000}"/>
    <cellStyle name="Warning Text 41 5 3 2" xfId="23227" xr:uid="{00000000-0005-0000-0000-0000BA5B0000}"/>
    <cellStyle name="Warning Text 41 5 4" xfId="23228" xr:uid="{00000000-0005-0000-0000-0000BB5B0000}"/>
    <cellStyle name="Warning Text 41 5 4 2" xfId="23229" xr:uid="{00000000-0005-0000-0000-0000BC5B0000}"/>
    <cellStyle name="Warning Text 41 5 5" xfId="23230" xr:uid="{00000000-0005-0000-0000-0000BD5B0000}"/>
    <cellStyle name="Warning Text 41 6" xfId="23231" xr:uid="{00000000-0005-0000-0000-0000BE5B0000}"/>
    <cellStyle name="Warning Text 41 6 2" xfId="23232" xr:uid="{00000000-0005-0000-0000-0000BF5B0000}"/>
    <cellStyle name="Warning Text 41 6 2 2" xfId="23233" xr:uid="{00000000-0005-0000-0000-0000C05B0000}"/>
    <cellStyle name="Warning Text 41 6 3" xfId="23234" xr:uid="{00000000-0005-0000-0000-0000C15B0000}"/>
    <cellStyle name="Warning Text 41 6 3 2" xfId="23235" xr:uid="{00000000-0005-0000-0000-0000C25B0000}"/>
    <cellStyle name="Warning Text 41 6 4" xfId="23236" xr:uid="{00000000-0005-0000-0000-0000C35B0000}"/>
    <cellStyle name="Warning Text 41 7" xfId="23237" xr:uid="{00000000-0005-0000-0000-0000C45B0000}"/>
    <cellStyle name="Warning Text 41 7 2" xfId="23238" xr:uid="{00000000-0005-0000-0000-0000C55B0000}"/>
    <cellStyle name="Warning Text 41 8" xfId="23239" xr:uid="{00000000-0005-0000-0000-0000C65B0000}"/>
    <cellStyle name="Warning Text 41 8 2" xfId="23240" xr:uid="{00000000-0005-0000-0000-0000C75B0000}"/>
    <cellStyle name="Warning Text 41 9" xfId="23241" xr:uid="{00000000-0005-0000-0000-0000C85B0000}"/>
    <cellStyle name="Warning Text 41 9 2" xfId="23242" xr:uid="{00000000-0005-0000-0000-0000C95B0000}"/>
    <cellStyle name="Warning Text 42" xfId="23243" xr:uid="{00000000-0005-0000-0000-0000CA5B0000}"/>
    <cellStyle name="Warning Text 42 2" xfId="23244" xr:uid="{00000000-0005-0000-0000-0000CB5B0000}"/>
    <cellStyle name="Warning Text 43" xfId="21431" xr:uid="{00000000-0005-0000-0000-0000CC5B0000}"/>
    <cellStyle name="Warning Text 5" xfId="3259" xr:uid="{00000000-0005-0000-0000-0000CD5B0000}"/>
    <cellStyle name="Warning Text 5 10" xfId="23246" xr:uid="{00000000-0005-0000-0000-0000CE5B0000}"/>
    <cellStyle name="Warning Text 5 10 2" xfId="23247" xr:uid="{00000000-0005-0000-0000-0000CF5B0000}"/>
    <cellStyle name="Warning Text 5 11" xfId="23248" xr:uid="{00000000-0005-0000-0000-0000D05B0000}"/>
    <cellStyle name="Warning Text 5 11 2" xfId="23249" xr:uid="{00000000-0005-0000-0000-0000D15B0000}"/>
    <cellStyle name="Warning Text 5 12" xfId="23250" xr:uid="{00000000-0005-0000-0000-0000D25B0000}"/>
    <cellStyle name="Warning Text 5 13" xfId="23245" xr:uid="{00000000-0005-0000-0000-0000D35B0000}"/>
    <cellStyle name="Warning Text 5 2" xfId="23251" xr:uid="{00000000-0005-0000-0000-0000D45B0000}"/>
    <cellStyle name="Warning Text 5 2 2" xfId="23252" xr:uid="{00000000-0005-0000-0000-0000D55B0000}"/>
    <cellStyle name="Warning Text 5 2 2 2" xfId="23253" xr:uid="{00000000-0005-0000-0000-0000D65B0000}"/>
    <cellStyle name="Warning Text 5 2 2 2 2" xfId="23254" xr:uid="{00000000-0005-0000-0000-0000D75B0000}"/>
    <cellStyle name="Warning Text 5 2 2 3" xfId="23255" xr:uid="{00000000-0005-0000-0000-0000D85B0000}"/>
    <cellStyle name="Warning Text 5 2 2 3 2" xfId="23256" xr:uid="{00000000-0005-0000-0000-0000D95B0000}"/>
    <cellStyle name="Warning Text 5 2 2 4" xfId="23257" xr:uid="{00000000-0005-0000-0000-0000DA5B0000}"/>
    <cellStyle name="Warning Text 5 2 3" xfId="23258" xr:uid="{00000000-0005-0000-0000-0000DB5B0000}"/>
    <cellStyle name="Warning Text 5 2 3 2" xfId="23259" xr:uid="{00000000-0005-0000-0000-0000DC5B0000}"/>
    <cellStyle name="Warning Text 5 2 3 2 2" xfId="23260" xr:uid="{00000000-0005-0000-0000-0000DD5B0000}"/>
    <cellStyle name="Warning Text 5 2 3 3" xfId="23261" xr:uid="{00000000-0005-0000-0000-0000DE5B0000}"/>
    <cellStyle name="Warning Text 5 2 3 3 2" xfId="23262" xr:uid="{00000000-0005-0000-0000-0000DF5B0000}"/>
    <cellStyle name="Warning Text 5 2 3 4" xfId="23263" xr:uid="{00000000-0005-0000-0000-0000E05B0000}"/>
    <cellStyle name="Warning Text 5 2 4" xfId="23264" xr:uid="{00000000-0005-0000-0000-0000E15B0000}"/>
    <cellStyle name="Warning Text 5 2 4 2" xfId="23265" xr:uid="{00000000-0005-0000-0000-0000E25B0000}"/>
    <cellStyle name="Warning Text 5 2 4 2 2" xfId="23266" xr:uid="{00000000-0005-0000-0000-0000E35B0000}"/>
    <cellStyle name="Warning Text 5 2 4 3" xfId="23267" xr:uid="{00000000-0005-0000-0000-0000E45B0000}"/>
    <cellStyle name="Warning Text 5 2 4 3 2" xfId="23268" xr:uid="{00000000-0005-0000-0000-0000E55B0000}"/>
    <cellStyle name="Warning Text 5 2 4 4" xfId="23269" xr:uid="{00000000-0005-0000-0000-0000E65B0000}"/>
    <cellStyle name="Warning Text 5 2 4 4 2" xfId="23270" xr:uid="{00000000-0005-0000-0000-0000E75B0000}"/>
    <cellStyle name="Warning Text 5 2 4 5" xfId="23271" xr:uid="{00000000-0005-0000-0000-0000E85B0000}"/>
    <cellStyle name="Warning Text 5 2 5" xfId="23272" xr:uid="{00000000-0005-0000-0000-0000E95B0000}"/>
    <cellStyle name="Warning Text 5 2 5 2" xfId="23273" xr:uid="{00000000-0005-0000-0000-0000EA5B0000}"/>
    <cellStyle name="Warning Text 5 2 5 2 2" xfId="23274" xr:uid="{00000000-0005-0000-0000-0000EB5B0000}"/>
    <cellStyle name="Warning Text 5 2 5 3" xfId="23275" xr:uid="{00000000-0005-0000-0000-0000EC5B0000}"/>
    <cellStyle name="Warning Text 5 2 5 3 2" xfId="23276" xr:uid="{00000000-0005-0000-0000-0000ED5B0000}"/>
    <cellStyle name="Warning Text 5 2 5 4" xfId="23277" xr:uid="{00000000-0005-0000-0000-0000EE5B0000}"/>
    <cellStyle name="Warning Text 5 2 6" xfId="23278" xr:uid="{00000000-0005-0000-0000-0000EF5B0000}"/>
    <cellStyle name="Warning Text 5 2 6 2" xfId="23279" xr:uid="{00000000-0005-0000-0000-0000F05B0000}"/>
    <cellStyle name="Warning Text 5 2 7" xfId="23280" xr:uid="{00000000-0005-0000-0000-0000F15B0000}"/>
    <cellStyle name="Warning Text 5 2 7 2" xfId="23281" xr:uid="{00000000-0005-0000-0000-0000F25B0000}"/>
    <cellStyle name="Warning Text 5 2 8" xfId="23282" xr:uid="{00000000-0005-0000-0000-0000F35B0000}"/>
    <cellStyle name="Warning Text 5 2 8 2" xfId="23283" xr:uid="{00000000-0005-0000-0000-0000F45B0000}"/>
    <cellStyle name="Warning Text 5 2 9" xfId="23284" xr:uid="{00000000-0005-0000-0000-0000F55B0000}"/>
    <cellStyle name="Warning Text 5 3" xfId="23285" xr:uid="{00000000-0005-0000-0000-0000F65B0000}"/>
    <cellStyle name="Warning Text 5 3 2" xfId="23286" xr:uid="{00000000-0005-0000-0000-0000F75B0000}"/>
    <cellStyle name="Warning Text 5 3 2 2" xfId="23287" xr:uid="{00000000-0005-0000-0000-0000F85B0000}"/>
    <cellStyle name="Warning Text 5 3 3" xfId="23288" xr:uid="{00000000-0005-0000-0000-0000F95B0000}"/>
    <cellStyle name="Warning Text 5 3 3 2" xfId="23289" xr:uid="{00000000-0005-0000-0000-0000FA5B0000}"/>
    <cellStyle name="Warning Text 5 3 4" xfId="23290" xr:uid="{00000000-0005-0000-0000-0000FB5B0000}"/>
    <cellStyle name="Warning Text 5 4" xfId="23291" xr:uid="{00000000-0005-0000-0000-0000FC5B0000}"/>
    <cellStyle name="Warning Text 5 4 2" xfId="23292" xr:uid="{00000000-0005-0000-0000-0000FD5B0000}"/>
    <cellStyle name="Warning Text 5 4 2 2" xfId="23293" xr:uid="{00000000-0005-0000-0000-0000FE5B0000}"/>
    <cellStyle name="Warning Text 5 4 3" xfId="23294" xr:uid="{00000000-0005-0000-0000-0000FF5B0000}"/>
    <cellStyle name="Warning Text 5 4 3 2" xfId="23295" xr:uid="{00000000-0005-0000-0000-0000005C0000}"/>
    <cellStyle name="Warning Text 5 4 4" xfId="23296" xr:uid="{00000000-0005-0000-0000-0000015C0000}"/>
    <cellStyle name="Warning Text 5 5" xfId="23297" xr:uid="{00000000-0005-0000-0000-0000025C0000}"/>
    <cellStyle name="Warning Text 5 5 2" xfId="23298" xr:uid="{00000000-0005-0000-0000-0000035C0000}"/>
    <cellStyle name="Warning Text 5 5 2 2" xfId="23299" xr:uid="{00000000-0005-0000-0000-0000045C0000}"/>
    <cellStyle name="Warning Text 5 5 3" xfId="23300" xr:uid="{00000000-0005-0000-0000-0000055C0000}"/>
    <cellStyle name="Warning Text 5 5 3 2" xfId="23301" xr:uid="{00000000-0005-0000-0000-0000065C0000}"/>
    <cellStyle name="Warning Text 5 5 4" xfId="23302" xr:uid="{00000000-0005-0000-0000-0000075C0000}"/>
    <cellStyle name="Warning Text 5 6" xfId="23303" xr:uid="{00000000-0005-0000-0000-0000085C0000}"/>
    <cellStyle name="Warning Text 5 6 2" xfId="23304" xr:uid="{00000000-0005-0000-0000-0000095C0000}"/>
    <cellStyle name="Warning Text 5 6 2 2" xfId="23305" xr:uid="{00000000-0005-0000-0000-00000A5C0000}"/>
    <cellStyle name="Warning Text 5 6 3" xfId="23306" xr:uid="{00000000-0005-0000-0000-00000B5C0000}"/>
    <cellStyle name="Warning Text 5 6 3 2" xfId="23307" xr:uid="{00000000-0005-0000-0000-00000C5C0000}"/>
    <cellStyle name="Warning Text 5 6 4" xfId="23308" xr:uid="{00000000-0005-0000-0000-00000D5C0000}"/>
    <cellStyle name="Warning Text 5 6 4 2" xfId="23309" xr:uid="{00000000-0005-0000-0000-00000E5C0000}"/>
    <cellStyle name="Warning Text 5 6 5" xfId="23310" xr:uid="{00000000-0005-0000-0000-00000F5C0000}"/>
    <cellStyle name="Warning Text 5 7" xfId="23311" xr:uid="{00000000-0005-0000-0000-0000105C0000}"/>
    <cellStyle name="Warning Text 5 7 2" xfId="23312" xr:uid="{00000000-0005-0000-0000-0000115C0000}"/>
    <cellStyle name="Warning Text 5 7 2 2" xfId="23313" xr:uid="{00000000-0005-0000-0000-0000125C0000}"/>
    <cellStyle name="Warning Text 5 7 3" xfId="23314" xr:uid="{00000000-0005-0000-0000-0000135C0000}"/>
    <cellStyle name="Warning Text 5 7 3 2" xfId="23315" xr:uid="{00000000-0005-0000-0000-0000145C0000}"/>
    <cellStyle name="Warning Text 5 7 4" xfId="23316" xr:uid="{00000000-0005-0000-0000-0000155C0000}"/>
    <cellStyle name="Warning Text 5 8" xfId="23317" xr:uid="{00000000-0005-0000-0000-0000165C0000}"/>
    <cellStyle name="Warning Text 5 8 2" xfId="23318" xr:uid="{00000000-0005-0000-0000-0000175C0000}"/>
    <cellStyle name="Warning Text 5 9" xfId="23319" xr:uid="{00000000-0005-0000-0000-0000185C0000}"/>
    <cellStyle name="Warning Text 5 9 2" xfId="23320" xr:uid="{00000000-0005-0000-0000-0000195C0000}"/>
    <cellStyle name="Warning Text 6" xfId="3260" xr:uid="{00000000-0005-0000-0000-00001A5C0000}"/>
    <cellStyle name="Warning Text 6 10" xfId="23322" xr:uid="{00000000-0005-0000-0000-00001B5C0000}"/>
    <cellStyle name="Warning Text 6 10 2" xfId="23323" xr:uid="{00000000-0005-0000-0000-00001C5C0000}"/>
    <cellStyle name="Warning Text 6 11" xfId="23324" xr:uid="{00000000-0005-0000-0000-00001D5C0000}"/>
    <cellStyle name="Warning Text 6 11 2" xfId="23325" xr:uid="{00000000-0005-0000-0000-00001E5C0000}"/>
    <cellStyle name="Warning Text 6 12" xfId="23326" xr:uid="{00000000-0005-0000-0000-00001F5C0000}"/>
    <cellStyle name="Warning Text 6 13" xfId="23321" xr:uid="{00000000-0005-0000-0000-0000205C0000}"/>
    <cellStyle name="Warning Text 6 2" xfId="23327" xr:uid="{00000000-0005-0000-0000-0000215C0000}"/>
    <cellStyle name="Warning Text 6 2 2" xfId="23328" xr:uid="{00000000-0005-0000-0000-0000225C0000}"/>
    <cellStyle name="Warning Text 6 2 2 2" xfId="23329" xr:uid="{00000000-0005-0000-0000-0000235C0000}"/>
    <cellStyle name="Warning Text 6 2 2 2 2" xfId="23330" xr:uid="{00000000-0005-0000-0000-0000245C0000}"/>
    <cellStyle name="Warning Text 6 2 2 3" xfId="23331" xr:uid="{00000000-0005-0000-0000-0000255C0000}"/>
    <cellStyle name="Warning Text 6 2 2 3 2" xfId="23332" xr:uid="{00000000-0005-0000-0000-0000265C0000}"/>
    <cellStyle name="Warning Text 6 2 2 4" xfId="23333" xr:uid="{00000000-0005-0000-0000-0000275C0000}"/>
    <cellStyle name="Warning Text 6 2 3" xfId="23334" xr:uid="{00000000-0005-0000-0000-0000285C0000}"/>
    <cellStyle name="Warning Text 6 2 3 2" xfId="23335" xr:uid="{00000000-0005-0000-0000-0000295C0000}"/>
    <cellStyle name="Warning Text 6 2 3 2 2" xfId="23336" xr:uid="{00000000-0005-0000-0000-00002A5C0000}"/>
    <cellStyle name="Warning Text 6 2 3 3" xfId="23337" xr:uid="{00000000-0005-0000-0000-00002B5C0000}"/>
    <cellStyle name="Warning Text 6 2 3 3 2" xfId="23338" xr:uid="{00000000-0005-0000-0000-00002C5C0000}"/>
    <cellStyle name="Warning Text 6 2 3 4" xfId="23339" xr:uid="{00000000-0005-0000-0000-00002D5C0000}"/>
    <cellStyle name="Warning Text 6 2 4" xfId="23340" xr:uid="{00000000-0005-0000-0000-00002E5C0000}"/>
    <cellStyle name="Warning Text 6 2 4 2" xfId="23341" xr:uid="{00000000-0005-0000-0000-00002F5C0000}"/>
    <cellStyle name="Warning Text 6 2 4 2 2" xfId="23342" xr:uid="{00000000-0005-0000-0000-0000305C0000}"/>
    <cellStyle name="Warning Text 6 2 4 3" xfId="23343" xr:uid="{00000000-0005-0000-0000-0000315C0000}"/>
    <cellStyle name="Warning Text 6 2 4 3 2" xfId="23344" xr:uid="{00000000-0005-0000-0000-0000325C0000}"/>
    <cellStyle name="Warning Text 6 2 4 4" xfId="23345" xr:uid="{00000000-0005-0000-0000-0000335C0000}"/>
    <cellStyle name="Warning Text 6 2 4 4 2" xfId="23346" xr:uid="{00000000-0005-0000-0000-0000345C0000}"/>
    <cellStyle name="Warning Text 6 2 4 5" xfId="23347" xr:uid="{00000000-0005-0000-0000-0000355C0000}"/>
    <cellStyle name="Warning Text 6 2 5" xfId="23348" xr:uid="{00000000-0005-0000-0000-0000365C0000}"/>
    <cellStyle name="Warning Text 6 2 5 2" xfId="23349" xr:uid="{00000000-0005-0000-0000-0000375C0000}"/>
    <cellStyle name="Warning Text 6 2 5 2 2" xfId="23350" xr:uid="{00000000-0005-0000-0000-0000385C0000}"/>
    <cellStyle name="Warning Text 6 2 5 3" xfId="23351" xr:uid="{00000000-0005-0000-0000-0000395C0000}"/>
    <cellStyle name="Warning Text 6 2 5 3 2" xfId="23352" xr:uid="{00000000-0005-0000-0000-00003A5C0000}"/>
    <cellStyle name="Warning Text 6 2 5 4" xfId="23353" xr:uid="{00000000-0005-0000-0000-00003B5C0000}"/>
    <cellStyle name="Warning Text 6 2 6" xfId="23354" xr:uid="{00000000-0005-0000-0000-00003C5C0000}"/>
    <cellStyle name="Warning Text 6 2 6 2" xfId="23355" xr:uid="{00000000-0005-0000-0000-00003D5C0000}"/>
    <cellStyle name="Warning Text 6 2 7" xfId="23356" xr:uid="{00000000-0005-0000-0000-00003E5C0000}"/>
    <cellStyle name="Warning Text 6 2 7 2" xfId="23357" xr:uid="{00000000-0005-0000-0000-00003F5C0000}"/>
    <cellStyle name="Warning Text 6 2 8" xfId="23358" xr:uid="{00000000-0005-0000-0000-0000405C0000}"/>
    <cellStyle name="Warning Text 6 2 8 2" xfId="23359" xr:uid="{00000000-0005-0000-0000-0000415C0000}"/>
    <cellStyle name="Warning Text 6 2 9" xfId="23360" xr:uid="{00000000-0005-0000-0000-0000425C0000}"/>
    <cellStyle name="Warning Text 6 3" xfId="23361" xr:uid="{00000000-0005-0000-0000-0000435C0000}"/>
    <cellStyle name="Warning Text 6 3 2" xfId="23362" xr:uid="{00000000-0005-0000-0000-0000445C0000}"/>
    <cellStyle name="Warning Text 6 3 2 2" xfId="23363" xr:uid="{00000000-0005-0000-0000-0000455C0000}"/>
    <cellStyle name="Warning Text 6 3 3" xfId="23364" xr:uid="{00000000-0005-0000-0000-0000465C0000}"/>
    <cellStyle name="Warning Text 6 3 3 2" xfId="23365" xr:uid="{00000000-0005-0000-0000-0000475C0000}"/>
    <cellStyle name="Warning Text 6 3 4" xfId="23366" xr:uid="{00000000-0005-0000-0000-0000485C0000}"/>
    <cellStyle name="Warning Text 6 4" xfId="23367" xr:uid="{00000000-0005-0000-0000-0000495C0000}"/>
    <cellStyle name="Warning Text 6 4 2" xfId="23368" xr:uid="{00000000-0005-0000-0000-00004A5C0000}"/>
    <cellStyle name="Warning Text 6 4 2 2" xfId="23369" xr:uid="{00000000-0005-0000-0000-00004B5C0000}"/>
    <cellStyle name="Warning Text 6 4 3" xfId="23370" xr:uid="{00000000-0005-0000-0000-00004C5C0000}"/>
    <cellStyle name="Warning Text 6 4 3 2" xfId="23371" xr:uid="{00000000-0005-0000-0000-00004D5C0000}"/>
    <cellStyle name="Warning Text 6 4 4" xfId="23372" xr:uid="{00000000-0005-0000-0000-00004E5C0000}"/>
    <cellStyle name="Warning Text 6 5" xfId="23373" xr:uid="{00000000-0005-0000-0000-00004F5C0000}"/>
    <cellStyle name="Warning Text 6 5 2" xfId="23374" xr:uid="{00000000-0005-0000-0000-0000505C0000}"/>
    <cellStyle name="Warning Text 6 5 2 2" xfId="23375" xr:uid="{00000000-0005-0000-0000-0000515C0000}"/>
    <cellStyle name="Warning Text 6 5 3" xfId="23376" xr:uid="{00000000-0005-0000-0000-0000525C0000}"/>
    <cellStyle name="Warning Text 6 5 3 2" xfId="23377" xr:uid="{00000000-0005-0000-0000-0000535C0000}"/>
    <cellStyle name="Warning Text 6 5 4" xfId="23378" xr:uid="{00000000-0005-0000-0000-0000545C0000}"/>
    <cellStyle name="Warning Text 6 6" xfId="23379" xr:uid="{00000000-0005-0000-0000-0000555C0000}"/>
    <cellStyle name="Warning Text 6 6 2" xfId="23380" xr:uid="{00000000-0005-0000-0000-0000565C0000}"/>
    <cellStyle name="Warning Text 6 6 2 2" xfId="23381" xr:uid="{00000000-0005-0000-0000-0000575C0000}"/>
    <cellStyle name="Warning Text 6 6 3" xfId="23382" xr:uid="{00000000-0005-0000-0000-0000585C0000}"/>
    <cellStyle name="Warning Text 6 6 3 2" xfId="23383" xr:uid="{00000000-0005-0000-0000-0000595C0000}"/>
    <cellStyle name="Warning Text 6 6 4" xfId="23384" xr:uid="{00000000-0005-0000-0000-00005A5C0000}"/>
    <cellStyle name="Warning Text 6 6 4 2" xfId="23385" xr:uid="{00000000-0005-0000-0000-00005B5C0000}"/>
    <cellStyle name="Warning Text 6 6 5" xfId="23386" xr:uid="{00000000-0005-0000-0000-00005C5C0000}"/>
    <cellStyle name="Warning Text 6 7" xfId="23387" xr:uid="{00000000-0005-0000-0000-00005D5C0000}"/>
    <cellStyle name="Warning Text 6 7 2" xfId="23388" xr:uid="{00000000-0005-0000-0000-00005E5C0000}"/>
    <cellStyle name="Warning Text 6 7 2 2" xfId="23389" xr:uid="{00000000-0005-0000-0000-00005F5C0000}"/>
    <cellStyle name="Warning Text 6 7 3" xfId="23390" xr:uid="{00000000-0005-0000-0000-0000605C0000}"/>
    <cellStyle name="Warning Text 6 7 3 2" xfId="23391" xr:uid="{00000000-0005-0000-0000-0000615C0000}"/>
    <cellStyle name="Warning Text 6 7 4" xfId="23392" xr:uid="{00000000-0005-0000-0000-0000625C0000}"/>
    <cellStyle name="Warning Text 6 8" xfId="23393" xr:uid="{00000000-0005-0000-0000-0000635C0000}"/>
    <cellStyle name="Warning Text 6 8 2" xfId="23394" xr:uid="{00000000-0005-0000-0000-0000645C0000}"/>
    <cellStyle name="Warning Text 6 9" xfId="23395" xr:uid="{00000000-0005-0000-0000-0000655C0000}"/>
    <cellStyle name="Warning Text 6 9 2" xfId="23396" xr:uid="{00000000-0005-0000-0000-0000665C0000}"/>
    <cellStyle name="Warning Text 7" xfId="3261" xr:uid="{00000000-0005-0000-0000-0000675C0000}"/>
    <cellStyle name="Warning Text 7 10" xfId="23398" xr:uid="{00000000-0005-0000-0000-0000685C0000}"/>
    <cellStyle name="Warning Text 7 10 2" xfId="23399" xr:uid="{00000000-0005-0000-0000-0000695C0000}"/>
    <cellStyle name="Warning Text 7 11" xfId="23400" xr:uid="{00000000-0005-0000-0000-00006A5C0000}"/>
    <cellStyle name="Warning Text 7 12" xfId="23397" xr:uid="{00000000-0005-0000-0000-00006B5C0000}"/>
    <cellStyle name="Warning Text 7 2" xfId="23401" xr:uid="{00000000-0005-0000-0000-00006C5C0000}"/>
    <cellStyle name="Warning Text 7 2 2" xfId="23402" xr:uid="{00000000-0005-0000-0000-00006D5C0000}"/>
    <cellStyle name="Warning Text 7 2 2 2" xfId="23403" xr:uid="{00000000-0005-0000-0000-00006E5C0000}"/>
    <cellStyle name="Warning Text 7 2 3" xfId="23404" xr:uid="{00000000-0005-0000-0000-00006F5C0000}"/>
    <cellStyle name="Warning Text 7 2 3 2" xfId="23405" xr:uid="{00000000-0005-0000-0000-0000705C0000}"/>
    <cellStyle name="Warning Text 7 2 4" xfId="23406" xr:uid="{00000000-0005-0000-0000-0000715C0000}"/>
    <cellStyle name="Warning Text 7 3" xfId="23407" xr:uid="{00000000-0005-0000-0000-0000725C0000}"/>
    <cellStyle name="Warning Text 7 3 2" xfId="23408" xr:uid="{00000000-0005-0000-0000-0000735C0000}"/>
    <cellStyle name="Warning Text 7 3 2 2" xfId="23409" xr:uid="{00000000-0005-0000-0000-0000745C0000}"/>
    <cellStyle name="Warning Text 7 3 3" xfId="23410" xr:uid="{00000000-0005-0000-0000-0000755C0000}"/>
    <cellStyle name="Warning Text 7 3 3 2" xfId="23411" xr:uid="{00000000-0005-0000-0000-0000765C0000}"/>
    <cellStyle name="Warning Text 7 3 4" xfId="23412" xr:uid="{00000000-0005-0000-0000-0000775C0000}"/>
    <cellStyle name="Warning Text 7 4" xfId="23413" xr:uid="{00000000-0005-0000-0000-0000785C0000}"/>
    <cellStyle name="Warning Text 7 4 2" xfId="23414" xr:uid="{00000000-0005-0000-0000-0000795C0000}"/>
    <cellStyle name="Warning Text 7 4 2 2" xfId="23415" xr:uid="{00000000-0005-0000-0000-00007A5C0000}"/>
    <cellStyle name="Warning Text 7 4 3" xfId="23416" xr:uid="{00000000-0005-0000-0000-00007B5C0000}"/>
    <cellStyle name="Warning Text 7 4 3 2" xfId="23417" xr:uid="{00000000-0005-0000-0000-00007C5C0000}"/>
    <cellStyle name="Warning Text 7 4 4" xfId="23418" xr:uid="{00000000-0005-0000-0000-00007D5C0000}"/>
    <cellStyle name="Warning Text 7 5" xfId="23419" xr:uid="{00000000-0005-0000-0000-00007E5C0000}"/>
    <cellStyle name="Warning Text 7 5 2" xfId="23420" xr:uid="{00000000-0005-0000-0000-00007F5C0000}"/>
    <cellStyle name="Warning Text 7 5 2 2" xfId="23421" xr:uid="{00000000-0005-0000-0000-0000805C0000}"/>
    <cellStyle name="Warning Text 7 5 3" xfId="23422" xr:uid="{00000000-0005-0000-0000-0000815C0000}"/>
    <cellStyle name="Warning Text 7 5 3 2" xfId="23423" xr:uid="{00000000-0005-0000-0000-0000825C0000}"/>
    <cellStyle name="Warning Text 7 5 4" xfId="23424" xr:uid="{00000000-0005-0000-0000-0000835C0000}"/>
    <cellStyle name="Warning Text 7 5 4 2" xfId="23425" xr:uid="{00000000-0005-0000-0000-0000845C0000}"/>
    <cellStyle name="Warning Text 7 5 5" xfId="23426" xr:uid="{00000000-0005-0000-0000-0000855C0000}"/>
    <cellStyle name="Warning Text 7 6" xfId="23427" xr:uid="{00000000-0005-0000-0000-0000865C0000}"/>
    <cellStyle name="Warning Text 7 6 2" xfId="23428" xr:uid="{00000000-0005-0000-0000-0000875C0000}"/>
    <cellStyle name="Warning Text 7 6 2 2" xfId="23429" xr:uid="{00000000-0005-0000-0000-0000885C0000}"/>
    <cellStyle name="Warning Text 7 6 3" xfId="23430" xr:uid="{00000000-0005-0000-0000-0000895C0000}"/>
    <cellStyle name="Warning Text 7 6 3 2" xfId="23431" xr:uid="{00000000-0005-0000-0000-00008A5C0000}"/>
    <cellStyle name="Warning Text 7 6 4" xfId="23432" xr:uid="{00000000-0005-0000-0000-00008B5C0000}"/>
    <cellStyle name="Warning Text 7 7" xfId="23433" xr:uid="{00000000-0005-0000-0000-00008C5C0000}"/>
    <cellStyle name="Warning Text 7 7 2" xfId="23434" xr:uid="{00000000-0005-0000-0000-00008D5C0000}"/>
    <cellStyle name="Warning Text 7 8" xfId="23435" xr:uid="{00000000-0005-0000-0000-00008E5C0000}"/>
    <cellStyle name="Warning Text 7 8 2" xfId="23436" xr:uid="{00000000-0005-0000-0000-00008F5C0000}"/>
    <cellStyle name="Warning Text 7 9" xfId="23437" xr:uid="{00000000-0005-0000-0000-0000905C0000}"/>
    <cellStyle name="Warning Text 7 9 2" xfId="23438" xr:uid="{00000000-0005-0000-0000-0000915C0000}"/>
    <cellStyle name="Warning Text 8" xfId="3262" xr:uid="{00000000-0005-0000-0000-0000925C0000}"/>
    <cellStyle name="Warning Text 8 10" xfId="23440" xr:uid="{00000000-0005-0000-0000-0000935C0000}"/>
    <cellStyle name="Warning Text 8 10 2" xfId="23441" xr:uid="{00000000-0005-0000-0000-0000945C0000}"/>
    <cellStyle name="Warning Text 8 11" xfId="23442" xr:uid="{00000000-0005-0000-0000-0000955C0000}"/>
    <cellStyle name="Warning Text 8 12" xfId="23439" xr:uid="{00000000-0005-0000-0000-0000965C0000}"/>
    <cellStyle name="Warning Text 8 2" xfId="23443" xr:uid="{00000000-0005-0000-0000-0000975C0000}"/>
    <cellStyle name="Warning Text 8 2 2" xfId="23444" xr:uid="{00000000-0005-0000-0000-0000985C0000}"/>
    <cellStyle name="Warning Text 8 2 2 2" xfId="23445" xr:uid="{00000000-0005-0000-0000-0000995C0000}"/>
    <cellStyle name="Warning Text 8 2 3" xfId="23446" xr:uid="{00000000-0005-0000-0000-00009A5C0000}"/>
    <cellStyle name="Warning Text 8 2 3 2" xfId="23447" xr:uid="{00000000-0005-0000-0000-00009B5C0000}"/>
    <cellStyle name="Warning Text 8 2 4" xfId="23448" xr:uid="{00000000-0005-0000-0000-00009C5C0000}"/>
    <cellStyle name="Warning Text 8 3" xfId="23449" xr:uid="{00000000-0005-0000-0000-00009D5C0000}"/>
    <cellStyle name="Warning Text 8 3 2" xfId="23450" xr:uid="{00000000-0005-0000-0000-00009E5C0000}"/>
    <cellStyle name="Warning Text 8 3 2 2" xfId="23451" xr:uid="{00000000-0005-0000-0000-00009F5C0000}"/>
    <cellStyle name="Warning Text 8 3 3" xfId="23452" xr:uid="{00000000-0005-0000-0000-0000A05C0000}"/>
    <cellStyle name="Warning Text 8 3 3 2" xfId="23453" xr:uid="{00000000-0005-0000-0000-0000A15C0000}"/>
    <cellStyle name="Warning Text 8 3 4" xfId="23454" xr:uid="{00000000-0005-0000-0000-0000A25C0000}"/>
    <cellStyle name="Warning Text 8 4" xfId="23455" xr:uid="{00000000-0005-0000-0000-0000A35C0000}"/>
    <cellStyle name="Warning Text 8 4 2" xfId="23456" xr:uid="{00000000-0005-0000-0000-0000A45C0000}"/>
    <cellStyle name="Warning Text 8 4 2 2" xfId="23457" xr:uid="{00000000-0005-0000-0000-0000A55C0000}"/>
    <cellStyle name="Warning Text 8 4 3" xfId="23458" xr:uid="{00000000-0005-0000-0000-0000A65C0000}"/>
    <cellStyle name="Warning Text 8 4 3 2" xfId="23459" xr:uid="{00000000-0005-0000-0000-0000A75C0000}"/>
    <cellStyle name="Warning Text 8 4 4" xfId="23460" xr:uid="{00000000-0005-0000-0000-0000A85C0000}"/>
    <cellStyle name="Warning Text 8 5" xfId="23461" xr:uid="{00000000-0005-0000-0000-0000A95C0000}"/>
    <cellStyle name="Warning Text 8 5 2" xfId="23462" xr:uid="{00000000-0005-0000-0000-0000AA5C0000}"/>
    <cellStyle name="Warning Text 8 5 2 2" xfId="23463" xr:uid="{00000000-0005-0000-0000-0000AB5C0000}"/>
    <cellStyle name="Warning Text 8 5 3" xfId="23464" xr:uid="{00000000-0005-0000-0000-0000AC5C0000}"/>
    <cellStyle name="Warning Text 8 5 3 2" xfId="23465" xr:uid="{00000000-0005-0000-0000-0000AD5C0000}"/>
    <cellStyle name="Warning Text 8 5 4" xfId="23466" xr:uid="{00000000-0005-0000-0000-0000AE5C0000}"/>
    <cellStyle name="Warning Text 8 5 4 2" xfId="23467" xr:uid="{00000000-0005-0000-0000-0000AF5C0000}"/>
    <cellStyle name="Warning Text 8 5 5" xfId="23468" xr:uid="{00000000-0005-0000-0000-0000B05C0000}"/>
    <cellStyle name="Warning Text 8 6" xfId="23469" xr:uid="{00000000-0005-0000-0000-0000B15C0000}"/>
    <cellStyle name="Warning Text 8 6 2" xfId="23470" xr:uid="{00000000-0005-0000-0000-0000B25C0000}"/>
    <cellStyle name="Warning Text 8 6 2 2" xfId="23471" xr:uid="{00000000-0005-0000-0000-0000B35C0000}"/>
    <cellStyle name="Warning Text 8 6 3" xfId="23472" xr:uid="{00000000-0005-0000-0000-0000B45C0000}"/>
    <cellStyle name="Warning Text 8 6 3 2" xfId="23473" xr:uid="{00000000-0005-0000-0000-0000B55C0000}"/>
    <cellStyle name="Warning Text 8 6 4" xfId="23474" xr:uid="{00000000-0005-0000-0000-0000B65C0000}"/>
    <cellStyle name="Warning Text 8 7" xfId="23475" xr:uid="{00000000-0005-0000-0000-0000B75C0000}"/>
    <cellStyle name="Warning Text 8 7 2" xfId="23476" xr:uid="{00000000-0005-0000-0000-0000B85C0000}"/>
    <cellStyle name="Warning Text 8 8" xfId="23477" xr:uid="{00000000-0005-0000-0000-0000B95C0000}"/>
    <cellStyle name="Warning Text 8 8 2" xfId="23478" xr:uid="{00000000-0005-0000-0000-0000BA5C0000}"/>
    <cellStyle name="Warning Text 8 9" xfId="23479" xr:uid="{00000000-0005-0000-0000-0000BB5C0000}"/>
    <cellStyle name="Warning Text 8 9 2" xfId="23480" xr:uid="{00000000-0005-0000-0000-0000BC5C0000}"/>
    <cellStyle name="Warning Text 9" xfId="3263" xr:uid="{00000000-0005-0000-0000-0000BD5C0000}"/>
    <cellStyle name="Warning Text 9 10" xfId="23482" xr:uid="{00000000-0005-0000-0000-0000BE5C0000}"/>
    <cellStyle name="Warning Text 9 10 2" xfId="23483" xr:uid="{00000000-0005-0000-0000-0000BF5C0000}"/>
    <cellStyle name="Warning Text 9 11" xfId="23484" xr:uid="{00000000-0005-0000-0000-0000C05C0000}"/>
    <cellStyle name="Warning Text 9 12" xfId="23481" xr:uid="{00000000-0005-0000-0000-0000C15C0000}"/>
    <cellStyle name="Warning Text 9 2" xfId="23485" xr:uid="{00000000-0005-0000-0000-0000C25C0000}"/>
    <cellStyle name="Warning Text 9 2 2" xfId="23486" xr:uid="{00000000-0005-0000-0000-0000C35C0000}"/>
    <cellStyle name="Warning Text 9 2 2 2" xfId="23487" xr:uid="{00000000-0005-0000-0000-0000C45C0000}"/>
    <cellStyle name="Warning Text 9 2 3" xfId="23488" xr:uid="{00000000-0005-0000-0000-0000C55C0000}"/>
    <cellStyle name="Warning Text 9 2 3 2" xfId="23489" xr:uid="{00000000-0005-0000-0000-0000C65C0000}"/>
    <cellStyle name="Warning Text 9 2 4" xfId="23490" xr:uid="{00000000-0005-0000-0000-0000C75C0000}"/>
    <cellStyle name="Warning Text 9 3" xfId="23491" xr:uid="{00000000-0005-0000-0000-0000C85C0000}"/>
    <cellStyle name="Warning Text 9 3 2" xfId="23492" xr:uid="{00000000-0005-0000-0000-0000C95C0000}"/>
    <cellStyle name="Warning Text 9 3 2 2" xfId="23493" xr:uid="{00000000-0005-0000-0000-0000CA5C0000}"/>
    <cellStyle name="Warning Text 9 3 3" xfId="23494" xr:uid="{00000000-0005-0000-0000-0000CB5C0000}"/>
    <cellStyle name="Warning Text 9 3 3 2" xfId="23495" xr:uid="{00000000-0005-0000-0000-0000CC5C0000}"/>
    <cellStyle name="Warning Text 9 3 4" xfId="23496" xr:uid="{00000000-0005-0000-0000-0000CD5C0000}"/>
    <cellStyle name="Warning Text 9 4" xfId="23497" xr:uid="{00000000-0005-0000-0000-0000CE5C0000}"/>
    <cellStyle name="Warning Text 9 4 2" xfId="23498" xr:uid="{00000000-0005-0000-0000-0000CF5C0000}"/>
    <cellStyle name="Warning Text 9 4 2 2" xfId="23499" xr:uid="{00000000-0005-0000-0000-0000D05C0000}"/>
    <cellStyle name="Warning Text 9 4 3" xfId="23500" xr:uid="{00000000-0005-0000-0000-0000D15C0000}"/>
    <cellStyle name="Warning Text 9 4 3 2" xfId="23501" xr:uid="{00000000-0005-0000-0000-0000D25C0000}"/>
    <cellStyle name="Warning Text 9 4 4" xfId="23502" xr:uid="{00000000-0005-0000-0000-0000D35C0000}"/>
    <cellStyle name="Warning Text 9 5" xfId="23503" xr:uid="{00000000-0005-0000-0000-0000D45C0000}"/>
    <cellStyle name="Warning Text 9 5 2" xfId="23504" xr:uid="{00000000-0005-0000-0000-0000D55C0000}"/>
    <cellStyle name="Warning Text 9 5 2 2" xfId="23505" xr:uid="{00000000-0005-0000-0000-0000D65C0000}"/>
    <cellStyle name="Warning Text 9 5 3" xfId="23506" xr:uid="{00000000-0005-0000-0000-0000D75C0000}"/>
    <cellStyle name="Warning Text 9 5 3 2" xfId="23507" xr:uid="{00000000-0005-0000-0000-0000D85C0000}"/>
    <cellStyle name="Warning Text 9 5 4" xfId="23508" xr:uid="{00000000-0005-0000-0000-0000D95C0000}"/>
    <cellStyle name="Warning Text 9 5 4 2" xfId="23509" xr:uid="{00000000-0005-0000-0000-0000DA5C0000}"/>
    <cellStyle name="Warning Text 9 5 5" xfId="23510" xr:uid="{00000000-0005-0000-0000-0000DB5C0000}"/>
    <cellStyle name="Warning Text 9 6" xfId="23511" xr:uid="{00000000-0005-0000-0000-0000DC5C0000}"/>
    <cellStyle name="Warning Text 9 6 2" xfId="23512" xr:uid="{00000000-0005-0000-0000-0000DD5C0000}"/>
    <cellStyle name="Warning Text 9 6 2 2" xfId="23513" xr:uid="{00000000-0005-0000-0000-0000DE5C0000}"/>
    <cellStyle name="Warning Text 9 6 3" xfId="23514" xr:uid="{00000000-0005-0000-0000-0000DF5C0000}"/>
    <cellStyle name="Warning Text 9 6 3 2" xfId="23515" xr:uid="{00000000-0005-0000-0000-0000E05C0000}"/>
    <cellStyle name="Warning Text 9 6 4" xfId="23516" xr:uid="{00000000-0005-0000-0000-0000E15C0000}"/>
    <cellStyle name="Warning Text 9 7" xfId="23517" xr:uid="{00000000-0005-0000-0000-0000E25C0000}"/>
    <cellStyle name="Warning Text 9 7 2" xfId="23518" xr:uid="{00000000-0005-0000-0000-0000E35C0000}"/>
    <cellStyle name="Warning Text 9 8" xfId="23519" xr:uid="{00000000-0005-0000-0000-0000E45C0000}"/>
    <cellStyle name="Warning Text 9 8 2" xfId="23520" xr:uid="{00000000-0005-0000-0000-0000E55C0000}"/>
    <cellStyle name="Warning Text 9 9" xfId="23521" xr:uid="{00000000-0005-0000-0000-0000E65C0000}"/>
    <cellStyle name="Warning Text 9 9 2" xfId="23522" xr:uid="{00000000-0005-0000-0000-0000E75C0000}"/>
    <cellStyle name="Year" xfId="23523" xr:uid="{00000000-0005-0000-0000-0000E85C0000}"/>
    <cellStyle name="Zelle überprüfen" xfId="3264" xr:uid="{00000000-0005-0000-0000-0000E95C0000}"/>
    <cellStyle name="Zelle überprüfen 10" xfId="23525" xr:uid="{00000000-0005-0000-0000-0000EA5C0000}"/>
    <cellStyle name="Zelle überprüfen 10 2" xfId="23526" xr:uid="{00000000-0005-0000-0000-0000EB5C0000}"/>
    <cellStyle name="Zelle überprüfen 11" xfId="23527" xr:uid="{00000000-0005-0000-0000-0000EC5C0000}"/>
    <cellStyle name="Zelle überprüfen 12" xfId="23524" xr:uid="{00000000-0005-0000-0000-0000ED5C0000}"/>
    <cellStyle name="Zelle überprüfen 2" xfId="23528" xr:uid="{00000000-0005-0000-0000-0000EE5C0000}"/>
    <cellStyle name="Zelle überprüfen 2 2" xfId="23529" xr:uid="{00000000-0005-0000-0000-0000EF5C0000}"/>
    <cellStyle name="Zelle überprüfen 2 2 2" xfId="23530" xr:uid="{00000000-0005-0000-0000-0000F05C0000}"/>
    <cellStyle name="Zelle überprüfen 2 3" xfId="23531" xr:uid="{00000000-0005-0000-0000-0000F15C0000}"/>
    <cellStyle name="Zelle überprüfen 2 3 2" xfId="23532" xr:uid="{00000000-0005-0000-0000-0000F25C0000}"/>
    <cellStyle name="Zelle überprüfen 2 4" xfId="23533" xr:uid="{00000000-0005-0000-0000-0000F35C0000}"/>
    <cellStyle name="Zelle überprüfen 3" xfId="23534" xr:uid="{00000000-0005-0000-0000-0000F45C0000}"/>
    <cellStyle name="Zelle überprüfen 3 2" xfId="23535" xr:uid="{00000000-0005-0000-0000-0000F55C0000}"/>
    <cellStyle name="Zelle überprüfen 3 2 2" xfId="23536" xr:uid="{00000000-0005-0000-0000-0000F65C0000}"/>
    <cellStyle name="Zelle überprüfen 3 3" xfId="23537" xr:uid="{00000000-0005-0000-0000-0000F75C0000}"/>
    <cellStyle name="Zelle überprüfen 3 3 2" xfId="23538" xr:uid="{00000000-0005-0000-0000-0000F85C0000}"/>
    <cellStyle name="Zelle überprüfen 3 4" xfId="23539" xr:uid="{00000000-0005-0000-0000-0000F95C0000}"/>
    <cellStyle name="Zelle überprüfen 4" xfId="23540" xr:uid="{00000000-0005-0000-0000-0000FA5C0000}"/>
    <cellStyle name="Zelle überprüfen 4 2" xfId="23541" xr:uid="{00000000-0005-0000-0000-0000FB5C0000}"/>
    <cellStyle name="Zelle überprüfen 4 2 2" xfId="23542" xr:uid="{00000000-0005-0000-0000-0000FC5C0000}"/>
    <cellStyle name="Zelle überprüfen 4 3" xfId="23543" xr:uid="{00000000-0005-0000-0000-0000FD5C0000}"/>
    <cellStyle name="Zelle überprüfen 4 3 2" xfId="23544" xr:uid="{00000000-0005-0000-0000-0000FE5C0000}"/>
    <cellStyle name="Zelle überprüfen 4 4" xfId="23545" xr:uid="{00000000-0005-0000-0000-0000FF5C0000}"/>
    <cellStyle name="Zelle überprüfen 5" xfId="23546" xr:uid="{00000000-0005-0000-0000-0000005D0000}"/>
    <cellStyle name="Zelle überprüfen 5 2" xfId="23547" xr:uid="{00000000-0005-0000-0000-0000015D0000}"/>
    <cellStyle name="Zelle überprüfen 5 2 2" xfId="23548" xr:uid="{00000000-0005-0000-0000-0000025D0000}"/>
    <cellStyle name="Zelle überprüfen 5 3" xfId="23549" xr:uid="{00000000-0005-0000-0000-0000035D0000}"/>
    <cellStyle name="Zelle überprüfen 5 3 2" xfId="23550" xr:uid="{00000000-0005-0000-0000-0000045D0000}"/>
    <cellStyle name="Zelle überprüfen 5 4" xfId="23551" xr:uid="{00000000-0005-0000-0000-0000055D0000}"/>
    <cellStyle name="Zelle überprüfen 5 4 2" xfId="23552" xr:uid="{00000000-0005-0000-0000-0000065D0000}"/>
    <cellStyle name="Zelle überprüfen 5 5" xfId="23553" xr:uid="{00000000-0005-0000-0000-0000075D0000}"/>
    <cellStyle name="Zelle überprüfen 6" xfId="23554" xr:uid="{00000000-0005-0000-0000-0000085D0000}"/>
    <cellStyle name="Zelle überprüfen 6 2" xfId="23555" xr:uid="{00000000-0005-0000-0000-0000095D0000}"/>
    <cellStyle name="Zelle überprüfen 6 2 2" xfId="23556" xr:uid="{00000000-0005-0000-0000-00000A5D0000}"/>
    <cellStyle name="Zelle überprüfen 6 3" xfId="23557" xr:uid="{00000000-0005-0000-0000-00000B5D0000}"/>
    <cellStyle name="Zelle überprüfen 6 3 2" xfId="23558" xr:uid="{00000000-0005-0000-0000-00000C5D0000}"/>
    <cellStyle name="Zelle überprüfen 6 4" xfId="23559" xr:uid="{00000000-0005-0000-0000-00000D5D0000}"/>
    <cellStyle name="Zelle überprüfen 7" xfId="23560" xr:uid="{00000000-0005-0000-0000-00000E5D0000}"/>
    <cellStyle name="Zelle überprüfen 7 2" xfId="23561" xr:uid="{00000000-0005-0000-0000-00000F5D0000}"/>
    <cellStyle name="Zelle überprüfen 8" xfId="23562" xr:uid="{00000000-0005-0000-0000-0000105D0000}"/>
    <cellStyle name="Zelle überprüfen 8 2" xfId="23563" xr:uid="{00000000-0005-0000-0000-0000115D0000}"/>
    <cellStyle name="Zelle überprüfen 9" xfId="23564" xr:uid="{00000000-0005-0000-0000-0000125D0000}"/>
    <cellStyle name="Zelle überprüfen 9 2" xfId="23565" xr:uid="{00000000-0005-0000-0000-0000135D0000}"/>
    <cellStyle name="Гиперссылка" xfId="3265" xr:uid="{00000000-0005-0000-0000-0000145D0000}"/>
    <cellStyle name="Гиперссылка 10" xfId="23567" xr:uid="{00000000-0005-0000-0000-0000155D0000}"/>
    <cellStyle name="Гиперссылка 10 2" xfId="23568" xr:uid="{00000000-0005-0000-0000-0000165D0000}"/>
    <cellStyle name="Гиперссылка 11" xfId="23569" xr:uid="{00000000-0005-0000-0000-0000175D0000}"/>
    <cellStyle name="Гиперссылка 12" xfId="23566" xr:uid="{00000000-0005-0000-0000-0000185D0000}"/>
    <cellStyle name="Гиперссылка 2" xfId="23570" xr:uid="{00000000-0005-0000-0000-0000195D0000}"/>
    <cellStyle name="Гиперссылка 2 2" xfId="23571" xr:uid="{00000000-0005-0000-0000-00001A5D0000}"/>
    <cellStyle name="Гиперссылка 2 2 2" xfId="23572" xr:uid="{00000000-0005-0000-0000-00001B5D0000}"/>
    <cellStyle name="Гиперссылка 2 3" xfId="23573" xr:uid="{00000000-0005-0000-0000-00001C5D0000}"/>
    <cellStyle name="Гиперссылка 2 3 2" xfId="23574" xr:uid="{00000000-0005-0000-0000-00001D5D0000}"/>
    <cellStyle name="Гиперссылка 2 4" xfId="23575" xr:uid="{00000000-0005-0000-0000-00001E5D0000}"/>
    <cellStyle name="Гиперссылка 3" xfId="23576" xr:uid="{00000000-0005-0000-0000-00001F5D0000}"/>
    <cellStyle name="Гиперссылка 3 2" xfId="23577" xr:uid="{00000000-0005-0000-0000-0000205D0000}"/>
    <cellStyle name="Гиперссылка 3 2 2" xfId="23578" xr:uid="{00000000-0005-0000-0000-0000215D0000}"/>
    <cellStyle name="Гиперссылка 3 3" xfId="23579" xr:uid="{00000000-0005-0000-0000-0000225D0000}"/>
    <cellStyle name="Гиперссылка 3 3 2" xfId="23580" xr:uid="{00000000-0005-0000-0000-0000235D0000}"/>
    <cellStyle name="Гиперссылка 3 4" xfId="23581" xr:uid="{00000000-0005-0000-0000-0000245D0000}"/>
    <cellStyle name="Гиперссылка 4" xfId="23582" xr:uid="{00000000-0005-0000-0000-0000255D0000}"/>
    <cellStyle name="Гиперссылка 4 2" xfId="23583" xr:uid="{00000000-0005-0000-0000-0000265D0000}"/>
    <cellStyle name="Гиперссылка 4 2 2" xfId="23584" xr:uid="{00000000-0005-0000-0000-0000275D0000}"/>
    <cellStyle name="Гиперссылка 4 3" xfId="23585" xr:uid="{00000000-0005-0000-0000-0000285D0000}"/>
    <cellStyle name="Гиперссылка 4 3 2" xfId="23586" xr:uid="{00000000-0005-0000-0000-0000295D0000}"/>
    <cellStyle name="Гиперссылка 4 4" xfId="23587" xr:uid="{00000000-0005-0000-0000-00002A5D0000}"/>
    <cellStyle name="Гиперссылка 5" xfId="23588" xr:uid="{00000000-0005-0000-0000-00002B5D0000}"/>
    <cellStyle name="Гиперссылка 5 2" xfId="23589" xr:uid="{00000000-0005-0000-0000-00002C5D0000}"/>
    <cellStyle name="Гиперссылка 5 2 2" xfId="23590" xr:uid="{00000000-0005-0000-0000-00002D5D0000}"/>
    <cellStyle name="Гиперссылка 5 3" xfId="23591" xr:uid="{00000000-0005-0000-0000-00002E5D0000}"/>
    <cellStyle name="Гиперссылка 5 3 2" xfId="23592" xr:uid="{00000000-0005-0000-0000-00002F5D0000}"/>
    <cellStyle name="Гиперссылка 5 4" xfId="23593" xr:uid="{00000000-0005-0000-0000-0000305D0000}"/>
    <cellStyle name="Гиперссылка 5 4 2" xfId="23594" xr:uid="{00000000-0005-0000-0000-0000315D0000}"/>
    <cellStyle name="Гиперссылка 5 5" xfId="23595" xr:uid="{00000000-0005-0000-0000-0000325D0000}"/>
    <cellStyle name="Гиперссылка 6" xfId="23596" xr:uid="{00000000-0005-0000-0000-0000335D0000}"/>
    <cellStyle name="Гиперссылка 6 2" xfId="23597" xr:uid="{00000000-0005-0000-0000-0000345D0000}"/>
    <cellStyle name="Гиперссылка 6 2 2" xfId="23598" xr:uid="{00000000-0005-0000-0000-0000355D0000}"/>
    <cellStyle name="Гиперссылка 6 3" xfId="23599" xr:uid="{00000000-0005-0000-0000-0000365D0000}"/>
    <cellStyle name="Гиперссылка 6 3 2" xfId="23600" xr:uid="{00000000-0005-0000-0000-0000375D0000}"/>
    <cellStyle name="Гиперссылка 6 4" xfId="23601" xr:uid="{00000000-0005-0000-0000-0000385D0000}"/>
    <cellStyle name="Гиперссылка 7" xfId="23602" xr:uid="{00000000-0005-0000-0000-0000395D0000}"/>
    <cellStyle name="Гиперссылка 7 2" xfId="23603" xr:uid="{00000000-0005-0000-0000-00003A5D0000}"/>
    <cellStyle name="Гиперссылка 8" xfId="23604" xr:uid="{00000000-0005-0000-0000-00003B5D0000}"/>
    <cellStyle name="Гиперссылка 8 2" xfId="23605" xr:uid="{00000000-0005-0000-0000-00003C5D0000}"/>
    <cellStyle name="Гиперссылка 9" xfId="23606" xr:uid="{00000000-0005-0000-0000-00003D5D0000}"/>
    <cellStyle name="Гиперссылка 9 2" xfId="23607" xr:uid="{00000000-0005-0000-0000-00003E5D0000}"/>
    <cellStyle name="Обычный_2++" xfId="3266" xr:uid="{00000000-0005-0000-0000-00003F5D0000}"/>
    <cellStyle name="已访问的超链接" xfId="3267" xr:uid="{00000000-0005-0000-0000-0000405D0000}"/>
    <cellStyle name="已访问的超链接 10" xfId="23609" xr:uid="{00000000-0005-0000-0000-0000415D0000}"/>
    <cellStyle name="已访问的超链接 10 2" xfId="23610" xr:uid="{00000000-0005-0000-0000-0000425D0000}"/>
    <cellStyle name="已访问的超链接 11" xfId="23611" xr:uid="{00000000-0005-0000-0000-0000435D0000}"/>
    <cellStyle name="已访问的超链接 12" xfId="23608" xr:uid="{00000000-0005-0000-0000-0000445D0000}"/>
    <cellStyle name="已访问的超链接 2" xfId="23612" xr:uid="{00000000-0005-0000-0000-0000455D0000}"/>
    <cellStyle name="已访问的超链接 2 2" xfId="23613" xr:uid="{00000000-0005-0000-0000-0000465D0000}"/>
    <cellStyle name="已访问的超链接 2 2 2" xfId="23614" xr:uid="{00000000-0005-0000-0000-0000475D0000}"/>
    <cellStyle name="已访问的超链接 2 3" xfId="23615" xr:uid="{00000000-0005-0000-0000-0000485D0000}"/>
    <cellStyle name="已访问的超链接 2 3 2" xfId="23616" xr:uid="{00000000-0005-0000-0000-0000495D0000}"/>
    <cellStyle name="已访问的超链接 2 4" xfId="23617" xr:uid="{00000000-0005-0000-0000-00004A5D0000}"/>
    <cellStyle name="已访问的超链接 3" xfId="23618" xr:uid="{00000000-0005-0000-0000-00004B5D0000}"/>
    <cellStyle name="已访问的超链接 3 2" xfId="23619" xr:uid="{00000000-0005-0000-0000-00004C5D0000}"/>
    <cellStyle name="已访问的超链接 3 2 2" xfId="23620" xr:uid="{00000000-0005-0000-0000-00004D5D0000}"/>
    <cellStyle name="已访问的超链接 3 3" xfId="23621" xr:uid="{00000000-0005-0000-0000-00004E5D0000}"/>
    <cellStyle name="已访问的超链接 3 3 2" xfId="23622" xr:uid="{00000000-0005-0000-0000-00004F5D0000}"/>
    <cellStyle name="已访问的超链接 3 4" xfId="23623" xr:uid="{00000000-0005-0000-0000-0000505D0000}"/>
    <cellStyle name="已访问的超链接 4" xfId="23624" xr:uid="{00000000-0005-0000-0000-0000515D0000}"/>
    <cellStyle name="已访问的超链接 4 2" xfId="23625" xr:uid="{00000000-0005-0000-0000-0000525D0000}"/>
    <cellStyle name="已访问的超链接 4 2 2" xfId="23626" xr:uid="{00000000-0005-0000-0000-0000535D0000}"/>
    <cellStyle name="已访问的超链接 4 3" xfId="23627" xr:uid="{00000000-0005-0000-0000-0000545D0000}"/>
    <cellStyle name="已访问的超链接 4 3 2" xfId="23628" xr:uid="{00000000-0005-0000-0000-0000555D0000}"/>
    <cellStyle name="已访问的超链接 4 4" xfId="23629" xr:uid="{00000000-0005-0000-0000-0000565D0000}"/>
    <cellStyle name="已访问的超链接 5" xfId="23630" xr:uid="{00000000-0005-0000-0000-0000575D0000}"/>
    <cellStyle name="已访问的超链接 5 2" xfId="23631" xr:uid="{00000000-0005-0000-0000-0000585D0000}"/>
    <cellStyle name="已访问的超链接 5 2 2" xfId="23632" xr:uid="{00000000-0005-0000-0000-0000595D0000}"/>
    <cellStyle name="已访问的超链接 5 3" xfId="23633" xr:uid="{00000000-0005-0000-0000-00005A5D0000}"/>
    <cellStyle name="已访问的超链接 5 3 2" xfId="23634" xr:uid="{00000000-0005-0000-0000-00005B5D0000}"/>
    <cellStyle name="已访问的超链接 5 4" xfId="23635" xr:uid="{00000000-0005-0000-0000-00005C5D0000}"/>
    <cellStyle name="已访问的超链接 5 4 2" xfId="23636" xr:uid="{00000000-0005-0000-0000-00005D5D0000}"/>
    <cellStyle name="已访问的超链接 5 5" xfId="23637" xr:uid="{00000000-0005-0000-0000-00005E5D0000}"/>
    <cellStyle name="已访问的超链接 6" xfId="23638" xr:uid="{00000000-0005-0000-0000-00005F5D0000}"/>
    <cellStyle name="已访问的超链接 6 2" xfId="23639" xr:uid="{00000000-0005-0000-0000-0000605D0000}"/>
    <cellStyle name="已访问的超链接 6 2 2" xfId="23640" xr:uid="{00000000-0005-0000-0000-0000615D0000}"/>
    <cellStyle name="已访问的超链接 6 3" xfId="23641" xr:uid="{00000000-0005-0000-0000-0000625D0000}"/>
    <cellStyle name="已访问的超链接 6 3 2" xfId="23642" xr:uid="{00000000-0005-0000-0000-0000635D0000}"/>
    <cellStyle name="已访问的超链接 6 4" xfId="23643" xr:uid="{00000000-0005-0000-0000-0000645D0000}"/>
    <cellStyle name="已访问的超链接 7" xfId="23644" xr:uid="{00000000-0005-0000-0000-0000655D0000}"/>
    <cellStyle name="已访问的超链接 7 2" xfId="23645" xr:uid="{00000000-0005-0000-0000-0000665D0000}"/>
    <cellStyle name="已访问的超链接 8" xfId="23646" xr:uid="{00000000-0005-0000-0000-0000675D0000}"/>
    <cellStyle name="已访问的超链接 8 2" xfId="23647" xr:uid="{00000000-0005-0000-0000-0000685D0000}"/>
    <cellStyle name="已访问的超链接 9" xfId="23648" xr:uid="{00000000-0005-0000-0000-0000695D0000}"/>
    <cellStyle name="已访问的超链接 9 2" xfId="23649" xr:uid="{00000000-0005-0000-0000-00006A5D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47625</xdr:colOff>
      <xdr:row>12</xdr:row>
      <xdr:rowOff>85725</xdr:rowOff>
    </xdr:from>
    <xdr:to>
      <xdr:col>11</xdr:col>
      <xdr:colOff>581025</xdr:colOff>
      <xdr:row>26</xdr:row>
      <xdr:rowOff>95250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57225" y="1038225"/>
          <a:ext cx="6629400"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Description of JRC-IDEES</a:t>
          </a:r>
        </a:p>
        <a:p>
          <a:r>
            <a:rPr lang="en-GB" sz="1100"/>
            <a:t>The JRC "Integrated Database of the European Energy System" (JRC-IDEES) is a one-stop data-box that incorporates in a single database all information necessary for a deep understanding of the dynamics of the European energy system, so as to better analyse the past and to create a robust basis for future policy assessments. JRC-IDEES offers a consistent set of disaggregated energy-economy-environment data, compliant with the EUROSTAT energy balances, as well as widely acknowledged data on existing technologies. It provides a plausible decomposition of energy consumption, allocating it to specific processes and end-uses. Throughout all sectors it quantifies in a vintage-specific manner the characteristics of the energy (and non-energy related) equipment in use, along with the stock's average operation, identifies different drivers and provides insights on their role by sector, fully acknowledging structural differences across countries. An iterative consultation process aims at further improving the data reliability. By making JRC-IDEES publicly available and revise it periodically in order to address experts' and stakeholders' comments, it can become a cost-free common reference point for energy futures assessments, thereby also avoiding redundant work. JRC-IDEES is developed and maintained by the European Commission's Joint Research Centre</a:t>
          </a:r>
        </a:p>
      </xdr:txBody>
    </xdr:sp>
    <xdr:clientData/>
  </xdr:twoCellAnchor>
  <xdr:twoCellAnchor>
    <xdr:from>
      <xdr:col>1</xdr:col>
      <xdr:colOff>47625</xdr:colOff>
      <xdr:row>40</xdr:row>
      <xdr:rowOff>38099</xdr:rowOff>
    </xdr:from>
    <xdr:to>
      <xdr:col>11</xdr:col>
      <xdr:colOff>561975</xdr:colOff>
      <xdr:row>48</xdr:row>
      <xdr:rowOff>142875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57225" y="5181599"/>
          <a:ext cx="6610350" cy="1628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Full data</a:t>
          </a:r>
          <a:r>
            <a:rPr lang="en-GB" sz="1100" b="1" baseline="0"/>
            <a:t> access to JRC IDEES</a:t>
          </a:r>
        </a:p>
        <a:p>
          <a:r>
            <a:rPr lang="en-GB"/>
            <a:t>The JRC-IDEES database is made available through the </a:t>
          </a:r>
          <a:r>
            <a:rPr lang="en-GB">
              <a:hlinkClick xmlns:r="http://schemas.openxmlformats.org/officeDocument/2006/relationships" r:id=""/>
            </a:rPr>
            <a:t>Research Collaboration Portal</a:t>
          </a:r>
          <a:r>
            <a:rPr lang="en-GB"/>
            <a:t> (RCP). In order to get access, please:</a:t>
          </a:r>
        </a:p>
        <a:p>
          <a:pPr>
            <a:buFont typeface="Arial"/>
            <a:buChar char="•"/>
          </a:pPr>
          <a:r>
            <a:rPr lang="en-GB"/>
            <a:t>Register first to the portal (a detailed description of the process can be found </a:t>
          </a:r>
          <a:r>
            <a:rPr lang="en-GB">
              <a:hlinkClick xmlns:r="http://schemas.openxmlformats.org/officeDocument/2006/relationships" r:id=""/>
            </a:rPr>
            <a:t>here</a:t>
          </a:r>
          <a:r>
            <a:rPr lang="en-GB"/>
            <a:t>.)</a:t>
          </a:r>
        </a:p>
        <a:p>
          <a:pPr>
            <a:buFont typeface="Arial"/>
            <a:buChar char="•"/>
          </a:pPr>
          <a:r>
            <a:rPr lang="en-GB"/>
            <a:t>Then send an email to </a:t>
          </a:r>
          <a:r>
            <a:rPr lang="en-GB">
              <a:hlinkClick xmlns:r="http://schemas.openxmlformats.org/officeDocument/2006/relationships" r:id=""/>
            </a:rPr>
            <a:t>JRC-C6-JRC-IDEES@ec.europa.eu</a:t>
          </a:r>
          <a:r>
            <a:rPr lang="en-GB"/>
            <a:t> to request access providing either your email or the username of your registration. </a:t>
          </a:r>
        </a:p>
        <a:p>
          <a:pPr>
            <a:buFont typeface="Arial"/>
            <a:buChar char="•"/>
          </a:pPr>
          <a:r>
            <a:rPr lang="en-GB"/>
            <a:t>After processing your request, you will receive an email with the project space invitation.</a:t>
          </a:r>
        </a:p>
        <a:p>
          <a:pPr>
            <a:buFont typeface="Arial"/>
            <a:buChar char="•"/>
          </a:pPr>
          <a:r>
            <a:rPr lang="en-GB"/>
            <a:t>Sign in to the portal and click on the project name on the left to enter the project area.</a:t>
          </a:r>
        </a:p>
        <a:p>
          <a:endParaRPr lang="en-GB" sz="1100"/>
        </a:p>
      </xdr:txBody>
    </xdr:sp>
    <xdr:clientData/>
  </xdr:twoCellAnchor>
  <xdr:twoCellAnchor>
    <xdr:from>
      <xdr:col>1</xdr:col>
      <xdr:colOff>57150</xdr:colOff>
      <xdr:row>33</xdr:row>
      <xdr:rowOff>142874</xdr:rowOff>
    </xdr:from>
    <xdr:to>
      <xdr:col>11</xdr:col>
      <xdr:colOff>571500</xdr:colOff>
      <xdr:row>39</xdr:row>
      <xdr:rowOff>76200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66750" y="3952874"/>
          <a:ext cx="6610350" cy="1076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Disclaimer</a:t>
          </a:r>
        </a:p>
        <a:p>
          <a:r>
            <a:rPr lang="en-GB" sz="1100"/>
            <a:t>This</a:t>
          </a:r>
          <a:r>
            <a:rPr lang="en-GB" sz="1100" baseline="0"/>
            <a:t> file is based on an extract from JRC-IDEES-2015_v1.0 which may not be the latest version. </a:t>
          </a:r>
        </a:p>
        <a:p>
          <a:r>
            <a:rPr lang="en-GB" sz="1100" baseline="0"/>
            <a:t>If you plan to use this extract, we kindly ask you to register to </a:t>
          </a:r>
          <a:r>
            <a:rPr lang="en-GB" sz="1100"/>
            <a:t>the Research Collaboration Portal (RCP). </a:t>
          </a:r>
        </a:p>
        <a:p>
          <a:r>
            <a:rPr lang="en-GB" sz="1100"/>
            <a:t>With registering to the portal, you will be able to directly access any updates and additional materials that are foreseen.</a:t>
          </a:r>
        </a:p>
        <a:p>
          <a:endParaRPr lang="en-GB" sz="1100"/>
        </a:p>
      </xdr:txBody>
    </xdr:sp>
    <xdr:clientData/>
  </xdr:twoCellAnchor>
  <xdr:twoCellAnchor>
    <xdr:from>
      <xdr:col>1</xdr:col>
      <xdr:colOff>57150</xdr:colOff>
      <xdr:row>5</xdr:row>
      <xdr:rowOff>142874</xdr:rowOff>
    </xdr:from>
    <xdr:to>
      <xdr:col>11</xdr:col>
      <xdr:colOff>571500</xdr:colOff>
      <xdr:row>11</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66750" y="5286374"/>
          <a:ext cx="6610350" cy="1076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Content</a:t>
          </a:r>
          <a:r>
            <a:rPr lang="en-GB" sz="1100" b="1" baseline="0"/>
            <a:t> of this file</a:t>
          </a:r>
        </a:p>
        <a:p>
          <a:r>
            <a:rPr lang="en-GB" sz="1100"/>
            <a:t>This</a:t>
          </a:r>
          <a:r>
            <a:rPr lang="en-GB" sz="1100" baseline="0"/>
            <a:t> file links JRC-EU-TIMES with an extract from JRC-IDEES-2015_v1.0 for the years 2000-2020. The capacities of CHP and power plants of JRC-IDEES are transformed into a format readible for TIMES. For the years up to 2015, all data are fully in line with Eurostat. So far, vintaging is based on a rule of thumb.</a:t>
          </a:r>
          <a:endParaRPr lang="en-GB" sz="1100"/>
        </a:p>
      </xdr:txBody>
    </xdr:sp>
    <xdr:clientData/>
  </xdr:twoCellAnchor>
  <xdr:twoCellAnchor>
    <xdr:from>
      <xdr:col>1</xdr:col>
      <xdr:colOff>76200</xdr:colOff>
      <xdr:row>27</xdr:row>
      <xdr:rowOff>0</xdr:rowOff>
    </xdr:from>
    <xdr:to>
      <xdr:col>11</xdr:col>
      <xdr:colOff>590550</xdr:colOff>
      <xdr:row>32</xdr:row>
      <xdr:rowOff>123826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85800" y="5143500"/>
          <a:ext cx="6610350" cy="1076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Principle for base year JRC-EU-TIMES</a:t>
          </a:r>
          <a:endParaRPr lang="en-GB" sz="1100" b="1" baseline="0"/>
        </a:p>
        <a:p>
          <a:r>
            <a:rPr lang="en-GB" sz="1100"/>
            <a:t>Existing</a:t>
          </a:r>
          <a:r>
            <a:rPr lang="en-GB" sz="1100" baseline="0"/>
            <a:t> CHP and PP have n</a:t>
          </a:r>
          <a:r>
            <a:rPr lang="en-GB" sz="1100"/>
            <a:t>o lifetime but increasing FIXOM. This means endogenous decision on</a:t>
          </a:r>
          <a:r>
            <a:rPr lang="en-GB" sz="1100" baseline="0"/>
            <a:t> closure of these technologies</a:t>
          </a:r>
          <a:r>
            <a:rPr lang="en-GB" sz="1100"/>
            <a:t>. With NCAP_PASTI and CAP_BND, TIMES will fit historical (or planned and certain) retirements, up to 2020 only, by activating RCAP_BND. We don’t do this for NUCLEAR and HYDRO</a:t>
          </a:r>
          <a:r>
            <a:rPr lang="en-GB" sz="1100" baseline="0"/>
            <a:t>.</a:t>
          </a:r>
        </a:p>
        <a:p>
          <a:r>
            <a:rPr lang="en-GB" sz="1100">
              <a:solidFill>
                <a:schemeClr val="dk1"/>
              </a:solidFill>
              <a:effectLst/>
              <a:latin typeface="+mn-lt"/>
              <a:ea typeface="+mn-ea"/>
              <a:cs typeface="+mn-cs"/>
            </a:rPr>
            <a:t>Still to be done: improved vintaging.</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data.europa.eu/89h/jrc-10110-10002"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hyperlink" Target="http://doi.org/10.5281/zenodo.346169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B4"/>
  <sheetViews>
    <sheetView workbookViewId="0">
      <selection activeCell="M15" sqref="M15"/>
    </sheetView>
  </sheetViews>
  <sheetFormatPr defaultRowHeight="15"/>
  <cols>
    <col min="1" max="16384" width="9.140625" style="65"/>
  </cols>
  <sheetData>
    <row r="3" spans="2:2">
      <c r="B3" s="65" t="s">
        <v>172</v>
      </c>
    </row>
    <row r="4" spans="2:2">
      <c r="B4" s="66" t="s">
        <v>173</v>
      </c>
    </row>
  </sheetData>
  <hyperlinks>
    <hyperlink ref="B4"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6"/>
  <sheetViews>
    <sheetView workbookViewId="0">
      <selection activeCell="C6" sqref="C6:C9"/>
    </sheetView>
  </sheetViews>
  <sheetFormatPr defaultRowHeight="15"/>
  <cols>
    <col min="2" max="2" width="10.85546875" bestFit="1" customWidth="1"/>
    <col min="3" max="3" width="8.85546875" bestFit="1" customWidth="1"/>
    <col min="4" max="4" width="10.85546875" bestFit="1" customWidth="1"/>
    <col min="5" max="5" width="9.5703125" bestFit="1" customWidth="1"/>
    <col min="6" max="6" width="11.7109375" bestFit="1" customWidth="1"/>
    <col min="7" max="7" width="10.42578125" bestFit="1" customWidth="1"/>
    <col min="8" max="8" width="25.85546875" bestFit="1" customWidth="1"/>
    <col min="9" max="10" width="16.28515625" bestFit="1" customWidth="1"/>
    <col min="258" max="258" width="10.85546875" bestFit="1" customWidth="1"/>
    <col min="259" max="259" width="8.85546875" bestFit="1" customWidth="1"/>
    <col min="260" max="260" width="10.85546875" bestFit="1" customWidth="1"/>
    <col min="261" max="261" width="9.5703125" bestFit="1" customWidth="1"/>
    <col min="262" max="262" width="11.7109375" bestFit="1" customWidth="1"/>
    <col min="263" max="263" width="10.42578125" bestFit="1" customWidth="1"/>
    <col min="264" max="264" width="25.85546875" bestFit="1" customWidth="1"/>
    <col min="265" max="266" width="16.28515625" bestFit="1" customWidth="1"/>
    <col min="514" max="514" width="10.85546875" bestFit="1" customWidth="1"/>
    <col min="515" max="515" width="8.85546875" bestFit="1" customWidth="1"/>
    <col min="516" max="516" width="10.85546875" bestFit="1" customWidth="1"/>
    <col min="517" max="517" width="9.5703125" bestFit="1" customWidth="1"/>
    <col min="518" max="518" width="11.7109375" bestFit="1" customWidth="1"/>
    <col min="519" max="519" width="10.42578125" bestFit="1" customWidth="1"/>
    <col min="520" max="520" width="25.85546875" bestFit="1" customWidth="1"/>
    <col min="521" max="522" width="16.28515625" bestFit="1" customWidth="1"/>
    <col min="770" max="770" width="10.85546875" bestFit="1" customWidth="1"/>
    <col min="771" max="771" width="8.85546875" bestFit="1" customWidth="1"/>
    <col min="772" max="772" width="10.85546875" bestFit="1" customWidth="1"/>
    <col min="773" max="773" width="9.5703125" bestFit="1" customWidth="1"/>
    <col min="774" max="774" width="11.7109375" bestFit="1" customWidth="1"/>
    <col min="775" max="775" width="10.42578125" bestFit="1" customWidth="1"/>
    <col min="776" max="776" width="25.85546875" bestFit="1" customWidth="1"/>
    <col min="777" max="778" width="16.28515625" bestFit="1" customWidth="1"/>
    <col min="1026" max="1026" width="10.85546875" bestFit="1" customWidth="1"/>
    <col min="1027" max="1027" width="8.85546875" bestFit="1" customWidth="1"/>
    <col min="1028" max="1028" width="10.85546875" bestFit="1" customWidth="1"/>
    <col min="1029" max="1029" width="9.5703125" bestFit="1" customWidth="1"/>
    <col min="1030" max="1030" width="11.7109375" bestFit="1" customWidth="1"/>
    <col min="1031" max="1031" width="10.42578125" bestFit="1" customWidth="1"/>
    <col min="1032" max="1032" width="25.85546875" bestFit="1" customWidth="1"/>
    <col min="1033" max="1034" width="16.28515625" bestFit="1" customWidth="1"/>
    <col min="1282" max="1282" width="10.85546875" bestFit="1" customWidth="1"/>
    <col min="1283" max="1283" width="8.85546875" bestFit="1" customWidth="1"/>
    <col min="1284" max="1284" width="10.85546875" bestFit="1" customWidth="1"/>
    <col min="1285" max="1285" width="9.5703125" bestFit="1" customWidth="1"/>
    <col min="1286" max="1286" width="11.7109375" bestFit="1" customWidth="1"/>
    <col min="1287" max="1287" width="10.42578125" bestFit="1" customWidth="1"/>
    <col min="1288" max="1288" width="25.85546875" bestFit="1" customWidth="1"/>
    <col min="1289" max="1290" width="16.28515625" bestFit="1" customWidth="1"/>
    <col min="1538" max="1538" width="10.85546875" bestFit="1" customWidth="1"/>
    <col min="1539" max="1539" width="8.85546875" bestFit="1" customWidth="1"/>
    <col min="1540" max="1540" width="10.85546875" bestFit="1" customWidth="1"/>
    <col min="1541" max="1541" width="9.5703125" bestFit="1" customWidth="1"/>
    <col min="1542" max="1542" width="11.7109375" bestFit="1" customWidth="1"/>
    <col min="1543" max="1543" width="10.42578125" bestFit="1" customWidth="1"/>
    <col min="1544" max="1544" width="25.85546875" bestFit="1" customWidth="1"/>
    <col min="1545" max="1546" width="16.28515625" bestFit="1" customWidth="1"/>
    <col min="1794" max="1794" width="10.85546875" bestFit="1" customWidth="1"/>
    <col min="1795" max="1795" width="8.85546875" bestFit="1" customWidth="1"/>
    <col min="1796" max="1796" width="10.85546875" bestFit="1" customWidth="1"/>
    <col min="1797" max="1797" width="9.5703125" bestFit="1" customWidth="1"/>
    <col min="1798" max="1798" width="11.7109375" bestFit="1" customWidth="1"/>
    <col min="1799" max="1799" width="10.42578125" bestFit="1" customWidth="1"/>
    <col min="1800" max="1800" width="25.85546875" bestFit="1" customWidth="1"/>
    <col min="1801" max="1802" width="16.28515625" bestFit="1" customWidth="1"/>
    <col min="2050" max="2050" width="10.85546875" bestFit="1" customWidth="1"/>
    <col min="2051" max="2051" width="8.85546875" bestFit="1" customWidth="1"/>
    <col min="2052" max="2052" width="10.85546875" bestFit="1" customWidth="1"/>
    <col min="2053" max="2053" width="9.5703125" bestFit="1" customWidth="1"/>
    <col min="2054" max="2054" width="11.7109375" bestFit="1" customWidth="1"/>
    <col min="2055" max="2055" width="10.42578125" bestFit="1" customWidth="1"/>
    <col min="2056" max="2056" width="25.85546875" bestFit="1" customWidth="1"/>
    <col min="2057" max="2058" width="16.28515625" bestFit="1" customWidth="1"/>
    <col min="2306" max="2306" width="10.85546875" bestFit="1" customWidth="1"/>
    <col min="2307" max="2307" width="8.85546875" bestFit="1" customWidth="1"/>
    <col min="2308" max="2308" width="10.85546875" bestFit="1" customWidth="1"/>
    <col min="2309" max="2309" width="9.5703125" bestFit="1" customWidth="1"/>
    <col min="2310" max="2310" width="11.7109375" bestFit="1" customWidth="1"/>
    <col min="2311" max="2311" width="10.42578125" bestFit="1" customWidth="1"/>
    <col min="2312" max="2312" width="25.85546875" bestFit="1" customWidth="1"/>
    <col min="2313" max="2314" width="16.28515625" bestFit="1" customWidth="1"/>
    <col min="2562" max="2562" width="10.85546875" bestFit="1" customWidth="1"/>
    <col min="2563" max="2563" width="8.85546875" bestFit="1" customWidth="1"/>
    <col min="2564" max="2564" width="10.85546875" bestFit="1" customWidth="1"/>
    <col min="2565" max="2565" width="9.5703125" bestFit="1" customWidth="1"/>
    <col min="2566" max="2566" width="11.7109375" bestFit="1" customWidth="1"/>
    <col min="2567" max="2567" width="10.42578125" bestFit="1" customWidth="1"/>
    <col min="2568" max="2568" width="25.85546875" bestFit="1" customWidth="1"/>
    <col min="2569" max="2570" width="16.28515625" bestFit="1" customWidth="1"/>
    <col min="2818" max="2818" width="10.85546875" bestFit="1" customWidth="1"/>
    <col min="2819" max="2819" width="8.85546875" bestFit="1" customWidth="1"/>
    <col min="2820" max="2820" width="10.85546875" bestFit="1" customWidth="1"/>
    <col min="2821" max="2821" width="9.5703125" bestFit="1" customWidth="1"/>
    <col min="2822" max="2822" width="11.7109375" bestFit="1" customWidth="1"/>
    <col min="2823" max="2823" width="10.42578125" bestFit="1" customWidth="1"/>
    <col min="2824" max="2824" width="25.85546875" bestFit="1" customWidth="1"/>
    <col min="2825" max="2826" width="16.28515625" bestFit="1" customWidth="1"/>
    <col min="3074" max="3074" width="10.85546875" bestFit="1" customWidth="1"/>
    <col min="3075" max="3075" width="8.85546875" bestFit="1" customWidth="1"/>
    <col min="3076" max="3076" width="10.85546875" bestFit="1" customWidth="1"/>
    <col min="3077" max="3077" width="9.5703125" bestFit="1" customWidth="1"/>
    <col min="3078" max="3078" width="11.7109375" bestFit="1" customWidth="1"/>
    <col min="3079" max="3079" width="10.42578125" bestFit="1" customWidth="1"/>
    <col min="3080" max="3080" width="25.85546875" bestFit="1" customWidth="1"/>
    <col min="3081" max="3082" width="16.28515625" bestFit="1" customWidth="1"/>
    <col min="3330" max="3330" width="10.85546875" bestFit="1" customWidth="1"/>
    <col min="3331" max="3331" width="8.85546875" bestFit="1" customWidth="1"/>
    <col min="3332" max="3332" width="10.85546875" bestFit="1" customWidth="1"/>
    <col min="3333" max="3333" width="9.5703125" bestFit="1" customWidth="1"/>
    <col min="3334" max="3334" width="11.7109375" bestFit="1" customWidth="1"/>
    <col min="3335" max="3335" width="10.42578125" bestFit="1" customWidth="1"/>
    <col min="3336" max="3336" width="25.85546875" bestFit="1" customWidth="1"/>
    <col min="3337" max="3338" width="16.28515625" bestFit="1" customWidth="1"/>
    <col min="3586" max="3586" width="10.85546875" bestFit="1" customWidth="1"/>
    <col min="3587" max="3587" width="8.85546875" bestFit="1" customWidth="1"/>
    <col min="3588" max="3588" width="10.85546875" bestFit="1" customWidth="1"/>
    <col min="3589" max="3589" width="9.5703125" bestFit="1" customWidth="1"/>
    <col min="3590" max="3590" width="11.7109375" bestFit="1" customWidth="1"/>
    <col min="3591" max="3591" width="10.42578125" bestFit="1" customWidth="1"/>
    <col min="3592" max="3592" width="25.85546875" bestFit="1" customWidth="1"/>
    <col min="3593" max="3594" width="16.28515625" bestFit="1" customWidth="1"/>
    <col min="3842" max="3842" width="10.85546875" bestFit="1" customWidth="1"/>
    <col min="3843" max="3843" width="8.85546875" bestFit="1" customWidth="1"/>
    <col min="3844" max="3844" width="10.85546875" bestFit="1" customWidth="1"/>
    <col min="3845" max="3845" width="9.5703125" bestFit="1" customWidth="1"/>
    <col min="3846" max="3846" width="11.7109375" bestFit="1" customWidth="1"/>
    <col min="3847" max="3847" width="10.42578125" bestFit="1" customWidth="1"/>
    <col min="3848" max="3848" width="25.85546875" bestFit="1" customWidth="1"/>
    <col min="3849" max="3850" width="16.28515625" bestFit="1" customWidth="1"/>
    <col min="4098" max="4098" width="10.85546875" bestFit="1" customWidth="1"/>
    <col min="4099" max="4099" width="8.85546875" bestFit="1" customWidth="1"/>
    <col min="4100" max="4100" width="10.85546875" bestFit="1" customWidth="1"/>
    <col min="4101" max="4101" width="9.5703125" bestFit="1" customWidth="1"/>
    <col min="4102" max="4102" width="11.7109375" bestFit="1" customWidth="1"/>
    <col min="4103" max="4103" width="10.42578125" bestFit="1" customWidth="1"/>
    <col min="4104" max="4104" width="25.85546875" bestFit="1" customWidth="1"/>
    <col min="4105" max="4106" width="16.28515625" bestFit="1" customWidth="1"/>
    <col min="4354" max="4354" width="10.85546875" bestFit="1" customWidth="1"/>
    <col min="4355" max="4355" width="8.85546875" bestFit="1" customWidth="1"/>
    <col min="4356" max="4356" width="10.85546875" bestFit="1" customWidth="1"/>
    <col min="4357" max="4357" width="9.5703125" bestFit="1" customWidth="1"/>
    <col min="4358" max="4358" width="11.7109375" bestFit="1" customWidth="1"/>
    <col min="4359" max="4359" width="10.42578125" bestFit="1" customWidth="1"/>
    <col min="4360" max="4360" width="25.85546875" bestFit="1" customWidth="1"/>
    <col min="4361" max="4362" width="16.28515625" bestFit="1" customWidth="1"/>
    <col min="4610" max="4610" width="10.85546875" bestFit="1" customWidth="1"/>
    <col min="4611" max="4611" width="8.85546875" bestFit="1" customWidth="1"/>
    <col min="4612" max="4612" width="10.85546875" bestFit="1" customWidth="1"/>
    <col min="4613" max="4613" width="9.5703125" bestFit="1" customWidth="1"/>
    <col min="4614" max="4614" width="11.7109375" bestFit="1" customWidth="1"/>
    <col min="4615" max="4615" width="10.42578125" bestFit="1" customWidth="1"/>
    <col min="4616" max="4616" width="25.85546875" bestFit="1" customWidth="1"/>
    <col min="4617" max="4618" width="16.28515625" bestFit="1" customWidth="1"/>
    <col min="4866" max="4866" width="10.85546875" bestFit="1" customWidth="1"/>
    <col min="4867" max="4867" width="8.85546875" bestFit="1" customWidth="1"/>
    <col min="4868" max="4868" width="10.85546875" bestFit="1" customWidth="1"/>
    <col min="4869" max="4869" width="9.5703125" bestFit="1" customWidth="1"/>
    <col min="4870" max="4870" width="11.7109375" bestFit="1" customWidth="1"/>
    <col min="4871" max="4871" width="10.42578125" bestFit="1" customWidth="1"/>
    <col min="4872" max="4872" width="25.85546875" bestFit="1" customWidth="1"/>
    <col min="4873" max="4874" width="16.28515625" bestFit="1" customWidth="1"/>
    <col min="5122" max="5122" width="10.85546875" bestFit="1" customWidth="1"/>
    <col min="5123" max="5123" width="8.85546875" bestFit="1" customWidth="1"/>
    <col min="5124" max="5124" width="10.85546875" bestFit="1" customWidth="1"/>
    <col min="5125" max="5125" width="9.5703125" bestFit="1" customWidth="1"/>
    <col min="5126" max="5126" width="11.7109375" bestFit="1" customWidth="1"/>
    <col min="5127" max="5127" width="10.42578125" bestFit="1" customWidth="1"/>
    <col min="5128" max="5128" width="25.85546875" bestFit="1" customWidth="1"/>
    <col min="5129" max="5130" width="16.28515625" bestFit="1" customWidth="1"/>
    <col min="5378" max="5378" width="10.85546875" bestFit="1" customWidth="1"/>
    <col min="5379" max="5379" width="8.85546875" bestFit="1" customWidth="1"/>
    <col min="5380" max="5380" width="10.85546875" bestFit="1" customWidth="1"/>
    <col min="5381" max="5381" width="9.5703125" bestFit="1" customWidth="1"/>
    <col min="5382" max="5382" width="11.7109375" bestFit="1" customWidth="1"/>
    <col min="5383" max="5383" width="10.42578125" bestFit="1" customWidth="1"/>
    <col min="5384" max="5384" width="25.85546875" bestFit="1" customWidth="1"/>
    <col min="5385" max="5386" width="16.28515625" bestFit="1" customWidth="1"/>
    <col min="5634" max="5634" width="10.85546875" bestFit="1" customWidth="1"/>
    <col min="5635" max="5635" width="8.85546875" bestFit="1" customWidth="1"/>
    <col min="5636" max="5636" width="10.85546875" bestFit="1" customWidth="1"/>
    <col min="5637" max="5637" width="9.5703125" bestFit="1" customWidth="1"/>
    <col min="5638" max="5638" width="11.7109375" bestFit="1" customWidth="1"/>
    <col min="5639" max="5639" width="10.42578125" bestFit="1" customWidth="1"/>
    <col min="5640" max="5640" width="25.85546875" bestFit="1" customWidth="1"/>
    <col min="5641" max="5642" width="16.28515625" bestFit="1" customWidth="1"/>
    <col min="5890" max="5890" width="10.85546875" bestFit="1" customWidth="1"/>
    <col min="5891" max="5891" width="8.85546875" bestFit="1" customWidth="1"/>
    <col min="5892" max="5892" width="10.85546875" bestFit="1" customWidth="1"/>
    <col min="5893" max="5893" width="9.5703125" bestFit="1" customWidth="1"/>
    <col min="5894" max="5894" width="11.7109375" bestFit="1" customWidth="1"/>
    <col min="5895" max="5895" width="10.42578125" bestFit="1" customWidth="1"/>
    <col min="5896" max="5896" width="25.85546875" bestFit="1" customWidth="1"/>
    <col min="5897" max="5898" width="16.28515625" bestFit="1" customWidth="1"/>
    <col min="6146" max="6146" width="10.85546875" bestFit="1" customWidth="1"/>
    <col min="6147" max="6147" width="8.85546875" bestFit="1" customWidth="1"/>
    <col min="6148" max="6148" width="10.85546875" bestFit="1" customWidth="1"/>
    <col min="6149" max="6149" width="9.5703125" bestFit="1" customWidth="1"/>
    <col min="6150" max="6150" width="11.7109375" bestFit="1" customWidth="1"/>
    <col min="6151" max="6151" width="10.42578125" bestFit="1" customWidth="1"/>
    <col min="6152" max="6152" width="25.85546875" bestFit="1" customWidth="1"/>
    <col min="6153" max="6154" width="16.28515625" bestFit="1" customWidth="1"/>
    <col min="6402" max="6402" width="10.85546875" bestFit="1" customWidth="1"/>
    <col min="6403" max="6403" width="8.85546875" bestFit="1" customWidth="1"/>
    <col min="6404" max="6404" width="10.85546875" bestFit="1" customWidth="1"/>
    <col min="6405" max="6405" width="9.5703125" bestFit="1" customWidth="1"/>
    <col min="6406" max="6406" width="11.7109375" bestFit="1" customWidth="1"/>
    <col min="6407" max="6407" width="10.42578125" bestFit="1" customWidth="1"/>
    <col min="6408" max="6408" width="25.85546875" bestFit="1" customWidth="1"/>
    <col min="6409" max="6410" width="16.28515625" bestFit="1" customWidth="1"/>
    <col min="6658" max="6658" width="10.85546875" bestFit="1" customWidth="1"/>
    <col min="6659" max="6659" width="8.85546875" bestFit="1" customWidth="1"/>
    <col min="6660" max="6660" width="10.85546875" bestFit="1" customWidth="1"/>
    <col min="6661" max="6661" width="9.5703125" bestFit="1" customWidth="1"/>
    <col min="6662" max="6662" width="11.7109375" bestFit="1" customWidth="1"/>
    <col min="6663" max="6663" width="10.42578125" bestFit="1" customWidth="1"/>
    <col min="6664" max="6664" width="25.85546875" bestFit="1" customWidth="1"/>
    <col min="6665" max="6666" width="16.28515625" bestFit="1" customWidth="1"/>
    <col min="6914" max="6914" width="10.85546875" bestFit="1" customWidth="1"/>
    <col min="6915" max="6915" width="8.85546875" bestFit="1" customWidth="1"/>
    <col min="6916" max="6916" width="10.85546875" bestFit="1" customWidth="1"/>
    <col min="6917" max="6917" width="9.5703125" bestFit="1" customWidth="1"/>
    <col min="6918" max="6918" width="11.7109375" bestFit="1" customWidth="1"/>
    <col min="6919" max="6919" width="10.42578125" bestFit="1" customWidth="1"/>
    <col min="6920" max="6920" width="25.85546875" bestFit="1" customWidth="1"/>
    <col min="6921" max="6922" width="16.28515625" bestFit="1" customWidth="1"/>
    <col min="7170" max="7170" width="10.85546875" bestFit="1" customWidth="1"/>
    <col min="7171" max="7171" width="8.85546875" bestFit="1" customWidth="1"/>
    <col min="7172" max="7172" width="10.85546875" bestFit="1" customWidth="1"/>
    <col min="7173" max="7173" width="9.5703125" bestFit="1" customWidth="1"/>
    <col min="7174" max="7174" width="11.7109375" bestFit="1" customWidth="1"/>
    <col min="7175" max="7175" width="10.42578125" bestFit="1" customWidth="1"/>
    <col min="7176" max="7176" width="25.85546875" bestFit="1" customWidth="1"/>
    <col min="7177" max="7178" width="16.28515625" bestFit="1" customWidth="1"/>
    <col min="7426" max="7426" width="10.85546875" bestFit="1" customWidth="1"/>
    <col min="7427" max="7427" width="8.85546875" bestFit="1" customWidth="1"/>
    <col min="7428" max="7428" width="10.85546875" bestFit="1" customWidth="1"/>
    <col min="7429" max="7429" width="9.5703125" bestFit="1" customWidth="1"/>
    <col min="7430" max="7430" width="11.7109375" bestFit="1" customWidth="1"/>
    <col min="7431" max="7431" width="10.42578125" bestFit="1" customWidth="1"/>
    <col min="7432" max="7432" width="25.85546875" bestFit="1" customWidth="1"/>
    <col min="7433" max="7434" width="16.28515625" bestFit="1" customWidth="1"/>
    <col min="7682" max="7682" width="10.85546875" bestFit="1" customWidth="1"/>
    <col min="7683" max="7683" width="8.85546875" bestFit="1" customWidth="1"/>
    <col min="7684" max="7684" width="10.85546875" bestFit="1" customWidth="1"/>
    <col min="7685" max="7685" width="9.5703125" bestFit="1" customWidth="1"/>
    <col min="7686" max="7686" width="11.7109375" bestFit="1" customWidth="1"/>
    <col min="7687" max="7687" width="10.42578125" bestFit="1" customWidth="1"/>
    <col min="7688" max="7688" width="25.85546875" bestFit="1" customWidth="1"/>
    <col min="7689" max="7690" width="16.28515625" bestFit="1" customWidth="1"/>
    <col min="7938" max="7938" width="10.85546875" bestFit="1" customWidth="1"/>
    <col min="7939" max="7939" width="8.85546875" bestFit="1" customWidth="1"/>
    <col min="7940" max="7940" width="10.85546875" bestFit="1" customWidth="1"/>
    <col min="7941" max="7941" width="9.5703125" bestFit="1" customWidth="1"/>
    <col min="7942" max="7942" width="11.7109375" bestFit="1" customWidth="1"/>
    <col min="7943" max="7943" width="10.42578125" bestFit="1" customWidth="1"/>
    <col min="7944" max="7944" width="25.85546875" bestFit="1" customWidth="1"/>
    <col min="7945" max="7946" width="16.28515625" bestFit="1" customWidth="1"/>
    <col min="8194" max="8194" width="10.85546875" bestFit="1" customWidth="1"/>
    <col min="8195" max="8195" width="8.85546875" bestFit="1" customWidth="1"/>
    <col min="8196" max="8196" width="10.85546875" bestFit="1" customWidth="1"/>
    <col min="8197" max="8197" width="9.5703125" bestFit="1" customWidth="1"/>
    <col min="8198" max="8198" width="11.7109375" bestFit="1" customWidth="1"/>
    <col min="8199" max="8199" width="10.42578125" bestFit="1" customWidth="1"/>
    <col min="8200" max="8200" width="25.85546875" bestFit="1" customWidth="1"/>
    <col min="8201" max="8202" width="16.28515625" bestFit="1" customWidth="1"/>
    <col min="8450" max="8450" width="10.85546875" bestFit="1" customWidth="1"/>
    <col min="8451" max="8451" width="8.85546875" bestFit="1" customWidth="1"/>
    <col min="8452" max="8452" width="10.85546875" bestFit="1" customWidth="1"/>
    <col min="8453" max="8453" width="9.5703125" bestFit="1" customWidth="1"/>
    <col min="8454" max="8454" width="11.7109375" bestFit="1" customWidth="1"/>
    <col min="8455" max="8455" width="10.42578125" bestFit="1" customWidth="1"/>
    <col min="8456" max="8456" width="25.85546875" bestFit="1" customWidth="1"/>
    <col min="8457" max="8458" width="16.28515625" bestFit="1" customWidth="1"/>
    <col min="8706" max="8706" width="10.85546875" bestFit="1" customWidth="1"/>
    <col min="8707" max="8707" width="8.85546875" bestFit="1" customWidth="1"/>
    <col min="8708" max="8708" width="10.85546875" bestFit="1" customWidth="1"/>
    <col min="8709" max="8709" width="9.5703125" bestFit="1" customWidth="1"/>
    <col min="8710" max="8710" width="11.7109375" bestFit="1" customWidth="1"/>
    <col min="8711" max="8711" width="10.42578125" bestFit="1" customWidth="1"/>
    <col min="8712" max="8712" width="25.85546875" bestFit="1" customWidth="1"/>
    <col min="8713" max="8714" width="16.28515625" bestFit="1" customWidth="1"/>
    <col min="8962" max="8962" width="10.85546875" bestFit="1" customWidth="1"/>
    <col min="8963" max="8963" width="8.85546875" bestFit="1" customWidth="1"/>
    <col min="8964" max="8964" width="10.85546875" bestFit="1" customWidth="1"/>
    <col min="8965" max="8965" width="9.5703125" bestFit="1" customWidth="1"/>
    <col min="8966" max="8966" width="11.7109375" bestFit="1" customWidth="1"/>
    <col min="8967" max="8967" width="10.42578125" bestFit="1" customWidth="1"/>
    <col min="8968" max="8968" width="25.85546875" bestFit="1" customWidth="1"/>
    <col min="8969" max="8970" width="16.28515625" bestFit="1" customWidth="1"/>
    <col min="9218" max="9218" width="10.85546875" bestFit="1" customWidth="1"/>
    <col min="9219" max="9219" width="8.85546875" bestFit="1" customWidth="1"/>
    <col min="9220" max="9220" width="10.85546875" bestFit="1" customWidth="1"/>
    <col min="9221" max="9221" width="9.5703125" bestFit="1" customWidth="1"/>
    <col min="9222" max="9222" width="11.7109375" bestFit="1" customWidth="1"/>
    <col min="9223" max="9223" width="10.42578125" bestFit="1" customWidth="1"/>
    <col min="9224" max="9224" width="25.85546875" bestFit="1" customWidth="1"/>
    <col min="9225" max="9226" width="16.28515625" bestFit="1" customWidth="1"/>
    <col min="9474" max="9474" width="10.85546875" bestFit="1" customWidth="1"/>
    <col min="9475" max="9475" width="8.85546875" bestFit="1" customWidth="1"/>
    <col min="9476" max="9476" width="10.85546875" bestFit="1" customWidth="1"/>
    <col min="9477" max="9477" width="9.5703125" bestFit="1" customWidth="1"/>
    <col min="9478" max="9478" width="11.7109375" bestFit="1" customWidth="1"/>
    <col min="9479" max="9479" width="10.42578125" bestFit="1" customWidth="1"/>
    <col min="9480" max="9480" width="25.85546875" bestFit="1" customWidth="1"/>
    <col min="9481" max="9482" width="16.28515625" bestFit="1" customWidth="1"/>
    <col min="9730" max="9730" width="10.85546875" bestFit="1" customWidth="1"/>
    <col min="9731" max="9731" width="8.85546875" bestFit="1" customWidth="1"/>
    <col min="9732" max="9732" width="10.85546875" bestFit="1" customWidth="1"/>
    <col min="9733" max="9733" width="9.5703125" bestFit="1" customWidth="1"/>
    <col min="9734" max="9734" width="11.7109375" bestFit="1" customWidth="1"/>
    <col min="9735" max="9735" width="10.42578125" bestFit="1" customWidth="1"/>
    <col min="9736" max="9736" width="25.85546875" bestFit="1" customWidth="1"/>
    <col min="9737" max="9738" width="16.28515625" bestFit="1" customWidth="1"/>
    <col min="9986" max="9986" width="10.85546875" bestFit="1" customWidth="1"/>
    <col min="9987" max="9987" width="8.85546875" bestFit="1" customWidth="1"/>
    <col min="9988" max="9988" width="10.85546875" bestFit="1" customWidth="1"/>
    <col min="9989" max="9989" width="9.5703125" bestFit="1" customWidth="1"/>
    <col min="9990" max="9990" width="11.7109375" bestFit="1" customWidth="1"/>
    <col min="9991" max="9991" width="10.42578125" bestFit="1" customWidth="1"/>
    <col min="9992" max="9992" width="25.85546875" bestFit="1" customWidth="1"/>
    <col min="9993" max="9994" width="16.28515625" bestFit="1" customWidth="1"/>
    <col min="10242" max="10242" width="10.85546875" bestFit="1" customWidth="1"/>
    <col min="10243" max="10243" width="8.85546875" bestFit="1" customWidth="1"/>
    <col min="10244" max="10244" width="10.85546875" bestFit="1" customWidth="1"/>
    <col min="10245" max="10245" width="9.5703125" bestFit="1" customWidth="1"/>
    <col min="10246" max="10246" width="11.7109375" bestFit="1" customWidth="1"/>
    <col min="10247" max="10247" width="10.42578125" bestFit="1" customWidth="1"/>
    <col min="10248" max="10248" width="25.85546875" bestFit="1" customWidth="1"/>
    <col min="10249" max="10250" width="16.28515625" bestFit="1" customWidth="1"/>
    <col min="10498" max="10498" width="10.85546875" bestFit="1" customWidth="1"/>
    <col min="10499" max="10499" width="8.85546875" bestFit="1" customWidth="1"/>
    <col min="10500" max="10500" width="10.85546875" bestFit="1" customWidth="1"/>
    <col min="10501" max="10501" width="9.5703125" bestFit="1" customWidth="1"/>
    <col min="10502" max="10502" width="11.7109375" bestFit="1" customWidth="1"/>
    <col min="10503" max="10503" width="10.42578125" bestFit="1" customWidth="1"/>
    <col min="10504" max="10504" width="25.85546875" bestFit="1" customWidth="1"/>
    <col min="10505" max="10506" width="16.28515625" bestFit="1" customWidth="1"/>
    <col min="10754" max="10754" width="10.85546875" bestFit="1" customWidth="1"/>
    <col min="10755" max="10755" width="8.85546875" bestFit="1" customWidth="1"/>
    <col min="10756" max="10756" width="10.85546875" bestFit="1" customWidth="1"/>
    <col min="10757" max="10757" width="9.5703125" bestFit="1" customWidth="1"/>
    <col min="10758" max="10758" width="11.7109375" bestFit="1" customWidth="1"/>
    <col min="10759" max="10759" width="10.42578125" bestFit="1" customWidth="1"/>
    <col min="10760" max="10760" width="25.85546875" bestFit="1" customWidth="1"/>
    <col min="10761" max="10762" width="16.28515625" bestFit="1" customWidth="1"/>
    <col min="11010" max="11010" width="10.85546875" bestFit="1" customWidth="1"/>
    <col min="11011" max="11011" width="8.85546875" bestFit="1" customWidth="1"/>
    <col min="11012" max="11012" width="10.85546875" bestFit="1" customWidth="1"/>
    <col min="11013" max="11013" width="9.5703125" bestFit="1" customWidth="1"/>
    <col min="11014" max="11014" width="11.7109375" bestFit="1" customWidth="1"/>
    <col min="11015" max="11015" width="10.42578125" bestFit="1" customWidth="1"/>
    <col min="11016" max="11016" width="25.85546875" bestFit="1" customWidth="1"/>
    <col min="11017" max="11018" width="16.28515625" bestFit="1" customWidth="1"/>
    <col min="11266" max="11266" width="10.85546875" bestFit="1" customWidth="1"/>
    <col min="11267" max="11267" width="8.85546875" bestFit="1" customWidth="1"/>
    <col min="11268" max="11268" width="10.85546875" bestFit="1" customWidth="1"/>
    <col min="11269" max="11269" width="9.5703125" bestFit="1" customWidth="1"/>
    <col min="11270" max="11270" width="11.7109375" bestFit="1" customWidth="1"/>
    <col min="11271" max="11271" width="10.42578125" bestFit="1" customWidth="1"/>
    <col min="11272" max="11272" width="25.85546875" bestFit="1" customWidth="1"/>
    <col min="11273" max="11274" width="16.28515625" bestFit="1" customWidth="1"/>
    <col min="11522" max="11522" width="10.85546875" bestFit="1" customWidth="1"/>
    <col min="11523" max="11523" width="8.85546875" bestFit="1" customWidth="1"/>
    <col min="11524" max="11524" width="10.85546875" bestFit="1" customWidth="1"/>
    <col min="11525" max="11525" width="9.5703125" bestFit="1" customWidth="1"/>
    <col min="11526" max="11526" width="11.7109375" bestFit="1" customWidth="1"/>
    <col min="11527" max="11527" width="10.42578125" bestFit="1" customWidth="1"/>
    <col min="11528" max="11528" width="25.85546875" bestFit="1" customWidth="1"/>
    <col min="11529" max="11530" width="16.28515625" bestFit="1" customWidth="1"/>
    <col min="11778" max="11778" width="10.85546875" bestFit="1" customWidth="1"/>
    <col min="11779" max="11779" width="8.85546875" bestFit="1" customWidth="1"/>
    <col min="11780" max="11780" width="10.85546875" bestFit="1" customWidth="1"/>
    <col min="11781" max="11781" width="9.5703125" bestFit="1" customWidth="1"/>
    <col min="11782" max="11782" width="11.7109375" bestFit="1" customWidth="1"/>
    <col min="11783" max="11783" width="10.42578125" bestFit="1" customWidth="1"/>
    <col min="11784" max="11784" width="25.85546875" bestFit="1" customWidth="1"/>
    <col min="11785" max="11786" width="16.28515625" bestFit="1" customWidth="1"/>
    <col min="12034" max="12034" width="10.85546875" bestFit="1" customWidth="1"/>
    <col min="12035" max="12035" width="8.85546875" bestFit="1" customWidth="1"/>
    <col min="12036" max="12036" width="10.85546875" bestFit="1" customWidth="1"/>
    <col min="12037" max="12037" width="9.5703125" bestFit="1" customWidth="1"/>
    <col min="12038" max="12038" width="11.7109375" bestFit="1" customWidth="1"/>
    <col min="12039" max="12039" width="10.42578125" bestFit="1" customWidth="1"/>
    <col min="12040" max="12040" width="25.85546875" bestFit="1" customWidth="1"/>
    <col min="12041" max="12042" width="16.28515625" bestFit="1" customWidth="1"/>
    <col min="12290" max="12290" width="10.85546875" bestFit="1" customWidth="1"/>
    <col min="12291" max="12291" width="8.85546875" bestFit="1" customWidth="1"/>
    <col min="12292" max="12292" width="10.85546875" bestFit="1" customWidth="1"/>
    <col min="12293" max="12293" width="9.5703125" bestFit="1" customWidth="1"/>
    <col min="12294" max="12294" width="11.7109375" bestFit="1" customWidth="1"/>
    <col min="12295" max="12295" width="10.42578125" bestFit="1" customWidth="1"/>
    <col min="12296" max="12296" width="25.85546875" bestFit="1" customWidth="1"/>
    <col min="12297" max="12298" width="16.28515625" bestFit="1" customWidth="1"/>
    <col min="12546" max="12546" width="10.85546875" bestFit="1" customWidth="1"/>
    <col min="12547" max="12547" width="8.85546875" bestFit="1" customWidth="1"/>
    <col min="12548" max="12548" width="10.85546875" bestFit="1" customWidth="1"/>
    <col min="12549" max="12549" width="9.5703125" bestFit="1" customWidth="1"/>
    <col min="12550" max="12550" width="11.7109375" bestFit="1" customWidth="1"/>
    <col min="12551" max="12551" width="10.42578125" bestFit="1" customWidth="1"/>
    <col min="12552" max="12552" width="25.85546875" bestFit="1" customWidth="1"/>
    <col min="12553" max="12554" width="16.28515625" bestFit="1" customWidth="1"/>
    <col min="12802" max="12802" width="10.85546875" bestFit="1" customWidth="1"/>
    <col min="12803" max="12803" width="8.85546875" bestFit="1" customWidth="1"/>
    <col min="12804" max="12804" width="10.85546875" bestFit="1" customWidth="1"/>
    <col min="12805" max="12805" width="9.5703125" bestFit="1" customWidth="1"/>
    <col min="12806" max="12806" width="11.7109375" bestFit="1" customWidth="1"/>
    <col min="12807" max="12807" width="10.42578125" bestFit="1" customWidth="1"/>
    <col min="12808" max="12808" width="25.85546875" bestFit="1" customWidth="1"/>
    <col min="12809" max="12810" width="16.28515625" bestFit="1" customWidth="1"/>
    <col min="13058" max="13058" width="10.85546875" bestFit="1" customWidth="1"/>
    <col min="13059" max="13059" width="8.85546875" bestFit="1" customWidth="1"/>
    <col min="13060" max="13060" width="10.85546875" bestFit="1" customWidth="1"/>
    <col min="13061" max="13061" width="9.5703125" bestFit="1" customWidth="1"/>
    <col min="13062" max="13062" width="11.7109375" bestFit="1" customWidth="1"/>
    <col min="13063" max="13063" width="10.42578125" bestFit="1" customWidth="1"/>
    <col min="13064" max="13064" width="25.85546875" bestFit="1" customWidth="1"/>
    <col min="13065" max="13066" width="16.28515625" bestFit="1" customWidth="1"/>
    <col min="13314" max="13314" width="10.85546875" bestFit="1" customWidth="1"/>
    <col min="13315" max="13315" width="8.85546875" bestFit="1" customWidth="1"/>
    <col min="13316" max="13316" width="10.85546875" bestFit="1" customWidth="1"/>
    <col min="13317" max="13317" width="9.5703125" bestFit="1" customWidth="1"/>
    <col min="13318" max="13318" width="11.7109375" bestFit="1" customWidth="1"/>
    <col min="13319" max="13319" width="10.42578125" bestFit="1" customWidth="1"/>
    <col min="13320" max="13320" width="25.85546875" bestFit="1" customWidth="1"/>
    <col min="13321" max="13322" width="16.28515625" bestFit="1" customWidth="1"/>
    <col min="13570" max="13570" width="10.85546875" bestFit="1" customWidth="1"/>
    <col min="13571" max="13571" width="8.85546875" bestFit="1" customWidth="1"/>
    <col min="13572" max="13572" width="10.85546875" bestFit="1" customWidth="1"/>
    <col min="13573" max="13573" width="9.5703125" bestFit="1" customWidth="1"/>
    <col min="13574" max="13574" width="11.7109375" bestFit="1" customWidth="1"/>
    <col min="13575" max="13575" width="10.42578125" bestFit="1" customWidth="1"/>
    <col min="13576" max="13576" width="25.85546875" bestFit="1" customWidth="1"/>
    <col min="13577" max="13578" width="16.28515625" bestFit="1" customWidth="1"/>
    <col min="13826" max="13826" width="10.85546875" bestFit="1" customWidth="1"/>
    <col min="13827" max="13827" width="8.85546875" bestFit="1" customWidth="1"/>
    <col min="13828" max="13828" width="10.85546875" bestFit="1" customWidth="1"/>
    <col min="13829" max="13829" width="9.5703125" bestFit="1" customWidth="1"/>
    <col min="13830" max="13830" width="11.7109375" bestFit="1" customWidth="1"/>
    <col min="13831" max="13831" width="10.42578125" bestFit="1" customWidth="1"/>
    <col min="13832" max="13832" width="25.85546875" bestFit="1" customWidth="1"/>
    <col min="13833" max="13834" width="16.28515625" bestFit="1" customWidth="1"/>
    <col min="14082" max="14082" width="10.85546875" bestFit="1" customWidth="1"/>
    <col min="14083" max="14083" width="8.85546875" bestFit="1" customWidth="1"/>
    <col min="14084" max="14084" width="10.85546875" bestFit="1" customWidth="1"/>
    <col min="14085" max="14085" width="9.5703125" bestFit="1" customWidth="1"/>
    <col min="14086" max="14086" width="11.7109375" bestFit="1" customWidth="1"/>
    <col min="14087" max="14087" width="10.42578125" bestFit="1" customWidth="1"/>
    <col min="14088" max="14088" width="25.85546875" bestFit="1" customWidth="1"/>
    <col min="14089" max="14090" width="16.28515625" bestFit="1" customWidth="1"/>
    <col min="14338" max="14338" width="10.85546875" bestFit="1" customWidth="1"/>
    <col min="14339" max="14339" width="8.85546875" bestFit="1" customWidth="1"/>
    <col min="14340" max="14340" width="10.85546875" bestFit="1" customWidth="1"/>
    <col min="14341" max="14341" width="9.5703125" bestFit="1" customWidth="1"/>
    <col min="14342" max="14342" width="11.7109375" bestFit="1" customWidth="1"/>
    <col min="14343" max="14343" width="10.42578125" bestFit="1" customWidth="1"/>
    <col min="14344" max="14344" width="25.85546875" bestFit="1" customWidth="1"/>
    <col min="14345" max="14346" width="16.28515625" bestFit="1" customWidth="1"/>
    <col min="14594" max="14594" width="10.85546875" bestFit="1" customWidth="1"/>
    <col min="14595" max="14595" width="8.85546875" bestFit="1" customWidth="1"/>
    <col min="14596" max="14596" width="10.85546875" bestFit="1" customWidth="1"/>
    <col min="14597" max="14597" width="9.5703125" bestFit="1" customWidth="1"/>
    <col min="14598" max="14598" width="11.7109375" bestFit="1" customWidth="1"/>
    <col min="14599" max="14599" width="10.42578125" bestFit="1" customWidth="1"/>
    <col min="14600" max="14600" width="25.85546875" bestFit="1" customWidth="1"/>
    <col min="14601" max="14602" width="16.28515625" bestFit="1" customWidth="1"/>
    <col min="14850" max="14850" width="10.85546875" bestFit="1" customWidth="1"/>
    <col min="14851" max="14851" width="8.85546875" bestFit="1" customWidth="1"/>
    <col min="14852" max="14852" width="10.85546875" bestFit="1" customWidth="1"/>
    <col min="14853" max="14853" width="9.5703125" bestFit="1" customWidth="1"/>
    <col min="14854" max="14854" width="11.7109375" bestFit="1" customWidth="1"/>
    <col min="14855" max="14855" width="10.42578125" bestFit="1" customWidth="1"/>
    <col min="14856" max="14856" width="25.85546875" bestFit="1" customWidth="1"/>
    <col min="14857" max="14858" width="16.28515625" bestFit="1" customWidth="1"/>
    <col min="15106" max="15106" width="10.85546875" bestFit="1" customWidth="1"/>
    <col min="15107" max="15107" width="8.85546875" bestFit="1" customWidth="1"/>
    <col min="15108" max="15108" width="10.85546875" bestFit="1" customWidth="1"/>
    <col min="15109" max="15109" width="9.5703125" bestFit="1" customWidth="1"/>
    <col min="15110" max="15110" width="11.7109375" bestFit="1" customWidth="1"/>
    <col min="15111" max="15111" width="10.42578125" bestFit="1" customWidth="1"/>
    <col min="15112" max="15112" width="25.85546875" bestFit="1" customWidth="1"/>
    <col min="15113" max="15114" width="16.28515625" bestFit="1" customWidth="1"/>
    <col min="15362" max="15362" width="10.85546875" bestFit="1" customWidth="1"/>
    <col min="15363" max="15363" width="8.85546875" bestFit="1" customWidth="1"/>
    <col min="15364" max="15364" width="10.85546875" bestFit="1" customWidth="1"/>
    <col min="15365" max="15365" width="9.5703125" bestFit="1" customWidth="1"/>
    <col min="15366" max="15366" width="11.7109375" bestFit="1" customWidth="1"/>
    <col min="15367" max="15367" width="10.42578125" bestFit="1" customWidth="1"/>
    <col min="15368" max="15368" width="25.85546875" bestFit="1" customWidth="1"/>
    <col min="15369" max="15370" width="16.28515625" bestFit="1" customWidth="1"/>
    <col min="15618" max="15618" width="10.85546875" bestFit="1" customWidth="1"/>
    <col min="15619" max="15619" width="8.85546875" bestFit="1" customWidth="1"/>
    <col min="15620" max="15620" width="10.85546875" bestFit="1" customWidth="1"/>
    <col min="15621" max="15621" width="9.5703125" bestFit="1" customWidth="1"/>
    <col min="15622" max="15622" width="11.7109375" bestFit="1" customWidth="1"/>
    <col min="15623" max="15623" width="10.42578125" bestFit="1" customWidth="1"/>
    <col min="15624" max="15624" width="25.85546875" bestFit="1" customWidth="1"/>
    <col min="15625" max="15626" width="16.28515625" bestFit="1" customWidth="1"/>
    <col min="15874" max="15874" width="10.85546875" bestFit="1" customWidth="1"/>
    <col min="15875" max="15875" width="8.85546875" bestFit="1" customWidth="1"/>
    <col min="15876" max="15876" width="10.85546875" bestFit="1" customWidth="1"/>
    <col min="15877" max="15877" width="9.5703125" bestFit="1" customWidth="1"/>
    <col min="15878" max="15878" width="11.7109375" bestFit="1" customWidth="1"/>
    <col min="15879" max="15879" width="10.42578125" bestFit="1" customWidth="1"/>
    <col min="15880" max="15880" width="25.85546875" bestFit="1" customWidth="1"/>
    <col min="15881" max="15882" width="16.28515625" bestFit="1" customWidth="1"/>
    <col min="16130" max="16130" width="10.85546875" bestFit="1" customWidth="1"/>
    <col min="16131" max="16131" width="8.85546875" bestFit="1" customWidth="1"/>
    <col min="16132" max="16132" width="10.85546875" bestFit="1" customWidth="1"/>
    <col min="16133" max="16133" width="9.5703125" bestFit="1" customWidth="1"/>
    <col min="16134" max="16134" width="11.7109375" bestFit="1" customWidth="1"/>
    <col min="16135" max="16135" width="10.42578125" bestFit="1" customWidth="1"/>
    <col min="16136" max="16136" width="25.85546875" bestFit="1" customWidth="1"/>
    <col min="16137" max="16138" width="16.28515625" bestFit="1" customWidth="1"/>
  </cols>
  <sheetData>
    <row r="1" spans="1:12">
      <c r="A1" t="s">
        <v>194</v>
      </c>
    </row>
    <row r="4" spans="1:12">
      <c r="B4" s="69" t="s">
        <v>190</v>
      </c>
    </row>
    <row r="5" spans="1:12" ht="15.75" thickBot="1">
      <c r="B5" s="72" t="s">
        <v>178</v>
      </c>
      <c r="C5" s="72" t="s">
        <v>175</v>
      </c>
      <c r="D5" s="72" t="s">
        <v>89</v>
      </c>
      <c r="E5" s="72" t="s">
        <v>179</v>
      </c>
      <c r="F5" s="72" t="s">
        <v>180</v>
      </c>
      <c r="G5" s="73" t="s">
        <v>182</v>
      </c>
      <c r="H5" s="72" t="s">
        <v>191</v>
      </c>
      <c r="I5" s="72" t="s">
        <v>192</v>
      </c>
    </row>
    <row r="6" spans="1:12" s="78" customFormat="1">
      <c r="C6" s="78" t="s">
        <v>176</v>
      </c>
      <c r="D6" s="78" t="s">
        <v>187</v>
      </c>
      <c r="E6" s="79" t="s">
        <v>219</v>
      </c>
      <c r="F6" s="79" t="s">
        <v>165</v>
      </c>
      <c r="G6" s="78">
        <v>0</v>
      </c>
      <c r="H6" s="78" t="s">
        <v>193</v>
      </c>
      <c r="I6" s="79"/>
    </row>
    <row r="7" spans="1:12" s="78" customFormat="1">
      <c r="C7" s="78" t="s">
        <v>176</v>
      </c>
      <c r="D7" s="78" t="s">
        <v>187</v>
      </c>
      <c r="E7" s="79" t="s">
        <v>277</v>
      </c>
      <c r="F7" s="79" t="s">
        <v>278</v>
      </c>
      <c r="G7" s="78">
        <v>0</v>
      </c>
      <c r="H7" s="78" t="s">
        <v>193</v>
      </c>
      <c r="I7" s="79" t="s">
        <v>279</v>
      </c>
    </row>
    <row r="8" spans="1:12" s="78" customFormat="1">
      <c r="C8" s="78" t="s">
        <v>176</v>
      </c>
      <c r="D8" s="78" t="s">
        <v>187</v>
      </c>
      <c r="E8" s="79" t="s">
        <v>281</v>
      </c>
      <c r="F8" s="79" t="s">
        <v>278</v>
      </c>
      <c r="G8" s="78">
        <v>0</v>
      </c>
      <c r="H8" s="78" t="s">
        <v>193</v>
      </c>
      <c r="I8" s="79" t="s">
        <v>280</v>
      </c>
    </row>
    <row r="9" spans="1:12">
      <c r="C9" s="78" t="s">
        <v>176</v>
      </c>
      <c r="D9" t="s">
        <v>187</v>
      </c>
      <c r="E9">
        <v>0</v>
      </c>
      <c r="G9">
        <v>1</v>
      </c>
      <c r="H9" t="s">
        <v>193</v>
      </c>
    </row>
    <row r="12" spans="1:12">
      <c r="B12" s="69" t="s">
        <v>177</v>
      </c>
      <c r="I12" s="70"/>
      <c r="J12" s="71"/>
    </row>
    <row r="13" spans="1:12" ht="15.75" thickBot="1">
      <c r="B13" s="72" t="s">
        <v>178</v>
      </c>
      <c r="C13" s="72" t="s">
        <v>175</v>
      </c>
      <c r="D13" s="72" t="s">
        <v>89</v>
      </c>
      <c r="E13" s="72" t="s">
        <v>179</v>
      </c>
      <c r="F13" s="72" t="s">
        <v>180</v>
      </c>
      <c r="G13" s="72" t="s">
        <v>181</v>
      </c>
      <c r="H13" s="73" t="s">
        <v>182</v>
      </c>
      <c r="I13" s="74" t="s">
        <v>183</v>
      </c>
      <c r="J13" s="74" t="s">
        <v>184</v>
      </c>
    </row>
    <row r="16" spans="1:12">
      <c r="C16" t="s">
        <v>186</v>
      </c>
      <c r="D16" t="s">
        <v>187</v>
      </c>
      <c r="H16">
        <v>0</v>
      </c>
      <c r="J16" t="s">
        <v>188</v>
      </c>
      <c r="L16" t="s">
        <v>189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B1:P27"/>
  <sheetViews>
    <sheetView zoomScale="85" zoomScaleNormal="85" workbookViewId="0">
      <selection activeCell="M1" sqref="M1"/>
    </sheetView>
  </sheetViews>
  <sheetFormatPr defaultRowHeight="15"/>
  <cols>
    <col min="1" max="1" width="9.140625" style="78"/>
    <col min="2" max="2" width="7.140625" style="78" customWidth="1"/>
    <col min="3" max="3" width="9.140625" style="78"/>
    <col min="4" max="4" width="22" style="78" bestFit="1" customWidth="1"/>
    <col min="5" max="5" width="2" style="78" bestFit="1" customWidth="1"/>
    <col min="6" max="9" width="5.5703125" style="78" bestFit="1" customWidth="1"/>
    <col min="10" max="10" width="5" style="78" bestFit="1" customWidth="1"/>
    <col min="11" max="11" width="9.140625" style="78"/>
    <col min="12" max="12" width="6.5703125" style="78" customWidth="1"/>
    <col min="13" max="13" width="11.140625" style="78" bestFit="1" customWidth="1"/>
    <col min="14" max="14" width="26.85546875" style="78" bestFit="1" customWidth="1"/>
    <col min="15" max="15" width="8.42578125" style="78" bestFit="1" customWidth="1"/>
    <col min="16" max="16" width="5.5703125" style="78" bestFit="1" customWidth="1"/>
    <col min="17" max="18" width="9.140625" style="78" customWidth="1"/>
    <col min="19" max="16384" width="9.140625" style="78"/>
  </cols>
  <sheetData>
    <row r="1" spans="2:16">
      <c r="B1" s="14" t="s">
        <v>174</v>
      </c>
      <c r="L1" s="14" t="s">
        <v>174</v>
      </c>
    </row>
    <row r="2" spans="2:16">
      <c r="B2" s="78" t="s">
        <v>56</v>
      </c>
      <c r="C2" s="78" t="s">
        <v>89</v>
      </c>
      <c r="D2" s="78" t="s">
        <v>57</v>
      </c>
      <c r="E2" s="78">
        <v>0</v>
      </c>
      <c r="F2" s="78">
        <v>1990</v>
      </c>
      <c r="G2" s="78">
        <v>2000</v>
      </c>
      <c r="H2" s="78">
        <v>2010</v>
      </c>
      <c r="I2" s="78">
        <v>2015</v>
      </c>
      <c r="J2" s="78">
        <v>2018</v>
      </c>
      <c r="L2" s="78" t="s">
        <v>56</v>
      </c>
      <c r="M2" s="78" t="s">
        <v>89</v>
      </c>
      <c r="N2" s="78" t="s">
        <v>57</v>
      </c>
      <c r="O2" s="78" t="s">
        <v>175</v>
      </c>
      <c r="P2" s="78">
        <v>2018</v>
      </c>
    </row>
    <row r="3" spans="2:16">
      <c r="B3" s="78" t="s">
        <v>241</v>
      </c>
      <c r="C3" s="78" t="s">
        <v>55</v>
      </c>
      <c r="D3" s="78" t="s">
        <v>34</v>
      </c>
      <c r="E3" s="78">
        <v>1</v>
      </c>
      <c r="F3" s="77">
        <v>0.25</v>
      </c>
      <c r="G3" s="77">
        <v>0.25</v>
      </c>
      <c r="H3" s="77"/>
      <c r="I3" s="77"/>
      <c r="J3" s="77" t="s">
        <v>171</v>
      </c>
      <c r="L3" s="78" t="s">
        <v>241</v>
      </c>
      <c r="M3" s="78" t="s">
        <v>165</v>
      </c>
      <c r="N3" s="78" t="s">
        <v>34</v>
      </c>
      <c r="O3" s="78" t="s">
        <v>176</v>
      </c>
      <c r="P3" s="77">
        <f>CH_IS_NO_ENTSOE!E8/1000/2</f>
        <v>0.27100000000000002</v>
      </c>
    </row>
    <row r="4" spans="2:16">
      <c r="B4" s="78" t="s">
        <v>241</v>
      </c>
      <c r="C4" s="78" t="s">
        <v>55</v>
      </c>
      <c r="D4" s="78" t="s">
        <v>35</v>
      </c>
      <c r="E4" s="78">
        <v>1</v>
      </c>
      <c r="F4" s="77">
        <v>0.25</v>
      </c>
      <c r="G4" s="77">
        <v>0.25</v>
      </c>
      <c r="H4" s="77"/>
      <c r="I4" s="77" t="s">
        <v>171</v>
      </c>
      <c r="J4" s="77" t="s">
        <v>171</v>
      </c>
      <c r="L4" s="78" t="s">
        <v>241</v>
      </c>
      <c r="M4" s="78" t="s">
        <v>165</v>
      </c>
      <c r="N4" s="78" t="s">
        <v>35</v>
      </c>
      <c r="O4" s="78" t="s">
        <v>176</v>
      </c>
      <c r="P4" s="77">
        <f>P3</f>
        <v>0.27100000000000002</v>
      </c>
    </row>
    <row r="5" spans="2:16">
      <c r="B5" s="78" t="s">
        <v>241</v>
      </c>
      <c r="C5" s="78" t="s">
        <v>55</v>
      </c>
      <c r="D5" s="78" t="s">
        <v>52</v>
      </c>
      <c r="E5" s="78">
        <v>1</v>
      </c>
      <c r="F5" s="77"/>
      <c r="G5" s="77"/>
      <c r="H5" s="77">
        <v>0.4</v>
      </c>
      <c r="I5" s="77">
        <v>0.6</v>
      </c>
      <c r="J5" s="77" t="s">
        <v>171</v>
      </c>
      <c r="P5" s="77"/>
    </row>
    <row r="6" spans="2:16">
      <c r="B6" s="78" t="s">
        <v>239</v>
      </c>
      <c r="C6" s="78" t="s">
        <v>55</v>
      </c>
      <c r="D6" s="78" t="s">
        <v>28</v>
      </c>
      <c r="E6" s="78">
        <v>1</v>
      </c>
      <c r="F6" s="77"/>
      <c r="G6" s="77">
        <v>0.1</v>
      </c>
      <c r="H6" s="77">
        <v>0.1</v>
      </c>
      <c r="I6" s="77" t="s">
        <v>171</v>
      </c>
      <c r="J6" s="77" t="s">
        <v>171</v>
      </c>
      <c r="P6" s="77"/>
    </row>
    <row r="7" spans="2:16">
      <c r="B7" s="78" t="s">
        <v>239</v>
      </c>
      <c r="C7" s="78" t="s">
        <v>55</v>
      </c>
      <c r="D7" s="78" t="s">
        <v>49</v>
      </c>
      <c r="E7" s="78">
        <v>1</v>
      </c>
      <c r="F7" s="77"/>
      <c r="G7" s="77">
        <f>CH_IS_NO_ENTSOE!C10/1000/3</f>
        <v>0.55466666666666664</v>
      </c>
      <c r="H7" s="77">
        <f>G7</f>
        <v>0.55466666666666664</v>
      </c>
      <c r="I7" s="77">
        <f>H7</f>
        <v>0.55466666666666664</v>
      </c>
      <c r="J7" s="77">
        <f>I7</f>
        <v>0.55466666666666664</v>
      </c>
    </row>
    <row r="8" spans="2:16">
      <c r="B8" s="78" t="s">
        <v>240</v>
      </c>
      <c r="C8" s="78" t="s">
        <v>55</v>
      </c>
      <c r="D8" s="78" t="s">
        <v>42</v>
      </c>
      <c r="E8" s="78">
        <v>1</v>
      </c>
      <c r="F8" s="77"/>
      <c r="G8" s="77"/>
      <c r="H8" s="77">
        <f>CH_IS_NO_ENTSOE!D12/1000</f>
        <v>0.748</v>
      </c>
      <c r="I8" s="77"/>
      <c r="J8" s="77"/>
    </row>
    <row r="9" spans="2:16">
      <c r="F9" s="77"/>
      <c r="G9" s="77"/>
      <c r="H9" s="77"/>
      <c r="I9" s="77"/>
      <c r="J9" s="77"/>
    </row>
    <row r="10" spans="2:16">
      <c r="F10" s="77"/>
      <c r="G10" s="77"/>
      <c r="H10" s="77"/>
      <c r="I10" s="77"/>
      <c r="J10" s="77"/>
    </row>
    <row r="11" spans="2:16">
      <c r="F11" s="77"/>
      <c r="G11" s="77"/>
      <c r="H11" s="77"/>
      <c r="I11" s="77"/>
      <c r="J11" s="77"/>
    </row>
    <row r="12" spans="2:16">
      <c r="F12" s="77"/>
      <c r="G12" s="77"/>
      <c r="H12" s="77"/>
      <c r="I12" s="77"/>
      <c r="J12" s="77"/>
    </row>
    <row r="13" spans="2:16">
      <c r="F13" s="77"/>
      <c r="G13" s="77"/>
      <c r="H13" s="77"/>
      <c r="I13" s="77"/>
      <c r="J13" s="77"/>
    </row>
    <row r="14" spans="2:16">
      <c r="F14" s="77"/>
      <c r="G14" s="77"/>
      <c r="H14" s="77"/>
      <c r="I14" s="77"/>
      <c r="J14" s="77"/>
    </row>
    <row r="15" spans="2:16">
      <c r="F15" s="77"/>
      <c r="G15" s="77"/>
      <c r="H15" s="77"/>
      <c r="I15" s="77"/>
      <c r="J15" s="77"/>
    </row>
    <row r="16" spans="2:16">
      <c r="F16" s="77"/>
      <c r="G16" s="77"/>
      <c r="H16" s="77"/>
      <c r="I16" s="77"/>
      <c r="J16" s="77"/>
    </row>
    <row r="17" spans="6:10">
      <c r="F17" s="77"/>
      <c r="G17" s="77"/>
      <c r="H17" s="77"/>
      <c r="I17" s="77"/>
      <c r="J17" s="77"/>
    </row>
    <row r="18" spans="6:10">
      <c r="F18" s="77"/>
      <c r="G18" s="77"/>
      <c r="H18" s="77"/>
      <c r="I18" s="77"/>
      <c r="J18" s="77"/>
    </row>
    <row r="19" spans="6:10">
      <c r="F19" s="77"/>
      <c r="G19" s="77"/>
      <c r="H19" s="77"/>
      <c r="I19" s="77"/>
      <c r="J19" s="77"/>
    </row>
    <row r="20" spans="6:10">
      <c r="F20" s="77"/>
      <c r="G20" s="77"/>
      <c r="H20" s="77"/>
      <c r="I20" s="77"/>
      <c r="J20" s="77"/>
    </row>
    <row r="21" spans="6:10">
      <c r="F21" s="77"/>
      <c r="G21" s="77"/>
      <c r="H21" s="77"/>
      <c r="I21" s="77"/>
      <c r="J21" s="77"/>
    </row>
    <row r="22" spans="6:10">
      <c r="F22" s="77"/>
      <c r="G22" s="77"/>
      <c r="H22" s="77"/>
      <c r="I22" s="77"/>
      <c r="J22" s="77"/>
    </row>
    <row r="23" spans="6:10">
      <c r="F23" s="77"/>
      <c r="G23" s="77"/>
      <c r="H23" s="77"/>
      <c r="I23" s="77"/>
      <c r="J23" s="77"/>
    </row>
    <row r="24" spans="6:10">
      <c r="F24" s="77"/>
      <c r="G24" s="77"/>
      <c r="H24" s="77"/>
      <c r="I24" s="77"/>
      <c r="J24" s="77"/>
    </row>
    <row r="25" spans="6:10">
      <c r="F25" s="77"/>
      <c r="G25" s="77"/>
      <c r="H25" s="77"/>
      <c r="I25" s="77"/>
      <c r="J25" s="77"/>
    </row>
    <row r="26" spans="6:10">
      <c r="F26" s="77"/>
      <c r="G26" s="77"/>
      <c r="H26" s="77"/>
      <c r="I26" s="77"/>
      <c r="J26" s="77"/>
    </row>
    <row r="27" spans="6:10">
      <c r="F27" s="77"/>
      <c r="G27" s="77"/>
      <c r="H27" s="77"/>
      <c r="I27" s="77"/>
      <c r="J27" s="7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E35"/>
  <sheetViews>
    <sheetView workbookViewId="0">
      <selection activeCell="B6" sqref="B6"/>
    </sheetView>
  </sheetViews>
  <sheetFormatPr defaultRowHeight="15"/>
  <cols>
    <col min="1" max="1" width="9.140625" style="78"/>
    <col min="2" max="2" width="44.5703125" style="78" bestFit="1" customWidth="1"/>
    <col min="3" max="3" width="9.140625" style="78"/>
    <col min="4" max="4" width="20.140625" style="78" customWidth="1"/>
    <col min="5" max="12" width="9.140625" style="78"/>
    <col min="13" max="13" width="19.42578125" style="78" customWidth="1"/>
    <col min="14" max="14" width="10.42578125" style="78" customWidth="1"/>
    <col min="15" max="16384" width="9.140625" style="78"/>
  </cols>
  <sheetData>
    <row r="1" spans="2:5">
      <c r="B1" s="78" t="s">
        <v>271</v>
      </c>
    </row>
    <row r="2" spans="2:5">
      <c r="B2" s="78" t="s">
        <v>269</v>
      </c>
    </row>
    <row r="3" spans="2:5">
      <c r="B3" s="80" t="s">
        <v>270</v>
      </c>
    </row>
    <row r="4" spans="2:5">
      <c r="B4" s="80"/>
    </row>
    <row r="5" spans="2:5">
      <c r="B5" s="78" t="s">
        <v>276</v>
      </c>
    </row>
    <row r="6" spans="2:5">
      <c r="B6" s="80"/>
    </row>
    <row r="7" spans="2:5">
      <c r="B7" s="78" t="s">
        <v>225</v>
      </c>
      <c r="C7" s="78" t="s">
        <v>239</v>
      </c>
      <c r="D7" s="78" t="s">
        <v>240</v>
      </c>
      <c r="E7" s="78" t="s">
        <v>241</v>
      </c>
    </row>
    <row r="8" spans="2:5">
      <c r="B8" s="78" t="s">
        <v>272</v>
      </c>
      <c r="E8" s="78">
        <v>542</v>
      </c>
    </row>
    <row r="9" spans="2:5">
      <c r="B9" s="78" t="s">
        <v>230</v>
      </c>
      <c r="C9" s="78">
        <v>75</v>
      </c>
      <c r="D9" s="78">
        <v>2</v>
      </c>
      <c r="E9" s="78">
        <v>1749</v>
      </c>
    </row>
    <row r="10" spans="2:5">
      <c r="B10" s="78" t="s">
        <v>231</v>
      </c>
      <c r="C10" s="78">
        <v>1664</v>
      </c>
      <c r="E10" s="78">
        <v>45</v>
      </c>
    </row>
    <row r="11" spans="2:5">
      <c r="B11" s="78" t="s">
        <v>232</v>
      </c>
      <c r="C11" s="78">
        <v>196</v>
      </c>
      <c r="E11" s="78">
        <v>7</v>
      </c>
    </row>
    <row r="12" spans="2:5">
      <c r="B12" s="78" t="s">
        <v>233</v>
      </c>
      <c r="D12" s="78">
        <v>748</v>
      </c>
    </row>
    <row r="14" spans="2:5">
      <c r="B14" s="78" t="s">
        <v>274</v>
      </c>
    </row>
    <row r="15" spans="2:5">
      <c r="B15" s="78" t="s">
        <v>87</v>
      </c>
      <c r="C15" s="78">
        <v>3333</v>
      </c>
    </row>
    <row r="16" spans="2:5">
      <c r="B16" s="78" t="s">
        <v>273</v>
      </c>
      <c r="D16" s="78">
        <v>11</v>
      </c>
    </row>
    <row r="17" spans="2:5">
      <c r="B17" s="78" t="s">
        <v>235</v>
      </c>
      <c r="C17" s="78">
        <v>8152</v>
      </c>
      <c r="D17" s="78">
        <v>1948</v>
      </c>
      <c r="E17" s="78">
        <v>25385</v>
      </c>
    </row>
    <row r="18" spans="2:5">
      <c r="B18" s="78" t="s">
        <v>236</v>
      </c>
      <c r="C18" s="78">
        <v>4053</v>
      </c>
      <c r="D18" s="78">
        <v>25</v>
      </c>
      <c r="E18" s="78">
        <v>5801</v>
      </c>
    </row>
    <row r="19" spans="2:5">
      <c r="B19" s="78" t="s">
        <v>237</v>
      </c>
      <c r="E19" s="78">
        <v>1388</v>
      </c>
    </row>
    <row r="20" spans="2:5">
      <c r="B20" s="78" t="s">
        <v>238</v>
      </c>
      <c r="E20" s="78">
        <v>53</v>
      </c>
    </row>
    <row r="21" spans="2:5">
      <c r="B21" s="78" t="s">
        <v>229</v>
      </c>
      <c r="C21" s="78">
        <v>211</v>
      </c>
    </row>
    <row r="22" spans="2:5">
      <c r="B22" s="78" t="s">
        <v>234</v>
      </c>
      <c r="C22" s="78">
        <v>211</v>
      </c>
      <c r="E22" s="78">
        <v>51</v>
      </c>
    </row>
    <row r="26" spans="2:5">
      <c r="B26" s="81" t="s">
        <v>241</v>
      </c>
      <c r="C26" s="81">
        <v>2010</v>
      </c>
      <c r="D26" s="81" t="s">
        <v>34</v>
      </c>
      <c r="E26" s="81">
        <v>0.26</v>
      </c>
    </row>
    <row r="27" spans="2:5">
      <c r="B27" s="81" t="s">
        <v>241</v>
      </c>
      <c r="C27" s="81">
        <v>2010</v>
      </c>
      <c r="D27" s="81" t="s">
        <v>35</v>
      </c>
      <c r="E27" s="81">
        <v>0.22900000000000001</v>
      </c>
    </row>
    <row r="28" spans="2:5">
      <c r="B28" s="81" t="s">
        <v>241</v>
      </c>
      <c r="C28" s="81">
        <v>2010</v>
      </c>
      <c r="D28" s="81" t="s">
        <v>46</v>
      </c>
      <c r="E28" s="81">
        <v>0.42</v>
      </c>
    </row>
    <row r="29" spans="2:5">
      <c r="B29" s="81" t="s">
        <v>241</v>
      </c>
      <c r="C29" s="81">
        <v>2010</v>
      </c>
      <c r="D29" s="81" t="s">
        <v>47</v>
      </c>
      <c r="E29" s="81">
        <v>0.35500000000000009</v>
      </c>
    </row>
    <row r="30" spans="2:5">
      <c r="B30" s="81" t="s">
        <v>241</v>
      </c>
      <c r="C30" s="81">
        <v>2010</v>
      </c>
      <c r="D30" s="81" t="s">
        <v>52</v>
      </c>
      <c r="E30" s="81">
        <v>0.37510000000000004</v>
      </c>
    </row>
    <row r="31" spans="2:5">
      <c r="B31" s="81" t="s">
        <v>241</v>
      </c>
      <c r="C31" s="81">
        <v>2011</v>
      </c>
      <c r="D31" s="81" t="s">
        <v>52</v>
      </c>
      <c r="E31" s="81">
        <v>0.10300000000000001</v>
      </c>
    </row>
    <row r="32" spans="2:5">
      <c r="B32" s="81" t="s">
        <v>241</v>
      </c>
      <c r="C32" s="81">
        <v>2012</v>
      </c>
      <c r="D32" s="81" t="s">
        <v>52</v>
      </c>
      <c r="E32" s="81">
        <v>0.11299999999999999</v>
      </c>
    </row>
    <row r="33" spans="2:5">
      <c r="B33" s="81" t="s">
        <v>241</v>
      </c>
      <c r="C33" s="81">
        <v>2013</v>
      </c>
      <c r="D33" s="81" t="s">
        <v>52</v>
      </c>
      <c r="E33" s="81">
        <v>0.21199999999999999</v>
      </c>
    </row>
    <row r="34" spans="2:5">
      <c r="B34" s="81" t="s">
        <v>241</v>
      </c>
      <c r="C34" s="81">
        <v>2015</v>
      </c>
      <c r="D34" s="81" t="s">
        <v>52</v>
      </c>
      <c r="E34" s="81">
        <v>0.2</v>
      </c>
    </row>
    <row r="35" spans="2:5">
      <c r="B35" s="81" t="s">
        <v>241</v>
      </c>
      <c r="C35" s="81">
        <v>2005</v>
      </c>
      <c r="D35" s="81" t="s">
        <v>52</v>
      </c>
      <c r="E35" s="81">
        <v>0.26189000000000007</v>
      </c>
    </row>
  </sheetData>
  <hyperlinks>
    <hyperlink ref="B3"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I37"/>
  <sheetViews>
    <sheetView zoomScale="70" zoomScaleNormal="70" workbookViewId="0">
      <selection activeCell="V11" sqref="V11"/>
    </sheetView>
  </sheetViews>
  <sheetFormatPr defaultRowHeight="15"/>
  <cols>
    <col min="1" max="16384" width="9.140625" style="78"/>
  </cols>
  <sheetData>
    <row r="1" spans="1:35">
      <c r="A1" s="78" t="s">
        <v>225</v>
      </c>
      <c r="B1" s="78" t="s">
        <v>275</v>
      </c>
      <c r="C1" s="78" t="s">
        <v>226</v>
      </c>
      <c r="D1" s="78" t="s">
        <v>242</v>
      </c>
      <c r="E1" s="78" t="s">
        <v>87</v>
      </c>
      <c r="F1" s="78" t="s">
        <v>243</v>
      </c>
      <c r="G1" s="78" t="s">
        <v>244</v>
      </c>
      <c r="H1" s="78" t="s">
        <v>245</v>
      </c>
      <c r="I1" s="78" t="s">
        <v>227</v>
      </c>
      <c r="J1" s="78" t="s">
        <v>246</v>
      </c>
      <c r="K1" s="78" t="s">
        <v>228</v>
      </c>
      <c r="L1" s="78" t="s">
        <v>247</v>
      </c>
      <c r="M1" s="78" t="s">
        <v>248</v>
      </c>
      <c r="N1" s="78" t="s">
        <v>249</v>
      </c>
      <c r="O1" s="78" t="s">
        <v>250</v>
      </c>
      <c r="P1" s="78" t="s">
        <v>251</v>
      </c>
      <c r="Q1" s="78" t="s">
        <v>252</v>
      </c>
      <c r="R1" s="78" t="s">
        <v>229</v>
      </c>
      <c r="S1" s="78" t="s">
        <v>253</v>
      </c>
      <c r="T1" s="78" t="s">
        <v>254</v>
      </c>
      <c r="U1" s="78" t="s">
        <v>255</v>
      </c>
      <c r="V1" s="78" t="s">
        <v>230</v>
      </c>
      <c r="W1" s="78" t="s">
        <v>231</v>
      </c>
      <c r="X1" s="78" t="s">
        <v>256</v>
      </c>
      <c r="Y1" s="78" t="s">
        <v>232</v>
      </c>
      <c r="Z1" s="78" t="s">
        <v>257</v>
      </c>
      <c r="AA1" s="78" t="s">
        <v>233</v>
      </c>
      <c r="AB1" s="78" t="s">
        <v>234</v>
      </c>
      <c r="AC1" s="78" t="s">
        <v>235</v>
      </c>
      <c r="AD1" s="78" t="s">
        <v>236</v>
      </c>
      <c r="AE1" s="78" t="s">
        <v>237</v>
      </c>
      <c r="AF1" s="78" t="s">
        <v>258</v>
      </c>
      <c r="AG1" s="78" t="s">
        <v>238</v>
      </c>
      <c r="AH1" s="78" t="s">
        <v>259</v>
      </c>
      <c r="AI1" s="78" t="s">
        <v>260</v>
      </c>
    </row>
    <row r="2" spans="1:35">
      <c r="A2" s="78" t="s">
        <v>261</v>
      </c>
      <c r="B2" s="78" t="str">
        <f>A2</f>
        <v>AL</v>
      </c>
      <c r="C2" s="78">
        <v>2018</v>
      </c>
      <c r="D2" s="78">
        <v>97</v>
      </c>
      <c r="F2" s="78">
        <v>97</v>
      </c>
      <c r="K2" s="78">
        <v>97</v>
      </c>
      <c r="T2" s="78">
        <v>1835</v>
      </c>
      <c r="AC2" s="78">
        <v>1534</v>
      </c>
      <c r="AD2" s="78">
        <v>301</v>
      </c>
      <c r="AI2" s="78">
        <v>1932</v>
      </c>
    </row>
    <row r="3" spans="1:35">
      <c r="A3" s="78" t="s">
        <v>85</v>
      </c>
      <c r="B3" s="78" t="str">
        <f t="shared" ref="B3:B37" si="0">A3</f>
        <v>AT</v>
      </c>
      <c r="C3" s="78">
        <v>2018</v>
      </c>
      <c r="D3" s="78">
        <v>6574</v>
      </c>
      <c r="F3" s="78">
        <v>6469</v>
      </c>
      <c r="I3" s="78">
        <v>4853</v>
      </c>
      <c r="J3" s="78">
        <v>598</v>
      </c>
      <c r="K3" s="78">
        <v>168</v>
      </c>
      <c r="N3" s="78">
        <v>436</v>
      </c>
      <c r="O3" s="78">
        <v>414</v>
      </c>
      <c r="S3" s="78">
        <v>105</v>
      </c>
      <c r="T3" s="78">
        <v>18839</v>
      </c>
      <c r="V3" s="78">
        <v>2887</v>
      </c>
      <c r="W3" s="78">
        <v>1193</v>
      </c>
      <c r="Y3" s="78">
        <v>501</v>
      </c>
      <c r="Z3" s="78">
        <v>85</v>
      </c>
      <c r="AA3" s="78">
        <v>1</v>
      </c>
      <c r="AB3" s="78">
        <v>22</v>
      </c>
      <c r="AD3" s="78">
        <v>5714</v>
      </c>
      <c r="AE3" s="78">
        <v>8436</v>
      </c>
      <c r="AI3" s="78">
        <v>25413</v>
      </c>
    </row>
    <row r="4" spans="1:35">
      <c r="A4" s="78" t="s">
        <v>262</v>
      </c>
      <c r="B4" s="78" t="str">
        <f t="shared" si="0"/>
        <v>BA</v>
      </c>
      <c r="C4" s="78">
        <v>2018</v>
      </c>
      <c r="D4" s="78">
        <v>1993</v>
      </c>
      <c r="F4" s="78">
        <v>1888</v>
      </c>
      <c r="G4" s="78">
        <v>1888</v>
      </c>
      <c r="Q4" s="78">
        <v>105</v>
      </c>
      <c r="T4" s="78">
        <v>2051</v>
      </c>
      <c r="V4" s="78">
        <v>51</v>
      </c>
      <c r="AC4" s="78">
        <v>1665</v>
      </c>
      <c r="AE4" s="78">
        <v>335</v>
      </c>
      <c r="AI4" s="78">
        <v>4044</v>
      </c>
    </row>
    <row r="5" spans="1:35">
      <c r="A5" s="78" t="s">
        <v>102</v>
      </c>
      <c r="B5" s="78" t="str">
        <f t="shared" si="0"/>
        <v>BE</v>
      </c>
      <c r="C5" s="78">
        <v>2018</v>
      </c>
      <c r="D5" s="78">
        <v>14907</v>
      </c>
      <c r="E5" s="78">
        <v>5919</v>
      </c>
      <c r="F5" s="78">
        <v>7378</v>
      </c>
      <c r="I5" s="78">
        <v>6974</v>
      </c>
      <c r="K5" s="78">
        <v>404</v>
      </c>
      <c r="P5" s="78">
        <v>1308</v>
      </c>
      <c r="R5" s="78">
        <v>302</v>
      </c>
      <c r="T5" s="78">
        <v>7764</v>
      </c>
      <c r="U5" s="78">
        <v>1179</v>
      </c>
      <c r="V5" s="78">
        <v>2068</v>
      </c>
      <c r="W5" s="78">
        <v>3581</v>
      </c>
      <c r="Y5" s="78">
        <v>811</v>
      </c>
      <c r="AD5" s="78">
        <v>125</v>
      </c>
      <c r="AI5" s="78">
        <v>22671</v>
      </c>
    </row>
    <row r="6" spans="1:35">
      <c r="A6" s="78" t="s">
        <v>103</v>
      </c>
      <c r="B6" s="78" t="str">
        <f t="shared" si="0"/>
        <v>BG</v>
      </c>
      <c r="C6" s="78">
        <v>2018</v>
      </c>
      <c r="D6" s="78">
        <v>7435</v>
      </c>
      <c r="E6" s="78">
        <v>1950</v>
      </c>
      <c r="F6" s="78">
        <v>4488</v>
      </c>
      <c r="G6" s="78">
        <v>3558</v>
      </c>
      <c r="I6" s="78">
        <v>755</v>
      </c>
      <c r="J6" s="78">
        <v>175</v>
      </c>
      <c r="P6" s="78">
        <v>864</v>
      </c>
      <c r="Q6" s="78">
        <v>133</v>
      </c>
      <c r="T6" s="78">
        <v>4020</v>
      </c>
      <c r="V6" s="78">
        <v>700</v>
      </c>
      <c r="W6" s="78">
        <v>1052</v>
      </c>
      <c r="Y6" s="78">
        <v>77</v>
      </c>
      <c r="AC6" s="78">
        <v>1534</v>
      </c>
      <c r="AD6" s="78">
        <v>600</v>
      </c>
      <c r="AE6" s="78">
        <v>57</v>
      </c>
      <c r="AI6" s="78">
        <v>11454</v>
      </c>
    </row>
    <row r="7" spans="1:35">
      <c r="A7" s="78" t="s">
        <v>239</v>
      </c>
      <c r="B7" s="78" t="str">
        <f t="shared" si="0"/>
        <v>CH</v>
      </c>
      <c r="C7" s="78">
        <v>2018</v>
      </c>
      <c r="D7" s="78">
        <v>3544</v>
      </c>
      <c r="E7" s="78">
        <v>3333</v>
      </c>
      <c r="R7" s="78">
        <v>211</v>
      </c>
      <c r="T7" s="78">
        <v>14351</v>
      </c>
      <c r="V7" s="78">
        <v>75</v>
      </c>
      <c r="W7" s="78">
        <v>1664</v>
      </c>
      <c r="Y7" s="78">
        <v>196</v>
      </c>
      <c r="AB7" s="78">
        <v>211</v>
      </c>
      <c r="AC7" s="78">
        <v>8152</v>
      </c>
      <c r="AD7" s="78">
        <v>4053</v>
      </c>
      <c r="AI7" s="78">
        <v>17895</v>
      </c>
    </row>
    <row r="8" spans="1:35">
      <c r="A8" s="78" t="s">
        <v>104</v>
      </c>
      <c r="B8" s="78" t="str">
        <f t="shared" si="0"/>
        <v>CY</v>
      </c>
      <c r="C8" s="78">
        <v>2018</v>
      </c>
      <c r="D8" s="78">
        <v>1478</v>
      </c>
      <c r="F8" s="78">
        <v>1478</v>
      </c>
      <c r="K8" s="78">
        <v>1478</v>
      </c>
      <c r="T8" s="78">
        <v>290</v>
      </c>
      <c r="V8" s="78">
        <v>155</v>
      </c>
      <c r="AG8" s="78">
        <v>135</v>
      </c>
      <c r="AI8" s="78">
        <v>1768</v>
      </c>
    </row>
    <row r="9" spans="1:35">
      <c r="A9" s="78" t="s">
        <v>105</v>
      </c>
      <c r="B9" s="78" t="str">
        <f t="shared" si="0"/>
        <v>CZ</v>
      </c>
      <c r="C9" s="78">
        <v>2018</v>
      </c>
      <c r="D9" s="78">
        <v>16568</v>
      </c>
      <c r="E9" s="78">
        <v>4040</v>
      </c>
      <c r="F9" s="78">
        <v>11256</v>
      </c>
      <c r="G9" s="78">
        <v>8450</v>
      </c>
      <c r="H9" s="78">
        <v>380</v>
      </c>
      <c r="I9" s="78">
        <v>1226</v>
      </c>
      <c r="J9" s="78">
        <v>1200</v>
      </c>
      <c r="P9" s="78">
        <v>1172</v>
      </c>
      <c r="R9" s="78">
        <v>100</v>
      </c>
      <c r="T9" s="78">
        <v>4252</v>
      </c>
      <c r="V9" s="78">
        <v>316</v>
      </c>
      <c r="W9" s="78">
        <v>2049</v>
      </c>
      <c r="Y9" s="78">
        <v>400</v>
      </c>
      <c r="Z9" s="78">
        <v>400</v>
      </c>
      <c r="AC9" s="78">
        <v>753</v>
      </c>
      <c r="AD9" s="78">
        <v>334</v>
      </c>
      <c r="AI9" s="78">
        <v>20820</v>
      </c>
    </row>
    <row r="10" spans="1:35">
      <c r="A10" s="78" t="s">
        <v>106</v>
      </c>
      <c r="B10" s="78" t="str">
        <f t="shared" si="0"/>
        <v>DE</v>
      </c>
      <c r="C10" s="78">
        <v>2018</v>
      </c>
      <c r="D10" s="78">
        <v>99933</v>
      </c>
      <c r="E10" s="78">
        <v>9516</v>
      </c>
      <c r="F10" s="78">
        <v>83170</v>
      </c>
      <c r="G10" s="78">
        <v>21110</v>
      </c>
      <c r="I10" s="78">
        <v>31614</v>
      </c>
      <c r="J10" s="78">
        <v>24645</v>
      </c>
      <c r="K10" s="78">
        <v>4440</v>
      </c>
      <c r="N10" s="78">
        <v>1361</v>
      </c>
      <c r="P10" s="78">
        <v>5294</v>
      </c>
      <c r="Q10" s="78">
        <v>1062</v>
      </c>
      <c r="R10" s="78">
        <v>892</v>
      </c>
      <c r="T10" s="78">
        <v>115112</v>
      </c>
      <c r="U10" s="78">
        <v>6385</v>
      </c>
      <c r="V10" s="78">
        <v>51844</v>
      </c>
      <c r="W10" s="78">
        <v>43922</v>
      </c>
      <c r="Y10" s="78">
        <v>7570</v>
      </c>
      <c r="AA10" s="78">
        <v>42</v>
      </c>
      <c r="AB10" s="78">
        <v>892</v>
      </c>
      <c r="AC10" s="78">
        <v>205</v>
      </c>
      <c r="AD10" s="78">
        <v>3781</v>
      </c>
      <c r="AG10" s="78">
        <v>472</v>
      </c>
      <c r="AI10" s="78">
        <v>215046</v>
      </c>
    </row>
    <row r="11" spans="1:35">
      <c r="A11" s="78" t="s">
        <v>107</v>
      </c>
      <c r="B11" s="78" t="str">
        <f t="shared" si="0"/>
        <v>DK</v>
      </c>
      <c r="C11" s="78">
        <v>2018</v>
      </c>
      <c r="D11" s="78">
        <v>6536</v>
      </c>
      <c r="F11" s="78">
        <v>6536</v>
      </c>
      <c r="I11" s="78">
        <v>1829</v>
      </c>
      <c r="J11" s="78">
        <v>3656</v>
      </c>
      <c r="K11" s="78">
        <v>1007</v>
      </c>
      <c r="N11" s="78">
        <v>44</v>
      </c>
      <c r="T11" s="78">
        <v>9519</v>
      </c>
      <c r="U11" s="78">
        <v>1701</v>
      </c>
      <c r="V11" s="78">
        <v>4423</v>
      </c>
      <c r="W11" s="78">
        <v>1000</v>
      </c>
      <c r="Y11" s="78">
        <v>1954</v>
      </c>
      <c r="Z11" s="78">
        <v>112</v>
      </c>
      <c r="AB11" s="78">
        <v>323</v>
      </c>
      <c r="AD11" s="78">
        <v>7</v>
      </c>
      <c r="AI11" s="78">
        <v>16055</v>
      </c>
    </row>
    <row r="12" spans="1:35">
      <c r="A12" s="78" t="s">
        <v>108</v>
      </c>
      <c r="B12" s="78" t="str">
        <f t="shared" si="0"/>
        <v>EE</v>
      </c>
      <c r="C12" s="78">
        <v>2018</v>
      </c>
      <c r="D12" s="78">
        <v>2378</v>
      </c>
      <c r="F12" s="78">
        <v>2351</v>
      </c>
      <c r="I12" s="78">
        <v>200</v>
      </c>
      <c r="K12" s="78">
        <v>9</v>
      </c>
      <c r="L12" s="78">
        <v>1903</v>
      </c>
      <c r="N12" s="78">
        <v>240</v>
      </c>
      <c r="R12" s="78">
        <v>17</v>
      </c>
      <c r="S12" s="78">
        <v>10</v>
      </c>
      <c r="T12" s="78">
        <v>454</v>
      </c>
      <c r="V12" s="78">
        <v>341</v>
      </c>
      <c r="W12" s="78">
        <v>9</v>
      </c>
      <c r="Y12" s="78">
        <v>86</v>
      </c>
      <c r="Z12" s="78">
        <v>6</v>
      </c>
      <c r="AB12" s="78">
        <v>3</v>
      </c>
      <c r="AD12" s="78">
        <v>9</v>
      </c>
      <c r="AI12" s="78">
        <v>2832</v>
      </c>
    </row>
    <row r="13" spans="1:35">
      <c r="A13" s="78" t="s">
        <v>110</v>
      </c>
      <c r="B13" s="78" t="str">
        <f t="shared" si="0"/>
        <v>ES</v>
      </c>
      <c r="C13" s="78">
        <v>2018</v>
      </c>
      <c r="D13" s="78">
        <v>55482</v>
      </c>
      <c r="E13" s="78">
        <v>7117</v>
      </c>
      <c r="F13" s="78">
        <v>44449</v>
      </c>
      <c r="G13" s="78">
        <v>1056</v>
      </c>
      <c r="I13" s="78">
        <v>31184</v>
      </c>
      <c r="J13" s="78">
        <v>8975</v>
      </c>
      <c r="K13" s="78">
        <v>3235</v>
      </c>
      <c r="P13" s="78">
        <v>3329</v>
      </c>
      <c r="R13" s="78">
        <v>518</v>
      </c>
      <c r="S13" s="78">
        <v>68</v>
      </c>
      <c r="T13" s="78">
        <v>48612</v>
      </c>
      <c r="V13" s="78">
        <v>23507</v>
      </c>
      <c r="W13" s="78">
        <v>4714</v>
      </c>
      <c r="X13" s="78">
        <v>2304</v>
      </c>
      <c r="Y13" s="78">
        <v>628</v>
      </c>
      <c r="Z13" s="78">
        <v>232</v>
      </c>
      <c r="AB13" s="78">
        <v>162</v>
      </c>
      <c r="AC13" s="78">
        <v>12034</v>
      </c>
      <c r="AD13" s="78">
        <v>1942</v>
      </c>
      <c r="AE13" s="78">
        <v>3073</v>
      </c>
      <c r="AG13" s="78">
        <v>16</v>
      </c>
      <c r="AI13" s="78">
        <v>104094</v>
      </c>
    </row>
    <row r="14" spans="1:35">
      <c r="A14" s="78" t="s">
        <v>111</v>
      </c>
      <c r="B14" s="78" t="str">
        <f t="shared" si="0"/>
        <v>FI</v>
      </c>
      <c r="C14" s="78">
        <v>2018</v>
      </c>
      <c r="D14" s="78">
        <v>10036</v>
      </c>
      <c r="E14" s="78">
        <v>2785</v>
      </c>
      <c r="F14" s="78">
        <v>6759</v>
      </c>
      <c r="I14" s="78">
        <v>1912</v>
      </c>
      <c r="J14" s="78">
        <v>2278</v>
      </c>
      <c r="K14" s="78">
        <v>1434</v>
      </c>
      <c r="M14" s="78">
        <v>1135</v>
      </c>
      <c r="R14" s="78">
        <v>158</v>
      </c>
      <c r="S14" s="78">
        <v>334</v>
      </c>
      <c r="T14" s="78">
        <v>7335</v>
      </c>
      <c r="V14" s="78">
        <v>2013</v>
      </c>
      <c r="W14" s="78">
        <v>113</v>
      </c>
      <c r="Y14" s="78">
        <v>1804</v>
      </c>
      <c r="AD14" s="78">
        <v>3148</v>
      </c>
      <c r="AG14" s="78">
        <v>257</v>
      </c>
      <c r="AI14" s="78">
        <v>17371</v>
      </c>
    </row>
    <row r="15" spans="1:35">
      <c r="A15" s="78" t="s">
        <v>112</v>
      </c>
      <c r="B15" s="78" t="str">
        <f t="shared" si="0"/>
        <v>FR</v>
      </c>
      <c r="C15" s="78">
        <v>2018</v>
      </c>
      <c r="D15" s="78">
        <v>81718</v>
      </c>
      <c r="E15" s="78">
        <v>63130</v>
      </c>
      <c r="F15" s="78">
        <v>18588</v>
      </c>
      <c r="I15" s="78">
        <v>12151</v>
      </c>
      <c r="J15" s="78">
        <v>2997</v>
      </c>
      <c r="K15" s="78">
        <v>3441</v>
      </c>
      <c r="T15" s="78">
        <v>51151</v>
      </c>
      <c r="V15" s="78">
        <v>15084</v>
      </c>
      <c r="W15" s="78">
        <v>8526</v>
      </c>
      <c r="Y15" s="78">
        <v>691</v>
      </c>
      <c r="Z15" s="78">
        <v>452</v>
      </c>
      <c r="AB15" s="78">
        <v>883</v>
      </c>
      <c r="AD15" s="78">
        <v>21092</v>
      </c>
      <c r="AE15" s="78">
        <v>2455</v>
      </c>
      <c r="AF15" s="78">
        <v>240</v>
      </c>
      <c r="AG15" s="78">
        <v>1728</v>
      </c>
      <c r="AI15" s="78">
        <v>132869</v>
      </c>
    </row>
    <row r="16" spans="1:35">
      <c r="A16" s="78" t="s">
        <v>263</v>
      </c>
      <c r="B16" s="78" t="s">
        <v>128</v>
      </c>
      <c r="C16" s="78">
        <v>2018</v>
      </c>
      <c r="D16" s="78">
        <v>51078</v>
      </c>
      <c r="E16" s="78">
        <v>9160</v>
      </c>
      <c r="F16" s="78">
        <v>41918</v>
      </c>
      <c r="I16" s="78">
        <v>30176</v>
      </c>
      <c r="J16" s="78">
        <v>10860</v>
      </c>
      <c r="K16" s="78">
        <v>882</v>
      </c>
      <c r="T16" s="78">
        <v>39129</v>
      </c>
      <c r="U16" s="78">
        <v>6610</v>
      </c>
      <c r="V16" s="78">
        <v>13604</v>
      </c>
      <c r="W16" s="78">
        <v>13100</v>
      </c>
      <c r="Y16" s="78">
        <v>2016</v>
      </c>
      <c r="Z16" s="78">
        <v>1</v>
      </c>
      <c r="AB16" s="78">
        <v>5</v>
      </c>
      <c r="AC16" s="78">
        <v>2830</v>
      </c>
      <c r="AD16" s="78">
        <v>963</v>
      </c>
      <c r="AI16" s="78">
        <v>90207</v>
      </c>
    </row>
    <row r="17" spans="1:35">
      <c r="A17" s="78" t="s">
        <v>264</v>
      </c>
      <c r="B17" s="78" t="s">
        <v>109</v>
      </c>
      <c r="C17" s="78">
        <v>2018</v>
      </c>
      <c r="D17" s="78">
        <v>8172</v>
      </c>
      <c r="F17" s="78">
        <v>8172</v>
      </c>
      <c r="G17" s="78">
        <v>3904</v>
      </c>
      <c r="I17" s="78">
        <v>4269</v>
      </c>
      <c r="T17" s="78">
        <v>8220</v>
      </c>
      <c r="V17" s="78">
        <v>2082</v>
      </c>
      <c r="W17" s="78">
        <v>2448</v>
      </c>
      <c r="Y17" s="78">
        <v>60</v>
      </c>
      <c r="AC17" s="78">
        <v>2470</v>
      </c>
      <c r="AD17" s="78">
        <v>230</v>
      </c>
      <c r="AE17" s="78">
        <v>699</v>
      </c>
      <c r="AG17" s="78">
        <v>230</v>
      </c>
      <c r="AI17" s="78">
        <v>16392</v>
      </c>
    </row>
    <row r="18" spans="1:35">
      <c r="A18" s="78" t="s">
        <v>113</v>
      </c>
      <c r="B18" s="78" t="str">
        <f t="shared" si="0"/>
        <v>HR</v>
      </c>
      <c r="C18" s="78">
        <v>2018</v>
      </c>
      <c r="D18" s="78">
        <v>2018</v>
      </c>
      <c r="F18" s="78">
        <v>2018</v>
      </c>
      <c r="I18" s="78">
        <v>743</v>
      </c>
      <c r="J18" s="78">
        <v>325</v>
      </c>
      <c r="K18" s="78">
        <v>320</v>
      </c>
      <c r="N18" s="78">
        <v>630</v>
      </c>
      <c r="T18" s="78">
        <v>2814</v>
      </c>
      <c r="V18" s="78">
        <v>556</v>
      </c>
      <c r="W18" s="78">
        <v>52</v>
      </c>
      <c r="Y18" s="78">
        <v>58</v>
      </c>
      <c r="Z18" s="78">
        <v>41</v>
      </c>
      <c r="AB18" s="78">
        <v>6</v>
      </c>
      <c r="AC18" s="78">
        <v>1388</v>
      </c>
      <c r="AD18" s="78">
        <v>426</v>
      </c>
      <c r="AE18" s="78">
        <v>281</v>
      </c>
      <c r="AG18" s="78">
        <v>6</v>
      </c>
      <c r="AI18" s="78">
        <v>4832</v>
      </c>
    </row>
    <row r="19" spans="1:35">
      <c r="A19" s="78" t="s">
        <v>114</v>
      </c>
      <c r="B19" s="78" t="str">
        <f t="shared" si="0"/>
        <v>HU</v>
      </c>
      <c r="C19" s="78">
        <v>2018</v>
      </c>
      <c r="D19" s="78">
        <v>7402</v>
      </c>
      <c r="E19" s="78">
        <v>1899</v>
      </c>
      <c r="F19" s="78">
        <v>5503</v>
      </c>
      <c r="G19" s="78">
        <v>1049</v>
      </c>
      <c r="I19" s="78">
        <v>4042</v>
      </c>
      <c r="K19" s="78">
        <v>412</v>
      </c>
      <c r="T19" s="78">
        <v>1072</v>
      </c>
      <c r="V19" s="78">
        <v>325</v>
      </c>
      <c r="W19" s="78">
        <v>336</v>
      </c>
      <c r="Y19" s="78">
        <v>251</v>
      </c>
      <c r="Z19" s="78">
        <v>68</v>
      </c>
      <c r="AB19" s="78">
        <v>36</v>
      </c>
      <c r="AC19" s="78">
        <v>28</v>
      </c>
      <c r="AD19" s="78">
        <v>28</v>
      </c>
      <c r="AI19" s="78">
        <v>8474</v>
      </c>
    </row>
    <row r="20" spans="1:35">
      <c r="A20" s="78" t="s">
        <v>115</v>
      </c>
      <c r="B20" s="78" t="str">
        <f t="shared" si="0"/>
        <v>IE</v>
      </c>
      <c r="C20" s="78">
        <v>2018</v>
      </c>
      <c r="D20" s="78">
        <v>6546</v>
      </c>
      <c r="F20" s="78">
        <v>6214</v>
      </c>
      <c r="I20" s="78">
        <v>4215</v>
      </c>
      <c r="J20" s="78">
        <v>855</v>
      </c>
      <c r="K20" s="78">
        <v>916</v>
      </c>
      <c r="M20" s="78">
        <v>228</v>
      </c>
      <c r="P20" s="78">
        <v>292</v>
      </c>
      <c r="R20" s="78">
        <v>40</v>
      </c>
      <c r="T20" s="78">
        <v>3696</v>
      </c>
      <c r="V20" s="78">
        <v>3080</v>
      </c>
      <c r="AB20" s="78">
        <v>40</v>
      </c>
      <c r="AD20" s="78">
        <v>238</v>
      </c>
      <c r="AG20" s="78">
        <v>338</v>
      </c>
      <c r="AH20" s="78">
        <v>269</v>
      </c>
      <c r="AI20" s="78">
        <v>10510</v>
      </c>
    </row>
    <row r="21" spans="1:35">
      <c r="A21" s="78" t="s">
        <v>240</v>
      </c>
      <c r="B21" s="78" t="str">
        <f t="shared" si="0"/>
        <v>IS</v>
      </c>
      <c r="C21" s="78">
        <v>2018</v>
      </c>
      <c r="D21" s="78">
        <v>11</v>
      </c>
      <c r="F21" s="78">
        <v>11</v>
      </c>
      <c r="K21" s="78">
        <v>11</v>
      </c>
      <c r="T21" s="78">
        <v>2722</v>
      </c>
      <c r="V21" s="78">
        <v>2</v>
      </c>
      <c r="AA21" s="78">
        <v>748</v>
      </c>
      <c r="AC21" s="78">
        <v>1948</v>
      </c>
      <c r="AD21" s="78">
        <v>25</v>
      </c>
      <c r="AI21" s="78">
        <v>2733</v>
      </c>
    </row>
    <row r="22" spans="1:35">
      <c r="A22" s="78" t="s">
        <v>116</v>
      </c>
      <c r="B22" s="78" t="str">
        <f t="shared" si="0"/>
        <v>IT</v>
      </c>
      <c r="C22" s="78">
        <v>2018</v>
      </c>
      <c r="D22" s="78">
        <v>74399</v>
      </c>
      <c r="F22" s="78">
        <v>67129</v>
      </c>
      <c r="H22" s="78">
        <v>1308</v>
      </c>
      <c r="I22" s="78">
        <v>50778</v>
      </c>
      <c r="J22" s="78">
        <v>6444</v>
      </c>
      <c r="K22" s="78">
        <v>8599</v>
      </c>
      <c r="P22" s="78">
        <v>4753</v>
      </c>
      <c r="R22" s="78">
        <v>212</v>
      </c>
      <c r="S22" s="78">
        <v>2305</v>
      </c>
      <c r="T22" s="78">
        <v>56537</v>
      </c>
      <c r="V22" s="78">
        <v>10310</v>
      </c>
      <c r="W22" s="78">
        <v>20120</v>
      </c>
      <c r="Y22" s="78">
        <v>1559</v>
      </c>
      <c r="Z22" s="78">
        <v>1375</v>
      </c>
      <c r="AA22" s="78">
        <v>962</v>
      </c>
      <c r="AB22" s="78">
        <v>212</v>
      </c>
      <c r="AC22" s="78">
        <v>5162</v>
      </c>
      <c r="AD22" s="78">
        <v>12768</v>
      </c>
      <c r="AE22" s="78">
        <v>4015</v>
      </c>
      <c r="AG22" s="78">
        <v>54</v>
      </c>
      <c r="AI22" s="78">
        <v>130935</v>
      </c>
    </row>
    <row r="23" spans="1:35">
      <c r="A23" s="78" t="s">
        <v>117</v>
      </c>
      <c r="B23" s="78" t="str">
        <f t="shared" si="0"/>
        <v>LT</v>
      </c>
      <c r="C23" s="78">
        <v>2018</v>
      </c>
      <c r="D23" s="78">
        <v>2718</v>
      </c>
      <c r="F23" s="78">
        <v>1760</v>
      </c>
      <c r="I23" s="78">
        <v>568</v>
      </c>
      <c r="N23" s="78">
        <v>1192</v>
      </c>
      <c r="P23" s="78">
        <v>900</v>
      </c>
      <c r="R23" s="78">
        <v>20</v>
      </c>
      <c r="S23" s="78">
        <v>37</v>
      </c>
      <c r="T23" s="78">
        <v>835</v>
      </c>
      <c r="V23" s="78">
        <v>533</v>
      </c>
      <c r="W23" s="78">
        <v>83</v>
      </c>
      <c r="Y23" s="78">
        <v>52</v>
      </c>
      <c r="Z23" s="78">
        <v>41</v>
      </c>
      <c r="AD23" s="78">
        <v>127</v>
      </c>
      <c r="AI23" s="78">
        <v>3553</v>
      </c>
    </row>
    <row r="24" spans="1:35">
      <c r="A24" s="78" t="s">
        <v>118</v>
      </c>
      <c r="B24" s="78" t="str">
        <f t="shared" si="0"/>
        <v>LU</v>
      </c>
      <c r="C24" s="78">
        <v>2018</v>
      </c>
      <c r="D24" s="78">
        <v>1453</v>
      </c>
      <c r="F24" s="78">
        <v>136</v>
      </c>
      <c r="I24" s="78">
        <v>136</v>
      </c>
      <c r="P24" s="78">
        <v>1296</v>
      </c>
      <c r="R24" s="78">
        <v>21</v>
      </c>
      <c r="T24" s="78">
        <v>291</v>
      </c>
      <c r="V24" s="78">
        <v>120</v>
      </c>
      <c r="W24" s="78">
        <v>128</v>
      </c>
      <c r="Z24" s="78">
        <v>11</v>
      </c>
      <c r="AC24" s="78">
        <v>17</v>
      </c>
      <c r="AD24" s="78">
        <v>15</v>
      </c>
      <c r="AI24" s="78">
        <v>1744</v>
      </c>
    </row>
    <row r="25" spans="1:35">
      <c r="A25" s="78" t="s">
        <v>119</v>
      </c>
      <c r="B25" s="78" t="str">
        <f t="shared" si="0"/>
        <v>LV</v>
      </c>
      <c r="C25" s="78">
        <v>2018</v>
      </c>
      <c r="D25" s="78">
        <v>1121</v>
      </c>
      <c r="F25" s="78">
        <v>1121</v>
      </c>
      <c r="I25" s="78">
        <v>1031</v>
      </c>
      <c r="N25" s="78">
        <v>90</v>
      </c>
      <c r="T25" s="78">
        <v>1708</v>
      </c>
      <c r="V25" s="78">
        <v>77</v>
      </c>
      <c r="Y25" s="78">
        <v>9</v>
      </c>
      <c r="Z25" s="78">
        <v>65</v>
      </c>
      <c r="AD25" s="78">
        <v>1557</v>
      </c>
      <c r="AI25" s="78">
        <v>2829</v>
      </c>
    </row>
    <row r="26" spans="1:35">
      <c r="A26" s="78" t="s">
        <v>265</v>
      </c>
      <c r="B26" s="78" t="str">
        <f t="shared" si="0"/>
        <v>ME</v>
      </c>
      <c r="C26" s="78">
        <v>2018</v>
      </c>
      <c r="D26" s="78">
        <v>880</v>
      </c>
      <c r="F26" s="78">
        <v>220</v>
      </c>
      <c r="G26" s="78">
        <v>220</v>
      </c>
      <c r="Q26" s="78">
        <v>660</v>
      </c>
      <c r="T26" s="78">
        <v>72</v>
      </c>
      <c r="V26" s="78">
        <v>72</v>
      </c>
      <c r="AI26" s="78">
        <v>952</v>
      </c>
    </row>
    <row r="27" spans="1:35">
      <c r="A27" s="78" t="s">
        <v>266</v>
      </c>
      <c r="B27" s="78" t="str">
        <f t="shared" si="0"/>
        <v>MK</v>
      </c>
      <c r="C27" s="78">
        <v>2018</v>
      </c>
      <c r="D27" s="78">
        <v>1157</v>
      </c>
      <c r="F27" s="78">
        <v>1157</v>
      </c>
      <c r="G27" s="78">
        <v>718</v>
      </c>
      <c r="I27" s="78">
        <v>250</v>
      </c>
      <c r="K27" s="78">
        <v>189</v>
      </c>
      <c r="T27" s="78">
        <v>737</v>
      </c>
      <c r="V27" s="78">
        <v>37</v>
      </c>
      <c r="W27" s="78">
        <v>17</v>
      </c>
      <c r="Z27" s="78">
        <v>7</v>
      </c>
      <c r="AC27" s="78">
        <v>567</v>
      </c>
      <c r="AD27" s="78">
        <v>109</v>
      </c>
      <c r="AI27" s="78">
        <v>1894</v>
      </c>
    </row>
    <row r="28" spans="1:35">
      <c r="A28" s="78" t="s">
        <v>121</v>
      </c>
      <c r="B28" s="78" t="str">
        <f t="shared" si="0"/>
        <v>NL</v>
      </c>
      <c r="C28" s="78">
        <v>2018</v>
      </c>
      <c r="D28" s="78">
        <v>20687</v>
      </c>
      <c r="E28" s="78">
        <v>486</v>
      </c>
      <c r="F28" s="78">
        <v>20201</v>
      </c>
      <c r="I28" s="78">
        <v>15570</v>
      </c>
      <c r="J28" s="78">
        <v>4631</v>
      </c>
      <c r="T28" s="78">
        <v>9844</v>
      </c>
      <c r="U28" s="78">
        <v>957</v>
      </c>
      <c r="V28" s="78">
        <v>3669</v>
      </c>
      <c r="W28" s="78">
        <v>3937</v>
      </c>
      <c r="Y28" s="78">
        <v>485</v>
      </c>
      <c r="AB28" s="78">
        <v>758</v>
      </c>
      <c r="AD28" s="78">
        <v>38</v>
      </c>
      <c r="AI28" s="78">
        <v>30531</v>
      </c>
    </row>
    <row r="29" spans="1:35">
      <c r="A29" s="78" t="s">
        <v>241</v>
      </c>
      <c r="B29" s="78" t="str">
        <f t="shared" si="0"/>
        <v>NO</v>
      </c>
      <c r="C29" s="78">
        <v>2018</v>
      </c>
      <c r="D29" s="78">
        <v>542</v>
      </c>
      <c r="F29" s="78">
        <v>542</v>
      </c>
      <c r="I29" s="78">
        <v>542</v>
      </c>
      <c r="T29" s="78">
        <v>34480</v>
      </c>
      <c r="V29" s="78">
        <v>1749</v>
      </c>
      <c r="W29" s="78">
        <v>45</v>
      </c>
      <c r="Z29" s="78">
        <v>7</v>
      </c>
      <c r="AB29" s="78">
        <v>51</v>
      </c>
      <c r="AC29" s="78">
        <v>25385</v>
      </c>
      <c r="AD29" s="78">
        <v>5801</v>
      </c>
      <c r="AE29" s="78">
        <v>1388</v>
      </c>
      <c r="AF29" s="78">
        <v>0</v>
      </c>
      <c r="AG29" s="78">
        <v>53</v>
      </c>
      <c r="AI29" s="78">
        <v>35022</v>
      </c>
    </row>
    <row r="30" spans="1:35">
      <c r="A30" s="78" t="s">
        <v>122</v>
      </c>
      <c r="B30" s="78" t="str">
        <f t="shared" si="0"/>
        <v>PL</v>
      </c>
      <c r="C30" s="78">
        <v>2018</v>
      </c>
      <c r="D30" s="78">
        <v>32050</v>
      </c>
      <c r="F30" s="78">
        <v>30595</v>
      </c>
      <c r="G30" s="78">
        <v>8049</v>
      </c>
      <c r="H30" s="78">
        <v>387</v>
      </c>
      <c r="I30" s="78">
        <v>2585</v>
      </c>
      <c r="J30" s="78">
        <v>19195</v>
      </c>
      <c r="K30" s="78">
        <v>379</v>
      </c>
      <c r="P30" s="78">
        <v>1398</v>
      </c>
      <c r="R30" s="78">
        <v>57</v>
      </c>
      <c r="T30" s="78">
        <v>7828</v>
      </c>
      <c r="V30" s="78">
        <v>5608</v>
      </c>
      <c r="W30" s="78">
        <v>399</v>
      </c>
      <c r="Y30" s="78">
        <v>719</v>
      </c>
      <c r="Z30" s="78">
        <v>145</v>
      </c>
      <c r="AC30" s="78">
        <v>177</v>
      </c>
      <c r="AD30" s="78">
        <v>402</v>
      </c>
      <c r="AE30" s="78">
        <v>378</v>
      </c>
      <c r="AI30" s="78">
        <v>39878</v>
      </c>
    </row>
    <row r="31" spans="1:35">
      <c r="A31" s="78" t="s">
        <v>123</v>
      </c>
      <c r="B31" s="78" t="str">
        <f t="shared" si="0"/>
        <v>PT</v>
      </c>
      <c r="C31" s="78">
        <v>2018</v>
      </c>
      <c r="D31" s="78">
        <v>6397</v>
      </c>
      <c r="F31" s="78">
        <v>6379</v>
      </c>
      <c r="I31" s="78">
        <v>4609</v>
      </c>
      <c r="J31" s="78">
        <v>1756</v>
      </c>
      <c r="K31" s="78">
        <v>14</v>
      </c>
      <c r="S31" s="78">
        <v>18</v>
      </c>
      <c r="T31" s="78">
        <v>13581</v>
      </c>
      <c r="V31" s="78">
        <v>5150</v>
      </c>
      <c r="W31" s="78">
        <v>558</v>
      </c>
      <c r="Y31" s="78">
        <v>658</v>
      </c>
      <c r="AC31" s="78">
        <v>1515</v>
      </c>
      <c r="AD31" s="78">
        <v>2880</v>
      </c>
      <c r="AE31" s="78">
        <v>2820</v>
      </c>
      <c r="AI31" s="78">
        <v>19978</v>
      </c>
    </row>
    <row r="32" spans="1:35">
      <c r="A32" s="78" t="s">
        <v>124</v>
      </c>
      <c r="B32" s="78" t="str">
        <f t="shared" si="0"/>
        <v>RO</v>
      </c>
      <c r="C32" s="78">
        <v>2018</v>
      </c>
      <c r="D32" s="78">
        <v>9077</v>
      </c>
      <c r="E32" s="78">
        <v>1300</v>
      </c>
      <c r="F32" s="78">
        <v>7777</v>
      </c>
      <c r="G32" s="78">
        <v>3341</v>
      </c>
      <c r="I32" s="78">
        <v>1826</v>
      </c>
      <c r="J32" s="78">
        <v>1032</v>
      </c>
      <c r="N32" s="78">
        <v>1578</v>
      </c>
      <c r="T32" s="78">
        <v>10689</v>
      </c>
      <c r="V32" s="78">
        <v>2977</v>
      </c>
      <c r="W32" s="78">
        <v>1262</v>
      </c>
      <c r="Y32" s="78">
        <v>121</v>
      </c>
      <c r="AC32" s="78">
        <v>3566</v>
      </c>
      <c r="AD32" s="78">
        <v>2763</v>
      </c>
      <c r="AI32" s="78">
        <v>19766</v>
      </c>
    </row>
    <row r="33" spans="1:35">
      <c r="A33" s="78" t="s">
        <v>267</v>
      </c>
      <c r="B33" s="78" t="str">
        <f t="shared" si="0"/>
        <v>RS</v>
      </c>
      <c r="C33" s="78">
        <v>2018</v>
      </c>
      <c r="D33" s="78">
        <v>6136</v>
      </c>
      <c r="F33" s="78">
        <v>5522</v>
      </c>
      <c r="G33" s="78">
        <v>5314</v>
      </c>
      <c r="I33" s="78">
        <v>208</v>
      </c>
      <c r="P33" s="78">
        <v>614</v>
      </c>
      <c r="T33" s="78">
        <v>2630</v>
      </c>
      <c r="V33" s="78">
        <v>239</v>
      </c>
      <c r="AC33" s="78">
        <v>401</v>
      </c>
      <c r="AD33" s="78">
        <v>1990</v>
      </c>
      <c r="AI33" s="78">
        <v>8766</v>
      </c>
    </row>
    <row r="34" spans="1:35">
      <c r="A34" s="78" t="s">
        <v>125</v>
      </c>
      <c r="B34" s="78" t="str">
        <f t="shared" si="0"/>
        <v>SE</v>
      </c>
      <c r="C34" s="78">
        <v>2018</v>
      </c>
      <c r="D34" s="78">
        <v>12928</v>
      </c>
      <c r="E34" s="78">
        <v>8614</v>
      </c>
      <c r="F34" s="78">
        <v>3869</v>
      </c>
      <c r="I34" s="78">
        <v>849</v>
      </c>
      <c r="J34" s="78">
        <v>205</v>
      </c>
      <c r="K34" s="78">
        <v>2695</v>
      </c>
      <c r="N34" s="78">
        <v>120</v>
      </c>
      <c r="R34" s="78">
        <v>445</v>
      </c>
      <c r="T34" s="78">
        <v>26980</v>
      </c>
      <c r="V34" s="78">
        <v>7205</v>
      </c>
      <c r="Y34" s="78">
        <v>3145</v>
      </c>
      <c r="AC34" s="78">
        <v>16630</v>
      </c>
      <c r="AI34" s="78">
        <v>39908</v>
      </c>
    </row>
    <row r="35" spans="1:35">
      <c r="A35" s="78" t="s">
        <v>126</v>
      </c>
      <c r="B35" s="78" t="str">
        <f t="shared" si="0"/>
        <v>SI</v>
      </c>
      <c r="C35" s="78">
        <v>2018</v>
      </c>
      <c r="D35" s="78">
        <v>2495</v>
      </c>
      <c r="E35" s="78">
        <v>696</v>
      </c>
      <c r="F35" s="78">
        <v>1500</v>
      </c>
      <c r="G35" s="78">
        <v>981</v>
      </c>
      <c r="I35" s="78">
        <v>519</v>
      </c>
      <c r="Q35" s="78">
        <v>180</v>
      </c>
      <c r="R35" s="78">
        <v>8</v>
      </c>
      <c r="S35" s="78">
        <v>111</v>
      </c>
      <c r="T35" s="78">
        <v>1463</v>
      </c>
      <c r="V35" s="78">
        <v>3</v>
      </c>
      <c r="W35" s="78">
        <v>290</v>
      </c>
      <c r="Y35" s="78">
        <v>17</v>
      </c>
      <c r="Z35" s="78">
        <v>31</v>
      </c>
      <c r="AD35" s="78">
        <v>1122</v>
      </c>
      <c r="AI35" s="78">
        <v>3958</v>
      </c>
    </row>
    <row r="36" spans="1:35">
      <c r="A36" s="78" t="s">
        <v>127</v>
      </c>
      <c r="B36" s="78" t="str">
        <f t="shared" si="0"/>
        <v>SK</v>
      </c>
      <c r="C36" s="78">
        <v>2018</v>
      </c>
      <c r="D36" s="78">
        <v>5046</v>
      </c>
      <c r="E36" s="78">
        <v>1940</v>
      </c>
      <c r="F36" s="78">
        <v>2353</v>
      </c>
      <c r="G36" s="78">
        <v>345</v>
      </c>
      <c r="I36" s="78">
        <v>1111</v>
      </c>
      <c r="J36" s="78">
        <v>221</v>
      </c>
      <c r="K36" s="78">
        <v>257</v>
      </c>
      <c r="N36" s="78">
        <v>419</v>
      </c>
      <c r="P36" s="78">
        <v>734</v>
      </c>
      <c r="R36" s="78">
        <v>19</v>
      </c>
      <c r="T36" s="78">
        <v>2682</v>
      </c>
      <c r="V36" s="78">
        <v>3</v>
      </c>
      <c r="W36" s="78">
        <v>531</v>
      </c>
      <c r="Y36" s="78">
        <v>224</v>
      </c>
      <c r="Z36" s="78">
        <v>104</v>
      </c>
      <c r="AC36" s="78">
        <v>318</v>
      </c>
      <c r="AD36" s="78">
        <v>1208</v>
      </c>
      <c r="AE36" s="78">
        <v>282</v>
      </c>
      <c r="AG36" s="78">
        <v>12</v>
      </c>
      <c r="AI36" s="78">
        <v>7728</v>
      </c>
    </row>
    <row r="37" spans="1:35">
      <c r="A37" s="78" t="s">
        <v>268</v>
      </c>
      <c r="B37" s="78" t="str">
        <f t="shared" si="0"/>
        <v>TR</v>
      </c>
      <c r="C37" s="78">
        <v>2018</v>
      </c>
      <c r="D37" s="78">
        <v>46097</v>
      </c>
      <c r="F37" s="78">
        <v>46097</v>
      </c>
      <c r="G37" s="78">
        <v>10118</v>
      </c>
      <c r="I37" s="78">
        <v>26107</v>
      </c>
      <c r="J37" s="78">
        <v>9576</v>
      </c>
      <c r="K37" s="78">
        <v>288</v>
      </c>
      <c r="N37" s="78">
        <v>6</v>
      </c>
      <c r="O37" s="78">
        <v>2</v>
      </c>
      <c r="T37" s="78">
        <v>42453</v>
      </c>
      <c r="V37" s="78">
        <v>7005</v>
      </c>
      <c r="W37" s="78">
        <v>5063</v>
      </c>
      <c r="Y37" s="78">
        <v>811</v>
      </c>
      <c r="AA37" s="78">
        <v>1283</v>
      </c>
      <c r="AC37" s="78">
        <v>20536</v>
      </c>
      <c r="AD37" s="78">
        <v>7755</v>
      </c>
      <c r="AI37" s="78">
        <v>88551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G49"/>
  <sheetViews>
    <sheetView zoomScale="70" zoomScaleNormal="70" workbookViewId="0">
      <selection activeCell="E32" sqref="E32"/>
    </sheetView>
  </sheetViews>
  <sheetFormatPr defaultRowHeight="15"/>
  <cols>
    <col min="1" max="1" width="4.28515625" customWidth="1"/>
    <col min="2" max="2" width="54.5703125" customWidth="1"/>
    <col min="3" max="3" width="46.7109375" bestFit="1" customWidth="1"/>
    <col min="4" max="4" width="26.7109375" bestFit="1" customWidth="1"/>
    <col min="5" max="5" width="40.7109375" bestFit="1" customWidth="1"/>
    <col min="6" max="6" width="26.85546875" bestFit="1" customWidth="1"/>
  </cols>
  <sheetData>
    <row r="1" spans="2:6">
      <c r="B1" s="2" t="s">
        <v>86</v>
      </c>
      <c r="C1" s="2" t="s">
        <v>217</v>
      </c>
      <c r="E1" s="2" t="s">
        <v>218</v>
      </c>
      <c r="F1" s="1"/>
    </row>
    <row r="2" spans="2:6">
      <c r="B2" s="76"/>
      <c r="C2" s="1" t="s">
        <v>216</v>
      </c>
      <c r="D2" s="1" t="s">
        <v>215</v>
      </c>
      <c r="E2" s="1" t="s">
        <v>216</v>
      </c>
      <c r="F2" s="1" t="s">
        <v>215</v>
      </c>
    </row>
    <row r="3" spans="2:6">
      <c r="B3" s="7" t="s">
        <v>0</v>
      </c>
      <c r="F3" s="13"/>
    </row>
    <row r="4" spans="2:6">
      <c r="B4" s="8" t="s">
        <v>1</v>
      </c>
      <c r="C4" s="11" t="s">
        <v>70</v>
      </c>
      <c r="D4" s="11" t="s">
        <v>40</v>
      </c>
      <c r="E4" s="18"/>
      <c r="F4" s="18"/>
    </row>
    <row r="5" spans="2:6">
      <c r="B5" s="8" t="s">
        <v>2</v>
      </c>
      <c r="C5" s="11" t="s">
        <v>71</v>
      </c>
      <c r="D5" s="11" t="s">
        <v>41</v>
      </c>
      <c r="E5" s="11" t="s">
        <v>60</v>
      </c>
      <c r="F5" s="11" t="s">
        <v>30</v>
      </c>
    </row>
    <row r="6" spans="2:6">
      <c r="B6" s="8" t="s">
        <v>3</v>
      </c>
      <c r="C6" s="11" t="s">
        <v>71</v>
      </c>
      <c r="D6" s="11" t="s">
        <v>41</v>
      </c>
      <c r="E6" s="11" t="s">
        <v>60</v>
      </c>
      <c r="F6" s="11" t="s">
        <v>30</v>
      </c>
    </row>
    <row r="7" spans="2:6">
      <c r="B7" s="8" t="s">
        <v>4</v>
      </c>
      <c r="C7" s="11" t="s">
        <v>71</v>
      </c>
      <c r="D7" s="11" t="s">
        <v>41</v>
      </c>
      <c r="E7" s="11" t="s">
        <v>60</v>
      </c>
      <c r="F7" s="11" t="s">
        <v>30</v>
      </c>
    </row>
    <row r="8" spans="2:6">
      <c r="B8" s="9" t="s">
        <v>5</v>
      </c>
      <c r="D8" s="76"/>
      <c r="E8" s="76"/>
      <c r="F8" s="76"/>
    </row>
    <row r="9" spans="2:6">
      <c r="B9" s="17" t="s">
        <v>1</v>
      </c>
      <c r="C9" s="18" t="s">
        <v>53</v>
      </c>
      <c r="D9" s="18"/>
      <c r="E9" s="18" t="s">
        <v>53</v>
      </c>
      <c r="F9" s="18"/>
    </row>
    <row r="10" spans="2:6">
      <c r="B10" s="8" t="s">
        <v>2</v>
      </c>
      <c r="C10" s="11" t="s">
        <v>75</v>
      </c>
      <c r="D10" s="11" t="s">
        <v>45</v>
      </c>
      <c r="E10" s="11" t="s">
        <v>63</v>
      </c>
      <c r="F10" s="11" t="s">
        <v>33</v>
      </c>
    </row>
    <row r="11" spans="2:6">
      <c r="B11" s="8" t="s">
        <v>3</v>
      </c>
      <c r="C11" s="11" t="s">
        <v>75</v>
      </c>
      <c r="D11" s="11" t="s">
        <v>45</v>
      </c>
      <c r="E11" s="11" t="s">
        <v>63</v>
      </c>
      <c r="F11" s="11" t="s">
        <v>33</v>
      </c>
    </row>
    <row r="12" spans="2:6">
      <c r="B12" s="8" t="s">
        <v>4</v>
      </c>
      <c r="C12" s="11" t="s">
        <v>75</v>
      </c>
      <c r="D12" s="11" t="s">
        <v>45</v>
      </c>
      <c r="E12" s="11" t="s">
        <v>63</v>
      </c>
      <c r="F12" s="11" t="s">
        <v>33</v>
      </c>
    </row>
    <row r="13" spans="2:6">
      <c r="B13" s="7" t="s">
        <v>6</v>
      </c>
      <c r="D13" s="76"/>
      <c r="E13" s="76"/>
      <c r="F13" s="76"/>
    </row>
    <row r="14" spans="2:6">
      <c r="B14" s="12" t="s">
        <v>7</v>
      </c>
      <c r="C14" s="11" t="s">
        <v>76</v>
      </c>
      <c r="D14" s="11" t="s">
        <v>46</v>
      </c>
      <c r="E14" s="11" t="s">
        <v>64</v>
      </c>
      <c r="F14" s="11" t="s">
        <v>34</v>
      </c>
    </row>
    <row r="15" spans="2:6">
      <c r="B15" s="8" t="s">
        <v>8</v>
      </c>
      <c r="C15" s="11" t="s">
        <v>77</v>
      </c>
      <c r="D15" s="11" t="s">
        <v>47</v>
      </c>
      <c r="E15" s="11" t="s">
        <v>65</v>
      </c>
      <c r="F15" s="11" t="s">
        <v>35</v>
      </c>
    </row>
    <row r="16" spans="2:6">
      <c r="B16" s="8" t="s">
        <v>4</v>
      </c>
      <c r="C16" s="11" t="s">
        <v>78</v>
      </c>
      <c r="D16" s="11" t="s">
        <v>48</v>
      </c>
      <c r="E16" s="11" t="s">
        <v>66</v>
      </c>
      <c r="F16" s="11" t="s">
        <v>36</v>
      </c>
    </row>
    <row r="17" spans="2:7">
      <c r="B17" s="17" t="s">
        <v>9</v>
      </c>
      <c r="C17" s="19" t="s">
        <v>54</v>
      </c>
      <c r="D17" s="19"/>
      <c r="E17" s="19" t="s">
        <v>54</v>
      </c>
      <c r="F17" s="19"/>
    </row>
    <row r="18" spans="2:7">
      <c r="B18" s="8" t="s">
        <v>10</v>
      </c>
      <c r="C18" s="11" t="s">
        <v>78</v>
      </c>
      <c r="D18" s="11" t="s">
        <v>48</v>
      </c>
      <c r="E18" s="11" t="s">
        <v>66</v>
      </c>
      <c r="F18" s="11" t="s">
        <v>36</v>
      </c>
    </row>
    <row r="19" spans="2:7">
      <c r="B19" s="8" t="s">
        <v>11</v>
      </c>
      <c r="C19" s="11" t="s">
        <v>78</v>
      </c>
      <c r="D19" s="11" t="s">
        <v>48</v>
      </c>
      <c r="E19" s="11" t="s">
        <v>66</v>
      </c>
      <c r="F19" s="11" t="s">
        <v>36</v>
      </c>
    </row>
    <row r="20" spans="2:7">
      <c r="B20" s="9" t="s">
        <v>12</v>
      </c>
      <c r="C20" s="11" t="s">
        <v>74</v>
      </c>
      <c r="D20" s="11" t="s">
        <v>44</v>
      </c>
      <c r="E20" s="11" t="s">
        <v>62</v>
      </c>
      <c r="F20" s="11" t="s">
        <v>32</v>
      </c>
    </row>
    <row r="21" spans="2:7">
      <c r="B21" s="17" t="s">
        <v>7</v>
      </c>
      <c r="C21" s="20"/>
      <c r="D21" s="20"/>
      <c r="E21" s="20"/>
      <c r="F21" s="20"/>
    </row>
    <row r="22" spans="2:7">
      <c r="B22" s="17" t="s">
        <v>8</v>
      </c>
      <c r="C22" s="20"/>
      <c r="D22" s="20"/>
      <c r="E22" s="20"/>
      <c r="F22" s="20"/>
      <c r="G22" s="1"/>
    </row>
    <row r="23" spans="2:7">
      <c r="B23" s="17" t="s">
        <v>4</v>
      </c>
      <c r="C23" s="20"/>
      <c r="D23" s="20"/>
      <c r="E23" s="20"/>
      <c r="F23" s="20"/>
    </row>
    <row r="24" spans="2:7">
      <c r="B24" s="17" t="s">
        <v>9</v>
      </c>
      <c r="C24" s="20"/>
      <c r="D24" s="20"/>
      <c r="E24" s="20"/>
      <c r="F24" s="20"/>
    </row>
    <row r="25" spans="2:7">
      <c r="B25" s="7" t="s">
        <v>13</v>
      </c>
      <c r="C25" s="11" t="s">
        <v>73</v>
      </c>
      <c r="D25" s="11" t="s">
        <v>43</v>
      </c>
      <c r="E25" s="11" t="s">
        <v>61</v>
      </c>
      <c r="F25" s="11" t="s">
        <v>31</v>
      </c>
    </row>
    <row r="26" spans="2:7">
      <c r="B26" s="17" t="s">
        <v>2</v>
      </c>
      <c r="C26" s="20"/>
      <c r="D26" s="20"/>
      <c r="E26" s="20"/>
      <c r="F26" s="20"/>
    </row>
    <row r="27" spans="2:7">
      <c r="B27" s="17" t="s">
        <v>1</v>
      </c>
      <c r="C27" s="20"/>
      <c r="D27" s="20"/>
      <c r="E27" s="20"/>
      <c r="F27" s="20"/>
    </row>
    <row r="28" spans="2:7">
      <c r="B28" s="17" t="s">
        <v>4</v>
      </c>
      <c r="C28" s="20"/>
      <c r="D28" s="20"/>
      <c r="E28" s="20"/>
      <c r="F28" s="20"/>
    </row>
    <row r="29" spans="2:7">
      <c r="B29" s="7" t="s">
        <v>14</v>
      </c>
      <c r="D29" s="76"/>
      <c r="E29" s="76" t="s">
        <v>58</v>
      </c>
      <c r="F29" s="76" t="s">
        <v>28</v>
      </c>
    </row>
    <row r="30" spans="2:7">
      <c r="B30" s="8" t="s">
        <v>1</v>
      </c>
      <c r="C30" s="11" t="s">
        <v>68</v>
      </c>
      <c r="D30" s="11" t="s">
        <v>38</v>
      </c>
      <c r="E30" s="18"/>
      <c r="F30" s="18"/>
    </row>
    <row r="31" spans="2:7">
      <c r="B31" s="8" t="s">
        <v>3</v>
      </c>
      <c r="C31" s="11" t="s">
        <v>69</v>
      </c>
      <c r="D31" s="11" t="s">
        <v>39</v>
      </c>
      <c r="E31" s="18"/>
      <c r="F31" s="18"/>
    </row>
    <row r="32" spans="2:7">
      <c r="B32" s="8" t="s">
        <v>4</v>
      </c>
      <c r="C32" s="11" t="s">
        <v>69</v>
      </c>
      <c r="D32" s="11" t="s">
        <v>39</v>
      </c>
      <c r="E32" s="18"/>
      <c r="F32" s="18"/>
    </row>
    <row r="33" spans="2:6">
      <c r="B33" s="7" t="s">
        <v>15</v>
      </c>
      <c r="D33" s="76"/>
      <c r="E33" s="18"/>
      <c r="F33" s="18"/>
    </row>
    <row r="34" spans="2:6">
      <c r="B34" s="8" t="s">
        <v>16</v>
      </c>
      <c r="C34" s="11" t="s">
        <v>82</v>
      </c>
      <c r="D34" s="11" t="s">
        <v>52</v>
      </c>
      <c r="E34" s="18"/>
      <c r="F34" s="18"/>
    </row>
    <row r="35" spans="2:6">
      <c r="B35" s="8" t="s">
        <v>17</v>
      </c>
      <c r="C35" s="11" t="s">
        <v>81</v>
      </c>
      <c r="D35" s="11" t="s">
        <v>51</v>
      </c>
      <c r="E35" s="18"/>
      <c r="F35" s="18"/>
    </row>
    <row r="36" spans="2:6">
      <c r="B36" s="7" t="s">
        <v>18</v>
      </c>
      <c r="C36" s="11" t="s">
        <v>79</v>
      </c>
      <c r="D36" s="11" t="s">
        <v>49</v>
      </c>
      <c r="E36" s="18"/>
      <c r="F36" s="18"/>
    </row>
    <row r="37" spans="2:6">
      <c r="B37" s="7" t="s">
        <v>19</v>
      </c>
      <c r="C37" s="11" t="s">
        <v>80</v>
      </c>
      <c r="D37" s="11" t="s">
        <v>50</v>
      </c>
      <c r="E37" s="18"/>
      <c r="F37" s="18"/>
    </row>
    <row r="38" spans="2:6">
      <c r="B38" s="7" t="s">
        <v>20</v>
      </c>
      <c r="C38" s="11" t="s">
        <v>72</v>
      </c>
      <c r="D38" s="11" t="s">
        <v>42</v>
      </c>
      <c r="E38" s="18"/>
      <c r="F38" s="18"/>
    </row>
    <row r="39" spans="2:6">
      <c r="B39" s="7" t="s">
        <v>21</v>
      </c>
      <c r="D39" s="76"/>
      <c r="E39" s="18"/>
      <c r="F39" s="18"/>
    </row>
    <row r="40" spans="2:6">
      <c r="B40" s="10" t="s">
        <v>22</v>
      </c>
      <c r="C40" s="23" t="s">
        <v>212</v>
      </c>
      <c r="D40" s="23" t="s">
        <v>169</v>
      </c>
      <c r="E40" s="18"/>
      <c r="F40" s="18"/>
    </row>
    <row r="41" spans="2:6">
      <c r="B41" s="10" t="s">
        <v>23</v>
      </c>
      <c r="C41" s="23" t="s">
        <v>212</v>
      </c>
      <c r="D41" s="23" t="s">
        <v>169</v>
      </c>
      <c r="E41" s="18"/>
      <c r="F41" s="18"/>
    </row>
    <row r="42" spans="2:6" s="76" customFormat="1"/>
    <row r="43" spans="2:6" s="76" customFormat="1">
      <c r="B43" s="76" t="s">
        <v>213</v>
      </c>
    </row>
    <row r="44" spans="2:6">
      <c r="B44" s="16" t="s">
        <v>24</v>
      </c>
      <c r="C44" s="20"/>
    </row>
    <row r="45" spans="2:6">
      <c r="B45" s="17" t="s">
        <v>25</v>
      </c>
      <c r="C45" s="21"/>
    </row>
    <row r="46" spans="2:6">
      <c r="B46" s="17" t="s">
        <v>26</v>
      </c>
      <c r="C46" s="21"/>
    </row>
    <row r="47" spans="2:6">
      <c r="B47" s="16" t="s">
        <v>27</v>
      </c>
      <c r="C47" s="21"/>
    </row>
    <row r="48" spans="2:6">
      <c r="B48" s="16" t="s">
        <v>87</v>
      </c>
      <c r="C48" s="21"/>
    </row>
    <row r="49" spans="2:4">
      <c r="B49" s="16" t="s">
        <v>67</v>
      </c>
      <c r="C49" t="s">
        <v>214</v>
      </c>
      <c r="D49" t="s">
        <v>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AQ510"/>
  <sheetViews>
    <sheetView topLeftCell="F1" zoomScale="80" zoomScaleNormal="80" workbookViewId="0">
      <selection activeCell="S24" sqref="S24"/>
    </sheetView>
  </sheetViews>
  <sheetFormatPr defaultRowHeight="15"/>
  <cols>
    <col min="1" max="1" width="2.42578125" customWidth="1"/>
    <col min="2" max="2" width="18" bestFit="1" customWidth="1"/>
    <col min="3" max="3" width="76" bestFit="1" customWidth="1"/>
    <col min="4" max="4" width="15.42578125" customWidth="1"/>
    <col min="5" max="5" width="36.42578125" bestFit="1" customWidth="1"/>
    <col min="6" max="6" width="9.42578125" customWidth="1"/>
    <col min="7" max="7" width="10" bestFit="1" customWidth="1"/>
    <col min="8" max="8" width="27.85546875" customWidth="1"/>
    <col min="9" max="11" width="7.5703125" customWidth="1"/>
    <col min="12" max="12" width="8.85546875" bestFit="1" customWidth="1"/>
    <col min="13" max="15" width="7.5703125" customWidth="1"/>
    <col min="16" max="16" width="7.42578125" style="54" customWidth="1"/>
    <col min="17" max="17" width="7.5703125" style="54" customWidth="1"/>
    <col min="18" max="38" width="7.5703125" customWidth="1"/>
    <col min="42" max="42" width="9.5703125" bestFit="1" customWidth="1"/>
  </cols>
  <sheetData>
    <row r="1" spans="2:43" ht="18.75">
      <c r="B1" s="37" t="s">
        <v>88</v>
      </c>
      <c r="C1" s="37"/>
      <c r="H1" s="20" t="s">
        <v>157</v>
      </c>
      <c r="I1" s="20"/>
      <c r="J1" s="20"/>
      <c r="K1" s="20"/>
      <c r="L1" s="20"/>
      <c r="M1" s="20"/>
      <c r="N1" s="20"/>
      <c r="O1" s="53"/>
      <c r="R1" s="4" t="s">
        <v>160</v>
      </c>
      <c r="U1" s="15"/>
      <c r="V1" s="15"/>
      <c r="AA1" s="15"/>
      <c r="AB1" s="15"/>
      <c r="AC1" s="15"/>
      <c r="AD1" s="15"/>
      <c r="AE1" s="15"/>
      <c r="AF1" s="15"/>
      <c r="AG1" s="15"/>
      <c r="AH1" s="15"/>
      <c r="AI1" s="15"/>
      <c r="AJ1" s="15"/>
      <c r="AK1" s="15"/>
      <c r="AL1" s="15"/>
      <c r="AM1" s="15"/>
      <c r="AN1" s="15"/>
      <c r="AO1" s="15"/>
      <c r="AP1" s="15"/>
      <c r="AQ1" s="15"/>
    </row>
    <row r="2" spans="2:43" ht="18.75">
      <c r="H2" s="20" t="s">
        <v>158</v>
      </c>
      <c r="I2" s="20"/>
      <c r="J2" s="20"/>
      <c r="K2" s="20"/>
      <c r="L2" s="20"/>
      <c r="M2" s="20"/>
      <c r="N2" s="20"/>
      <c r="O2" s="53"/>
      <c r="Q2" s="55"/>
      <c r="R2" s="41" t="s">
        <v>94</v>
      </c>
      <c r="S2" s="41"/>
      <c r="T2" s="15"/>
      <c r="U2" s="45" t="s">
        <v>161</v>
      </c>
      <c r="V2" s="45"/>
      <c r="W2" s="45"/>
      <c r="X2" s="46"/>
      <c r="Y2" s="15"/>
      <c r="Z2" s="15"/>
      <c r="AA2" s="15"/>
    </row>
    <row r="4" spans="2:43">
      <c r="I4" s="25"/>
      <c r="J4" s="25"/>
      <c r="L4" s="25"/>
      <c r="M4" s="25"/>
      <c r="N4" s="25"/>
      <c r="O4" s="25"/>
      <c r="P4" s="56"/>
      <c r="Q4" s="56"/>
      <c r="R4" s="4" t="s">
        <v>159</v>
      </c>
    </row>
    <row r="5" spans="2:43">
      <c r="F5" s="14"/>
      <c r="R5" s="25" t="s">
        <v>96</v>
      </c>
      <c r="S5" s="25" t="s">
        <v>140</v>
      </c>
      <c r="T5" s="25" t="s">
        <v>141</v>
      </c>
      <c r="U5" s="25" t="s">
        <v>142</v>
      </c>
      <c r="V5" s="25" t="s">
        <v>143</v>
      </c>
      <c r="W5" s="25" t="s">
        <v>144</v>
      </c>
      <c r="X5" s="25" t="s">
        <v>145</v>
      </c>
      <c r="Y5" s="25" t="s">
        <v>146</v>
      </c>
      <c r="Z5" s="25" t="s">
        <v>147</v>
      </c>
      <c r="AA5" s="25" t="s">
        <v>148</v>
      </c>
      <c r="AB5" s="25" t="s">
        <v>95</v>
      </c>
      <c r="AC5" s="25" t="s">
        <v>149</v>
      </c>
      <c r="AD5" s="25" t="s">
        <v>150</v>
      </c>
      <c r="AE5" s="25" t="s">
        <v>151</v>
      </c>
      <c r="AF5" s="25" t="s">
        <v>152</v>
      </c>
      <c r="AG5" s="25" t="s">
        <v>97</v>
      </c>
      <c r="AH5" s="25" t="s">
        <v>153</v>
      </c>
      <c r="AI5" s="25" t="s">
        <v>98</v>
      </c>
      <c r="AJ5" s="25" t="s">
        <v>154</v>
      </c>
      <c r="AK5" s="25" t="s">
        <v>155</v>
      </c>
      <c r="AL5" s="25" t="s">
        <v>156</v>
      </c>
    </row>
    <row r="6" spans="2:43" ht="18.75">
      <c r="B6" s="16" t="s">
        <v>100</v>
      </c>
      <c r="C6" s="16" t="s">
        <v>91</v>
      </c>
      <c r="D6" s="16" t="s">
        <v>83</v>
      </c>
      <c r="E6" s="16" t="s">
        <v>84</v>
      </c>
      <c r="F6" s="14" t="s">
        <v>56</v>
      </c>
      <c r="G6" s="14" t="s">
        <v>89</v>
      </c>
      <c r="H6" s="14" t="s">
        <v>57</v>
      </c>
      <c r="I6" s="39">
        <v>1970</v>
      </c>
      <c r="J6" s="39">
        <v>1980</v>
      </c>
      <c r="K6" s="39">
        <v>1990</v>
      </c>
      <c r="L6" s="39">
        <v>2000</v>
      </c>
      <c r="M6" s="39">
        <v>2010</v>
      </c>
      <c r="N6" s="39">
        <v>2015</v>
      </c>
      <c r="O6" s="39">
        <v>2020</v>
      </c>
      <c r="P6" s="57"/>
      <c r="Q6" s="57"/>
      <c r="R6" s="62">
        <v>2000</v>
      </c>
      <c r="S6" s="47">
        <v>2001</v>
      </c>
      <c r="T6" s="47">
        <v>2002</v>
      </c>
      <c r="U6" s="47">
        <v>2003</v>
      </c>
      <c r="V6" s="47">
        <v>2004</v>
      </c>
      <c r="W6" s="47">
        <v>2005</v>
      </c>
      <c r="X6" s="47">
        <v>2006</v>
      </c>
      <c r="Y6" s="47">
        <v>2007</v>
      </c>
      <c r="Z6" s="47">
        <v>2008</v>
      </c>
      <c r="AA6" s="47">
        <v>2009</v>
      </c>
      <c r="AB6" s="47">
        <v>2010</v>
      </c>
      <c r="AC6" s="47">
        <v>2011</v>
      </c>
      <c r="AD6" s="47">
        <v>2012</v>
      </c>
      <c r="AE6" s="47">
        <v>2013</v>
      </c>
      <c r="AF6" s="47">
        <v>2014</v>
      </c>
      <c r="AG6" s="47">
        <v>2015</v>
      </c>
      <c r="AH6" s="47">
        <v>2016</v>
      </c>
      <c r="AI6" s="47">
        <v>2017</v>
      </c>
      <c r="AJ6" s="47">
        <v>2018</v>
      </c>
      <c r="AK6" s="47">
        <v>2019</v>
      </c>
      <c r="AL6" s="47">
        <v>2020</v>
      </c>
      <c r="AO6" s="38" t="s">
        <v>94</v>
      </c>
    </row>
    <row r="7" spans="2:43">
      <c r="B7" s="26">
        <v>9</v>
      </c>
      <c r="C7" t="s">
        <v>1</v>
      </c>
      <c r="D7" s="6" t="str">
        <f>IF(SUM(I7:O7)=0,"\I: ","CHP")</f>
        <v xml:space="preserve">\I: </v>
      </c>
      <c r="E7" t="s">
        <v>59</v>
      </c>
      <c r="F7" s="34" t="s">
        <v>85</v>
      </c>
      <c r="G7" s="22" t="s">
        <v>55</v>
      </c>
      <c r="H7" s="22" t="s">
        <v>29</v>
      </c>
      <c r="I7" s="42" t="str">
        <f>$L7</f>
        <v/>
      </c>
      <c r="J7" s="42" t="str">
        <f>$L7</f>
        <v/>
      </c>
      <c r="K7" s="42" t="str">
        <f>$L7</f>
        <v/>
      </c>
      <c r="L7" s="42" t="str">
        <f>IF(R7="","",R7/4)</f>
        <v/>
      </c>
      <c r="M7" s="43" t="str">
        <f>IF(SUM(S7:AB7)=0,"",SUM(S7:AB7))</f>
        <v/>
      </c>
      <c r="N7" s="43" t="str">
        <f>IF(SUM(AC7:AG7)=0,"",SUM(AC7:AG7))</f>
        <v/>
      </c>
      <c r="O7" s="43" t="str">
        <f>IF(SUM(AH7:AL7)=0,"",SUM(AH7:AL7))</f>
        <v/>
      </c>
      <c r="P7" s="32"/>
      <c r="Q7" s="32"/>
      <c r="R7" s="48" t="s">
        <v>171</v>
      </c>
      <c r="S7" s="50" t="s">
        <v>171</v>
      </c>
      <c r="T7" s="50" t="s">
        <v>171</v>
      </c>
      <c r="U7" s="50" t="s">
        <v>171</v>
      </c>
      <c r="V7" s="50" t="s">
        <v>171</v>
      </c>
      <c r="W7" s="50" t="s">
        <v>171</v>
      </c>
      <c r="X7" s="50" t="s">
        <v>171</v>
      </c>
      <c r="Y7" s="50" t="s">
        <v>171</v>
      </c>
      <c r="Z7" s="50" t="s">
        <v>171</v>
      </c>
      <c r="AA7" s="50" t="s">
        <v>171</v>
      </c>
      <c r="AB7" s="50" t="s">
        <v>171</v>
      </c>
      <c r="AC7" s="50" t="s">
        <v>171</v>
      </c>
      <c r="AD7" s="50" t="s">
        <v>171</v>
      </c>
      <c r="AE7" s="50" t="s">
        <v>171</v>
      </c>
      <c r="AF7" s="50" t="s">
        <v>171</v>
      </c>
      <c r="AG7" s="50" t="s">
        <v>171</v>
      </c>
      <c r="AH7" s="50" t="s">
        <v>171</v>
      </c>
      <c r="AI7" s="50" t="s">
        <v>171</v>
      </c>
      <c r="AJ7" s="50" t="s">
        <v>171</v>
      </c>
      <c r="AK7" s="50" t="s">
        <v>171</v>
      </c>
      <c r="AL7" s="50" t="s">
        <v>171</v>
      </c>
      <c r="AO7" s="1" t="s">
        <v>130</v>
      </c>
    </row>
    <row r="8" spans="2:43">
      <c r="B8" s="26"/>
      <c r="C8" s="23" t="s">
        <v>92</v>
      </c>
      <c r="D8" s="6" t="str">
        <f>IF(SUM(I8:O8)=0,"\I: ","CHP")</f>
        <v>CHP</v>
      </c>
      <c r="E8" s="23" t="s">
        <v>60</v>
      </c>
      <c r="F8" s="6" t="str">
        <f>F7</f>
        <v>AT</v>
      </c>
      <c r="G8" s="22" t="str">
        <f>$G$7</f>
        <v>PASTI</v>
      </c>
      <c r="H8" t="s">
        <v>30</v>
      </c>
      <c r="I8" s="42">
        <f>IF(SUM(I9:I11)=0,"",SUM(I9:I11))</f>
        <v>54.25</v>
      </c>
      <c r="J8" s="42">
        <f t="shared" ref="J8:L8" si="0">IF(SUM(J9:J11)=0,"",SUM(J9:J11))</f>
        <v>54.25</v>
      </c>
      <c r="K8" s="42">
        <f t="shared" si="0"/>
        <v>54.25</v>
      </c>
      <c r="L8" s="42">
        <f t="shared" si="0"/>
        <v>54.25</v>
      </c>
      <c r="M8" s="43" t="str">
        <f>IF(SUM(M9:M11)=0,"",SUM(M9:M11))</f>
        <v/>
      </c>
      <c r="N8" s="43" t="str">
        <f t="shared" ref="N8:O8" si="1">IF(SUM(N9:N11)=0,"",SUM(N9:N11))</f>
        <v/>
      </c>
      <c r="O8" s="43" t="str">
        <f t="shared" si="1"/>
        <v/>
      </c>
      <c r="P8" s="32"/>
      <c r="Q8" s="32"/>
      <c r="R8" s="32"/>
      <c r="S8" s="32"/>
      <c r="T8" s="32"/>
      <c r="U8" s="32"/>
      <c r="V8" s="32"/>
      <c r="W8" s="32"/>
      <c r="X8" s="32"/>
      <c r="Y8" s="32"/>
      <c r="Z8" s="32"/>
      <c r="AA8" s="32"/>
      <c r="AB8" s="32"/>
      <c r="AC8" s="32"/>
      <c r="AD8" s="32"/>
      <c r="AE8" s="32"/>
      <c r="AF8" s="32"/>
      <c r="AG8" s="32"/>
      <c r="AH8" s="32"/>
      <c r="AI8" s="32"/>
      <c r="AJ8" s="32"/>
      <c r="AK8" s="32"/>
      <c r="AL8" s="32"/>
    </row>
    <row r="9" spans="2:43" ht="18.75">
      <c r="B9" s="26">
        <v>14</v>
      </c>
      <c r="C9" s="30" t="s">
        <v>2</v>
      </c>
      <c r="D9" s="6" t="s">
        <v>90</v>
      </c>
      <c r="E9" s="26"/>
      <c r="F9" s="6" t="str">
        <f t="shared" ref="F9:F24" si="2">F8</f>
        <v>AT</v>
      </c>
      <c r="G9" s="6" t="s">
        <v>90</v>
      </c>
      <c r="H9" s="28"/>
      <c r="I9" s="33" t="str">
        <f>$L9</f>
        <v/>
      </c>
      <c r="J9" s="33" t="str">
        <f t="shared" ref="I9:K11" si="3">$L9</f>
        <v/>
      </c>
      <c r="K9" s="33" t="str">
        <f t="shared" si="3"/>
        <v/>
      </c>
      <c r="L9" s="33" t="str">
        <f>IF(R9="","",R9/4)</f>
        <v/>
      </c>
      <c r="M9" s="33" t="str">
        <f>IF(SUM(S9:AB9)=0,"",SUM(S9:AB9))</f>
        <v/>
      </c>
      <c r="N9" s="33" t="str">
        <f>IF(SUM(AC9:AG9)=0,"",SUM(AC9:AG9))</f>
        <v/>
      </c>
      <c r="O9" s="33" t="str">
        <f>IF(SUM(AH9:AL9)=0,"",SUM(AH9:AL9))</f>
        <v/>
      </c>
      <c r="P9" s="33"/>
      <c r="Q9" s="33"/>
      <c r="R9" s="48" t="s">
        <v>171</v>
      </c>
      <c r="S9" s="50" t="s">
        <v>171</v>
      </c>
      <c r="T9" s="50" t="s">
        <v>171</v>
      </c>
      <c r="U9" s="50" t="s">
        <v>171</v>
      </c>
      <c r="V9" s="50" t="s">
        <v>171</v>
      </c>
      <c r="W9" s="50" t="s">
        <v>171</v>
      </c>
      <c r="X9" s="50" t="s">
        <v>171</v>
      </c>
      <c r="Y9" s="50" t="s">
        <v>171</v>
      </c>
      <c r="Z9" s="50" t="s">
        <v>171</v>
      </c>
      <c r="AA9" s="50" t="s">
        <v>171</v>
      </c>
      <c r="AB9" s="50" t="s">
        <v>171</v>
      </c>
      <c r="AC9" s="50" t="s">
        <v>171</v>
      </c>
      <c r="AD9" s="50" t="s">
        <v>171</v>
      </c>
      <c r="AE9" s="50" t="s">
        <v>171</v>
      </c>
      <c r="AF9" s="50" t="s">
        <v>171</v>
      </c>
      <c r="AG9" s="50" t="s">
        <v>171</v>
      </c>
      <c r="AH9" s="50" t="s">
        <v>171</v>
      </c>
      <c r="AI9" s="50" t="s">
        <v>171</v>
      </c>
      <c r="AJ9" s="50" t="s">
        <v>171</v>
      </c>
      <c r="AK9" s="50" t="s">
        <v>171</v>
      </c>
      <c r="AL9" s="50" t="s">
        <v>171</v>
      </c>
      <c r="AO9" s="38" t="s">
        <v>161</v>
      </c>
    </row>
    <row r="10" spans="2:43">
      <c r="B10" s="26">
        <v>19</v>
      </c>
      <c r="C10" s="30" t="s">
        <v>99</v>
      </c>
      <c r="D10" s="6" t="s">
        <v>90</v>
      </c>
      <c r="E10" s="26"/>
      <c r="F10" s="6" t="str">
        <f t="shared" si="2"/>
        <v>AT</v>
      </c>
      <c r="G10" s="6" t="s">
        <v>90</v>
      </c>
      <c r="H10" s="28"/>
      <c r="I10" s="33" t="str">
        <f t="shared" si="3"/>
        <v/>
      </c>
      <c r="J10" s="33" t="str">
        <f t="shared" si="3"/>
        <v/>
      </c>
      <c r="K10" s="33" t="str">
        <f t="shared" si="3"/>
        <v/>
      </c>
      <c r="L10" s="33" t="str">
        <f>IF(R10="","",R10/4)</f>
        <v/>
      </c>
      <c r="M10" s="33" t="str">
        <f t="shared" ref="M10:M11" si="4">IF(SUM(S10:AB10)=0,"",SUM(S10:AB10))</f>
        <v/>
      </c>
      <c r="N10" s="33" t="str">
        <f t="shared" ref="N10:N11" si="5">IF(SUM(AC10:AG10)=0,"",SUM(AC10:AG10))</f>
        <v/>
      </c>
      <c r="O10" s="33" t="str">
        <f t="shared" ref="O10:O11" si="6">IF(SUM(AH10:AL10)=0,"",SUM(AH10:AL10))</f>
        <v/>
      </c>
      <c r="P10" s="33"/>
      <c r="Q10" s="33"/>
      <c r="R10" s="48" t="s">
        <v>171</v>
      </c>
      <c r="S10" s="50" t="s">
        <v>171</v>
      </c>
      <c r="T10" s="50" t="s">
        <v>171</v>
      </c>
      <c r="U10" s="50" t="s">
        <v>171</v>
      </c>
      <c r="V10" s="50" t="s">
        <v>171</v>
      </c>
      <c r="W10" s="50" t="s">
        <v>171</v>
      </c>
      <c r="X10" s="50" t="s">
        <v>171</v>
      </c>
      <c r="Y10" s="50" t="s">
        <v>171</v>
      </c>
      <c r="Z10" s="50" t="s">
        <v>171</v>
      </c>
      <c r="AA10" s="50" t="s">
        <v>171</v>
      </c>
      <c r="AB10" s="50" t="s">
        <v>171</v>
      </c>
      <c r="AC10" s="50" t="s">
        <v>171</v>
      </c>
      <c r="AD10" s="50" t="s">
        <v>171</v>
      </c>
      <c r="AE10" s="50" t="s">
        <v>171</v>
      </c>
      <c r="AF10" s="50" t="s">
        <v>171</v>
      </c>
      <c r="AG10" s="50" t="s">
        <v>171</v>
      </c>
      <c r="AH10" s="50" t="s">
        <v>171</v>
      </c>
      <c r="AI10" s="50" t="s">
        <v>171</v>
      </c>
      <c r="AJ10" s="50" t="s">
        <v>171</v>
      </c>
      <c r="AK10" s="50" t="s">
        <v>171</v>
      </c>
      <c r="AL10" s="50" t="s">
        <v>171</v>
      </c>
      <c r="AO10" s="1" t="s">
        <v>131</v>
      </c>
    </row>
    <row r="11" spans="2:43">
      <c r="B11" s="26">
        <v>24</v>
      </c>
      <c r="C11" s="30" t="s">
        <v>4</v>
      </c>
      <c r="D11" s="6" t="s">
        <v>90</v>
      </c>
      <c r="E11" s="26"/>
      <c r="F11" s="6" t="str">
        <f t="shared" si="2"/>
        <v>AT</v>
      </c>
      <c r="G11" s="6" t="s">
        <v>90</v>
      </c>
      <c r="H11" s="28"/>
      <c r="I11" s="33">
        <f t="shared" si="3"/>
        <v>54.25</v>
      </c>
      <c r="J11" s="33">
        <f t="shared" si="3"/>
        <v>54.25</v>
      </c>
      <c r="K11" s="33">
        <f t="shared" si="3"/>
        <v>54.25</v>
      </c>
      <c r="L11" s="33">
        <f>IF(R11="","",R11/4)</f>
        <v>54.25</v>
      </c>
      <c r="M11" s="33" t="str">
        <f t="shared" si="4"/>
        <v/>
      </c>
      <c r="N11" s="33" t="str">
        <f t="shared" si="5"/>
        <v/>
      </c>
      <c r="O11" s="33" t="str">
        <f t="shared" si="6"/>
        <v/>
      </c>
      <c r="P11" s="33"/>
      <c r="Q11" s="33"/>
      <c r="R11" s="48">
        <v>217</v>
      </c>
      <c r="S11" s="50" t="s">
        <v>171</v>
      </c>
      <c r="T11" s="50" t="s">
        <v>171</v>
      </c>
      <c r="U11" s="50" t="s">
        <v>171</v>
      </c>
      <c r="V11" s="50" t="s">
        <v>171</v>
      </c>
      <c r="W11" s="50" t="s">
        <v>171</v>
      </c>
      <c r="X11" s="50" t="s">
        <v>171</v>
      </c>
      <c r="Y11" s="50" t="s">
        <v>171</v>
      </c>
      <c r="Z11" s="50" t="s">
        <v>171</v>
      </c>
      <c r="AA11" s="50" t="s">
        <v>171</v>
      </c>
      <c r="AB11" s="50" t="s">
        <v>171</v>
      </c>
      <c r="AC11" s="50" t="s">
        <v>171</v>
      </c>
      <c r="AD11" s="50" t="s">
        <v>171</v>
      </c>
      <c r="AE11" s="50" t="s">
        <v>171</v>
      </c>
      <c r="AF11" s="50" t="s">
        <v>171</v>
      </c>
      <c r="AG11" s="50" t="s">
        <v>171</v>
      </c>
      <c r="AH11" s="50" t="s">
        <v>171</v>
      </c>
      <c r="AI11" s="50" t="s">
        <v>171</v>
      </c>
      <c r="AJ11" s="50" t="s">
        <v>171</v>
      </c>
      <c r="AK11" s="50" t="s">
        <v>171</v>
      </c>
      <c r="AL11" s="50" t="s">
        <v>171</v>
      </c>
      <c r="AO11" t="s">
        <v>162</v>
      </c>
    </row>
    <row r="12" spans="2:43">
      <c r="B12" s="26"/>
      <c r="C12" s="23" t="s">
        <v>92</v>
      </c>
      <c r="D12" s="6" t="str">
        <f t="shared" ref="D12:D24" si="7">IF(SUM(I12:O12)=0,"\I: ","CHP")</f>
        <v xml:space="preserve">\I: </v>
      </c>
      <c r="E12" s="23" t="s">
        <v>63</v>
      </c>
      <c r="F12" s="6" t="str">
        <f t="shared" si="2"/>
        <v>AT</v>
      </c>
      <c r="G12" s="22" t="str">
        <f>$G$7</f>
        <v>PASTI</v>
      </c>
      <c r="H12" t="s">
        <v>33</v>
      </c>
      <c r="I12" s="42" t="str">
        <f>IF(SUM(I13:I15)=0,"",SUM(I13:I15))</f>
        <v/>
      </c>
      <c r="J12" s="42" t="str">
        <f t="shared" ref="J12" si="8">IF(SUM(J13:J15)=0,"",SUM(J13:J15))</f>
        <v/>
      </c>
      <c r="K12" s="42" t="str">
        <f t="shared" ref="K12" si="9">IF(SUM(K13:K15)=0,"",SUM(K13:K15))</f>
        <v/>
      </c>
      <c r="L12" s="42" t="str">
        <f>IF(SUM(L13:L15)=0,"",SUM(L13:L15))</f>
        <v/>
      </c>
      <c r="M12" s="43" t="str">
        <f>IF(SUM(M13:M15)=0,"",SUM(M13:M15))</f>
        <v/>
      </c>
      <c r="N12" s="43" t="str">
        <f>IF(SUM(N13:N15)=0,"",SUM(N13:N15))</f>
        <v/>
      </c>
      <c r="O12" s="43" t="str">
        <f>IF(SUM(O13:O15)=0,"",SUM(O13:O15))</f>
        <v/>
      </c>
      <c r="P12" s="32"/>
      <c r="Q12" s="32"/>
      <c r="R12" s="43"/>
      <c r="S12" s="43"/>
      <c r="T12" s="43"/>
      <c r="U12" s="43"/>
      <c r="V12" s="43"/>
      <c r="W12" s="43"/>
      <c r="X12" s="43"/>
      <c r="Y12" s="43"/>
      <c r="Z12" s="43"/>
      <c r="AA12" s="43"/>
      <c r="AB12" s="43" t="s">
        <v>171</v>
      </c>
      <c r="AC12" s="43"/>
      <c r="AD12" s="43"/>
      <c r="AE12" s="43"/>
      <c r="AF12" s="43"/>
      <c r="AG12" s="43" t="s">
        <v>171</v>
      </c>
      <c r="AH12" s="43"/>
      <c r="AI12" s="43"/>
      <c r="AJ12" s="43"/>
      <c r="AK12" s="43"/>
      <c r="AL12" s="43"/>
      <c r="AO12" s="1" t="s">
        <v>132</v>
      </c>
    </row>
    <row r="13" spans="2:43">
      <c r="B13" s="26">
        <v>35</v>
      </c>
      <c r="C13" s="30" t="s">
        <v>2</v>
      </c>
      <c r="D13" s="6" t="s">
        <v>90</v>
      </c>
      <c r="E13" s="26"/>
      <c r="F13" s="6" t="str">
        <f t="shared" si="2"/>
        <v>AT</v>
      </c>
      <c r="G13" s="6" t="s">
        <v>90</v>
      </c>
      <c r="H13" s="28"/>
      <c r="I13" s="33" t="str">
        <f t="shared" ref="I13:K17" si="10">$L13</f>
        <v/>
      </c>
      <c r="J13" s="33" t="str">
        <f t="shared" si="10"/>
        <v/>
      </c>
      <c r="K13" s="33" t="str">
        <f t="shared" si="10"/>
        <v/>
      </c>
      <c r="L13" s="33" t="str">
        <f>IF(R13="","",R13/4)</f>
        <v/>
      </c>
      <c r="M13" s="33" t="str">
        <f>IF(SUM(S13:AB13)=0,"",SUM(S13:AB13))</f>
        <v/>
      </c>
      <c r="N13" s="33" t="str">
        <f>IF(SUM(AC13:AG13)=0,"",SUM(AC13:AG13))</f>
        <v/>
      </c>
      <c r="O13" s="33" t="str">
        <f>IF(SUM(AH13:AL13)=0,"",SUM(AH13:AL13))</f>
        <v/>
      </c>
      <c r="P13" s="33"/>
      <c r="Q13" s="33"/>
      <c r="R13" s="48" t="s">
        <v>171</v>
      </c>
      <c r="S13" s="50" t="s">
        <v>171</v>
      </c>
      <c r="T13" s="50" t="s">
        <v>171</v>
      </c>
      <c r="U13" s="50" t="s">
        <v>171</v>
      </c>
      <c r="V13" s="50" t="s">
        <v>171</v>
      </c>
      <c r="W13" s="50" t="s">
        <v>171</v>
      </c>
      <c r="X13" s="50" t="s">
        <v>171</v>
      </c>
      <c r="Y13" s="50" t="s">
        <v>171</v>
      </c>
      <c r="Z13" s="50" t="s">
        <v>171</v>
      </c>
      <c r="AA13" s="50" t="s">
        <v>171</v>
      </c>
      <c r="AB13" s="50" t="s">
        <v>171</v>
      </c>
      <c r="AC13" s="50" t="s">
        <v>171</v>
      </c>
      <c r="AD13" s="50" t="s">
        <v>171</v>
      </c>
      <c r="AE13" s="50" t="s">
        <v>171</v>
      </c>
      <c r="AF13" s="50" t="s">
        <v>171</v>
      </c>
      <c r="AG13" s="50" t="s">
        <v>171</v>
      </c>
      <c r="AH13" s="50" t="s">
        <v>171</v>
      </c>
      <c r="AI13" s="50" t="s">
        <v>171</v>
      </c>
      <c r="AJ13" s="50" t="s">
        <v>171</v>
      </c>
      <c r="AK13" s="50" t="s">
        <v>171</v>
      </c>
      <c r="AL13" s="50" t="s">
        <v>171</v>
      </c>
      <c r="AO13" t="s">
        <v>163</v>
      </c>
    </row>
    <row r="14" spans="2:43">
      <c r="B14" s="26">
        <v>40</v>
      </c>
      <c r="C14" s="30" t="s">
        <v>99</v>
      </c>
      <c r="D14" s="6" t="s">
        <v>90</v>
      </c>
      <c r="E14" s="26"/>
      <c r="F14" s="6" t="str">
        <f t="shared" si="2"/>
        <v>AT</v>
      </c>
      <c r="G14" s="6" t="s">
        <v>90</v>
      </c>
      <c r="H14" s="28"/>
      <c r="I14" s="33" t="str">
        <f t="shared" si="10"/>
        <v/>
      </c>
      <c r="J14" s="33" t="str">
        <f t="shared" si="10"/>
        <v/>
      </c>
      <c r="K14" s="33" t="str">
        <f t="shared" si="10"/>
        <v/>
      </c>
      <c r="L14" s="33" t="str">
        <f>IF(R14="","",R14/4)</f>
        <v/>
      </c>
      <c r="M14" s="33" t="str">
        <f t="shared" ref="M14:M15" si="11">IF(SUM(S14:AB14)=0,"",SUM(S14:AB14))</f>
        <v/>
      </c>
      <c r="N14" s="33" t="str">
        <f t="shared" ref="N14:N15" si="12">IF(SUM(AC14:AG14)=0,"",SUM(AC14:AG14))</f>
        <v/>
      </c>
      <c r="O14" s="33" t="str">
        <f t="shared" ref="O14:O15" si="13">IF(SUM(AH14:AL14)=0,"",SUM(AH14:AL14))</f>
        <v/>
      </c>
      <c r="P14" s="33"/>
      <c r="Q14" s="33"/>
      <c r="R14" s="48" t="s">
        <v>171</v>
      </c>
      <c r="S14" s="50" t="s">
        <v>171</v>
      </c>
      <c r="T14" s="50" t="s">
        <v>171</v>
      </c>
      <c r="U14" s="50" t="s">
        <v>171</v>
      </c>
      <c r="V14" s="50" t="s">
        <v>171</v>
      </c>
      <c r="W14" s="50" t="s">
        <v>171</v>
      </c>
      <c r="X14" s="50" t="s">
        <v>171</v>
      </c>
      <c r="Y14" s="50" t="s">
        <v>171</v>
      </c>
      <c r="Z14" s="50" t="s">
        <v>171</v>
      </c>
      <c r="AA14" s="50" t="s">
        <v>171</v>
      </c>
      <c r="AB14" s="50" t="s">
        <v>171</v>
      </c>
      <c r="AC14" s="50" t="s">
        <v>171</v>
      </c>
      <c r="AD14" s="50" t="s">
        <v>171</v>
      </c>
      <c r="AE14" s="50" t="s">
        <v>171</v>
      </c>
      <c r="AF14" s="50" t="s">
        <v>171</v>
      </c>
      <c r="AG14" s="50" t="s">
        <v>171</v>
      </c>
      <c r="AH14" s="50" t="s">
        <v>171</v>
      </c>
      <c r="AI14" s="50" t="s">
        <v>171</v>
      </c>
      <c r="AJ14" s="50" t="s">
        <v>171</v>
      </c>
      <c r="AK14" s="50" t="s">
        <v>171</v>
      </c>
      <c r="AL14" s="50" t="s">
        <v>171</v>
      </c>
      <c r="AO14" s="1" t="s">
        <v>133</v>
      </c>
    </row>
    <row r="15" spans="2:43">
      <c r="B15" s="26">
        <v>45</v>
      </c>
      <c r="C15" s="30" t="s">
        <v>4</v>
      </c>
      <c r="D15" s="6" t="s">
        <v>90</v>
      </c>
      <c r="E15" s="26"/>
      <c r="F15" s="6" t="str">
        <f t="shared" si="2"/>
        <v>AT</v>
      </c>
      <c r="G15" s="6" t="s">
        <v>90</v>
      </c>
      <c r="H15" s="28"/>
      <c r="I15" s="33" t="str">
        <f t="shared" si="10"/>
        <v/>
      </c>
      <c r="J15" s="33" t="str">
        <f t="shared" si="10"/>
        <v/>
      </c>
      <c r="K15" s="33" t="str">
        <f t="shared" si="10"/>
        <v/>
      </c>
      <c r="L15" s="33" t="str">
        <f>IF(R15="","",R15/4)</f>
        <v/>
      </c>
      <c r="M15" s="33" t="str">
        <f t="shared" si="11"/>
        <v/>
      </c>
      <c r="N15" s="33" t="str">
        <f t="shared" si="12"/>
        <v/>
      </c>
      <c r="O15" s="33" t="str">
        <f t="shared" si="13"/>
        <v/>
      </c>
      <c r="P15" s="33"/>
      <c r="Q15" s="33"/>
      <c r="R15" s="48" t="s">
        <v>171</v>
      </c>
      <c r="S15" s="50" t="s">
        <v>171</v>
      </c>
      <c r="T15" s="50" t="s">
        <v>171</v>
      </c>
      <c r="U15" s="50" t="s">
        <v>171</v>
      </c>
      <c r="V15" s="50" t="s">
        <v>171</v>
      </c>
      <c r="W15" s="50" t="s">
        <v>171</v>
      </c>
      <c r="X15" s="50" t="s">
        <v>171</v>
      </c>
      <c r="Y15" s="50" t="s">
        <v>171</v>
      </c>
      <c r="Z15" s="50" t="s">
        <v>171</v>
      </c>
      <c r="AA15" s="50" t="s">
        <v>171</v>
      </c>
      <c r="AB15" s="50" t="s">
        <v>171</v>
      </c>
      <c r="AC15" s="50" t="s">
        <v>171</v>
      </c>
      <c r="AD15" s="50" t="s">
        <v>171</v>
      </c>
      <c r="AE15" s="50" t="s">
        <v>171</v>
      </c>
      <c r="AF15" s="50" t="s">
        <v>171</v>
      </c>
      <c r="AG15" s="50" t="s">
        <v>171</v>
      </c>
      <c r="AH15" s="50" t="s">
        <v>171</v>
      </c>
      <c r="AI15" s="50" t="s">
        <v>171</v>
      </c>
      <c r="AJ15" s="50" t="s">
        <v>171</v>
      </c>
      <c r="AK15" s="50" t="s">
        <v>171</v>
      </c>
      <c r="AL15" s="50" t="s">
        <v>171</v>
      </c>
      <c r="AO15" t="s">
        <v>164</v>
      </c>
    </row>
    <row r="16" spans="2:43">
      <c r="B16" s="31">
        <v>51</v>
      </c>
      <c r="C16" t="s">
        <v>7</v>
      </c>
      <c r="D16" s="6" t="str">
        <f t="shared" si="7"/>
        <v>CHP</v>
      </c>
      <c r="E16" t="s">
        <v>64</v>
      </c>
      <c r="F16" s="6" t="str">
        <f t="shared" si="2"/>
        <v>AT</v>
      </c>
      <c r="G16" s="22" t="str">
        <f t="shared" ref="G16:G18" si="14">$G$7</f>
        <v>PASTI</v>
      </c>
      <c r="H16" t="s">
        <v>34</v>
      </c>
      <c r="I16" s="42">
        <f t="shared" si="10"/>
        <v>161.75</v>
      </c>
      <c r="J16" s="42">
        <f t="shared" si="10"/>
        <v>161.75</v>
      </c>
      <c r="K16" s="42">
        <f t="shared" si="10"/>
        <v>161.75</v>
      </c>
      <c r="L16" s="42">
        <f>IF(R16="","",R16/4)</f>
        <v>161.75</v>
      </c>
      <c r="M16" s="43">
        <f>IF(SUM(S16:AB16)=0,"",SUM(S16:AB16))</f>
        <v>1258.5</v>
      </c>
      <c r="N16" s="43">
        <f>IF(SUM(AC16:AG16)=0,"",SUM(AC16:AG16))</f>
        <v>800</v>
      </c>
      <c r="O16" s="43" t="str">
        <f>IF(SUM(AH16:AL16)=0,"",SUM(AH16:AL16))</f>
        <v/>
      </c>
      <c r="P16" s="32"/>
      <c r="Q16" s="32"/>
      <c r="R16" s="48">
        <v>647</v>
      </c>
      <c r="S16" s="50" t="s">
        <v>171</v>
      </c>
      <c r="T16" s="50" t="s">
        <v>171</v>
      </c>
      <c r="U16" s="50" t="s">
        <v>171</v>
      </c>
      <c r="V16" s="50">
        <v>74</v>
      </c>
      <c r="W16" s="50" t="s">
        <v>171</v>
      </c>
      <c r="X16" s="50">
        <v>395.5</v>
      </c>
      <c r="Y16" s="50" t="s">
        <v>171</v>
      </c>
      <c r="Z16" s="50">
        <v>677</v>
      </c>
      <c r="AA16" s="50" t="s">
        <v>171</v>
      </c>
      <c r="AB16" s="50">
        <v>112</v>
      </c>
      <c r="AC16" s="50">
        <v>800</v>
      </c>
      <c r="AD16" s="50" t="s">
        <v>171</v>
      </c>
      <c r="AE16" s="50" t="s">
        <v>171</v>
      </c>
      <c r="AF16" s="50" t="s">
        <v>171</v>
      </c>
      <c r="AG16" s="50" t="s">
        <v>171</v>
      </c>
      <c r="AH16" s="50" t="s">
        <v>171</v>
      </c>
      <c r="AI16" s="50" t="s">
        <v>171</v>
      </c>
      <c r="AJ16" s="50" t="s">
        <v>171</v>
      </c>
      <c r="AK16" s="50" t="s">
        <v>171</v>
      </c>
      <c r="AL16" s="50" t="s">
        <v>171</v>
      </c>
    </row>
    <row r="17" spans="2:41">
      <c r="B17" s="26">
        <v>56</v>
      </c>
      <c r="C17" t="s">
        <v>8</v>
      </c>
      <c r="D17" s="6" t="str">
        <f t="shared" si="7"/>
        <v>CHP</v>
      </c>
      <c r="E17" t="s">
        <v>65</v>
      </c>
      <c r="F17" s="6" t="str">
        <f t="shared" si="2"/>
        <v>AT</v>
      </c>
      <c r="G17" s="22" t="str">
        <f t="shared" si="14"/>
        <v>PASTI</v>
      </c>
      <c r="H17" t="s">
        <v>35</v>
      </c>
      <c r="I17" s="42">
        <f t="shared" si="10"/>
        <v>33.875</v>
      </c>
      <c r="J17" s="42">
        <f t="shared" si="10"/>
        <v>33.875</v>
      </c>
      <c r="K17" s="42">
        <f t="shared" si="10"/>
        <v>33.875</v>
      </c>
      <c r="L17" s="42">
        <f>IF(R17="","",R17/4)</f>
        <v>33.875</v>
      </c>
      <c r="M17" s="43">
        <f t="shared" ref="M17" si="15">IF(SUM(S17:AB17)=0,"",SUM(S17:AB17))</f>
        <v>14.25</v>
      </c>
      <c r="N17" s="43" t="str">
        <f t="shared" ref="N17" si="16">IF(SUM(AC17:AG17)=0,"",SUM(AC17:AG17))</f>
        <v/>
      </c>
      <c r="O17" s="43" t="str">
        <f t="shared" ref="O17" si="17">IF(SUM(AH17:AL17)=0,"",SUM(AH17:AL17))</f>
        <v/>
      </c>
      <c r="P17" s="32"/>
      <c r="Q17" s="32"/>
      <c r="R17" s="48">
        <v>135.5</v>
      </c>
      <c r="S17" s="50" t="s">
        <v>171</v>
      </c>
      <c r="T17" s="50" t="s">
        <v>171</v>
      </c>
      <c r="U17" s="50" t="s">
        <v>171</v>
      </c>
      <c r="V17" s="50" t="s">
        <v>171</v>
      </c>
      <c r="W17" s="50">
        <v>9.5</v>
      </c>
      <c r="X17" s="50" t="s">
        <v>171</v>
      </c>
      <c r="Y17" s="50" t="s">
        <v>171</v>
      </c>
      <c r="Z17" s="50" t="s">
        <v>171</v>
      </c>
      <c r="AA17" s="50" t="s">
        <v>171</v>
      </c>
      <c r="AB17" s="50">
        <v>4.75</v>
      </c>
      <c r="AC17" s="50" t="s">
        <v>171</v>
      </c>
      <c r="AD17" s="50" t="s">
        <v>171</v>
      </c>
      <c r="AE17" s="50" t="s">
        <v>171</v>
      </c>
      <c r="AF17" s="50" t="s">
        <v>171</v>
      </c>
      <c r="AG17" s="50" t="s">
        <v>171</v>
      </c>
      <c r="AH17" s="50" t="s">
        <v>171</v>
      </c>
      <c r="AI17" s="50" t="s">
        <v>171</v>
      </c>
      <c r="AJ17" s="50" t="s">
        <v>171</v>
      </c>
      <c r="AK17" s="50" t="s">
        <v>171</v>
      </c>
      <c r="AL17" s="50" t="s">
        <v>171</v>
      </c>
    </row>
    <row r="18" spans="2:41">
      <c r="B18" s="26"/>
      <c r="C18" s="23" t="s">
        <v>93</v>
      </c>
      <c r="D18" s="6" t="str">
        <f t="shared" si="7"/>
        <v>CHP</v>
      </c>
      <c r="E18" s="23" t="s">
        <v>66</v>
      </c>
      <c r="F18" s="6" t="str">
        <f t="shared" si="2"/>
        <v>AT</v>
      </c>
      <c r="G18" s="22" t="str">
        <f t="shared" si="14"/>
        <v>PASTI</v>
      </c>
      <c r="H18" t="s">
        <v>36</v>
      </c>
      <c r="I18" s="42">
        <f>IF(SUM(I19:I21)=0,"",SUM(I19:I21))</f>
        <v>224.375</v>
      </c>
      <c r="J18" s="42">
        <f t="shared" ref="J18" si="18">IF(SUM(J19:J21)=0,"",SUM(J19:J21))</f>
        <v>224.375</v>
      </c>
      <c r="K18" s="42">
        <f t="shared" ref="K18" si="19">IF(SUM(K19:K21)=0,"",SUM(K19:K21))</f>
        <v>224.375</v>
      </c>
      <c r="L18" s="42">
        <f>IF(SUM(L19:L21)=0,"",SUM(L19:L21))</f>
        <v>224.375</v>
      </c>
      <c r="M18" s="43">
        <f>IF(SUM(M19:M21)=0,"",SUM(M19:M21))</f>
        <v>40</v>
      </c>
      <c r="N18" s="43">
        <f>IF(SUM(N19:N21)=0,"",SUM(N19:N21))</f>
        <v>3.3249999999999997</v>
      </c>
      <c r="O18" s="43" t="str">
        <f>IF(SUM(O19:O21)=0,"",SUM(O19:O21))</f>
        <v/>
      </c>
      <c r="P18" s="32"/>
      <c r="Q18" s="32"/>
      <c r="R18" s="32"/>
      <c r="S18" s="32"/>
      <c r="T18" s="32"/>
      <c r="U18" s="32"/>
      <c r="V18" s="32"/>
      <c r="W18" s="32"/>
      <c r="X18" s="32"/>
      <c r="Y18" s="32"/>
      <c r="Z18" s="32"/>
      <c r="AA18" s="32"/>
      <c r="AB18" s="32"/>
      <c r="AC18" s="32"/>
      <c r="AD18" s="32"/>
      <c r="AE18" s="32"/>
      <c r="AF18" s="32"/>
      <c r="AG18" s="32"/>
      <c r="AH18" s="32"/>
      <c r="AI18" s="32"/>
      <c r="AJ18" s="32"/>
      <c r="AK18" s="32"/>
      <c r="AL18" s="32"/>
      <c r="AO18" s="24" t="s">
        <v>135</v>
      </c>
    </row>
    <row r="19" spans="2:41">
      <c r="B19" s="26">
        <v>61</v>
      </c>
      <c r="C19" s="29" t="s">
        <v>4</v>
      </c>
      <c r="D19" s="6" t="s">
        <v>90</v>
      </c>
      <c r="E19" s="27"/>
      <c r="F19" s="6" t="str">
        <f t="shared" si="2"/>
        <v>AT</v>
      </c>
      <c r="G19" s="6" t="s">
        <v>90</v>
      </c>
      <c r="H19" s="28"/>
      <c r="I19" s="33">
        <f t="shared" ref="I19:K24" si="20">$L19</f>
        <v>203.875</v>
      </c>
      <c r="J19" s="33">
        <f t="shared" si="20"/>
        <v>203.875</v>
      </c>
      <c r="K19" s="33">
        <f t="shared" si="20"/>
        <v>203.875</v>
      </c>
      <c r="L19" s="33">
        <f t="shared" ref="L19:L24" si="21">IF(R19="","",R19/4)</f>
        <v>203.875</v>
      </c>
      <c r="M19" s="33" t="str">
        <f t="shared" ref="M19:M24" si="22">IF(SUM(S19:AB19)=0,"",SUM(S19:AB19))</f>
        <v/>
      </c>
      <c r="N19" s="33">
        <f t="shared" ref="N19:N24" si="23">IF(SUM(AC19:AG19)=0,"",SUM(AC19:AG19))</f>
        <v>3.3249999999999997</v>
      </c>
      <c r="O19" s="33" t="str">
        <f t="shared" ref="O19:O24" si="24">IF(SUM(AH19:AL19)=0,"",SUM(AH19:AL19))</f>
        <v/>
      </c>
      <c r="P19" s="33"/>
      <c r="Q19" s="33"/>
      <c r="R19" s="48">
        <v>815.5</v>
      </c>
      <c r="S19" s="50" t="s">
        <v>171</v>
      </c>
      <c r="T19" s="50" t="s">
        <v>171</v>
      </c>
      <c r="U19" s="50" t="s">
        <v>171</v>
      </c>
      <c r="V19" s="50" t="s">
        <v>171</v>
      </c>
      <c r="W19" s="50" t="s">
        <v>171</v>
      </c>
      <c r="X19" s="50" t="s">
        <v>171</v>
      </c>
      <c r="Y19" s="50" t="s">
        <v>171</v>
      </c>
      <c r="Z19" s="50" t="s">
        <v>171</v>
      </c>
      <c r="AA19" s="50" t="s">
        <v>171</v>
      </c>
      <c r="AB19" s="50" t="s">
        <v>171</v>
      </c>
      <c r="AC19" s="50" t="s">
        <v>171</v>
      </c>
      <c r="AD19" s="50" t="s">
        <v>171</v>
      </c>
      <c r="AE19" s="50" t="s">
        <v>171</v>
      </c>
      <c r="AF19" s="50">
        <v>3.3249999999999997</v>
      </c>
      <c r="AG19" s="50" t="s">
        <v>171</v>
      </c>
      <c r="AH19" s="50" t="s">
        <v>171</v>
      </c>
      <c r="AI19" s="50" t="s">
        <v>171</v>
      </c>
      <c r="AJ19" s="50" t="s">
        <v>171</v>
      </c>
      <c r="AK19" s="50" t="s">
        <v>171</v>
      </c>
      <c r="AL19" s="50" t="s">
        <v>171</v>
      </c>
      <c r="AO19" t="s">
        <v>137</v>
      </c>
    </row>
    <row r="20" spans="2:41">
      <c r="B20" s="26">
        <v>71</v>
      </c>
      <c r="C20" s="29" t="s">
        <v>10</v>
      </c>
      <c r="D20" s="6" t="s">
        <v>90</v>
      </c>
      <c r="E20" s="27"/>
      <c r="F20" s="6" t="str">
        <f t="shared" si="2"/>
        <v>AT</v>
      </c>
      <c r="G20" s="6" t="s">
        <v>90</v>
      </c>
      <c r="H20" s="28"/>
      <c r="I20" s="33">
        <f t="shared" si="20"/>
        <v>20.5</v>
      </c>
      <c r="J20" s="33">
        <f t="shared" si="20"/>
        <v>20.5</v>
      </c>
      <c r="K20" s="33">
        <f t="shared" si="20"/>
        <v>20.5</v>
      </c>
      <c r="L20" s="33">
        <f t="shared" si="21"/>
        <v>20.5</v>
      </c>
      <c r="M20" s="33">
        <f t="shared" si="22"/>
        <v>40</v>
      </c>
      <c r="N20" s="33" t="str">
        <f t="shared" si="23"/>
        <v/>
      </c>
      <c r="O20" s="33" t="str">
        <f t="shared" si="24"/>
        <v/>
      </c>
      <c r="P20" s="33"/>
      <c r="Q20" s="33"/>
      <c r="R20" s="48">
        <v>82</v>
      </c>
      <c r="S20" s="50" t="s">
        <v>171</v>
      </c>
      <c r="T20" s="50" t="s">
        <v>171</v>
      </c>
      <c r="U20" s="50" t="s">
        <v>171</v>
      </c>
      <c r="V20" s="50">
        <v>40</v>
      </c>
      <c r="W20" s="50" t="s">
        <v>171</v>
      </c>
      <c r="X20" s="50" t="s">
        <v>171</v>
      </c>
      <c r="Y20" s="50" t="s">
        <v>171</v>
      </c>
      <c r="Z20" s="50" t="s">
        <v>171</v>
      </c>
      <c r="AA20" s="50" t="s">
        <v>171</v>
      </c>
      <c r="AB20" s="50" t="s">
        <v>171</v>
      </c>
      <c r="AC20" s="50" t="s">
        <v>171</v>
      </c>
      <c r="AD20" s="50" t="s">
        <v>171</v>
      </c>
      <c r="AE20" s="50" t="s">
        <v>171</v>
      </c>
      <c r="AF20" s="50" t="s">
        <v>171</v>
      </c>
      <c r="AG20" s="50" t="s">
        <v>171</v>
      </c>
      <c r="AH20" s="50" t="s">
        <v>171</v>
      </c>
      <c r="AI20" s="50" t="s">
        <v>171</v>
      </c>
      <c r="AJ20" s="50" t="s">
        <v>171</v>
      </c>
      <c r="AK20" s="50" t="s">
        <v>171</v>
      </c>
      <c r="AL20" s="50" t="s">
        <v>171</v>
      </c>
    </row>
    <row r="21" spans="2:41">
      <c r="B21" s="26">
        <v>76</v>
      </c>
      <c r="C21" s="29" t="s">
        <v>101</v>
      </c>
      <c r="D21" s="6" t="s">
        <v>90</v>
      </c>
      <c r="E21" s="27"/>
      <c r="F21" s="6" t="str">
        <f t="shared" si="2"/>
        <v>AT</v>
      </c>
      <c r="G21" s="6" t="s">
        <v>90</v>
      </c>
      <c r="H21" s="28"/>
      <c r="I21" s="33" t="str">
        <f t="shared" si="20"/>
        <v/>
      </c>
      <c r="J21" s="33" t="str">
        <f t="shared" si="20"/>
        <v/>
      </c>
      <c r="K21" s="33" t="str">
        <f t="shared" si="20"/>
        <v/>
      </c>
      <c r="L21" s="33" t="str">
        <f t="shared" si="21"/>
        <v/>
      </c>
      <c r="M21" s="33" t="str">
        <f t="shared" si="22"/>
        <v/>
      </c>
      <c r="N21" s="33" t="str">
        <f t="shared" si="23"/>
        <v/>
      </c>
      <c r="O21" s="33" t="str">
        <f t="shared" si="24"/>
        <v/>
      </c>
      <c r="P21" s="33"/>
      <c r="Q21" s="33"/>
      <c r="R21" s="48" t="s">
        <v>171</v>
      </c>
      <c r="S21" s="50" t="s">
        <v>171</v>
      </c>
      <c r="T21" s="50" t="s">
        <v>171</v>
      </c>
      <c r="U21" s="50" t="s">
        <v>171</v>
      </c>
      <c r="V21" s="50" t="s">
        <v>171</v>
      </c>
      <c r="W21" s="50" t="s">
        <v>171</v>
      </c>
      <c r="X21" s="50" t="s">
        <v>171</v>
      </c>
      <c r="Y21" s="50" t="s">
        <v>171</v>
      </c>
      <c r="Z21" s="50" t="s">
        <v>171</v>
      </c>
      <c r="AA21" s="50" t="s">
        <v>171</v>
      </c>
      <c r="AB21" s="50" t="s">
        <v>171</v>
      </c>
      <c r="AC21" s="50" t="s">
        <v>171</v>
      </c>
      <c r="AD21" s="50" t="s">
        <v>171</v>
      </c>
      <c r="AE21" s="50" t="s">
        <v>171</v>
      </c>
      <c r="AF21" s="50" t="s">
        <v>171</v>
      </c>
      <c r="AG21" s="50" t="s">
        <v>171</v>
      </c>
      <c r="AH21" s="50" t="s">
        <v>171</v>
      </c>
      <c r="AI21" s="50" t="s">
        <v>171</v>
      </c>
      <c r="AJ21" s="50" t="s">
        <v>171</v>
      </c>
      <c r="AK21" s="50" t="s">
        <v>171</v>
      </c>
      <c r="AL21" s="50" t="s">
        <v>171</v>
      </c>
    </row>
    <row r="22" spans="2:41">
      <c r="B22" s="26">
        <v>81</v>
      </c>
      <c r="C22" t="s">
        <v>12</v>
      </c>
      <c r="D22" s="6" t="str">
        <f t="shared" si="7"/>
        <v>CHP</v>
      </c>
      <c r="E22" t="s">
        <v>62</v>
      </c>
      <c r="F22" s="6" t="str">
        <f t="shared" si="2"/>
        <v>AT</v>
      </c>
      <c r="G22" s="22" t="str">
        <f t="shared" ref="G22:G24" si="25">$G$7</f>
        <v>PASTI</v>
      </c>
      <c r="H22" t="s">
        <v>32</v>
      </c>
      <c r="I22" s="42">
        <f t="shared" si="20"/>
        <v>6.013325</v>
      </c>
      <c r="J22" s="42">
        <f t="shared" si="20"/>
        <v>6.013325</v>
      </c>
      <c r="K22" s="42">
        <f t="shared" si="20"/>
        <v>6.013325</v>
      </c>
      <c r="L22" s="42">
        <f t="shared" si="21"/>
        <v>6.013325</v>
      </c>
      <c r="M22" s="43" t="str">
        <f t="shared" si="22"/>
        <v/>
      </c>
      <c r="N22" s="43" t="str">
        <f t="shared" si="23"/>
        <v/>
      </c>
      <c r="O22" s="43" t="str">
        <f t="shared" si="24"/>
        <v/>
      </c>
      <c r="P22" s="32"/>
      <c r="Q22" s="32"/>
      <c r="R22" s="48">
        <v>24.0533</v>
      </c>
      <c r="S22" s="50" t="s">
        <v>171</v>
      </c>
      <c r="T22" s="50" t="s">
        <v>171</v>
      </c>
      <c r="U22" s="50" t="s">
        <v>171</v>
      </c>
      <c r="V22" s="50" t="s">
        <v>171</v>
      </c>
      <c r="W22" s="50" t="s">
        <v>171</v>
      </c>
      <c r="X22" s="50" t="s">
        <v>171</v>
      </c>
      <c r="Y22" s="50" t="s">
        <v>171</v>
      </c>
      <c r="Z22" s="50" t="s">
        <v>171</v>
      </c>
      <c r="AA22" s="50" t="s">
        <v>171</v>
      </c>
      <c r="AB22" s="50" t="s">
        <v>171</v>
      </c>
      <c r="AC22" s="50" t="s">
        <v>171</v>
      </c>
      <c r="AD22" s="50" t="s">
        <v>171</v>
      </c>
      <c r="AE22" s="50" t="s">
        <v>171</v>
      </c>
      <c r="AF22" s="50" t="s">
        <v>171</v>
      </c>
      <c r="AG22" s="50" t="s">
        <v>171</v>
      </c>
      <c r="AH22" s="50" t="s">
        <v>171</v>
      </c>
      <c r="AI22" s="50" t="s">
        <v>171</v>
      </c>
      <c r="AJ22" s="50" t="s">
        <v>171</v>
      </c>
      <c r="AK22" s="50" t="s">
        <v>171</v>
      </c>
      <c r="AL22" s="50" t="s">
        <v>171</v>
      </c>
    </row>
    <row r="23" spans="2:41" ht="18.75">
      <c r="B23" s="26">
        <v>102</v>
      </c>
      <c r="C23" t="s">
        <v>13</v>
      </c>
      <c r="D23" s="6" t="str">
        <f t="shared" si="7"/>
        <v>CHP</v>
      </c>
      <c r="E23" t="s">
        <v>61</v>
      </c>
      <c r="F23" s="6" t="str">
        <f t="shared" si="2"/>
        <v>AT</v>
      </c>
      <c r="G23" s="22" t="str">
        <f t="shared" si="25"/>
        <v>PASTI</v>
      </c>
      <c r="H23" t="s">
        <v>31</v>
      </c>
      <c r="I23" s="42">
        <f t="shared" si="20"/>
        <v>66.324999999999989</v>
      </c>
      <c r="J23" s="42">
        <f t="shared" si="20"/>
        <v>66.324999999999989</v>
      </c>
      <c r="K23" s="42">
        <f t="shared" si="20"/>
        <v>66.324999999999989</v>
      </c>
      <c r="L23" s="42">
        <f t="shared" si="21"/>
        <v>66.324999999999989</v>
      </c>
      <c r="M23" s="43" t="str">
        <f t="shared" si="22"/>
        <v/>
      </c>
      <c r="N23" s="43" t="str">
        <f t="shared" si="23"/>
        <v/>
      </c>
      <c r="O23" s="43" t="str">
        <f t="shared" si="24"/>
        <v/>
      </c>
      <c r="P23" s="32"/>
      <c r="Q23" s="32"/>
      <c r="R23" s="48">
        <v>265.29999999999995</v>
      </c>
      <c r="S23" s="50" t="s">
        <v>171</v>
      </c>
      <c r="T23" s="50" t="s">
        <v>171</v>
      </c>
      <c r="U23" s="50" t="s">
        <v>171</v>
      </c>
      <c r="V23" s="50" t="s">
        <v>171</v>
      </c>
      <c r="W23" s="50" t="s">
        <v>171</v>
      </c>
      <c r="X23" s="50" t="s">
        <v>171</v>
      </c>
      <c r="Y23" s="50" t="s">
        <v>171</v>
      </c>
      <c r="Z23" s="50" t="s">
        <v>171</v>
      </c>
      <c r="AA23" s="50" t="s">
        <v>171</v>
      </c>
      <c r="AB23" s="50" t="s">
        <v>171</v>
      </c>
      <c r="AC23" s="50" t="s">
        <v>171</v>
      </c>
      <c r="AD23" s="50" t="s">
        <v>171</v>
      </c>
      <c r="AE23" s="50" t="s">
        <v>171</v>
      </c>
      <c r="AF23" s="50" t="s">
        <v>171</v>
      </c>
      <c r="AG23" s="50" t="s">
        <v>171</v>
      </c>
      <c r="AH23" s="50" t="s">
        <v>171</v>
      </c>
      <c r="AI23" s="50" t="s">
        <v>171</v>
      </c>
      <c r="AJ23" s="50" t="s">
        <v>171</v>
      </c>
      <c r="AK23" s="50" t="s">
        <v>171</v>
      </c>
      <c r="AL23" s="50" t="s">
        <v>171</v>
      </c>
      <c r="AO23" s="38" t="s">
        <v>136</v>
      </c>
    </row>
    <row r="24" spans="2:41">
      <c r="B24" s="35">
        <v>118</v>
      </c>
      <c r="C24" s="5" t="s">
        <v>14</v>
      </c>
      <c r="D24" s="5" t="str">
        <f t="shared" si="7"/>
        <v>CHP</v>
      </c>
      <c r="E24" s="5" t="s">
        <v>58</v>
      </c>
      <c r="F24" s="5" t="str">
        <f t="shared" si="2"/>
        <v>AT</v>
      </c>
      <c r="G24" s="36" t="str">
        <f t="shared" si="25"/>
        <v>PASTI</v>
      </c>
      <c r="H24" s="5" t="s">
        <v>28</v>
      </c>
      <c r="I24" s="52">
        <f t="shared" si="20"/>
        <v>37.199187500000001</v>
      </c>
      <c r="J24" s="52">
        <f t="shared" si="20"/>
        <v>37.199187500000001</v>
      </c>
      <c r="K24" s="52">
        <f t="shared" si="20"/>
        <v>37.199187500000001</v>
      </c>
      <c r="L24" s="52">
        <f t="shared" si="21"/>
        <v>37.199187500000001</v>
      </c>
      <c r="M24" s="44">
        <f t="shared" si="22"/>
        <v>283.29774999999995</v>
      </c>
      <c r="N24" s="44">
        <f t="shared" si="23"/>
        <v>80.3</v>
      </c>
      <c r="O24" s="44" t="str">
        <f t="shared" si="24"/>
        <v/>
      </c>
      <c r="P24" s="32"/>
      <c r="Q24" s="32"/>
      <c r="R24" s="49">
        <v>148.79675</v>
      </c>
      <c r="S24" s="51">
        <v>4.13</v>
      </c>
      <c r="T24" s="51">
        <v>1.92</v>
      </c>
      <c r="U24" s="51">
        <v>17.651</v>
      </c>
      <c r="V24" s="51">
        <v>33.064999999999998</v>
      </c>
      <c r="W24" s="51">
        <v>35.087000000000003</v>
      </c>
      <c r="X24" s="51">
        <v>69.176499999999976</v>
      </c>
      <c r="Y24" s="51">
        <v>47.79325</v>
      </c>
      <c r="Z24" s="51">
        <v>54.099999999999994</v>
      </c>
      <c r="AA24" s="51">
        <v>2.375</v>
      </c>
      <c r="AB24" s="51">
        <v>18</v>
      </c>
      <c r="AC24" s="51">
        <v>42.75</v>
      </c>
      <c r="AD24" s="51">
        <v>14.1</v>
      </c>
      <c r="AE24" s="51">
        <v>5.4</v>
      </c>
      <c r="AF24" s="51">
        <v>18.05</v>
      </c>
      <c r="AG24" s="51" t="s">
        <v>171</v>
      </c>
      <c r="AH24" s="51" t="s">
        <v>171</v>
      </c>
      <c r="AI24" s="51" t="s">
        <v>171</v>
      </c>
      <c r="AJ24" s="51" t="s">
        <v>171</v>
      </c>
      <c r="AK24" s="51" t="s">
        <v>171</v>
      </c>
      <c r="AL24" s="51" t="s">
        <v>171</v>
      </c>
      <c r="AO24" t="s">
        <v>138</v>
      </c>
    </row>
    <row r="25" spans="2:41">
      <c r="B25" s="26">
        <v>9</v>
      </c>
      <c r="C25" t="s">
        <v>1</v>
      </c>
      <c r="D25" s="6" t="str">
        <f>IF(SUM(I25:O25)=0,"\I: ","CHP")</f>
        <v xml:space="preserve">\I: </v>
      </c>
      <c r="E25" t="s">
        <v>59</v>
      </c>
      <c r="F25" s="34" t="s">
        <v>102</v>
      </c>
      <c r="G25" s="22" t="str">
        <f>$G$7</f>
        <v>PASTI</v>
      </c>
      <c r="H25" s="22" t="s">
        <v>29</v>
      </c>
      <c r="I25" s="42" t="str">
        <f>$L25</f>
        <v/>
      </c>
      <c r="J25" s="42" t="str">
        <f>$L25</f>
        <v/>
      </c>
      <c r="K25" s="42" t="str">
        <f>$L25</f>
        <v/>
      </c>
      <c r="L25" s="42" t="str">
        <f>IF(R25="","",R25/4)</f>
        <v/>
      </c>
      <c r="M25" s="43" t="str">
        <f>IF(SUM(S25:AB25)=0,"",SUM(S25:AB25))</f>
        <v/>
      </c>
      <c r="N25" s="43" t="str">
        <f>IF(SUM(AC25:AG25)=0,"",SUM(AC25:AG25))</f>
        <v/>
      </c>
      <c r="O25" s="43" t="str">
        <f>IF(SUM(AH25:AL25)=0,"",SUM(AH25:AL25))</f>
        <v/>
      </c>
      <c r="P25" s="32"/>
      <c r="Q25" s="32"/>
      <c r="R25" s="48" t="s">
        <v>171</v>
      </c>
      <c r="S25" s="50" t="s">
        <v>171</v>
      </c>
      <c r="T25" s="50" t="s">
        <v>171</v>
      </c>
      <c r="U25" s="50" t="s">
        <v>171</v>
      </c>
      <c r="V25" s="50" t="s">
        <v>171</v>
      </c>
      <c r="W25" s="50" t="s">
        <v>171</v>
      </c>
      <c r="X25" s="50" t="s">
        <v>171</v>
      </c>
      <c r="Y25" s="50" t="s">
        <v>171</v>
      </c>
      <c r="Z25" s="50" t="s">
        <v>171</v>
      </c>
      <c r="AA25" s="50" t="s">
        <v>171</v>
      </c>
      <c r="AB25" s="50" t="s">
        <v>171</v>
      </c>
      <c r="AC25" s="50" t="s">
        <v>171</v>
      </c>
      <c r="AD25" s="50" t="s">
        <v>171</v>
      </c>
      <c r="AE25" s="50" t="s">
        <v>171</v>
      </c>
      <c r="AF25" s="50" t="s">
        <v>171</v>
      </c>
      <c r="AG25" s="50" t="s">
        <v>171</v>
      </c>
      <c r="AH25" s="50" t="s">
        <v>171</v>
      </c>
      <c r="AI25" s="50" t="s">
        <v>171</v>
      </c>
      <c r="AJ25" s="50" t="s">
        <v>171</v>
      </c>
      <c r="AK25" s="50" t="s">
        <v>171</v>
      </c>
      <c r="AL25" s="50" t="s">
        <v>171</v>
      </c>
      <c r="AO25" t="s">
        <v>139</v>
      </c>
    </row>
    <row r="26" spans="2:41">
      <c r="B26" s="26"/>
      <c r="C26" s="23" t="s">
        <v>92</v>
      </c>
      <c r="D26" s="6" t="str">
        <f>IF(SUM(I26:O26)=0,"\I: ","CHP")</f>
        <v>CHP</v>
      </c>
      <c r="E26" s="23" t="s">
        <v>60</v>
      </c>
      <c r="F26" s="6" t="str">
        <f>F25</f>
        <v>BE</v>
      </c>
      <c r="G26" s="22" t="str">
        <f>$G$7</f>
        <v>PASTI</v>
      </c>
      <c r="H26" t="s">
        <v>30</v>
      </c>
      <c r="I26" s="42">
        <f>IF(SUM(I27:I29)=0,"",SUM(I27:I29))</f>
        <v>146.83750000000001</v>
      </c>
      <c r="J26" s="42">
        <f t="shared" ref="J26:L26" si="26">IF(SUM(J27:J29)=0,"",SUM(J27:J29))</f>
        <v>146.83750000000001</v>
      </c>
      <c r="K26" s="42">
        <f t="shared" si="26"/>
        <v>146.83750000000001</v>
      </c>
      <c r="L26" s="42">
        <f t="shared" si="26"/>
        <v>146.83750000000001</v>
      </c>
      <c r="M26" s="43" t="str">
        <f>IF(SUM(M27:M29)=0,"",SUM(M27:M29))</f>
        <v/>
      </c>
      <c r="N26" s="43" t="str">
        <f t="shared" ref="N26:O26" si="27">IF(SUM(N27:N29)=0,"",SUM(N27:N29))</f>
        <v/>
      </c>
      <c r="O26" s="43" t="str">
        <f t="shared" si="27"/>
        <v/>
      </c>
      <c r="P26" s="32"/>
      <c r="Q26" s="32"/>
      <c r="R26" s="32"/>
      <c r="S26" s="32"/>
      <c r="T26" s="32"/>
      <c r="U26" s="32"/>
      <c r="V26" s="32"/>
      <c r="W26" s="32"/>
      <c r="X26" s="32"/>
      <c r="Y26" s="32"/>
      <c r="Z26" s="32"/>
      <c r="AA26" s="32"/>
      <c r="AB26" s="32"/>
      <c r="AC26" s="32"/>
      <c r="AD26" s="32"/>
      <c r="AE26" s="32"/>
      <c r="AF26" s="32"/>
      <c r="AG26" s="32"/>
      <c r="AH26" s="32"/>
      <c r="AI26" s="32"/>
      <c r="AJ26" s="32"/>
      <c r="AK26" s="32"/>
      <c r="AL26" s="32"/>
    </row>
    <row r="27" spans="2:41">
      <c r="B27" s="26">
        <v>14</v>
      </c>
      <c r="C27" s="30" t="s">
        <v>2</v>
      </c>
      <c r="D27" s="6" t="s">
        <v>90</v>
      </c>
      <c r="E27" s="26"/>
      <c r="F27" s="6" t="str">
        <f t="shared" ref="F27:F42" si="28">F26</f>
        <v>BE</v>
      </c>
      <c r="G27" s="6" t="s">
        <v>90</v>
      </c>
      <c r="H27" s="28"/>
      <c r="I27" s="33" t="str">
        <f>$L27</f>
        <v/>
      </c>
      <c r="J27" s="33" t="str">
        <f t="shared" ref="I27:K29" si="29">$L27</f>
        <v/>
      </c>
      <c r="K27" s="33" t="str">
        <f t="shared" si="29"/>
        <v/>
      </c>
      <c r="L27" s="33" t="str">
        <f>IF(R27="","",R27/4)</f>
        <v/>
      </c>
      <c r="M27" s="33" t="str">
        <f>IF(SUM(S27:AB27)=0,"",SUM(S27:AB27))</f>
        <v/>
      </c>
      <c r="N27" s="33" t="str">
        <f>IF(SUM(AC27:AG27)=0,"",SUM(AC27:AG27))</f>
        <v/>
      </c>
      <c r="O27" s="33" t="str">
        <f>IF(SUM(AH27:AL27)=0,"",SUM(AH27:AL27))</f>
        <v/>
      </c>
      <c r="P27" s="33"/>
      <c r="Q27" s="33"/>
      <c r="R27" s="48" t="s">
        <v>171</v>
      </c>
      <c r="S27" s="50" t="s">
        <v>171</v>
      </c>
      <c r="T27" s="50" t="s">
        <v>171</v>
      </c>
      <c r="U27" s="50" t="s">
        <v>171</v>
      </c>
      <c r="V27" s="50" t="s">
        <v>171</v>
      </c>
      <c r="W27" s="50" t="s">
        <v>171</v>
      </c>
      <c r="X27" s="50" t="s">
        <v>171</v>
      </c>
      <c r="Y27" s="50" t="s">
        <v>171</v>
      </c>
      <c r="Z27" s="50" t="s">
        <v>171</v>
      </c>
      <c r="AA27" s="50" t="s">
        <v>171</v>
      </c>
      <c r="AB27" s="50" t="s">
        <v>171</v>
      </c>
      <c r="AC27" s="50" t="s">
        <v>171</v>
      </c>
      <c r="AD27" s="50" t="s">
        <v>171</v>
      </c>
      <c r="AE27" s="50" t="s">
        <v>171</v>
      </c>
      <c r="AF27" s="50" t="s">
        <v>171</v>
      </c>
      <c r="AG27" s="50" t="s">
        <v>171</v>
      </c>
      <c r="AH27" s="50" t="s">
        <v>171</v>
      </c>
      <c r="AI27" s="50" t="s">
        <v>171</v>
      </c>
      <c r="AJ27" s="50" t="s">
        <v>171</v>
      </c>
      <c r="AK27" s="50" t="s">
        <v>171</v>
      </c>
      <c r="AL27" s="50" t="s">
        <v>171</v>
      </c>
    </row>
    <row r="28" spans="2:41">
      <c r="B28" s="26">
        <v>19</v>
      </c>
      <c r="C28" s="30" t="s">
        <v>99</v>
      </c>
      <c r="D28" s="6" t="s">
        <v>90</v>
      </c>
      <c r="E28" s="26"/>
      <c r="F28" s="6" t="str">
        <f t="shared" si="28"/>
        <v>BE</v>
      </c>
      <c r="G28" s="6" t="s">
        <v>90</v>
      </c>
      <c r="H28" s="28"/>
      <c r="I28" s="33" t="str">
        <f t="shared" si="29"/>
        <v/>
      </c>
      <c r="J28" s="33" t="str">
        <f t="shared" si="29"/>
        <v/>
      </c>
      <c r="K28" s="33" t="str">
        <f t="shared" si="29"/>
        <v/>
      </c>
      <c r="L28" s="33" t="str">
        <f>IF(R28="","",R28/4)</f>
        <v/>
      </c>
      <c r="M28" s="33" t="str">
        <f t="shared" ref="M28:M29" si="30">IF(SUM(S28:AB28)=0,"",SUM(S28:AB28))</f>
        <v/>
      </c>
      <c r="N28" s="33" t="str">
        <f t="shared" ref="N28:N29" si="31">IF(SUM(AC28:AG28)=0,"",SUM(AC28:AG28))</f>
        <v/>
      </c>
      <c r="O28" s="33" t="str">
        <f t="shared" ref="O28:O29" si="32">IF(SUM(AH28:AL28)=0,"",SUM(AH28:AL28))</f>
        <v/>
      </c>
      <c r="P28" s="33"/>
      <c r="Q28" s="33"/>
      <c r="R28" s="48" t="s">
        <v>171</v>
      </c>
      <c r="S28" s="50" t="s">
        <v>171</v>
      </c>
      <c r="T28" s="50" t="s">
        <v>171</v>
      </c>
      <c r="U28" s="50" t="s">
        <v>171</v>
      </c>
      <c r="V28" s="50" t="s">
        <v>171</v>
      </c>
      <c r="W28" s="50" t="s">
        <v>171</v>
      </c>
      <c r="X28" s="50" t="s">
        <v>171</v>
      </c>
      <c r="Y28" s="50" t="s">
        <v>171</v>
      </c>
      <c r="Z28" s="50" t="s">
        <v>171</v>
      </c>
      <c r="AA28" s="50" t="s">
        <v>171</v>
      </c>
      <c r="AB28" s="50" t="s">
        <v>171</v>
      </c>
      <c r="AC28" s="50" t="s">
        <v>171</v>
      </c>
      <c r="AD28" s="50" t="s">
        <v>171</v>
      </c>
      <c r="AE28" s="50" t="s">
        <v>171</v>
      </c>
      <c r="AF28" s="50" t="s">
        <v>171</v>
      </c>
      <c r="AG28" s="50" t="s">
        <v>171</v>
      </c>
      <c r="AH28" s="50" t="s">
        <v>171</v>
      </c>
      <c r="AI28" s="50" t="s">
        <v>171</v>
      </c>
      <c r="AJ28" s="50" t="s">
        <v>171</v>
      </c>
      <c r="AK28" s="50" t="s">
        <v>171</v>
      </c>
      <c r="AL28" s="50" t="s">
        <v>171</v>
      </c>
    </row>
    <row r="29" spans="2:41">
      <c r="B29" s="26">
        <v>24</v>
      </c>
      <c r="C29" s="30" t="s">
        <v>4</v>
      </c>
      <c r="D29" s="6" t="s">
        <v>90</v>
      </c>
      <c r="E29" s="26"/>
      <c r="F29" s="6" t="str">
        <f t="shared" si="28"/>
        <v>BE</v>
      </c>
      <c r="G29" s="6" t="s">
        <v>90</v>
      </c>
      <c r="H29" s="28"/>
      <c r="I29" s="33">
        <f t="shared" si="29"/>
        <v>146.83750000000001</v>
      </c>
      <c r="J29" s="33">
        <f t="shared" si="29"/>
        <v>146.83750000000001</v>
      </c>
      <c r="K29" s="33">
        <f t="shared" si="29"/>
        <v>146.83750000000001</v>
      </c>
      <c r="L29" s="33">
        <f>IF(R29="","",R29/4)</f>
        <v>146.83750000000001</v>
      </c>
      <c r="M29" s="33" t="str">
        <f t="shared" si="30"/>
        <v/>
      </c>
      <c r="N29" s="33" t="str">
        <f t="shared" si="31"/>
        <v/>
      </c>
      <c r="O29" s="33" t="str">
        <f t="shared" si="32"/>
        <v/>
      </c>
      <c r="P29" s="33"/>
      <c r="Q29" s="33"/>
      <c r="R29" s="48">
        <v>587.35</v>
      </c>
      <c r="S29" s="50" t="s">
        <v>171</v>
      </c>
      <c r="T29" s="50" t="s">
        <v>171</v>
      </c>
      <c r="U29" s="50" t="s">
        <v>171</v>
      </c>
      <c r="V29" s="50" t="s">
        <v>171</v>
      </c>
      <c r="W29" s="50" t="s">
        <v>171</v>
      </c>
      <c r="X29" s="50" t="s">
        <v>171</v>
      </c>
      <c r="Y29" s="50" t="s">
        <v>171</v>
      </c>
      <c r="Z29" s="50" t="s">
        <v>171</v>
      </c>
      <c r="AA29" s="50" t="s">
        <v>171</v>
      </c>
      <c r="AB29" s="50" t="s">
        <v>171</v>
      </c>
      <c r="AC29" s="50" t="s">
        <v>171</v>
      </c>
      <c r="AD29" s="50" t="s">
        <v>171</v>
      </c>
      <c r="AE29" s="50" t="s">
        <v>171</v>
      </c>
      <c r="AF29" s="50" t="s">
        <v>171</v>
      </c>
      <c r="AG29" s="50" t="s">
        <v>171</v>
      </c>
      <c r="AH29" s="50" t="s">
        <v>171</v>
      </c>
      <c r="AI29" s="50" t="s">
        <v>171</v>
      </c>
      <c r="AJ29" s="50" t="s">
        <v>171</v>
      </c>
      <c r="AK29" s="50" t="s">
        <v>171</v>
      </c>
      <c r="AL29" s="50" t="s">
        <v>171</v>
      </c>
    </row>
    <row r="30" spans="2:41">
      <c r="B30" s="26"/>
      <c r="C30" s="23" t="s">
        <v>92</v>
      </c>
      <c r="D30" s="6" t="str">
        <f t="shared" ref="D30" si="33">IF(SUM(I30:O30)=0,"\I: ","CHP")</f>
        <v xml:space="preserve">\I: </v>
      </c>
      <c r="E30" s="23" t="s">
        <v>63</v>
      </c>
      <c r="F30" s="6" t="str">
        <f t="shared" si="28"/>
        <v>BE</v>
      </c>
      <c r="G30" s="22" t="str">
        <f>$G$7</f>
        <v>PASTI</v>
      </c>
      <c r="H30" t="s">
        <v>33</v>
      </c>
      <c r="I30" s="42" t="str">
        <f>IF(SUM(I31:I33)=0,"",SUM(I31:I33))</f>
        <v/>
      </c>
      <c r="J30" s="42" t="str">
        <f t="shared" ref="J30:K30" si="34">IF(SUM(J31:J33)=0,"",SUM(J31:J33))</f>
        <v/>
      </c>
      <c r="K30" s="42" t="str">
        <f t="shared" si="34"/>
        <v/>
      </c>
      <c r="L30" s="42" t="str">
        <f>IF(SUM(L31:L33)=0,"",SUM(L31:L33))</f>
        <v/>
      </c>
      <c r="M30" s="43" t="str">
        <f>IF(SUM(M31:M33)=0,"",SUM(M31:M33))</f>
        <v/>
      </c>
      <c r="N30" s="43" t="str">
        <f>IF(SUM(N31:N33)=0,"",SUM(N31:N33))</f>
        <v/>
      </c>
      <c r="O30" s="43" t="str">
        <f>IF(SUM(O31:O33)=0,"",SUM(O31:O33))</f>
        <v/>
      </c>
      <c r="P30" s="32"/>
      <c r="Q30" s="32"/>
      <c r="R30" s="43"/>
      <c r="S30" s="43"/>
      <c r="T30" s="43"/>
      <c r="U30" s="43"/>
      <c r="V30" s="43"/>
      <c r="W30" s="43"/>
      <c r="X30" s="43"/>
      <c r="Y30" s="43"/>
      <c r="Z30" s="43"/>
      <c r="AA30" s="43"/>
      <c r="AB30" s="43" t="s">
        <v>171</v>
      </c>
      <c r="AC30" s="43"/>
      <c r="AD30" s="43"/>
      <c r="AE30" s="43"/>
      <c r="AF30" s="43"/>
      <c r="AG30" s="43" t="s">
        <v>171</v>
      </c>
      <c r="AH30" s="43"/>
      <c r="AI30" s="43"/>
      <c r="AJ30" s="43"/>
      <c r="AK30" s="43"/>
      <c r="AL30" s="43"/>
    </row>
    <row r="31" spans="2:41">
      <c r="B31" s="26">
        <v>35</v>
      </c>
      <c r="C31" s="30" t="s">
        <v>2</v>
      </c>
      <c r="D31" s="6" t="s">
        <v>90</v>
      </c>
      <c r="E31" s="26"/>
      <c r="F31" s="6" t="str">
        <f t="shared" si="28"/>
        <v>BE</v>
      </c>
      <c r="G31" s="6" t="s">
        <v>90</v>
      </c>
      <c r="H31" s="28"/>
      <c r="I31" s="33" t="str">
        <f t="shared" ref="I31:K35" si="35">$L31</f>
        <v/>
      </c>
      <c r="J31" s="33" t="str">
        <f t="shared" si="35"/>
        <v/>
      </c>
      <c r="K31" s="33" t="str">
        <f t="shared" si="35"/>
        <v/>
      </c>
      <c r="L31" s="33" t="str">
        <f>IF(R31="","",R31/4)</f>
        <v/>
      </c>
      <c r="M31" s="33" t="str">
        <f>IF(SUM(S31:AB31)=0,"",SUM(S31:AB31))</f>
        <v/>
      </c>
      <c r="N31" s="33" t="str">
        <f>IF(SUM(AC31:AG31)=0,"",SUM(AC31:AG31))</f>
        <v/>
      </c>
      <c r="O31" s="33" t="str">
        <f>IF(SUM(AH31:AL31)=0,"",SUM(AH31:AL31))</f>
        <v/>
      </c>
      <c r="P31" s="33"/>
      <c r="Q31" s="33"/>
      <c r="R31" s="48" t="s">
        <v>171</v>
      </c>
      <c r="S31" s="50" t="s">
        <v>171</v>
      </c>
      <c r="T31" s="50" t="s">
        <v>171</v>
      </c>
      <c r="U31" s="50" t="s">
        <v>171</v>
      </c>
      <c r="V31" s="50" t="s">
        <v>171</v>
      </c>
      <c r="W31" s="50" t="s">
        <v>171</v>
      </c>
      <c r="X31" s="50" t="s">
        <v>171</v>
      </c>
      <c r="Y31" s="50" t="s">
        <v>171</v>
      </c>
      <c r="Z31" s="50" t="s">
        <v>171</v>
      </c>
      <c r="AA31" s="50" t="s">
        <v>171</v>
      </c>
      <c r="AB31" s="50" t="s">
        <v>171</v>
      </c>
      <c r="AC31" s="50" t="s">
        <v>171</v>
      </c>
      <c r="AD31" s="50" t="s">
        <v>171</v>
      </c>
      <c r="AE31" s="50" t="s">
        <v>171</v>
      </c>
      <c r="AF31" s="50" t="s">
        <v>171</v>
      </c>
      <c r="AG31" s="50" t="s">
        <v>171</v>
      </c>
      <c r="AH31" s="50" t="s">
        <v>171</v>
      </c>
      <c r="AI31" s="50" t="s">
        <v>171</v>
      </c>
      <c r="AJ31" s="50" t="s">
        <v>171</v>
      </c>
      <c r="AK31" s="50" t="s">
        <v>171</v>
      </c>
      <c r="AL31" s="50" t="s">
        <v>171</v>
      </c>
    </row>
    <row r="32" spans="2:41">
      <c r="B32" s="26">
        <v>40</v>
      </c>
      <c r="C32" s="30" t="s">
        <v>99</v>
      </c>
      <c r="D32" s="6" t="s">
        <v>90</v>
      </c>
      <c r="E32" s="26"/>
      <c r="F32" s="6" t="str">
        <f t="shared" si="28"/>
        <v>BE</v>
      </c>
      <c r="G32" s="6" t="s">
        <v>90</v>
      </c>
      <c r="H32" s="28"/>
      <c r="I32" s="33" t="str">
        <f t="shared" si="35"/>
        <v/>
      </c>
      <c r="J32" s="33" t="str">
        <f t="shared" si="35"/>
        <v/>
      </c>
      <c r="K32" s="33" t="str">
        <f t="shared" si="35"/>
        <v/>
      </c>
      <c r="L32" s="33" t="str">
        <f>IF(R32="","",R32/4)</f>
        <v/>
      </c>
      <c r="M32" s="33" t="str">
        <f t="shared" ref="M32:M33" si="36">IF(SUM(S32:AB32)=0,"",SUM(S32:AB32))</f>
        <v/>
      </c>
      <c r="N32" s="33" t="str">
        <f t="shared" ref="N32:N33" si="37">IF(SUM(AC32:AG32)=0,"",SUM(AC32:AG32))</f>
        <v/>
      </c>
      <c r="O32" s="33" t="str">
        <f t="shared" ref="O32:O33" si="38">IF(SUM(AH32:AL32)=0,"",SUM(AH32:AL32))</f>
        <v/>
      </c>
      <c r="P32" s="33"/>
      <c r="Q32" s="33"/>
      <c r="R32" s="48" t="s">
        <v>171</v>
      </c>
      <c r="S32" s="50" t="s">
        <v>171</v>
      </c>
      <c r="T32" s="50" t="s">
        <v>171</v>
      </c>
      <c r="U32" s="50" t="s">
        <v>171</v>
      </c>
      <c r="V32" s="50" t="s">
        <v>171</v>
      </c>
      <c r="W32" s="50" t="s">
        <v>171</v>
      </c>
      <c r="X32" s="50" t="s">
        <v>171</v>
      </c>
      <c r="Y32" s="50" t="s">
        <v>171</v>
      </c>
      <c r="Z32" s="50" t="s">
        <v>171</v>
      </c>
      <c r="AA32" s="50" t="s">
        <v>171</v>
      </c>
      <c r="AB32" s="50" t="s">
        <v>171</v>
      </c>
      <c r="AC32" s="50" t="s">
        <v>171</v>
      </c>
      <c r="AD32" s="50" t="s">
        <v>171</v>
      </c>
      <c r="AE32" s="50" t="s">
        <v>171</v>
      </c>
      <c r="AF32" s="50" t="s">
        <v>171</v>
      </c>
      <c r="AG32" s="50" t="s">
        <v>171</v>
      </c>
      <c r="AH32" s="50" t="s">
        <v>171</v>
      </c>
      <c r="AI32" s="50" t="s">
        <v>171</v>
      </c>
      <c r="AJ32" s="50" t="s">
        <v>171</v>
      </c>
      <c r="AK32" s="50" t="s">
        <v>171</v>
      </c>
      <c r="AL32" s="50" t="s">
        <v>171</v>
      </c>
    </row>
    <row r="33" spans="2:38">
      <c r="B33" s="26">
        <v>45</v>
      </c>
      <c r="C33" s="30" t="s">
        <v>4</v>
      </c>
      <c r="D33" s="6" t="s">
        <v>90</v>
      </c>
      <c r="E33" s="26"/>
      <c r="F33" s="6" t="str">
        <f t="shared" si="28"/>
        <v>BE</v>
      </c>
      <c r="G33" s="6" t="s">
        <v>90</v>
      </c>
      <c r="H33" s="28"/>
      <c r="I33" s="33" t="str">
        <f t="shared" si="35"/>
        <v/>
      </c>
      <c r="J33" s="33" t="str">
        <f t="shared" si="35"/>
        <v/>
      </c>
      <c r="K33" s="33" t="str">
        <f t="shared" si="35"/>
        <v/>
      </c>
      <c r="L33" s="33" t="str">
        <f>IF(R33="","",R33/4)</f>
        <v/>
      </c>
      <c r="M33" s="33" t="str">
        <f t="shared" si="36"/>
        <v/>
      </c>
      <c r="N33" s="33" t="str">
        <f t="shared" si="37"/>
        <v/>
      </c>
      <c r="O33" s="33" t="str">
        <f t="shared" si="38"/>
        <v/>
      </c>
      <c r="P33" s="33"/>
      <c r="Q33" s="33"/>
      <c r="R33" s="48" t="s">
        <v>171</v>
      </c>
      <c r="S33" s="50" t="s">
        <v>171</v>
      </c>
      <c r="T33" s="50" t="s">
        <v>171</v>
      </c>
      <c r="U33" s="50" t="s">
        <v>171</v>
      </c>
      <c r="V33" s="50" t="s">
        <v>171</v>
      </c>
      <c r="W33" s="50" t="s">
        <v>171</v>
      </c>
      <c r="X33" s="50" t="s">
        <v>171</v>
      </c>
      <c r="Y33" s="50" t="s">
        <v>171</v>
      </c>
      <c r="Z33" s="50" t="s">
        <v>171</v>
      </c>
      <c r="AA33" s="50" t="s">
        <v>171</v>
      </c>
      <c r="AB33" s="50" t="s">
        <v>171</v>
      </c>
      <c r="AC33" s="50" t="s">
        <v>171</v>
      </c>
      <c r="AD33" s="50" t="s">
        <v>171</v>
      </c>
      <c r="AE33" s="50" t="s">
        <v>171</v>
      </c>
      <c r="AF33" s="50" t="s">
        <v>171</v>
      </c>
      <c r="AG33" s="50" t="s">
        <v>171</v>
      </c>
      <c r="AH33" s="50" t="s">
        <v>171</v>
      </c>
      <c r="AI33" s="50" t="s">
        <v>171</v>
      </c>
      <c r="AJ33" s="50" t="s">
        <v>171</v>
      </c>
      <c r="AK33" s="50" t="s">
        <v>171</v>
      </c>
      <c r="AL33" s="50" t="s">
        <v>171</v>
      </c>
    </row>
    <row r="34" spans="2:38">
      <c r="B34" s="31">
        <v>51</v>
      </c>
      <c r="C34" t="s">
        <v>7</v>
      </c>
      <c r="D34" s="6" t="str">
        <f t="shared" ref="D34:D36" si="39">IF(SUM(I34:O34)=0,"\I: ","CHP")</f>
        <v>CHP</v>
      </c>
      <c r="E34" t="s">
        <v>64</v>
      </c>
      <c r="F34" s="6" t="str">
        <f t="shared" si="28"/>
        <v>BE</v>
      </c>
      <c r="G34" s="22" t="str">
        <f t="shared" ref="G34:G36" si="40">$G$7</f>
        <v>PASTI</v>
      </c>
      <c r="H34" t="s">
        <v>34</v>
      </c>
      <c r="I34" s="42">
        <f t="shared" si="35"/>
        <v>47.825000000000003</v>
      </c>
      <c r="J34" s="42">
        <f t="shared" si="35"/>
        <v>47.825000000000003</v>
      </c>
      <c r="K34" s="42">
        <f t="shared" si="35"/>
        <v>47.825000000000003</v>
      </c>
      <c r="L34" s="42">
        <f>IF(R34="","",R34/4)</f>
        <v>47.825000000000003</v>
      </c>
      <c r="M34" s="43">
        <f>IF(SUM(S34:AB34)=0,"",SUM(S34:AB34))</f>
        <v>528</v>
      </c>
      <c r="N34" s="43">
        <f>IF(SUM(AC34:AG34)=0,"",SUM(AC34:AG34))</f>
        <v>402</v>
      </c>
      <c r="O34" s="43" t="str">
        <f>IF(SUM(AH34:AL34)=0,"",SUM(AH34:AL34))</f>
        <v/>
      </c>
      <c r="P34" s="32"/>
      <c r="Q34" s="32"/>
      <c r="R34" s="48">
        <v>191.3</v>
      </c>
      <c r="S34" s="50" t="s">
        <v>171</v>
      </c>
      <c r="T34" s="50" t="s">
        <v>171</v>
      </c>
      <c r="U34" s="50" t="s">
        <v>171</v>
      </c>
      <c r="V34" s="50" t="s">
        <v>171</v>
      </c>
      <c r="W34" s="50">
        <v>359</v>
      </c>
      <c r="X34" s="50" t="s">
        <v>171</v>
      </c>
      <c r="Y34" s="50" t="s">
        <v>171</v>
      </c>
      <c r="Z34" s="50">
        <v>129</v>
      </c>
      <c r="AA34" s="50" t="s">
        <v>171</v>
      </c>
      <c r="AB34" s="50">
        <v>40</v>
      </c>
      <c r="AC34" s="50">
        <v>402</v>
      </c>
      <c r="AD34" s="50" t="s">
        <v>171</v>
      </c>
      <c r="AE34" s="50" t="s">
        <v>171</v>
      </c>
      <c r="AF34" s="50" t="s">
        <v>171</v>
      </c>
      <c r="AG34" s="50" t="s">
        <v>171</v>
      </c>
      <c r="AH34" s="50" t="s">
        <v>171</v>
      </c>
      <c r="AI34" s="50" t="s">
        <v>171</v>
      </c>
      <c r="AJ34" s="50" t="s">
        <v>171</v>
      </c>
      <c r="AK34" s="50" t="s">
        <v>171</v>
      </c>
      <c r="AL34" s="50" t="s">
        <v>171</v>
      </c>
    </row>
    <row r="35" spans="2:38">
      <c r="B35" s="26">
        <v>56</v>
      </c>
      <c r="C35" t="s">
        <v>8</v>
      </c>
      <c r="D35" s="6" t="str">
        <f t="shared" si="39"/>
        <v>CHP</v>
      </c>
      <c r="E35" t="s">
        <v>65</v>
      </c>
      <c r="F35" s="6" t="str">
        <f t="shared" si="28"/>
        <v>BE</v>
      </c>
      <c r="G35" s="22" t="str">
        <f t="shared" si="40"/>
        <v>PASTI</v>
      </c>
      <c r="H35" t="s">
        <v>35</v>
      </c>
      <c r="I35" s="42">
        <f t="shared" si="35"/>
        <v>71.875</v>
      </c>
      <c r="J35" s="42">
        <f t="shared" si="35"/>
        <v>71.875</v>
      </c>
      <c r="K35" s="42">
        <f t="shared" si="35"/>
        <v>71.875</v>
      </c>
      <c r="L35" s="42">
        <f>IF(R35="","",R35/4)</f>
        <v>71.875</v>
      </c>
      <c r="M35" s="43">
        <f t="shared" ref="M35" si="41">IF(SUM(S35:AB35)=0,"",SUM(S35:AB35))</f>
        <v>600.53300000000002</v>
      </c>
      <c r="N35" s="43" t="str">
        <f t="shared" ref="N35" si="42">IF(SUM(AC35:AG35)=0,"",SUM(AC35:AG35))</f>
        <v/>
      </c>
      <c r="O35" s="43" t="str">
        <f t="shared" ref="O35" si="43">IF(SUM(AH35:AL35)=0,"",SUM(AH35:AL35))</f>
        <v/>
      </c>
      <c r="P35" s="32"/>
      <c r="Q35" s="32"/>
      <c r="R35" s="48">
        <v>287.5</v>
      </c>
      <c r="S35" s="50" t="s">
        <v>171</v>
      </c>
      <c r="T35" s="50">
        <v>202.1</v>
      </c>
      <c r="U35" s="50" t="s">
        <v>171</v>
      </c>
      <c r="V35" s="50" t="s">
        <v>171</v>
      </c>
      <c r="W35" s="50" t="s">
        <v>171</v>
      </c>
      <c r="X35" s="50" t="s">
        <v>171</v>
      </c>
      <c r="Y35" s="50" t="s">
        <v>171</v>
      </c>
      <c r="Z35" s="50">
        <v>104</v>
      </c>
      <c r="AA35" s="50">
        <v>294</v>
      </c>
      <c r="AB35" s="50">
        <v>0.433</v>
      </c>
      <c r="AC35" s="50" t="s">
        <v>171</v>
      </c>
      <c r="AD35" s="50" t="s">
        <v>171</v>
      </c>
      <c r="AE35" s="50" t="s">
        <v>171</v>
      </c>
      <c r="AF35" s="50" t="s">
        <v>171</v>
      </c>
      <c r="AG35" s="50" t="s">
        <v>171</v>
      </c>
      <c r="AH35" s="50" t="s">
        <v>171</v>
      </c>
      <c r="AI35" s="50" t="s">
        <v>171</v>
      </c>
      <c r="AJ35" s="50" t="s">
        <v>171</v>
      </c>
      <c r="AK35" s="50" t="s">
        <v>171</v>
      </c>
      <c r="AL35" s="50" t="s">
        <v>171</v>
      </c>
    </row>
    <row r="36" spans="2:38">
      <c r="B36" s="26"/>
      <c r="C36" s="23" t="s">
        <v>93</v>
      </c>
      <c r="D36" s="6" t="str">
        <f t="shared" si="39"/>
        <v>CHP</v>
      </c>
      <c r="E36" s="23" t="s">
        <v>66</v>
      </c>
      <c r="F36" s="6" t="str">
        <f t="shared" si="28"/>
        <v>BE</v>
      </c>
      <c r="G36" s="22" t="str">
        <f t="shared" si="40"/>
        <v>PASTI</v>
      </c>
      <c r="H36" t="s">
        <v>36</v>
      </c>
      <c r="I36" s="42">
        <f>IF(SUM(I37:I39)=0,"",SUM(I37:I39))</f>
        <v>126.625</v>
      </c>
      <c r="J36" s="42">
        <f t="shared" ref="J36:K36" si="44">IF(SUM(J37:J39)=0,"",SUM(J37:J39))</f>
        <v>126.625</v>
      </c>
      <c r="K36" s="42">
        <f t="shared" si="44"/>
        <v>126.625</v>
      </c>
      <c r="L36" s="42">
        <f>IF(SUM(L37:L39)=0,"",SUM(L37:L39))</f>
        <v>126.625</v>
      </c>
      <c r="M36" s="43">
        <f>IF(SUM(M37:M39)=0,"",SUM(M37:M39))</f>
        <v>63.8</v>
      </c>
      <c r="N36" s="43">
        <f>IF(SUM(N37:N39)=0,"",SUM(N37:N39))</f>
        <v>5.8000000000000007</v>
      </c>
      <c r="O36" s="43" t="str">
        <f>IF(SUM(O37:O39)=0,"",SUM(O37:O39))</f>
        <v/>
      </c>
      <c r="P36" s="32"/>
      <c r="Q36" s="32"/>
      <c r="R36" s="32"/>
      <c r="S36" s="32"/>
      <c r="T36" s="32"/>
      <c r="U36" s="32"/>
      <c r="V36" s="32"/>
      <c r="W36" s="32"/>
      <c r="X36" s="32"/>
      <c r="Y36" s="32"/>
      <c r="Z36" s="32"/>
      <c r="AA36" s="32"/>
      <c r="AB36" s="32"/>
      <c r="AC36" s="32"/>
      <c r="AD36" s="32"/>
      <c r="AE36" s="32"/>
      <c r="AF36" s="32"/>
      <c r="AG36" s="32"/>
      <c r="AH36" s="32"/>
      <c r="AI36" s="32"/>
      <c r="AJ36" s="32"/>
      <c r="AK36" s="32"/>
      <c r="AL36" s="32"/>
    </row>
    <row r="37" spans="2:38">
      <c r="B37" s="26">
        <v>61</v>
      </c>
      <c r="C37" s="29" t="s">
        <v>4</v>
      </c>
      <c r="D37" s="6" t="s">
        <v>90</v>
      </c>
      <c r="E37" s="27"/>
      <c r="F37" s="6" t="str">
        <f t="shared" si="28"/>
        <v>BE</v>
      </c>
      <c r="G37" s="6" t="s">
        <v>90</v>
      </c>
      <c r="H37" s="28"/>
      <c r="I37" s="33">
        <f t="shared" ref="I37:K42" si="45">$L37</f>
        <v>39.574999999999996</v>
      </c>
      <c r="J37" s="33">
        <f t="shared" si="45"/>
        <v>39.574999999999996</v>
      </c>
      <c r="K37" s="33">
        <f t="shared" si="45"/>
        <v>39.574999999999996</v>
      </c>
      <c r="L37" s="33">
        <f t="shared" ref="L37:L42" si="46">IF(R37="","",R37/4)</f>
        <v>39.574999999999996</v>
      </c>
      <c r="M37" s="33">
        <f t="shared" ref="M37:M42" si="47">IF(SUM(S37:AB37)=0,"",SUM(S37:AB37))</f>
        <v>63.8</v>
      </c>
      <c r="N37" s="33">
        <f t="shared" ref="N37:N42" si="48">IF(SUM(AC37:AG37)=0,"",SUM(AC37:AG37))</f>
        <v>5.8000000000000007</v>
      </c>
      <c r="O37" s="33" t="str">
        <f t="shared" ref="O37:O42" si="49">IF(SUM(AH37:AL37)=0,"",SUM(AH37:AL37))</f>
        <v/>
      </c>
      <c r="P37" s="33"/>
      <c r="Q37" s="33"/>
      <c r="R37" s="48">
        <v>158.29999999999998</v>
      </c>
      <c r="S37" s="50" t="s">
        <v>171</v>
      </c>
      <c r="T37" s="50" t="s">
        <v>171</v>
      </c>
      <c r="U37" s="50" t="s">
        <v>171</v>
      </c>
      <c r="V37" s="50" t="s">
        <v>171</v>
      </c>
      <c r="W37" s="50">
        <v>6.8</v>
      </c>
      <c r="X37" s="50" t="s">
        <v>171</v>
      </c>
      <c r="Y37" s="50" t="s">
        <v>171</v>
      </c>
      <c r="Z37" s="50" t="s">
        <v>171</v>
      </c>
      <c r="AA37" s="50">
        <v>57</v>
      </c>
      <c r="AB37" s="50" t="s">
        <v>171</v>
      </c>
      <c r="AC37" s="50">
        <v>4.4000000000000004</v>
      </c>
      <c r="AD37" s="50">
        <v>1.4</v>
      </c>
      <c r="AE37" s="50" t="s">
        <v>171</v>
      </c>
      <c r="AF37" s="50" t="s">
        <v>171</v>
      </c>
      <c r="AG37" s="50" t="s">
        <v>171</v>
      </c>
      <c r="AH37" s="50" t="s">
        <v>171</v>
      </c>
      <c r="AI37" s="50" t="s">
        <v>171</v>
      </c>
      <c r="AJ37" s="50" t="s">
        <v>171</v>
      </c>
      <c r="AK37" s="50" t="s">
        <v>171</v>
      </c>
      <c r="AL37" s="50" t="s">
        <v>171</v>
      </c>
    </row>
    <row r="38" spans="2:38">
      <c r="B38" s="26">
        <v>71</v>
      </c>
      <c r="C38" s="29" t="s">
        <v>10</v>
      </c>
      <c r="D38" s="6" t="s">
        <v>90</v>
      </c>
      <c r="E38" s="27"/>
      <c r="F38" s="6" t="str">
        <f t="shared" si="28"/>
        <v>BE</v>
      </c>
      <c r="G38" s="6" t="s">
        <v>90</v>
      </c>
      <c r="H38" s="28"/>
      <c r="I38" s="33">
        <f t="shared" si="45"/>
        <v>87.05</v>
      </c>
      <c r="J38" s="33">
        <f t="shared" si="45"/>
        <v>87.05</v>
      </c>
      <c r="K38" s="33">
        <f t="shared" si="45"/>
        <v>87.05</v>
      </c>
      <c r="L38" s="33">
        <f t="shared" si="46"/>
        <v>87.05</v>
      </c>
      <c r="M38" s="33" t="str">
        <f t="shared" si="47"/>
        <v/>
      </c>
      <c r="N38" s="33" t="str">
        <f t="shared" si="48"/>
        <v/>
      </c>
      <c r="O38" s="33" t="str">
        <f t="shared" si="49"/>
        <v/>
      </c>
      <c r="P38" s="33"/>
      <c r="Q38" s="33"/>
      <c r="R38" s="48">
        <v>348.2</v>
      </c>
      <c r="S38" s="50" t="s">
        <v>171</v>
      </c>
      <c r="T38" s="50" t="s">
        <v>171</v>
      </c>
      <c r="U38" s="50" t="s">
        <v>171</v>
      </c>
      <c r="V38" s="50" t="s">
        <v>171</v>
      </c>
      <c r="W38" s="50" t="s">
        <v>171</v>
      </c>
      <c r="X38" s="50" t="s">
        <v>171</v>
      </c>
      <c r="Y38" s="50" t="s">
        <v>171</v>
      </c>
      <c r="Z38" s="50" t="s">
        <v>171</v>
      </c>
      <c r="AA38" s="50" t="s">
        <v>171</v>
      </c>
      <c r="AB38" s="50" t="s">
        <v>171</v>
      </c>
      <c r="AC38" s="50" t="s">
        <v>171</v>
      </c>
      <c r="AD38" s="50" t="s">
        <v>171</v>
      </c>
      <c r="AE38" s="50" t="s">
        <v>171</v>
      </c>
      <c r="AF38" s="50" t="s">
        <v>171</v>
      </c>
      <c r="AG38" s="50" t="s">
        <v>171</v>
      </c>
      <c r="AH38" s="50" t="s">
        <v>171</v>
      </c>
      <c r="AI38" s="50" t="s">
        <v>171</v>
      </c>
      <c r="AJ38" s="50" t="s">
        <v>171</v>
      </c>
      <c r="AK38" s="50" t="s">
        <v>171</v>
      </c>
      <c r="AL38" s="50" t="s">
        <v>171</v>
      </c>
    </row>
    <row r="39" spans="2:38">
      <c r="B39" s="26">
        <v>76</v>
      </c>
      <c r="C39" s="29" t="s">
        <v>101</v>
      </c>
      <c r="D39" s="6" t="s">
        <v>90</v>
      </c>
      <c r="E39" s="27"/>
      <c r="F39" s="6" t="str">
        <f t="shared" si="28"/>
        <v>BE</v>
      </c>
      <c r="G39" s="6" t="s">
        <v>90</v>
      </c>
      <c r="H39" s="28"/>
      <c r="I39" s="33" t="str">
        <f t="shared" si="45"/>
        <v/>
      </c>
      <c r="J39" s="33" t="str">
        <f t="shared" si="45"/>
        <v/>
      </c>
      <c r="K39" s="33" t="str">
        <f t="shared" si="45"/>
        <v/>
      </c>
      <c r="L39" s="33" t="str">
        <f t="shared" si="46"/>
        <v/>
      </c>
      <c r="M39" s="33" t="str">
        <f t="shared" si="47"/>
        <v/>
      </c>
      <c r="N39" s="33" t="str">
        <f t="shared" si="48"/>
        <v/>
      </c>
      <c r="O39" s="33" t="str">
        <f t="shared" si="49"/>
        <v/>
      </c>
      <c r="P39" s="33"/>
      <c r="Q39" s="33"/>
      <c r="R39" s="48" t="s">
        <v>171</v>
      </c>
      <c r="S39" s="50" t="s">
        <v>171</v>
      </c>
      <c r="T39" s="50" t="s">
        <v>171</v>
      </c>
      <c r="U39" s="50" t="s">
        <v>171</v>
      </c>
      <c r="V39" s="50" t="s">
        <v>171</v>
      </c>
      <c r="W39" s="50" t="s">
        <v>171</v>
      </c>
      <c r="X39" s="50" t="s">
        <v>171</v>
      </c>
      <c r="Y39" s="50" t="s">
        <v>171</v>
      </c>
      <c r="Z39" s="50" t="s">
        <v>171</v>
      </c>
      <c r="AA39" s="50" t="s">
        <v>171</v>
      </c>
      <c r="AB39" s="50" t="s">
        <v>171</v>
      </c>
      <c r="AC39" s="50" t="s">
        <v>171</v>
      </c>
      <c r="AD39" s="50" t="s">
        <v>171</v>
      </c>
      <c r="AE39" s="50" t="s">
        <v>171</v>
      </c>
      <c r="AF39" s="50" t="s">
        <v>171</v>
      </c>
      <c r="AG39" s="50" t="s">
        <v>171</v>
      </c>
      <c r="AH39" s="50" t="s">
        <v>171</v>
      </c>
      <c r="AI39" s="50" t="s">
        <v>171</v>
      </c>
      <c r="AJ39" s="50" t="s">
        <v>171</v>
      </c>
      <c r="AK39" s="50" t="s">
        <v>171</v>
      </c>
      <c r="AL39" s="50" t="s">
        <v>171</v>
      </c>
    </row>
    <row r="40" spans="2:38">
      <c r="B40" s="26">
        <v>81</v>
      </c>
      <c r="C40" t="s">
        <v>12</v>
      </c>
      <c r="D40" s="6" t="str">
        <f t="shared" ref="D40:D42" si="50">IF(SUM(I40:O40)=0,"\I: ","CHP")</f>
        <v>CHP</v>
      </c>
      <c r="E40" t="s">
        <v>62</v>
      </c>
      <c r="F40" s="6" t="str">
        <f t="shared" si="28"/>
        <v>BE</v>
      </c>
      <c r="G40" s="22" t="str">
        <f t="shared" ref="G40:G42" si="51">$G$7</f>
        <v>PASTI</v>
      </c>
      <c r="H40" t="s">
        <v>32</v>
      </c>
      <c r="I40" s="42">
        <f t="shared" si="45"/>
        <v>6.0537500000000009</v>
      </c>
      <c r="J40" s="42">
        <f t="shared" si="45"/>
        <v>6.0537500000000009</v>
      </c>
      <c r="K40" s="42">
        <f t="shared" si="45"/>
        <v>6.0537500000000009</v>
      </c>
      <c r="L40" s="42">
        <f t="shared" si="46"/>
        <v>6.0537500000000009</v>
      </c>
      <c r="M40" s="43">
        <f t="shared" si="47"/>
        <v>3.5450000000000004</v>
      </c>
      <c r="N40" s="43" t="str">
        <f t="shared" si="48"/>
        <v/>
      </c>
      <c r="O40" s="43" t="str">
        <f t="shared" si="49"/>
        <v/>
      </c>
      <c r="P40" s="32"/>
      <c r="Q40" s="32"/>
      <c r="R40" s="48">
        <v>24.215000000000003</v>
      </c>
      <c r="S40" s="50">
        <v>1.0050000000000001</v>
      </c>
      <c r="T40" s="50">
        <v>1.1400000000000001</v>
      </c>
      <c r="U40" s="50">
        <v>1.26</v>
      </c>
      <c r="V40" s="50" t="s">
        <v>171</v>
      </c>
      <c r="W40" s="50" t="s">
        <v>171</v>
      </c>
      <c r="X40" s="50">
        <v>0.14000000000000001</v>
      </c>
      <c r="Y40" s="50" t="s">
        <v>171</v>
      </c>
      <c r="Z40" s="50" t="s">
        <v>171</v>
      </c>
      <c r="AA40" s="50" t="s">
        <v>171</v>
      </c>
      <c r="AB40" s="50" t="s">
        <v>171</v>
      </c>
      <c r="AC40" s="50" t="s">
        <v>171</v>
      </c>
      <c r="AD40" s="50" t="s">
        <v>171</v>
      </c>
      <c r="AE40" s="50" t="s">
        <v>171</v>
      </c>
      <c r="AF40" s="50" t="s">
        <v>171</v>
      </c>
      <c r="AG40" s="50" t="s">
        <v>171</v>
      </c>
      <c r="AH40" s="50" t="s">
        <v>171</v>
      </c>
      <c r="AI40" s="50" t="s">
        <v>171</v>
      </c>
      <c r="AJ40" s="50" t="s">
        <v>171</v>
      </c>
      <c r="AK40" s="50" t="s">
        <v>171</v>
      </c>
      <c r="AL40" s="50" t="s">
        <v>171</v>
      </c>
    </row>
    <row r="41" spans="2:38">
      <c r="B41" s="26">
        <v>102</v>
      </c>
      <c r="C41" t="s">
        <v>13</v>
      </c>
      <c r="D41" s="6" t="str">
        <f t="shared" si="50"/>
        <v>CHP</v>
      </c>
      <c r="E41" t="s">
        <v>61</v>
      </c>
      <c r="F41" s="6" t="str">
        <f t="shared" si="28"/>
        <v>BE</v>
      </c>
      <c r="G41" s="22" t="str">
        <f t="shared" si="51"/>
        <v>PASTI</v>
      </c>
      <c r="H41" t="s">
        <v>31</v>
      </c>
      <c r="I41" s="42">
        <f t="shared" si="45"/>
        <v>34.508749999999999</v>
      </c>
      <c r="J41" s="42">
        <f t="shared" si="45"/>
        <v>34.508749999999999</v>
      </c>
      <c r="K41" s="42">
        <f t="shared" si="45"/>
        <v>34.508749999999999</v>
      </c>
      <c r="L41" s="42">
        <f>IF(R41="","",R41/4)</f>
        <v>34.508749999999999</v>
      </c>
      <c r="M41" s="43">
        <f t="shared" si="47"/>
        <v>28</v>
      </c>
      <c r="N41" s="43" t="str">
        <f t="shared" si="48"/>
        <v/>
      </c>
      <c r="O41" s="43" t="str">
        <f t="shared" si="49"/>
        <v/>
      </c>
      <c r="P41" s="32"/>
      <c r="Q41" s="32"/>
      <c r="R41" s="48">
        <v>138.035</v>
      </c>
      <c r="S41" s="50" t="s">
        <v>171</v>
      </c>
      <c r="T41" s="50">
        <v>28</v>
      </c>
      <c r="U41" s="50" t="s">
        <v>171</v>
      </c>
      <c r="V41" s="50" t="s">
        <v>171</v>
      </c>
      <c r="W41" s="50" t="s">
        <v>171</v>
      </c>
      <c r="X41" s="50" t="s">
        <v>171</v>
      </c>
      <c r="Y41" s="50" t="s">
        <v>171</v>
      </c>
      <c r="Z41" s="50" t="s">
        <v>171</v>
      </c>
      <c r="AA41" s="50" t="s">
        <v>171</v>
      </c>
      <c r="AB41" s="50" t="s">
        <v>171</v>
      </c>
      <c r="AC41" s="50" t="s">
        <v>171</v>
      </c>
      <c r="AD41" s="50" t="s">
        <v>171</v>
      </c>
      <c r="AE41" s="50" t="s">
        <v>171</v>
      </c>
      <c r="AF41" s="50" t="s">
        <v>171</v>
      </c>
      <c r="AG41" s="50" t="s">
        <v>171</v>
      </c>
      <c r="AH41" s="50" t="s">
        <v>171</v>
      </c>
      <c r="AI41" s="50" t="s">
        <v>171</v>
      </c>
      <c r="AJ41" s="50" t="s">
        <v>171</v>
      </c>
      <c r="AK41" s="50" t="s">
        <v>171</v>
      </c>
      <c r="AL41" s="50" t="s">
        <v>171</v>
      </c>
    </row>
    <row r="42" spans="2:38">
      <c r="B42" s="35">
        <v>118</v>
      </c>
      <c r="C42" s="5" t="s">
        <v>14</v>
      </c>
      <c r="D42" s="5" t="str">
        <f t="shared" si="50"/>
        <v>CHP</v>
      </c>
      <c r="E42" s="5" t="s">
        <v>58</v>
      </c>
      <c r="F42" s="5" t="str">
        <f t="shared" si="28"/>
        <v>BE</v>
      </c>
      <c r="G42" s="36" t="str">
        <f t="shared" si="51"/>
        <v>PASTI</v>
      </c>
      <c r="H42" s="5" t="s">
        <v>28</v>
      </c>
      <c r="I42" s="52">
        <f t="shared" si="45"/>
        <v>18.55</v>
      </c>
      <c r="J42" s="52">
        <f t="shared" si="45"/>
        <v>18.55</v>
      </c>
      <c r="K42" s="52">
        <f t="shared" si="45"/>
        <v>18.55</v>
      </c>
      <c r="L42" s="52">
        <f t="shared" si="46"/>
        <v>18.55</v>
      </c>
      <c r="M42" s="44">
        <f t="shared" si="47"/>
        <v>218.04</v>
      </c>
      <c r="N42" s="44">
        <f t="shared" si="48"/>
        <v>74.599999999999994</v>
      </c>
      <c r="O42" s="44">
        <f t="shared" si="49"/>
        <v>4.2000000000000003E-2</v>
      </c>
      <c r="P42" s="32"/>
      <c r="Q42" s="32"/>
      <c r="R42" s="49">
        <v>74.2</v>
      </c>
      <c r="S42" s="51" t="s">
        <v>171</v>
      </c>
      <c r="T42" s="51" t="s">
        <v>171</v>
      </c>
      <c r="U42" s="51">
        <v>10</v>
      </c>
      <c r="V42" s="51">
        <v>9</v>
      </c>
      <c r="W42" s="51">
        <v>5.2</v>
      </c>
      <c r="X42" s="51">
        <v>14.51</v>
      </c>
      <c r="Y42" s="51" t="s">
        <v>171</v>
      </c>
      <c r="Z42" s="51">
        <v>99.2</v>
      </c>
      <c r="AA42" s="51">
        <v>80.13</v>
      </c>
      <c r="AB42" s="51" t="s">
        <v>171</v>
      </c>
      <c r="AC42" s="51">
        <v>69.5</v>
      </c>
      <c r="AD42" s="51">
        <v>5.0999999999999996</v>
      </c>
      <c r="AE42" s="51" t="s">
        <v>171</v>
      </c>
      <c r="AF42" s="51" t="s">
        <v>171</v>
      </c>
      <c r="AG42" s="51" t="s">
        <v>171</v>
      </c>
      <c r="AH42" s="51" t="s">
        <v>171</v>
      </c>
      <c r="AI42" s="51">
        <v>4.2000000000000003E-2</v>
      </c>
      <c r="AJ42" s="51" t="s">
        <v>171</v>
      </c>
      <c r="AK42" s="51" t="s">
        <v>171</v>
      </c>
      <c r="AL42" s="51" t="s">
        <v>171</v>
      </c>
    </row>
    <row r="43" spans="2:38">
      <c r="B43" s="26">
        <v>9</v>
      </c>
      <c r="C43" t="s">
        <v>1</v>
      </c>
      <c r="D43" s="6" t="str">
        <f>IF(SUM(I43:O43)=0,"\I: ","CHP")</f>
        <v xml:space="preserve">\I: </v>
      </c>
      <c r="E43" t="s">
        <v>59</v>
      </c>
      <c r="F43" s="34" t="s">
        <v>103</v>
      </c>
      <c r="G43" s="22" t="str">
        <f>$G$7</f>
        <v>PASTI</v>
      </c>
      <c r="H43" s="22" t="s">
        <v>29</v>
      </c>
      <c r="I43" s="42" t="str">
        <f>$L43</f>
        <v/>
      </c>
      <c r="J43" s="42" t="str">
        <f>$L43</f>
        <v/>
      </c>
      <c r="K43" s="42" t="str">
        <f>$L43</f>
        <v/>
      </c>
      <c r="L43" s="42" t="str">
        <f>IF(R43="","",R43/4)</f>
        <v/>
      </c>
      <c r="M43" s="43" t="str">
        <f>IF(SUM(S43:AB43)=0,"",SUM(S43:AB43))</f>
        <v/>
      </c>
      <c r="N43" s="43" t="str">
        <f>IF(SUM(AC43:AG43)=0,"",SUM(AC43:AG43))</f>
        <v/>
      </c>
      <c r="O43" s="43" t="str">
        <f>IF(SUM(AH43:AL43)=0,"",SUM(AH43:AL43))</f>
        <v/>
      </c>
      <c r="P43" s="32"/>
      <c r="Q43" s="32"/>
      <c r="R43" s="48" t="s">
        <v>171</v>
      </c>
      <c r="S43" s="50" t="s">
        <v>171</v>
      </c>
      <c r="T43" s="50" t="s">
        <v>171</v>
      </c>
      <c r="U43" s="50" t="s">
        <v>171</v>
      </c>
      <c r="V43" s="50" t="s">
        <v>171</v>
      </c>
      <c r="W43" s="50" t="s">
        <v>171</v>
      </c>
      <c r="X43" s="50" t="s">
        <v>171</v>
      </c>
      <c r="Y43" s="50" t="s">
        <v>171</v>
      </c>
      <c r="Z43" s="50" t="s">
        <v>171</v>
      </c>
      <c r="AA43" s="50" t="s">
        <v>171</v>
      </c>
      <c r="AB43" s="50" t="s">
        <v>171</v>
      </c>
      <c r="AC43" s="50" t="s">
        <v>171</v>
      </c>
      <c r="AD43" s="50" t="s">
        <v>171</v>
      </c>
      <c r="AE43" s="50" t="s">
        <v>171</v>
      </c>
      <c r="AF43" s="50" t="s">
        <v>171</v>
      </c>
      <c r="AG43" s="50" t="s">
        <v>171</v>
      </c>
      <c r="AH43" s="50" t="s">
        <v>171</v>
      </c>
      <c r="AI43" s="50" t="s">
        <v>171</v>
      </c>
      <c r="AJ43" s="50" t="s">
        <v>171</v>
      </c>
      <c r="AK43" s="50" t="s">
        <v>171</v>
      </c>
      <c r="AL43" s="50" t="s">
        <v>171</v>
      </c>
    </row>
    <row r="44" spans="2:38">
      <c r="B44" s="26"/>
      <c r="C44" s="23" t="s">
        <v>92</v>
      </c>
      <c r="D44" s="6" t="str">
        <f>IF(SUM(I44:O44)=0,"\I: ","CHP")</f>
        <v>CHP</v>
      </c>
      <c r="E44" s="23" t="s">
        <v>60</v>
      </c>
      <c r="F44" s="6" t="str">
        <f>F43</f>
        <v>BG</v>
      </c>
      <c r="G44" s="22" t="str">
        <f>$G$7</f>
        <v>PASTI</v>
      </c>
      <c r="H44" t="s">
        <v>30</v>
      </c>
      <c r="I44" s="42">
        <f>IF(SUM(I45:I47)=0,"",SUM(I45:I47))</f>
        <v>346.3</v>
      </c>
      <c r="J44" s="42">
        <f t="shared" ref="J44:L44" si="52">IF(SUM(J45:J47)=0,"",SUM(J45:J47))</f>
        <v>346.3</v>
      </c>
      <c r="K44" s="42">
        <f t="shared" si="52"/>
        <v>346.3</v>
      </c>
      <c r="L44" s="42">
        <f t="shared" si="52"/>
        <v>346.3</v>
      </c>
      <c r="M44" s="43">
        <f>IF(SUM(M45:M47)=0,"",SUM(M45:M47))</f>
        <v>27.2</v>
      </c>
      <c r="N44" s="43" t="str">
        <f t="shared" ref="N44:O44" si="53">IF(SUM(N45:N47)=0,"",SUM(N45:N47))</f>
        <v/>
      </c>
      <c r="O44" s="43" t="str">
        <f t="shared" si="53"/>
        <v/>
      </c>
      <c r="P44" s="32"/>
      <c r="Q44" s="32"/>
      <c r="R44" s="32"/>
      <c r="S44" s="32"/>
      <c r="T44" s="32"/>
      <c r="U44" s="32"/>
      <c r="V44" s="32"/>
      <c r="W44" s="32"/>
      <c r="X44" s="32"/>
      <c r="Y44" s="32"/>
      <c r="Z44" s="32"/>
      <c r="AA44" s="32"/>
      <c r="AB44" s="32"/>
      <c r="AC44" s="32"/>
      <c r="AD44" s="32"/>
      <c r="AE44" s="32"/>
      <c r="AF44" s="32"/>
      <c r="AG44" s="32"/>
      <c r="AH44" s="32"/>
      <c r="AI44" s="32"/>
      <c r="AJ44" s="32"/>
      <c r="AK44" s="32"/>
      <c r="AL44" s="32"/>
    </row>
    <row r="45" spans="2:38">
      <c r="B45" s="26">
        <v>14</v>
      </c>
      <c r="C45" s="30" t="s">
        <v>2</v>
      </c>
      <c r="D45" s="6" t="s">
        <v>90</v>
      </c>
      <c r="E45" s="26"/>
      <c r="F45" s="6" t="str">
        <f t="shared" ref="F45:F60" si="54">F44</f>
        <v>BG</v>
      </c>
      <c r="G45" s="6" t="s">
        <v>90</v>
      </c>
      <c r="H45" s="28"/>
      <c r="I45" s="33" t="str">
        <f>$L45</f>
        <v/>
      </c>
      <c r="J45" s="33" t="str">
        <f t="shared" ref="I45:K47" si="55">$L45</f>
        <v/>
      </c>
      <c r="K45" s="33" t="str">
        <f t="shared" si="55"/>
        <v/>
      </c>
      <c r="L45" s="33" t="str">
        <f>IF(R45="","",R45/4)</f>
        <v/>
      </c>
      <c r="M45" s="33" t="str">
        <f>IF(SUM(S45:AB45)=0,"",SUM(S45:AB45))</f>
        <v/>
      </c>
      <c r="N45" s="33" t="str">
        <f>IF(SUM(AC45:AG45)=0,"",SUM(AC45:AG45))</f>
        <v/>
      </c>
      <c r="O45" s="33" t="str">
        <f>IF(SUM(AH45:AL45)=0,"",SUM(AH45:AL45))</f>
        <v/>
      </c>
      <c r="P45" s="33"/>
      <c r="Q45" s="33"/>
      <c r="R45" s="48" t="s">
        <v>171</v>
      </c>
      <c r="S45" s="50" t="s">
        <v>171</v>
      </c>
      <c r="T45" s="50" t="s">
        <v>171</v>
      </c>
      <c r="U45" s="50" t="s">
        <v>171</v>
      </c>
      <c r="V45" s="50" t="s">
        <v>171</v>
      </c>
      <c r="W45" s="50" t="s">
        <v>171</v>
      </c>
      <c r="X45" s="50" t="s">
        <v>171</v>
      </c>
      <c r="Y45" s="50" t="s">
        <v>171</v>
      </c>
      <c r="Z45" s="50" t="s">
        <v>171</v>
      </c>
      <c r="AA45" s="50" t="s">
        <v>171</v>
      </c>
      <c r="AB45" s="50" t="s">
        <v>171</v>
      </c>
      <c r="AC45" s="50" t="s">
        <v>171</v>
      </c>
      <c r="AD45" s="50" t="s">
        <v>171</v>
      </c>
      <c r="AE45" s="50" t="s">
        <v>171</v>
      </c>
      <c r="AF45" s="50" t="s">
        <v>171</v>
      </c>
      <c r="AG45" s="50" t="s">
        <v>171</v>
      </c>
      <c r="AH45" s="50" t="s">
        <v>171</v>
      </c>
      <c r="AI45" s="50" t="s">
        <v>171</v>
      </c>
      <c r="AJ45" s="50" t="s">
        <v>171</v>
      </c>
      <c r="AK45" s="50" t="s">
        <v>171</v>
      </c>
      <c r="AL45" s="50" t="s">
        <v>171</v>
      </c>
    </row>
    <row r="46" spans="2:38">
      <c r="B46" s="26">
        <v>19</v>
      </c>
      <c r="C46" s="30" t="s">
        <v>99</v>
      </c>
      <c r="D46" s="6" t="s">
        <v>90</v>
      </c>
      <c r="E46" s="26"/>
      <c r="F46" s="6" t="str">
        <f t="shared" si="54"/>
        <v>BG</v>
      </c>
      <c r="G46" s="6" t="s">
        <v>90</v>
      </c>
      <c r="H46" s="28"/>
      <c r="I46" s="33" t="str">
        <f t="shared" si="55"/>
        <v/>
      </c>
      <c r="J46" s="33" t="str">
        <f t="shared" si="55"/>
        <v/>
      </c>
      <c r="K46" s="33" t="str">
        <f t="shared" si="55"/>
        <v/>
      </c>
      <c r="L46" s="33" t="str">
        <f>IF(R46="","",R46/4)</f>
        <v/>
      </c>
      <c r="M46" s="33">
        <f t="shared" ref="M46:M47" si="56">IF(SUM(S46:AB46)=0,"",SUM(S46:AB46))</f>
        <v>27.2</v>
      </c>
      <c r="N46" s="33" t="str">
        <f t="shared" ref="N46:N47" si="57">IF(SUM(AC46:AG46)=0,"",SUM(AC46:AG46))</f>
        <v/>
      </c>
      <c r="O46" s="33" t="str">
        <f t="shared" ref="O46:O47" si="58">IF(SUM(AH46:AL46)=0,"",SUM(AH46:AL46))</f>
        <v/>
      </c>
      <c r="P46" s="33"/>
      <c r="Q46" s="33"/>
      <c r="R46" s="48" t="s">
        <v>171</v>
      </c>
      <c r="S46" s="50" t="s">
        <v>171</v>
      </c>
      <c r="T46" s="50" t="s">
        <v>171</v>
      </c>
      <c r="U46" s="50" t="s">
        <v>171</v>
      </c>
      <c r="V46" s="50" t="s">
        <v>171</v>
      </c>
      <c r="W46" s="50" t="s">
        <v>171</v>
      </c>
      <c r="X46" s="50" t="s">
        <v>171</v>
      </c>
      <c r="Y46" s="50" t="s">
        <v>171</v>
      </c>
      <c r="Z46" s="50" t="s">
        <v>171</v>
      </c>
      <c r="AA46" s="50" t="s">
        <v>171</v>
      </c>
      <c r="AB46" s="50">
        <v>27.2</v>
      </c>
      <c r="AC46" s="50" t="s">
        <v>171</v>
      </c>
      <c r="AD46" s="50" t="s">
        <v>171</v>
      </c>
      <c r="AE46" s="50" t="s">
        <v>171</v>
      </c>
      <c r="AF46" s="50" t="s">
        <v>171</v>
      </c>
      <c r="AG46" s="50" t="s">
        <v>171</v>
      </c>
      <c r="AH46" s="50" t="s">
        <v>171</v>
      </c>
      <c r="AI46" s="50" t="s">
        <v>171</v>
      </c>
      <c r="AJ46" s="50" t="s">
        <v>171</v>
      </c>
      <c r="AK46" s="50" t="s">
        <v>171</v>
      </c>
      <c r="AL46" s="50" t="s">
        <v>171</v>
      </c>
    </row>
    <row r="47" spans="2:38">
      <c r="B47" s="26">
        <v>24</v>
      </c>
      <c r="C47" s="30" t="s">
        <v>4</v>
      </c>
      <c r="D47" s="6" t="s">
        <v>90</v>
      </c>
      <c r="E47" s="26"/>
      <c r="F47" s="6" t="str">
        <f t="shared" si="54"/>
        <v>BG</v>
      </c>
      <c r="G47" s="6" t="s">
        <v>90</v>
      </c>
      <c r="H47" s="28"/>
      <c r="I47" s="33">
        <f t="shared" si="55"/>
        <v>346.3</v>
      </c>
      <c r="J47" s="33">
        <f t="shared" si="55"/>
        <v>346.3</v>
      </c>
      <c r="K47" s="33">
        <f t="shared" si="55"/>
        <v>346.3</v>
      </c>
      <c r="L47" s="33">
        <f>IF(R47="","",R47/4)</f>
        <v>346.3</v>
      </c>
      <c r="M47" s="33" t="str">
        <f t="shared" si="56"/>
        <v/>
      </c>
      <c r="N47" s="33" t="str">
        <f t="shared" si="57"/>
        <v/>
      </c>
      <c r="O47" s="33" t="str">
        <f t="shared" si="58"/>
        <v/>
      </c>
      <c r="P47" s="33"/>
      <c r="Q47" s="33"/>
      <c r="R47" s="48">
        <v>1385.2</v>
      </c>
      <c r="S47" s="50" t="s">
        <v>171</v>
      </c>
      <c r="T47" s="50" t="s">
        <v>171</v>
      </c>
      <c r="U47" s="50" t="s">
        <v>171</v>
      </c>
      <c r="V47" s="50" t="s">
        <v>171</v>
      </c>
      <c r="W47" s="50" t="s">
        <v>171</v>
      </c>
      <c r="X47" s="50" t="s">
        <v>171</v>
      </c>
      <c r="Y47" s="50" t="s">
        <v>171</v>
      </c>
      <c r="Z47" s="50" t="s">
        <v>171</v>
      </c>
      <c r="AA47" s="50" t="s">
        <v>171</v>
      </c>
      <c r="AB47" s="50" t="s">
        <v>171</v>
      </c>
      <c r="AC47" s="50" t="s">
        <v>171</v>
      </c>
      <c r="AD47" s="50" t="s">
        <v>171</v>
      </c>
      <c r="AE47" s="50" t="s">
        <v>171</v>
      </c>
      <c r="AF47" s="50" t="s">
        <v>171</v>
      </c>
      <c r="AG47" s="50" t="s">
        <v>171</v>
      </c>
      <c r="AH47" s="50" t="s">
        <v>171</v>
      </c>
      <c r="AI47" s="50" t="s">
        <v>171</v>
      </c>
      <c r="AJ47" s="50" t="s">
        <v>171</v>
      </c>
      <c r="AK47" s="50" t="s">
        <v>171</v>
      </c>
      <c r="AL47" s="50" t="s">
        <v>171</v>
      </c>
    </row>
    <row r="48" spans="2:38">
      <c r="B48" s="26"/>
      <c r="C48" s="23" t="s">
        <v>92</v>
      </c>
      <c r="D48" s="6" t="str">
        <f t="shared" ref="D48" si="59">IF(SUM(I48:O48)=0,"\I: ","CHP")</f>
        <v>CHP</v>
      </c>
      <c r="E48" s="23" t="s">
        <v>63</v>
      </c>
      <c r="F48" s="6" t="str">
        <f t="shared" si="54"/>
        <v>BG</v>
      </c>
      <c r="G48" s="22" t="str">
        <f>$G$7</f>
        <v>PASTI</v>
      </c>
      <c r="H48" t="s">
        <v>33</v>
      </c>
      <c r="I48" s="42">
        <f>IF(SUM(I49:I51)=0,"",SUM(I49:I51))</f>
        <v>130.25</v>
      </c>
      <c r="J48" s="42">
        <f t="shared" ref="J48:K48" si="60">IF(SUM(J49:J51)=0,"",SUM(J49:J51))</f>
        <v>130.25</v>
      </c>
      <c r="K48" s="42">
        <f t="shared" si="60"/>
        <v>130.25</v>
      </c>
      <c r="L48" s="42">
        <f>IF(SUM(L49:L51)=0,"",SUM(L49:L51))</f>
        <v>130.25</v>
      </c>
      <c r="M48" s="43" t="str">
        <f>IF(SUM(M49:M51)=0,"",SUM(M49:M51))</f>
        <v/>
      </c>
      <c r="N48" s="43" t="str">
        <f>IF(SUM(N49:N51)=0,"",SUM(N49:N51))</f>
        <v/>
      </c>
      <c r="O48" s="43" t="str">
        <f>IF(SUM(O49:O51)=0,"",SUM(O49:O51))</f>
        <v/>
      </c>
      <c r="P48" s="32"/>
      <c r="Q48" s="32"/>
      <c r="R48" s="43"/>
      <c r="S48" s="43"/>
      <c r="T48" s="43"/>
      <c r="U48" s="43"/>
      <c r="V48" s="43"/>
      <c r="W48" s="43"/>
      <c r="X48" s="43"/>
      <c r="Y48" s="43"/>
      <c r="Z48" s="43"/>
      <c r="AA48" s="43"/>
      <c r="AB48" s="43" t="s">
        <v>171</v>
      </c>
      <c r="AC48" s="43"/>
      <c r="AD48" s="43"/>
      <c r="AE48" s="43"/>
      <c r="AF48" s="43"/>
      <c r="AG48" s="43" t="s">
        <v>171</v>
      </c>
      <c r="AH48" s="43"/>
      <c r="AI48" s="43"/>
      <c r="AJ48" s="43"/>
      <c r="AK48" s="43"/>
      <c r="AL48" s="43"/>
    </row>
    <row r="49" spans="2:38">
      <c r="B49" s="26">
        <v>35</v>
      </c>
      <c r="C49" s="30" t="s">
        <v>2</v>
      </c>
      <c r="D49" s="6" t="s">
        <v>90</v>
      </c>
      <c r="E49" s="26"/>
      <c r="F49" s="6" t="str">
        <f t="shared" si="54"/>
        <v>BG</v>
      </c>
      <c r="G49" s="6" t="s">
        <v>90</v>
      </c>
      <c r="H49" s="28"/>
      <c r="I49" s="33" t="str">
        <f t="shared" ref="I49:K53" si="61">$L49</f>
        <v/>
      </c>
      <c r="J49" s="33" t="str">
        <f t="shared" si="61"/>
        <v/>
      </c>
      <c r="K49" s="33" t="str">
        <f t="shared" si="61"/>
        <v/>
      </c>
      <c r="L49" s="33" t="str">
        <f>IF(R49="","",R49/4)</f>
        <v/>
      </c>
      <c r="M49" s="33" t="str">
        <f>IF(SUM(S49:AB49)=0,"",SUM(S49:AB49))</f>
        <v/>
      </c>
      <c r="N49" s="33" t="str">
        <f>IF(SUM(AC49:AG49)=0,"",SUM(AC49:AG49))</f>
        <v/>
      </c>
      <c r="O49" s="33" t="str">
        <f>IF(SUM(AH49:AL49)=0,"",SUM(AH49:AL49))</f>
        <v/>
      </c>
      <c r="P49" s="33"/>
      <c r="Q49" s="33"/>
      <c r="R49" s="48" t="s">
        <v>171</v>
      </c>
      <c r="S49" s="50" t="s">
        <v>171</v>
      </c>
      <c r="T49" s="50" t="s">
        <v>171</v>
      </c>
      <c r="U49" s="50" t="s">
        <v>171</v>
      </c>
      <c r="V49" s="50" t="s">
        <v>171</v>
      </c>
      <c r="W49" s="50" t="s">
        <v>171</v>
      </c>
      <c r="X49" s="50" t="s">
        <v>171</v>
      </c>
      <c r="Y49" s="50" t="s">
        <v>171</v>
      </c>
      <c r="Z49" s="50" t="s">
        <v>171</v>
      </c>
      <c r="AA49" s="50" t="s">
        <v>171</v>
      </c>
      <c r="AB49" s="50" t="s">
        <v>171</v>
      </c>
      <c r="AC49" s="50" t="s">
        <v>171</v>
      </c>
      <c r="AD49" s="50" t="s">
        <v>171</v>
      </c>
      <c r="AE49" s="50" t="s">
        <v>171</v>
      </c>
      <c r="AF49" s="50" t="s">
        <v>171</v>
      </c>
      <c r="AG49" s="50" t="s">
        <v>171</v>
      </c>
      <c r="AH49" s="50" t="s">
        <v>171</v>
      </c>
      <c r="AI49" s="50" t="s">
        <v>171</v>
      </c>
      <c r="AJ49" s="50" t="s">
        <v>171</v>
      </c>
      <c r="AK49" s="50" t="s">
        <v>171</v>
      </c>
      <c r="AL49" s="50" t="s">
        <v>171</v>
      </c>
    </row>
    <row r="50" spans="2:38">
      <c r="B50" s="26">
        <v>40</v>
      </c>
      <c r="C50" s="30" t="s">
        <v>99</v>
      </c>
      <c r="D50" s="6" t="s">
        <v>90</v>
      </c>
      <c r="E50" s="26"/>
      <c r="F50" s="6" t="str">
        <f t="shared" si="54"/>
        <v>BG</v>
      </c>
      <c r="G50" s="6" t="s">
        <v>90</v>
      </c>
      <c r="H50" s="28"/>
      <c r="I50" s="33" t="str">
        <f t="shared" si="61"/>
        <v/>
      </c>
      <c r="J50" s="33" t="str">
        <f t="shared" si="61"/>
        <v/>
      </c>
      <c r="K50" s="33" t="str">
        <f t="shared" si="61"/>
        <v/>
      </c>
      <c r="L50" s="33" t="str">
        <f>IF(R50="","",R50/4)</f>
        <v/>
      </c>
      <c r="M50" s="33" t="str">
        <f t="shared" ref="M50:M51" si="62">IF(SUM(S50:AB50)=0,"",SUM(S50:AB50))</f>
        <v/>
      </c>
      <c r="N50" s="33" t="str">
        <f t="shared" ref="N50:N51" si="63">IF(SUM(AC50:AG50)=0,"",SUM(AC50:AG50))</f>
        <v/>
      </c>
      <c r="O50" s="33" t="str">
        <f t="shared" ref="O50:O51" si="64">IF(SUM(AH50:AL50)=0,"",SUM(AH50:AL50))</f>
        <v/>
      </c>
      <c r="P50" s="33"/>
      <c r="Q50" s="33"/>
      <c r="R50" s="48" t="s">
        <v>171</v>
      </c>
      <c r="S50" s="50" t="s">
        <v>171</v>
      </c>
      <c r="T50" s="50" t="s">
        <v>171</v>
      </c>
      <c r="U50" s="50" t="s">
        <v>171</v>
      </c>
      <c r="V50" s="50" t="s">
        <v>171</v>
      </c>
      <c r="W50" s="50" t="s">
        <v>171</v>
      </c>
      <c r="X50" s="50" t="s">
        <v>171</v>
      </c>
      <c r="Y50" s="50" t="s">
        <v>171</v>
      </c>
      <c r="Z50" s="50" t="s">
        <v>171</v>
      </c>
      <c r="AA50" s="50" t="s">
        <v>171</v>
      </c>
      <c r="AB50" s="50" t="s">
        <v>171</v>
      </c>
      <c r="AC50" s="50" t="s">
        <v>171</v>
      </c>
      <c r="AD50" s="50" t="s">
        <v>171</v>
      </c>
      <c r="AE50" s="50" t="s">
        <v>171</v>
      </c>
      <c r="AF50" s="50" t="s">
        <v>171</v>
      </c>
      <c r="AG50" s="50" t="s">
        <v>171</v>
      </c>
      <c r="AH50" s="50" t="s">
        <v>171</v>
      </c>
      <c r="AI50" s="50" t="s">
        <v>171</v>
      </c>
      <c r="AJ50" s="50" t="s">
        <v>171</v>
      </c>
      <c r="AK50" s="50" t="s">
        <v>171</v>
      </c>
      <c r="AL50" s="50" t="s">
        <v>171</v>
      </c>
    </row>
    <row r="51" spans="2:38">
      <c r="B51" s="26">
        <v>45</v>
      </c>
      <c r="C51" s="30" t="s">
        <v>4</v>
      </c>
      <c r="D51" s="6" t="s">
        <v>90</v>
      </c>
      <c r="E51" s="26"/>
      <c r="F51" s="6" t="str">
        <f t="shared" si="54"/>
        <v>BG</v>
      </c>
      <c r="G51" s="6" t="s">
        <v>90</v>
      </c>
      <c r="H51" s="28"/>
      <c r="I51" s="33">
        <f t="shared" si="61"/>
        <v>130.25</v>
      </c>
      <c r="J51" s="33">
        <f t="shared" si="61"/>
        <v>130.25</v>
      </c>
      <c r="K51" s="33">
        <f t="shared" si="61"/>
        <v>130.25</v>
      </c>
      <c r="L51" s="33">
        <f>IF(R51="","",R51/4)</f>
        <v>130.25</v>
      </c>
      <c r="M51" s="33" t="str">
        <f t="shared" si="62"/>
        <v/>
      </c>
      <c r="N51" s="33" t="str">
        <f t="shared" si="63"/>
        <v/>
      </c>
      <c r="O51" s="33" t="str">
        <f t="shared" si="64"/>
        <v/>
      </c>
      <c r="P51" s="33"/>
      <c r="Q51" s="33"/>
      <c r="R51" s="48">
        <v>521</v>
      </c>
      <c r="S51" s="50" t="s">
        <v>171</v>
      </c>
      <c r="T51" s="50" t="s">
        <v>171</v>
      </c>
      <c r="U51" s="50" t="s">
        <v>171</v>
      </c>
      <c r="V51" s="50" t="s">
        <v>171</v>
      </c>
      <c r="W51" s="50" t="s">
        <v>171</v>
      </c>
      <c r="X51" s="50" t="s">
        <v>171</v>
      </c>
      <c r="Y51" s="50" t="s">
        <v>171</v>
      </c>
      <c r="Z51" s="50" t="s">
        <v>171</v>
      </c>
      <c r="AA51" s="50" t="s">
        <v>171</v>
      </c>
      <c r="AB51" s="50" t="s">
        <v>171</v>
      </c>
      <c r="AC51" s="50" t="s">
        <v>171</v>
      </c>
      <c r="AD51" s="50" t="s">
        <v>171</v>
      </c>
      <c r="AE51" s="50" t="s">
        <v>171</v>
      </c>
      <c r="AF51" s="50" t="s">
        <v>171</v>
      </c>
      <c r="AG51" s="50" t="s">
        <v>171</v>
      </c>
      <c r="AH51" s="50" t="s">
        <v>171</v>
      </c>
      <c r="AI51" s="50" t="s">
        <v>171</v>
      </c>
      <c r="AJ51" s="50" t="s">
        <v>171</v>
      </c>
      <c r="AK51" s="50" t="s">
        <v>171</v>
      </c>
      <c r="AL51" s="50" t="s">
        <v>171</v>
      </c>
    </row>
    <row r="52" spans="2:38">
      <c r="B52" s="31">
        <v>51</v>
      </c>
      <c r="C52" t="s">
        <v>7</v>
      </c>
      <c r="D52" s="6" t="str">
        <f t="shared" ref="D52:D54" si="65">IF(SUM(I52:O52)=0,"\I: ","CHP")</f>
        <v>CHP</v>
      </c>
      <c r="E52" t="s">
        <v>64</v>
      </c>
      <c r="F52" s="6" t="str">
        <f t="shared" si="54"/>
        <v>BG</v>
      </c>
      <c r="G52" s="22" t="str">
        <f t="shared" ref="G52:G54" si="66">$G$7</f>
        <v>PASTI</v>
      </c>
      <c r="H52" t="s">
        <v>34</v>
      </c>
      <c r="I52" s="42" t="str">
        <f t="shared" si="61"/>
        <v/>
      </c>
      <c r="J52" s="42" t="str">
        <f t="shared" si="61"/>
        <v/>
      </c>
      <c r="K52" s="42" t="str">
        <f t="shared" si="61"/>
        <v/>
      </c>
      <c r="L52" s="42" t="str">
        <f>IF(R52="","",R52/4)</f>
        <v/>
      </c>
      <c r="M52" s="43" t="str">
        <f>IF(SUM(S52:AB52)=0,"",SUM(S52:AB52))</f>
        <v/>
      </c>
      <c r="N52" s="43">
        <f>IF(SUM(AC52:AG52)=0,"",SUM(AC52:AG52))</f>
        <v>47.4</v>
      </c>
      <c r="O52" s="43" t="str">
        <f>IF(SUM(AH52:AL52)=0,"",SUM(AH52:AL52))</f>
        <v/>
      </c>
      <c r="P52" s="32"/>
      <c r="Q52" s="32"/>
      <c r="R52" s="48" t="s">
        <v>171</v>
      </c>
      <c r="S52" s="50" t="s">
        <v>171</v>
      </c>
      <c r="T52" s="50" t="s">
        <v>171</v>
      </c>
      <c r="U52" s="50" t="s">
        <v>171</v>
      </c>
      <c r="V52" s="50" t="s">
        <v>171</v>
      </c>
      <c r="W52" s="50" t="s">
        <v>171</v>
      </c>
      <c r="X52" s="50" t="s">
        <v>171</v>
      </c>
      <c r="Y52" s="50" t="s">
        <v>171</v>
      </c>
      <c r="Z52" s="50" t="s">
        <v>171</v>
      </c>
      <c r="AA52" s="50" t="s">
        <v>171</v>
      </c>
      <c r="AB52" s="50" t="s">
        <v>171</v>
      </c>
      <c r="AC52" s="50">
        <v>47.4</v>
      </c>
      <c r="AD52" s="50" t="s">
        <v>171</v>
      </c>
      <c r="AE52" s="50" t="s">
        <v>171</v>
      </c>
      <c r="AF52" s="50" t="s">
        <v>171</v>
      </c>
      <c r="AG52" s="50" t="s">
        <v>171</v>
      </c>
      <c r="AH52" s="50" t="s">
        <v>171</v>
      </c>
      <c r="AI52" s="50" t="s">
        <v>171</v>
      </c>
      <c r="AJ52" s="50" t="s">
        <v>171</v>
      </c>
      <c r="AK52" s="50" t="s">
        <v>171</v>
      </c>
      <c r="AL52" s="50" t="s">
        <v>171</v>
      </c>
    </row>
    <row r="53" spans="2:38">
      <c r="B53" s="26">
        <v>56</v>
      </c>
      <c r="C53" t="s">
        <v>8</v>
      </c>
      <c r="D53" s="6" t="str">
        <f t="shared" si="65"/>
        <v>CHP</v>
      </c>
      <c r="E53" t="s">
        <v>65</v>
      </c>
      <c r="F53" s="6" t="str">
        <f t="shared" si="54"/>
        <v>BG</v>
      </c>
      <c r="G53" s="22" t="str">
        <f t="shared" si="66"/>
        <v>PASTI</v>
      </c>
      <c r="H53" t="s">
        <v>35</v>
      </c>
      <c r="I53" s="42" t="str">
        <f t="shared" si="61"/>
        <v/>
      </c>
      <c r="J53" s="42" t="str">
        <f t="shared" si="61"/>
        <v/>
      </c>
      <c r="K53" s="42" t="str">
        <f t="shared" si="61"/>
        <v/>
      </c>
      <c r="L53" s="42" t="str">
        <f>IF(R53="","",R53/4)</f>
        <v/>
      </c>
      <c r="M53" s="43">
        <f t="shared" ref="M53" si="67">IF(SUM(S53:AB53)=0,"",SUM(S53:AB53))</f>
        <v>86.7</v>
      </c>
      <c r="N53" s="43" t="str">
        <f t="shared" ref="N53" si="68">IF(SUM(AC53:AG53)=0,"",SUM(AC53:AG53))</f>
        <v/>
      </c>
      <c r="O53" s="43" t="str">
        <f t="shared" ref="O53" si="69">IF(SUM(AH53:AL53)=0,"",SUM(AH53:AL53))</f>
        <v/>
      </c>
      <c r="P53" s="32"/>
      <c r="Q53" s="32"/>
      <c r="R53" s="48" t="s">
        <v>171</v>
      </c>
      <c r="S53" s="50" t="s">
        <v>171</v>
      </c>
      <c r="T53" s="50" t="s">
        <v>171</v>
      </c>
      <c r="U53" s="50" t="s">
        <v>171</v>
      </c>
      <c r="V53" s="50" t="s">
        <v>171</v>
      </c>
      <c r="W53" s="50">
        <v>34.5</v>
      </c>
      <c r="X53" s="50" t="s">
        <v>171</v>
      </c>
      <c r="Y53" s="50">
        <v>52.2</v>
      </c>
      <c r="Z53" s="50" t="s">
        <v>171</v>
      </c>
      <c r="AA53" s="50" t="s">
        <v>171</v>
      </c>
      <c r="AB53" s="50" t="s">
        <v>171</v>
      </c>
      <c r="AC53" s="50" t="s">
        <v>171</v>
      </c>
      <c r="AD53" s="50" t="s">
        <v>171</v>
      </c>
      <c r="AE53" s="50" t="s">
        <v>171</v>
      </c>
      <c r="AF53" s="50" t="s">
        <v>171</v>
      </c>
      <c r="AG53" s="50" t="s">
        <v>171</v>
      </c>
      <c r="AH53" s="50" t="s">
        <v>171</v>
      </c>
      <c r="AI53" s="50" t="s">
        <v>171</v>
      </c>
      <c r="AJ53" s="50" t="s">
        <v>171</v>
      </c>
      <c r="AK53" s="50" t="s">
        <v>171</v>
      </c>
      <c r="AL53" s="50" t="s">
        <v>171</v>
      </c>
    </row>
    <row r="54" spans="2:38">
      <c r="B54" s="26"/>
      <c r="C54" s="23" t="s">
        <v>93</v>
      </c>
      <c r="D54" s="6" t="str">
        <f t="shared" si="65"/>
        <v>CHP</v>
      </c>
      <c r="E54" s="23" t="s">
        <v>66</v>
      </c>
      <c r="F54" s="6" t="str">
        <f t="shared" si="54"/>
        <v>BG</v>
      </c>
      <c r="G54" s="22" t="str">
        <f t="shared" si="66"/>
        <v>PASTI</v>
      </c>
      <c r="H54" t="s">
        <v>36</v>
      </c>
      <c r="I54" s="42">
        <f>IF(SUM(I55:I57)=0,"",SUM(I55:I57))</f>
        <v>143.15</v>
      </c>
      <c r="J54" s="42">
        <f t="shared" ref="J54:K54" si="70">IF(SUM(J55:J57)=0,"",SUM(J55:J57))</f>
        <v>143.15</v>
      </c>
      <c r="K54" s="42">
        <f t="shared" si="70"/>
        <v>143.15</v>
      </c>
      <c r="L54" s="42">
        <f>IF(SUM(L55:L57)=0,"",SUM(L55:L57))</f>
        <v>143.15</v>
      </c>
      <c r="M54" s="43">
        <f>IF(SUM(M55:M57)=0,"",SUM(M55:M57))</f>
        <v>23.5</v>
      </c>
      <c r="N54" s="43" t="str">
        <f>IF(SUM(N55:N57)=0,"",SUM(N55:N57))</f>
        <v/>
      </c>
      <c r="O54" s="43" t="str">
        <f>IF(SUM(O55:O57)=0,"",SUM(O55:O57))</f>
        <v/>
      </c>
      <c r="P54" s="32"/>
      <c r="Q54" s="32"/>
      <c r="R54" s="32"/>
      <c r="S54" s="32"/>
      <c r="T54" s="32"/>
      <c r="U54" s="32"/>
      <c r="V54" s="32"/>
      <c r="W54" s="32"/>
      <c r="X54" s="32"/>
      <c r="Y54" s="32"/>
      <c r="Z54" s="32"/>
      <c r="AA54" s="32"/>
      <c r="AB54" s="32"/>
      <c r="AC54" s="32"/>
      <c r="AD54" s="32"/>
      <c r="AE54" s="32"/>
      <c r="AF54" s="32"/>
      <c r="AG54" s="32"/>
      <c r="AH54" s="32"/>
      <c r="AI54" s="32"/>
      <c r="AJ54" s="32"/>
      <c r="AK54" s="32"/>
      <c r="AL54" s="32"/>
    </row>
    <row r="55" spans="2:38">
      <c r="B55" s="26">
        <v>61</v>
      </c>
      <c r="C55" s="29" t="s">
        <v>4</v>
      </c>
      <c r="D55" s="6" t="s">
        <v>90</v>
      </c>
      <c r="E55" s="27"/>
      <c r="F55" s="6" t="str">
        <f t="shared" si="54"/>
        <v>BG</v>
      </c>
      <c r="G55" s="6" t="s">
        <v>90</v>
      </c>
      <c r="H55" s="28"/>
      <c r="I55" s="33">
        <f t="shared" ref="I55:K60" si="71">$L55</f>
        <v>112.47500000000001</v>
      </c>
      <c r="J55" s="33">
        <f t="shared" si="71"/>
        <v>112.47500000000001</v>
      </c>
      <c r="K55" s="33">
        <f t="shared" si="71"/>
        <v>112.47500000000001</v>
      </c>
      <c r="L55" s="33">
        <f t="shared" ref="L55:L60" si="72">IF(R55="","",R55/4)</f>
        <v>112.47500000000001</v>
      </c>
      <c r="M55" s="33">
        <f t="shared" ref="M55:M60" si="73">IF(SUM(S55:AB55)=0,"",SUM(S55:AB55))</f>
        <v>23.5</v>
      </c>
      <c r="N55" s="33" t="str">
        <f t="shared" ref="N55:N60" si="74">IF(SUM(AC55:AG55)=0,"",SUM(AC55:AG55))</f>
        <v/>
      </c>
      <c r="O55" s="33" t="str">
        <f t="shared" ref="O55:O60" si="75">IF(SUM(AH55:AL55)=0,"",SUM(AH55:AL55))</f>
        <v/>
      </c>
      <c r="P55" s="33"/>
      <c r="Q55" s="33"/>
      <c r="R55" s="48">
        <v>449.90000000000003</v>
      </c>
      <c r="S55" s="50" t="s">
        <v>171</v>
      </c>
      <c r="T55" s="50" t="s">
        <v>171</v>
      </c>
      <c r="U55" s="50" t="s">
        <v>171</v>
      </c>
      <c r="V55" s="50" t="s">
        <v>171</v>
      </c>
      <c r="W55" s="50" t="s">
        <v>171</v>
      </c>
      <c r="X55" s="50" t="s">
        <v>171</v>
      </c>
      <c r="Y55" s="50" t="s">
        <v>171</v>
      </c>
      <c r="Z55" s="50">
        <v>23.5</v>
      </c>
      <c r="AA55" s="50" t="s">
        <v>171</v>
      </c>
      <c r="AB55" s="50" t="s">
        <v>171</v>
      </c>
      <c r="AC55" s="50" t="s">
        <v>171</v>
      </c>
      <c r="AD55" s="50" t="s">
        <v>171</v>
      </c>
      <c r="AE55" s="50" t="s">
        <v>171</v>
      </c>
      <c r="AF55" s="50" t="s">
        <v>171</v>
      </c>
      <c r="AG55" s="50" t="s">
        <v>171</v>
      </c>
      <c r="AH55" s="50" t="s">
        <v>171</v>
      </c>
      <c r="AI55" s="50" t="s">
        <v>171</v>
      </c>
      <c r="AJ55" s="50" t="s">
        <v>171</v>
      </c>
      <c r="AK55" s="50" t="s">
        <v>171</v>
      </c>
      <c r="AL55" s="50" t="s">
        <v>171</v>
      </c>
    </row>
    <row r="56" spans="2:38">
      <c r="B56" s="26">
        <v>71</v>
      </c>
      <c r="C56" s="29" t="s">
        <v>10</v>
      </c>
      <c r="D56" s="6" t="s">
        <v>90</v>
      </c>
      <c r="E56" s="27"/>
      <c r="F56" s="6" t="str">
        <f t="shared" si="54"/>
        <v>BG</v>
      </c>
      <c r="G56" s="6" t="s">
        <v>90</v>
      </c>
      <c r="H56" s="28"/>
      <c r="I56" s="33">
        <f t="shared" si="71"/>
        <v>27.8</v>
      </c>
      <c r="J56" s="33">
        <f t="shared" si="71"/>
        <v>27.8</v>
      </c>
      <c r="K56" s="33">
        <f t="shared" si="71"/>
        <v>27.8</v>
      </c>
      <c r="L56" s="33">
        <f t="shared" si="72"/>
        <v>27.8</v>
      </c>
      <c r="M56" s="33" t="str">
        <f t="shared" si="73"/>
        <v/>
      </c>
      <c r="N56" s="33" t="str">
        <f t="shared" si="74"/>
        <v/>
      </c>
      <c r="O56" s="33" t="str">
        <f t="shared" si="75"/>
        <v/>
      </c>
      <c r="P56" s="33"/>
      <c r="Q56" s="33"/>
      <c r="R56" s="48">
        <v>111.2</v>
      </c>
      <c r="S56" s="50" t="s">
        <v>171</v>
      </c>
      <c r="T56" s="50" t="s">
        <v>171</v>
      </c>
      <c r="U56" s="50" t="s">
        <v>171</v>
      </c>
      <c r="V56" s="50" t="s">
        <v>171</v>
      </c>
      <c r="W56" s="50" t="s">
        <v>171</v>
      </c>
      <c r="X56" s="50" t="s">
        <v>171</v>
      </c>
      <c r="Y56" s="50" t="s">
        <v>171</v>
      </c>
      <c r="Z56" s="50" t="s">
        <v>171</v>
      </c>
      <c r="AA56" s="50" t="s">
        <v>171</v>
      </c>
      <c r="AB56" s="50" t="s">
        <v>171</v>
      </c>
      <c r="AC56" s="50" t="s">
        <v>171</v>
      </c>
      <c r="AD56" s="50" t="s">
        <v>171</v>
      </c>
      <c r="AE56" s="50" t="s">
        <v>171</v>
      </c>
      <c r="AF56" s="50" t="s">
        <v>171</v>
      </c>
      <c r="AG56" s="50" t="s">
        <v>171</v>
      </c>
      <c r="AH56" s="50" t="s">
        <v>171</v>
      </c>
      <c r="AI56" s="50" t="s">
        <v>171</v>
      </c>
      <c r="AJ56" s="50" t="s">
        <v>171</v>
      </c>
      <c r="AK56" s="50" t="s">
        <v>171</v>
      </c>
      <c r="AL56" s="50" t="s">
        <v>171</v>
      </c>
    </row>
    <row r="57" spans="2:38">
      <c r="B57" s="26">
        <v>76</v>
      </c>
      <c r="C57" s="29" t="s">
        <v>101</v>
      </c>
      <c r="D57" s="6" t="s">
        <v>90</v>
      </c>
      <c r="E57" s="27"/>
      <c r="F57" s="6" t="str">
        <f t="shared" si="54"/>
        <v>BG</v>
      </c>
      <c r="G57" s="6" t="s">
        <v>90</v>
      </c>
      <c r="H57" s="28"/>
      <c r="I57" s="33">
        <f t="shared" si="71"/>
        <v>2.875</v>
      </c>
      <c r="J57" s="33">
        <f t="shared" si="71"/>
        <v>2.875</v>
      </c>
      <c r="K57" s="33">
        <f t="shared" si="71"/>
        <v>2.875</v>
      </c>
      <c r="L57" s="33">
        <f t="shared" si="72"/>
        <v>2.875</v>
      </c>
      <c r="M57" s="33" t="str">
        <f t="shared" si="73"/>
        <v/>
      </c>
      <c r="N57" s="33" t="str">
        <f t="shared" si="74"/>
        <v/>
      </c>
      <c r="O57" s="33" t="str">
        <f t="shared" si="75"/>
        <v/>
      </c>
      <c r="P57" s="33"/>
      <c r="Q57" s="33"/>
      <c r="R57" s="48">
        <v>11.5</v>
      </c>
      <c r="S57" s="50" t="s">
        <v>171</v>
      </c>
      <c r="T57" s="50" t="s">
        <v>171</v>
      </c>
      <c r="U57" s="50" t="s">
        <v>171</v>
      </c>
      <c r="V57" s="50" t="s">
        <v>171</v>
      </c>
      <c r="W57" s="50" t="s">
        <v>171</v>
      </c>
      <c r="X57" s="50" t="s">
        <v>171</v>
      </c>
      <c r="Y57" s="50" t="s">
        <v>171</v>
      </c>
      <c r="Z57" s="50" t="s">
        <v>171</v>
      </c>
      <c r="AA57" s="50" t="s">
        <v>171</v>
      </c>
      <c r="AB57" s="50" t="s">
        <v>171</v>
      </c>
      <c r="AC57" s="50" t="s">
        <v>171</v>
      </c>
      <c r="AD57" s="50" t="s">
        <v>171</v>
      </c>
      <c r="AE57" s="50" t="s">
        <v>171</v>
      </c>
      <c r="AF57" s="50" t="s">
        <v>171</v>
      </c>
      <c r="AG57" s="50" t="s">
        <v>171</v>
      </c>
      <c r="AH57" s="50" t="s">
        <v>171</v>
      </c>
      <c r="AI57" s="50" t="s">
        <v>171</v>
      </c>
      <c r="AJ57" s="50" t="s">
        <v>171</v>
      </c>
      <c r="AK57" s="50" t="s">
        <v>171</v>
      </c>
      <c r="AL57" s="50" t="s">
        <v>171</v>
      </c>
    </row>
    <row r="58" spans="2:38">
      <c r="B58" s="26">
        <v>81</v>
      </c>
      <c r="C58" t="s">
        <v>12</v>
      </c>
      <c r="D58" s="6" t="str">
        <f t="shared" ref="D58:D60" si="76">IF(SUM(I58:O58)=0,"\I: ","CHP")</f>
        <v>CHP</v>
      </c>
      <c r="E58" t="s">
        <v>62</v>
      </c>
      <c r="F58" s="6" t="str">
        <f t="shared" si="54"/>
        <v>BG</v>
      </c>
      <c r="G58" s="22" t="str">
        <f t="shared" ref="G58:G60" si="77">$G$7</f>
        <v>PASTI</v>
      </c>
      <c r="H58" t="s">
        <v>32</v>
      </c>
      <c r="I58" s="42">
        <f t="shared" si="71"/>
        <v>2.75</v>
      </c>
      <c r="J58" s="42">
        <f t="shared" si="71"/>
        <v>2.75</v>
      </c>
      <c r="K58" s="42">
        <f t="shared" si="71"/>
        <v>2.75</v>
      </c>
      <c r="L58" s="42">
        <f t="shared" si="72"/>
        <v>2.75</v>
      </c>
      <c r="M58" s="43" t="str">
        <f t="shared" si="73"/>
        <v/>
      </c>
      <c r="N58" s="43" t="str">
        <f t="shared" si="74"/>
        <v/>
      </c>
      <c r="O58" s="43" t="str">
        <f t="shared" si="75"/>
        <v/>
      </c>
      <c r="P58" s="32"/>
      <c r="Q58" s="32"/>
      <c r="R58" s="48">
        <v>11</v>
      </c>
      <c r="S58" s="50" t="s">
        <v>171</v>
      </c>
      <c r="T58" s="50" t="s">
        <v>171</v>
      </c>
      <c r="U58" s="50" t="s">
        <v>171</v>
      </c>
      <c r="V58" s="50" t="s">
        <v>171</v>
      </c>
      <c r="W58" s="50" t="s">
        <v>171</v>
      </c>
      <c r="X58" s="50" t="s">
        <v>171</v>
      </c>
      <c r="Y58" s="50" t="s">
        <v>171</v>
      </c>
      <c r="Z58" s="50" t="s">
        <v>171</v>
      </c>
      <c r="AA58" s="50" t="s">
        <v>171</v>
      </c>
      <c r="AB58" s="50" t="s">
        <v>171</v>
      </c>
      <c r="AC58" s="50" t="s">
        <v>171</v>
      </c>
      <c r="AD58" s="50" t="s">
        <v>171</v>
      </c>
      <c r="AE58" s="50" t="s">
        <v>171</v>
      </c>
      <c r="AF58" s="50" t="s">
        <v>171</v>
      </c>
      <c r="AG58" s="50" t="s">
        <v>171</v>
      </c>
      <c r="AH58" s="50" t="s">
        <v>171</v>
      </c>
      <c r="AI58" s="50" t="s">
        <v>171</v>
      </c>
      <c r="AJ58" s="50" t="s">
        <v>171</v>
      </c>
      <c r="AK58" s="50" t="s">
        <v>171</v>
      </c>
      <c r="AL58" s="50" t="s">
        <v>171</v>
      </c>
    </row>
    <row r="59" spans="2:38">
      <c r="B59" s="26">
        <v>102</v>
      </c>
      <c r="C59" t="s">
        <v>13</v>
      </c>
      <c r="D59" s="6" t="str">
        <f t="shared" si="76"/>
        <v>CHP</v>
      </c>
      <c r="E59" t="s">
        <v>61</v>
      </c>
      <c r="F59" s="6" t="str">
        <f t="shared" si="54"/>
        <v>BG</v>
      </c>
      <c r="G59" s="22" t="str">
        <f t="shared" si="77"/>
        <v>PASTI</v>
      </c>
      <c r="H59" t="s">
        <v>31</v>
      </c>
      <c r="I59" s="42">
        <f t="shared" si="71"/>
        <v>17.899999999999999</v>
      </c>
      <c r="J59" s="42">
        <f t="shared" si="71"/>
        <v>17.899999999999999</v>
      </c>
      <c r="K59" s="42">
        <f t="shared" si="71"/>
        <v>17.899999999999999</v>
      </c>
      <c r="L59" s="42">
        <f t="shared" si="72"/>
        <v>17.899999999999999</v>
      </c>
      <c r="M59" s="43" t="str">
        <f t="shared" si="73"/>
        <v/>
      </c>
      <c r="N59" s="43" t="str">
        <f t="shared" si="74"/>
        <v/>
      </c>
      <c r="O59" s="43" t="str">
        <f t="shared" si="75"/>
        <v/>
      </c>
      <c r="P59" s="32"/>
      <c r="Q59" s="32"/>
      <c r="R59" s="48">
        <v>71.599999999999994</v>
      </c>
      <c r="S59" s="50" t="s">
        <v>171</v>
      </c>
      <c r="T59" s="50" t="s">
        <v>171</v>
      </c>
      <c r="U59" s="50" t="s">
        <v>171</v>
      </c>
      <c r="V59" s="50" t="s">
        <v>171</v>
      </c>
      <c r="W59" s="50" t="s">
        <v>171</v>
      </c>
      <c r="X59" s="50" t="s">
        <v>171</v>
      </c>
      <c r="Y59" s="50" t="s">
        <v>171</v>
      </c>
      <c r="Z59" s="50" t="s">
        <v>171</v>
      </c>
      <c r="AA59" s="50" t="s">
        <v>171</v>
      </c>
      <c r="AB59" s="50" t="s">
        <v>171</v>
      </c>
      <c r="AC59" s="50" t="s">
        <v>171</v>
      </c>
      <c r="AD59" s="50" t="s">
        <v>171</v>
      </c>
      <c r="AE59" s="50" t="s">
        <v>171</v>
      </c>
      <c r="AF59" s="50" t="s">
        <v>171</v>
      </c>
      <c r="AG59" s="50" t="s">
        <v>171</v>
      </c>
      <c r="AH59" s="50" t="s">
        <v>171</v>
      </c>
      <c r="AI59" s="50" t="s">
        <v>171</v>
      </c>
      <c r="AJ59" s="50" t="s">
        <v>171</v>
      </c>
      <c r="AK59" s="50" t="s">
        <v>171</v>
      </c>
      <c r="AL59" s="50" t="s">
        <v>171</v>
      </c>
    </row>
    <row r="60" spans="2:38">
      <c r="B60" s="35">
        <v>118</v>
      </c>
      <c r="C60" s="5" t="s">
        <v>14</v>
      </c>
      <c r="D60" s="5" t="str">
        <f t="shared" si="76"/>
        <v>CHP</v>
      </c>
      <c r="E60" s="5" t="s">
        <v>58</v>
      </c>
      <c r="F60" s="5" t="str">
        <f t="shared" si="54"/>
        <v>BG</v>
      </c>
      <c r="G60" s="36" t="str">
        <f t="shared" si="77"/>
        <v>PASTI</v>
      </c>
      <c r="H60" s="5" t="s">
        <v>28</v>
      </c>
      <c r="I60" s="52">
        <f t="shared" si="71"/>
        <v>3.75</v>
      </c>
      <c r="J60" s="52">
        <f t="shared" si="71"/>
        <v>3.75</v>
      </c>
      <c r="K60" s="52">
        <f t="shared" si="71"/>
        <v>3.75</v>
      </c>
      <c r="L60" s="52">
        <f t="shared" si="72"/>
        <v>3.75</v>
      </c>
      <c r="M60" s="44">
        <f t="shared" si="73"/>
        <v>14.9</v>
      </c>
      <c r="N60" s="44">
        <f t="shared" si="74"/>
        <v>12.540000000000001</v>
      </c>
      <c r="O60" s="44" t="str">
        <f t="shared" si="75"/>
        <v/>
      </c>
      <c r="P60" s="32"/>
      <c r="Q60" s="32"/>
      <c r="R60" s="49">
        <v>15</v>
      </c>
      <c r="S60" s="51" t="s">
        <v>171</v>
      </c>
      <c r="T60" s="51" t="s">
        <v>171</v>
      </c>
      <c r="U60" s="51" t="s">
        <v>171</v>
      </c>
      <c r="V60" s="51" t="s">
        <v>171</v>
      </c>
      <c r="W60" s="51">
        <v>0.6</v>
      </c>
      <c r="X60" s="51" t="s">
        <v>171</v>
      </c>
      <c r="Y60" s="51" t="s">
        <v>171</v>
      </c>
      <c r="Z60" s="51" t="s">
        <v>171</v>
      </c>
      <c r="AA60" s="51" t="s">
        <v>171</v>
      </c>
      <c r="AB60" s="51">
        <v>14.3</v>
      </c>
      <c r="AC60" s="51">
        <v>11.4</v>
      </c>
      <c r="AD60" s="51" t="s">
        <v>171</v>
      </c>
      <c r="AE60" s="51">
        <v>1.1399999999999999</v>
      </c>
      <c r="AF60" s="51" t="s">
        <v>171</v>
      </c>
      <c r="AG60" s="51" t="s">
        <v>171</v>
      </c>
      <c r="AH60" s="51" t="s">
        <v>171</v>
      </c>
      <c r="AI60" s="51" t="s">
        <v>171</v>
      </c>
      <c r="AJ60" s="51" t="s">
        <v>171</v>
      </c>
      <c r="AK60" s="51" t="s">
        <v>171</v>
      </c>
      <c r="AL60" s="51" t="s">
        <v>171</v>
      </c>
    </row>
    <row r="61" spans="2:38">
      <c r="B61" s="26">
        <v>9</v>
      </c>
      <c r="C61" t="s">
        <v>1</v>
      </c>
      <c r="D61" s="6" t="str">
        <f>IF(SUM(I61:O61)=0,"\I: ","CHP")</f>
        <v xml:space="preserve">\I: </v>
      </c>
      <c r="E61" t="s">
        <v>59</v>
      </c>
      <c r="F61" s="34" t="s">
        <v>104</v>
      </c>
      <c r="G61" s="22" t="str">
        <f>$G$7</f>
        <v>PASTI</v>
      </c>
      <c r="H61" s="22" t="s">
        <v>29</v>
      </c>
      <c r="I61" s="42" t="str">
        <f>$L61</f>
        <v/>
      </c>
      <c r="J61" s="42" t="str">
        <f>$L61</f>
        <v/>
      </c>
      <c r="K61" s="42" t="str">
        <f>$L61</f>
        <v/>
      </c>
      <c r="L61" s="42" t="str">
        <f>IF(R61="","",R61/4)</f>
        <v/>
      </c>
      <c r="M61" s="43" t="str">
        <f>IF(SUM(S61:AB61)=0,"",SUM(S61:AB61))</f>
        <v/>
      </c>
      <c r="N61" s="43" t="str">
        <f>IF(SUM(AC61:AG61)=0,"",SUM(AC61:AG61))</f>
        <v/>
      </c>
      <c r="O61" s="43" t="str">
        <f>IF(SUM(AH61:AL61)=0,"",SUM(AH61:AL61))</f>
        <v/>
      </c>
      <c r="P61" s="32"/>
      <c r="Q61" s="32"/>
      <c r="R61" s="48" t="s">
        <v>171</v>
      </c>
      <c r="S61" s="50" t="s">
        <v>171</v>
      </c>
      <c r="T61" s="50" t="s">
        <v>171</v>
      </c>
      <c r="U61" s="50" t="s">
        <v>171</v>
      </c>
      <c r="V61" s="50" t="s">
        <v>171</v>
      </c>
      <c r="W61" s="50" t="s">
        <v>171</v>
      </c>
      <c r="X61" s="50" t="s">
        <v>171</v>
      </c>
      <c r="Y61" s="50" t="s">
        <v>171</v>
      </c>
      <c r="Z61" s="50" t="s">
        <v>171</v>
      </c>
      <c r="AA61" s="50" t="s">
        <v>171</v>
      </c>
      <c r="AB61" s="50" t="s">
        <v>171</v>
      </c>
      <c r="AC61" s="50" t="s">
        <v>171</v>
      </c>
      <c r="AD61" s="50" t="s">
        <v>171</v>
      </c>
      <c r="AE61" s="50" t="s">
        <v>171</v>
      </c>
      <c r="AF61" s="50" t="s">
        <v>171</v>
      </c>
      <c r="AG61" s="50" t="s">
        <v>171</v>
      </c>
      <c r="AH61" s="50" t="s">
        <v>171</v>
      </c>
      <c r="AI61" s="50" t="s">
        <v>171</v>
      </c>
      <c r="AJ61" s="50" t="s">
        <v>171</v>
      </c>
      <c r="AK61" s="50" t="s">
        <v>171</v>
      </c>
      <c r="AL61" s="50" t="s">
        <v>171</v>
      </c>
    </row>
    <row r="62" spans="2:38">
      <c r="B62" s="26"/>
      <c r="C62" s="23" t="s">
        <v>92</v>
      </c>
      <c r="D62" s="6" t="str">
        <f>IF(SUM(I62:O62)=0,"\I: ","CHP")</f>
        <v xml:space="preserve">\I: </v>
      </c>
      <c r="E62" s="23" t="s">
        <v>60</v>
      </c>
      <c r="F62" s="6" t="str">
        <f>F61</f>
        <v>CY</v>
      </c>
      <c r="G62" s="22" t="str">
        <f>$G$7</f>
        <v>PASTI</v>
      </c>
      <c r="H62" t="s">
        <v>30</v>
      </c>
      <c r="I62" s="42" t="str">
        <f>IF(SUM(I63:I65)=0,"",SUM(I63:I65))</f>
        <v/>
      </c>
      <c r="J62" s="42" t="str">
        <f t="shared" ref="J62:L62" si="78">IF(SUM(J63:J65)=0,"",SUM(J63:J65))</f>
        <v/>
      </c>
      <c r="K62" s="42" t="str">
        <f t="shared" si="78"/>
        <v/>
      </c>
      <c r="L62" s="42" t="str">
        <f t="shared" si="78"/>
        <v/>
      </c>
      <c r="M62" s="43" t="str">
        <f>IF(SUM(M63:M65)=0,"",SUM(M63:M65))</f>
        <v/>
      </c>
      <c r="N62" s="43" t="str">
        <f t="shared" ref="N62:O62" si="79">IF(SUM(N63:N65)=0,"",SUM(N63:N65))</f>
        <v/>
      </c>
      <c r="O62" s="43" t="str">
        <f t="shared" si="79"/>
        <v/>
      </c>
      <c r="P62" s="32"/>
      <c r="Q62" s="32"/>
      <c r="R62" s="32"/>
      <c r="S62" s="32"/>
      <c r="T62" s="32"/>
      <c r="U62" s="32"/>
      <c r="V62" s="32"/>
      <c r="W62" s="32"/>
      <c r="X62" s="32"/>
      <c r="Y62" s="32"/>
      <c r="Z62" s="32"/>
      <c r="AA62" s="32"/>
      <c r="AB62" s="32"/>
      <c r="AC62" s="32"/>
      <c r="AD62" s="32"/>
      <c r="AE62" s="32"/>
      <c r="AF62" s="32"/>
      <c r="AG62" s="32"/>
      <c r="AH62" s="32"/>
      <c r="AI62" s="32"/>
      <c r="AJ62" s="32"/>
      <c r="AK62" s="32"/>
      <c r="AL62" s="32"/>
    </row>
    <row r="63" spans="2:38">
      <c r="B63" s="26">
        <v>14</v>
      </c>
      <c r="C63" s="30" t="s">
        <v>2</v>
      </c>
      <c r="D63" s="6" t="s">
        <v>90</v>
      </c>
      <c r="E63" s="26"/>
      <c r="F63" s="6" t="str">
        <f t="shared" ref="F63:F78" si="80">F62</f>
        <v>CY</v>
      </c>
      <c r="G63" s="6" t="s">
        <v>90</v>
      </c>
      <c r="H63" s="28"/>
      <c r="I63" s="33" t="str">
        <f>$L63</f>
        <v/>
      </c>
      <c r="J63" s="33" t="str">
        <f t="shared" ref="I63:K65" si="81">$L63</f>
        <v/>
      </c>
      <c r="K63" s="33" t="str">
        <f t="shared" si="81"/>
        <v/>
      </c>
      <c r="L63" s="33" t="str">
        <f>IF(R63="","",R63/4)</f>
        <v/>
      </c>
      <c r="M63" s="33" t="str">
        <f>IF(SUM(S63:AB63)=0,"",SUM(S63:AB63))</f>
        <v/>
      </c>
      <c r="N63" s="33" t="str">
        <f>IF(SUM(AC63:AG63)=0,"",SUM(AC63:AG63))</f>
        <v/>
      </c>
      <c r="O63" s="33" t="str">
        <f>IF(SUM(AH63:AL63)=0,"",SUM(AH63:AL63))</f>
        <v/>
      </c>
      <c r="P63" s="33"/>
      <c r="Q63" s="33"/>
      <c r="R63" s="48" t="s">
        <v>171</v>
      </c>
      <c r="S63" s="50" t="s">
        <v>171</v>
      </c>
      <c r="T63" s="50" t="s">
        <v>171</v>
      </c>
      <c r="U63" s="50" t="s">
        <v>171</v>
      </c>
      <c r="V63" s="50" t="s">
        <v>171</v>
      </c>
      <c r="W63" s="50" t="s">
        <v>171</v>
      </c>
      <c r="X63" s="50" t="s">
        <v>171</v>
      </c>
      <c r="Y63" s="50" t="s">
        <v>171</v>
      </c>
      <c r="Z63" s="50" t="s">
        <v>171</v>
      </c>
      <c r="AA63" s="50" t="s">
        <v>171</v>
      </c>
      <c r="AB63" s="50" t="s">
        <v>171</v>
      </c>
      <c r="AC63" s="50" t="s">
        <v>171</v>
      </c>
      <c r="AD63" s="50" t="s">
        <v>171</v>
      </c>
      <c r="AE63" s="50" t="s">
        <v>171</v>
      </c>
      <c r="AF63" s="50" t="s">
        <v>171</v>
      </c>
      <c r="AG63" s="50" t="s">
        <v>171</v>
      </c>
      <c r="AH63" s="50" t="s">
        <v>171</v>
      </c>
      <c r="AI63" s="50" t="s">
        <v>171</v>
      </c>
      <c r="AJ63" s="50" t="s">
        <v>171</v>
      </c>
      <c r="AK63" s="50" t="s">
        <v>171</v>
      </c>
      <c r="AL63" s="50" t="s">
        <v>171</v>
      </c>
    </row>
    <row r="64" spans="2:38">
      <c r="B64" s="26">
        <v>19</v>
      </c>
      <c r="C64" s="30" t="s">
        <v>99</v>
      </c>
      <c r="D64" s="6" t="s">
        <v>90</v>
      </c>
      <c r="E64" s="26"/>
      <c r="F64" s="6" t="str">
        <f t="shared" si="80"/>
        <v>CY</v>
      </c>
      <c r="G64" s="6" t="s">
        <v>90</v>
      </c>
      <c r="H64" s="28"/>
      <c r="I64" s="33" t="str">
        <f t="shared" si="81"/>
        <v/>
      </c>
      <c r="J64" s="33" t="str">
        <f t="shared" si="81"/>
        <v/>
      </c>
      <c r="K64" s="33" t="str">
        <f t="shared" si="81"/>
        <v/>
      </c>
      <c r="L64" s="33" t="str">
        <f>IF(R64="","",R64/4)</f>
        <v/>
      </c>
      <c r="M64" s="33" t="str">
        <f t="shared" ref="M64:M65" si="82">IF(SUM(S64:AB64)=0,"",SUM(S64:AB64))</f>
        <v/>
      </c>
      <c r="N64" s="33" t="str">
        <f t="shared" ref="N64:N65" si="83">IF(SUM(AC64:AG64)=0,"",SUM(AC64:AG64))</f>
        <v/>
      </c>
      <c r="O64" s="33" t="str">
        <f t="shared" ref="O64:O65" si="84">IF(SUM(AH64:AL64)=0,"",SUM(AH64:AL64))</f>
        <v/>
      </c>
      <c r="P64" s="33"/>
      <c r="Q64" s="33"/>
      <c r="R64" s="48" t="s">
        <v>171</v>
      </c>
      <c r="S64" s="50" t="s">
        <v>171</v>
      </c>
      <c r="T64" s="50" t="s">
        <v>171</v>
      </c>
      <c r="U64" s="50" t="s">
        <v>171</v>
      </c>
      <c r="V64" s="50" t="s">
        <v>171</v>
      </c>
      <c r="W64" s="50" t="s">
        <v>171</v>
      </c>
      <c r="X64" s="50" t="s">
        <v>171</v>
      </c>
      <c r="Y64" s="50" t="s">
        <v>171</v>
      </c>
      <c r="Z64" s="50" t="s">
        <v>171</v>
      </c>
      <c r="AA64" s="50" t="s">
        <v>171</v>
      </c>
      <c r="AB64" s="50" t="s">
        <v>171</v>
      </c>
      <c r="AC64" s="50" t="s">
        <v>171</v>
      </c>
      <c r="AD64" s="50" t="s">
        <v>171</v>
      </c>
      <c r="AE64" s="50" t="s">
        <v>171</v>
      </c>
      <c r="AF64" s="50" t="s">
        <v>171</v>
      </c>
      <c r="AG64" s="50" t="s">
        <v>171</v>
      </c>
      <c r="AH64" s="50" t="s">
        <v>171</v>
      </c>
      <c r="AI64" s="50" t="s">
        <v>171</v>
      </c>
      <c r="AJ64" s="50" t="s">
        <v>171</v>
      </c>
      <c r="AK64" s="50" t="s">
        <v>171</v>
      </c>
      <c r="AL64" s="50" t="s">
        <v>171</v>
      </c>
    </row>
    <row r="65" spans="2:38">
      <c r="B65" s="26">
        <v>24</v>
      </c>
      <c r="C65" s="30" t="s">
        <v>4</v>
      </c>
      <c r="D65" s="6" t="s">
        <v>90</v>
      </c>
      <c r="E65" s="26"/>
      <c r="F65" s="6" t="str">
        <f t="shared" si="80"/>
        <v>CY</v>
      </c>
      <c r="G65" s="6" t="s">
        <v>90</v>
      </c>
      <c r="H65" s="28"/>
      <c r="I65" s="33" t="str">
        <f t="shared" si="81"/>
        <v/>
      </c>
      <c r="J65" s="33" t="str">
        <f t="shared" si="81"/>
        <v/>
      </c>
      <c r="K65" s="33" t="str">
        <f t="shared" si="81"/>
        <v/>
      </c>
      <c r="L65" s="33" t="str">
        <f>IF(R65="","",R65/4)</f>
        <v/>
      </c>
      <c r="M65" s="33" t="str">
        <f t="shared" si="82"/>
        <v/>
      </c>
      <c r="N65" s="33" t="str">
        <f t="shared" si="83"/>
        <v/>
      </c>
      <c r="O65" s="33" t="str">
        <f t="shared" si="84"/>
        <v/>
      </c>
      <c r="P65" s="33"/>
      <c r="Q65" s="33"/>
      <c r="R65" s="48" t="s">
        <v>171</v>
      </c>
      <c r="S65" s="50" t="s">
        <v>171</v>
      </c>
      <c r="T65" s="50" t="s">
        <v>171</v>
      </c>
      <c r="U65" s="50" t="s">
        <v>171</v>
      </c>
      <c r="V65" s="50" t="s">
        <v>171</v>
      </c>
      <c r="W65" s="50" t="s">
        <v>171</v>
      </c>
      <c r="X65" s="50" t="s">
        <v>171</v>
      </c>
      <c r="Y65" s="50" t="s">
        <v>171</v>
      </c>
      <c r="Z65" s="50" t="s">
        <v>171</v>
      </c>
      <c r="AA65" s="50" t="s">
        <v>171</v>
      </c>
      <c r="AB65" s="50" t="s">
        <v>171</v>
      </c>
      <c r="AC65" s="50" t="s">
        <v>171</v>
      </c>
      <c r="AD65" s="50" t="s">
        <v>171</v>
      </c>
      <c r="AE65" s="50" t="s">
        <v>171</v>
      </c>
      <c r="AF65" s="50" t="s">
        <v>171</v>
      </c>
      <c r="AG65" s="50" t="s">
        <v>171</v>
      </c>
      <c r="AH65" s="50" t="s">
        <v>171</v>
      </c>
      <c r="AI65" s="50" t="s">
        <v>171</v>
      </c>
      <c r="AJ65" s="50" t="s">
        <v>171</v>
      </c>
      <c r="AK65" s="50" t="s">
        <v>171</v>
      </c>
      <c r="AL65" s="50" t="s">
        <v>171</v>
      </c>
    </row>
    <row r="66" spans="2:38">
      <c r="B66" s="26"/>
      <c r="C66" s="23" t="s">
        <v>92</v>
      </c>
      <c r="D66" s="6" t="str">
        <f t="shared" ref="D66" si="85">IF(SUM(I66:O66)=0,"\I: ","CHP")</f>
        <v xml:space="preserve">\I: </v>
      </c>
      <c r="E66" s="23" t="s">
        <v>63</v>
      </c>
      <c r="F66" s="6" t="str">
        <f t="shared" si="80"/>
        <v>CY</v>
      </c>
      <c r="G66" s="22" t="str">
        <f>$G$7</f>
        <v>PASTI</v>
      </c>
      <c r="H66" t="s">
        <v>33</v>
      </c>
      <c r="I66" s="42" t="str">
        <f>IF(SUM(I67:I69)=0,"",SUM(I67:I69))</f>
        <v/>
      </c>
      <c r="J66" s="42" t="str">
        <f t="shared" ref="J66:K66" si="86">IF(SUM(J67:J69)=0,"",SUM(J67:J69))</f>
        <v/>
      </c>
      <c r="K66" s="42" t="str">
        <f t="shared" si="86"/>
        <v/>
      </c>
      <c r="L66" s="42" t="str">
        <f>IF(SUM(L67:L69)=0,"",SUM(L67:L69))</f>
        <v/>
      </c>
      <c r="M66" s="43" t="str">
        <f>IF(SUM(M67:M69)=0,"",SUM(M67:M69))</f>
        <v/>
      </c>
      <c r="N66" s="43" t="str">
        <f>IF(SUM(N67:N69)=0,"",SUM(N67:N69))</f>
        <v/>
      </c>
      <c r="O66" s="43" t="str">
        <f>IF(SUM(O67:O69)=0,"",SUM(O67:O69))</f>
        <v/>
      </c>
      <c r="P66" s="32"/>
      <c r="Q66" s="32"/>
      <c r="R66" s="43"/>
      <c r="S66" s="43"/>
      <c r="T66" s="43"/>
      <c r="U66" s="43"/>
      <c r="V66" s="43"/>
      <c r="W66" s="43"/>
      <c r="X66" s="43"/>
      <c r="Y66" s="43"/>
      <c r="Z66" s="43"/>
      <c r="AA66" s="43"/>
      <c r="AB66" s="43" t="s">
        <v>171</v>
      </c>
      <c r="AC66" s="43"/>
      <c r="AD66" s="43"/>
      <c r="AE66" s="43"/>
      <c r="AF66" s="43"/>
      <c r="AG66" s="43" t="s">
        <v>171</v>
      </c>
      <c r="AH66" s="43"/>
      <c r="AI66" s="43"/>
      <c r="AJ66" s="43"/>
      <c r="AK66" s="43"/>
      <c r="AL66" s="43"/>
    </row>
    <row r="67" spans="2:38">
      <c r="B67" s="26">
        <v>35</v>
      </c>
      <c r="C67" s="30" t="s">
        <v>2</v>
      </c>
      <c r="D67" s="6" t="s">
        <v>90</v>
      </c>
      <c r="E67" s="26"/>
      <c r="F67" s="6" t="str">
        <f t="shared" si="80"/>
        <v>CY</v>
      </c>
      <c r="G67" s="6" t="s">
        <v>90</v>
      </c>
      <c r="H67" s="28"/>
      <c r="I67" s="33" t="str">
        <f t="shared" ref="I67:K71" si="87">$L67</f>
        <v/>
      </c>
      <c r="J67" s="33" t="str">
        <f t="shared" si="87"/>
        <v/>
      </c>
      <c r="K67" s="33" t="str">
        <f t="shared" si="87"/>
        <v/>
      </c>
      <c r="L67" s="33" t="str">
        <f>IF(R67="","",R67/4)</f>
        <v/>
      </c>
      <c r="M67" s="33" t="str">
        <f>IF(SUM(S67:AB67)=0,"",SUM(S67:AB67))</f>
        <v/>
      </c>
      <c r="N67" s="33" t="str">
        <f>IF(SUM(AC67:AG67)=0,"",SUM(AC67:AG67))</f>
        <v/>
      </c>
      <c r="O67" s="33" t="str">
        <f>IF(SUM(AH67:AL67)=0,"",SUM(AH67:AL67))</f>
        <v/>
      </c>
      <c r="P67" s="33"/>
      <c r="Q67" s="33"/>
      <c r="R67" s="48" t="s">
        <v>171</v>
      </c>
      <c r="S67" s="50" t="s">
        <v>171</v>
      </c>
      <c r="T67" s="50" t="s">
        <v>171</v>
      </c>
      <c r="U67" s="50" t="s">
        <v>171</v>
      </c>
      <c r="V67" s="50" t="s">
        <v>171</v>
      </c>
      <c r="W67" s="50" t="s">
        <v>171</v>
      </c>
      <c r="X67" s="50" t="s">
        <v>171</v>
      </c>
      <c r="Y67" s="50" t="s">
        <v>171</v>
      </c>
      <c r="Z67" s="50" t="s">
        <v>171</v>
      </c>
      <c r="AA67" s="50" t="s">
        <v>171</v>
      </c>
      <c r="AB67" s="50" t="s">
        <v>171</v>
      </c>
      <c r="AC67" s="50" t="s">
        <v>171</v>
      </c>
      <c r="AD67" s="50" t="s">
        <v>171</v>
      </c>
      <c r="AE67" s="50" t="s">
        <v>171</v>
      </c>
      <c r="AF67" s="50" t="s">
        <v>171</v>
      </c>
      <c r="AG67" s="50" t="s">
        <v>171</v>
      </c>
      <c r="AH67" s="50" t="s">
        <v>171</v>
      </c>
      <c r="AI67" s="50" t="s">
        <v>171</v>
      </c>
      <c r="AJ67" s="50" t="s">
        <v>171</v>
      </c>
      <c r="AK67" s="50" t="s">
        <v>171</v>
      </c>
      <c r="AL67" s="50" t="s">
        <v>171</v>
      </c>
    </row>
    <row r="68" spans="2:38">
      <c r="B68" s="26">
        <v>40</v>
      </c>
      <c r="C68" s="30" t="s">
        <v>99</v>
      </c>
      <c r="D68" s="6" t="s">
        <v>90</v>
      </c>
      <c r="E68" s="26"/>
      <c r="F68" s="6" t="str">
        <f t="shared" si="80"/>
        <v>CY</v>
      </c>
      <c r="G68" s="6" t="s">
        <v>90</v>
      </c>
      <c r="H68" s="28"/>
      <c r="I68" s="33" t="str">
        <f t="shared" si="87"/>
        <v/>
      </c>
      <c r="J68" s="33" t="str">
        <f t="shared" si="87"/>
        <v/>
      </c>
      <c r="K68" s="33" t="str">
        <f t="shared" si="87"/>
        <v/>
      </c>
      <c r="L68" s="33" t="str">
        <f>IF(R68="","",R68/4)</f>
        <v/>
      </c>
      <c r="M68" s="33" t="str">
        <f t="shared" ref="M68:M69" si="88">IF(SUM(S68:AB68)=0,"",SUM(S68:AB68))</f>
        <v/>
      </c>
      <c r="N68" s="33" t="str">
        <f t="shared" ref="N68:N69" si="89">IF(SUM(AC68:AG68)=0,"",SUM(AC68:AG68))</f>
        <v/>
      </c>
      <c r="O68" s="33" t="str">
        <f t="shared" ref="O68:O69" si="90">IF(SUM(AH68:AL68)=0,"",SUM(AH68:AL68))</f>
        <v/>
      </c>
      <c r="P68" s="33"/>
      <c r="Q68" s="33"/>
      <c r="R68" s="48" t="s">
        <v>171</v>
      </c>
      <c r="S68" s="50" t="s">
        <v>171</v>
      </c>
      <c r="T68" s="50" t="s">
        <v>171</v>
      </c>
      <c r="U68" s="50" t="s">
        <v>171</v>
      </c>
      <c r="V68" s="50" t="s">
        <v>171</v>
      </c>
      <c r="W68" s="50" t="s">
        <v>171</v>
      </c>
      <c r="X68" s="50" t="s">
        <v>171</v>
      </c>
      <c r="Y68" s="50" t="s">
        <v>171</v>
      </c>
      <c r="Z68" s="50" t="s">
        <v>171</v>
      </c>
      <c r="AA68" s="50" t="s">
        <v>171</v>
      </c>
      <c r="AB68" s="50" t="s">
        <v>171</v>
      </c>
      <c r="AC68" s="50" t="s">
        <v>171</v>
      </c>
      <c r="AD68" s="50" t="s">
        <v>171</v>
      </c>
      <c r="AE68" s="50" t="s">
        <v>171</v>
      </c>
      <c r="AF68" s="50" t="s">
        <v>171</v>
      </c>
      <c r="AG68" s="50" t="s">
        <v>171</v>
      </c>
      <c r="AH68" s="50" t="s">
        <v>171</v>
      </c>
      <c r="AI68" s="50" t="s">
        <v>171</v>
      </c>
      <c r="AJ68" s="50" t="s">
        <v>171</v>
      </c>
      <c r="AK68" s="50" t="s">
        <v>171</v>
      </c>
      <c r="AL68" s="50" t="s">
        <v>171</v>
      </c>
    </row>
    <row r="69" spans="2:38">
      <c r="B69" s="26">
        <v>45</v>
      </c>
      <c r="C69" s="30" t="s">
        <v>4</v>
      </c>
      <c r="D69" s="6" t="s">
        <v>90</v>
      </c>
      <c r="E69" s="26"/>
      <c r="F69" s="6" t="str">
        <f t="shared" si="80"/>
        <v>CY</v>
      </c>
      <c r="G69" s="6" t="s">
        <v>90</v>
      </c>
      <c r="H69" s="28"/>
      <c r="I69" s="33" t="str">
        <f t="shared" si="87"/>
        <v/>
      </c>
      <c r="J69" s="33" t="str">
        <f t="shared" si="87"/>
        <v/>
      </c>
      <c r="K69" s="33" t="str">
        <f t="shared" si="87"/>
        <v/>
      </c>
      <c r="L69" s="33" t="str">
        <f>IF(R69="","",R69/4)</f>
        <v/>
      </c>
      <c r="M69" s="33" t="str">
        <f t="shared" si="88"/>
        <v/>
      </c>
      <c r="N69" s="33" t="str">
        <f t="shared" si="89"/>
        <v/>
      </c>
      <c r="O69" s="33" t="str">
        <f t="shared" si="90"/>
        <v/>
      </c>
      <c r="P69" s="33"/>
      <c r="Q69" s="33"/>
      <c r="R69" s="48" t="s">
        <v>171</v>
      </c>
      <c r="S69" s="50" t="s">
        <v>171</v>
      </c>
      <c r="T69" s="50" t="s">
        <v>171</v>
      </c>
      <c r="U69" s="50" t="s">
        <v>171</v>
      </c>
      <c r="V69" s="50" t="s">
        <v>171</v>
      </c>
      <c r="W69" s="50" t="s">
        <v>171</v>
      </c>
      <c r="X69" s="50" t="s">
        <v>171</v>
      </c>
      <c r="Y69" s="50" t="s">
        <v>171</v>
      </c>
      <c r="Z69" s="50" t="s">
        <v>171</v>
      </c>
      <c r="AA69" s="50" t="s">
        <v>171</v>
      </c>
      <c r="AB69" s="50" t="s">
        <v>171</v>
      </c>
      <c r="AC69" s="50" t="s">
        <v>171</v>
      </c>
      <c r="AD69" s="50" t="s">
        <v>171</v>
      </c>
      <c r="AE69" s="50" t="s">
        <v>171</v>
      </c>
      <c r="AF69" s="50" t="s">
        <v>171</v>
      </c>
      <c r="AG69" s="50" t="s">
        <v>171</v>
      </c>
      <c r="AH69" s="50" t="s">
        <v>171</v>
      </c>
      <c r="AI69" s="50" t="s">
        <v>171</v>
      </c>
      <c r="AJ69" s="50" t="s">
        <v>171</v>
      </c>
      <c r="AK69" s="50" t="s">
        <v>171</v>
      </c>
      <c r="AL69" s="50" t="s">
        <v>171</v>
      </c>
    </row>
    <row r="70" spans="2:38">
      <c r="B70" s="31">
        <v>51</v>
      </c>
      <c r="C70" t="s">
        <v>7</v>
      </c>
      <c r="D70" s="6" t="str">
        <f t="shared" ref="D70:D72" si="91">IF(SUM(I70:O70)=0,"\I: ","CHP")</f>
        <v xml:space="preserve">\I: </v>
      </c>
      <c r="E70" t="s">
        <v>64</v>
      </c>
      <c r="F70" s="6" t="str">
        <f t="shared" si="80"/>
        <v>CY</v>
      </c>
      <c r="G70" s="22" t="str">
        <f t="shared" ref="G70:G72" si="92">$G$7</f>
        <v>PASTI</v>
      </c>
      <c r="H70" t="s">
        <v>34</v>
      </c>
      <c r="I70" s="42" t="str">
        <f t="shared" si="87"/>
        <v/>
      </c>
      <c r="J70" s="42" t="str">
        <f t="shared" si="87"/>
        <v/>
      </c>
      <c r="K70" s="42" t="str">
        <f t="shared" si="87"/>
        <v/>
      </c>
      <c r="L70" s="42" t="str">
        <f>IF(R70="","",R70/4)</f>
        <v/>
      </c>
      <c r="M70" s="43" t="str">
        <f>IF(SUM(S70:AB70)=0,"",SUM(S70:AB70))</f>
        <v/>
      </c>
      <c r="N70" s="43" t="str">
        <f>IF(SUM(AC70:AG70)=0,"",SUM(AC70:AG70))</f>
        <v/>
      </c>
      <c r="O70" s="43" t="str">
        <f>IF(SUM(AH70:AL70)=0,"",SUM(AH70:AL70))</f>
        <v/>
      </c>
      <c r="P70" s="32"/>
      <c r="Q70" s="32"/>
      <c r="R70" s="48" t="s">
        <v>171</v>
      </c>
      <c r="S70" s="50" t="s">
        <v>171</v>
      </c>
      <c r="T70" s="50" t="s">
        <v>171</v>
      </c>
      <c r="U70" s="50" t="s">
        <v>171</v>
      </c>
      <c r="V70" s="50" t="s">
        <v>171</v>
      </c>
      <c r="W70" s="50" t="s">
        <v>171</v>
      </c>
      <c r="X70" s="50" t="s">
        <v>171</v>
      </c>
      <c r="Y70" s="50" t="s">
        <v>171</v>
      </c>
      <c r="Z70" s="50" t="s">
        <v>171</v>
      </c>
      <c r="AA70" s="50" t="s">
        <v>171</v>
      </c>
      <c r="AB70" s="50" t="s">
        <v>171</v>
      </c>
      <c r="AC70" s="50" t="s">
        <v>171</v>
      </c>
      <c r="AD70" s="50" t="s">
        <v>171</v>
      </c>
      <c r="AE70" s="50" t="s">
        <v>171</v>
      </c>
      <c r="AF70" s="50" t="s">
        <v>171</v>
      </c>
      <c r="AG70" s="50" t="s">
        <v>171</v>
      </c>
      <c r="AH70" s="50" t="s">
        <v>171</v>
      </c>
      <c r="AI70" s="50" t="s">
        <v>171</v>
      </c>
      <c r="AJ70" s="50" t="s">
        <v>171</v>
      </c>
      <c r="AK70" s="50" t="s">
        <v>171</v>
      </c>
      <c r="AL70" s="50" t="s">
        <v>171</v>
      </c>
    </row>
    <row r="71" spans="2:38">
      <c r="B71" s="26">
        <v>56</v>
      </c>
      <c r="C71" t="s">
        <v>8</v>
      </c>
      <c r="D71" s="6" t="str">
        <f t="shared" si="91"/>
        <v xml:space="preserve">\I: </v>
      </c>
      <c r="E71" t="s">
        <v>65</v>
      </c>
      <c r="F71" s="6" t="str">
        <f t="shared" si="80"/>
        <v>CY</v>
      </c>
      <c r="G71" s="22" t="str">
        <f t="shared" si="92"/>
        <v>PASTI</v>
      </c>
      <c r="H71" t="s">
        <v>35</v>
      </c>
      <c r="I71" s="42" t="str">
        <f t="shared" si="87"/>
        <v/>
      </c>
      <c r="J71" s="42" t="str">
        <f t="shared" si="87"/>
        <v/>
      </c>
      <c r="K71" s="42" t="str">
        <f t="shared" si="87"/>
        <v/>
      </c>
      <c r="L71" s="42" t="str">
        <f>IF(R71="","",R71/4)</f>
        <v/>
      </c>
      <c r="M71" s="43" t="str">
        <f t="shared" ref="M71" si="93">IF(SUM(S71:AB71)=0,"",SUM(S71:AB71))</f>
        <v/>
      </c>
      <c r="N71" s="43" t="str">
        <f t="shared" ref="N71" si="94">IF(SUM(AC71:AG71)=0,"",SUM(AC71:AG71))</f>
        <v/>
      </c>
      <c r="O71" s="43" t="str">
        <f t="shared" ref="O71" si="95">IF(SUM(AH71:AL71)=0,"",SUM(AH71:AL71))</f>
        <v/>
      </c>
      <c r="P71" s="32"/>
      <c r="Q71" s="32"/>
      <c r="R71" s="48" t="s">
        <v>171</v>
      </c>
      <c r="S71" s="50" t="s">
        <v>171</v>
      </c>
      <c r="T71" s="50" t="s">
        <v>171</v>
      </c>
      <c r="U71" s="50" t="s">
        <v>171</v>
      </c>
      <c r="V71" s="50" t="s">
        <v>171</v>
      </c>
      <c r="W71" s="50" t="s">
        <v>171</v>
      </c>
      <c r="X71" s="50" t="s">
        <v>171</v>
      </c>
      <c r="Y71" s="50" t="s">
        <v>171</v>
      </c>
      <c r="Z71" s="50" t="s">
        <v>171</v>
      </c>
      <c r="AA71" s="50" t="s">
        <v>171</v>
      </c>
      <c r="AB71" s="50" t="s">
        <v>171</v>
      </c>
      <c r="AC71" s="50" t="s">
        <v>171</v>
      </c>
      <c r="AD71" s="50" t="s">
        <v>171</v>
      </c>
      <c r="AE71" s="50" t="s">
        <v>171</v>
      </c>
      <c r="AF71" s="50" t="s">
        <v>171</v>
      </c>
      <c r="AG71" s="50" t="s">
        <v>171</v>
      </c>
      <c r="AH71" s="50" t="s">
        <v>171</v>
      </c>
      <c r="AI71" s="50" t="s">
        <v>171</v>
      </c>
      <c r="AJ71" s="50" t="s">
        <v>171</v>
      </c>
      <c r="AK71" s="50" t="s">
        <v>171</v>
      </c>
      <c r="AL71" s="50" t="s">
        <v>171</v>
      </c>
    </row>
    <row r="72" spans="2:38">
      <c r="B72" s="26"/>
      <c r="C72" s="23" t="s">
        <v>93</v>
      </c>
      <c r="D72" s="6" t="str">
        <f t="shared" si="91"/>
        <v xml:space="preserve">\I: </v>
      </c>
      <c r="E72" s="23" t="s">
        <v>66</v>
      </c>
      <c r="F72" s="6" t="str">
        <f t="shared" si="80"/>
        <v>CY</v>
      </c>
      <c r="G72" s="22" t="str">
        <f t="shared" si="92"/>
        <v>PASTI</v>
      </c>
      <c r="H72" t="s">
        <v>36</v>
      </c>
      <c r="I72" s="42" t="str">
        <f>IF(SUM(I73:I75)=0,"",SUM(I73:I75))</f>
        <v/>
      </c>
      <c r="J72" s="42" t="str">
        <f t="shared" ref="J72:K72" si="96">IF(SUM(J73:J75)=0,"",SUM(J73:J75))</f>
        <v/>
      </c>
      <c r="K72" s="42" t="str">
        <f t="shared" si="96"/>
        <v/>
      </c>
      <c r="L72" s="42" t="str">
        <f>IF(SUM(L73:L75)=0,"",SUM(L73:L75))</f>
        <v/>
      </c>
      <c r="M72" s="43" t="str">
        <f>IF(SUM(M73:M75)=0,"",SUM(M73:M75))</f>
        <v/>
      </c>
      <c r="N72" s="43" t="str">
        <f>IF(SUM(N73:N75)=0,"",SUM(N73:N75))</f>
        <v/>
      </c>
      <c r="O72" s="43" t="str">
        <f>IF(SUM(O73:O75)=0,"",SUM(O73:O75))</f>
        <v/>
      </c>
      <c r="P72" s="32"/>
      <c r="Q72" s="32"/>
      <c r="R72" s="32"/>
      <c r="S72" s="32"/>
      <c r="T72" s="32"/>
      <c r="U72" s="32"/>
      <c r="V72" s="32"/>
      <c r="W72" s="32"/>
      <c r="X72" s="32"/>
      <c r="Y72" s="32"/>
      <c r="Z72" s="32"/>
      <c r="AA72" s="32"/>
      <c r="AB72" s="32"/>
      <c r="AC72" s="32"/>
      <c r="AD72" s="32"/>
      <c r="AE72" s="32"/>
      <c r="AF72" s="32"/>
      <c r="AG72" s="32"/>
      <c r="AH72" s="32"/>
      <c r="AI72" s="32"/>
      <c r="AJ72" s="32"/>
      <c r="AK72" s="32"/>
      <c r="AL72" s="32"/>
    </row>
    <row r="73" spans="2:38">
      <c r="B73" s="26">
        <v>61</v>
      </c>
      <c r="C73" s="29" t="s">
        <v>4</v>
      </c>
      <c r="D73" s="6" t="s">
        <v>90</v>
      </c>
      <c r="E73" s="27"/>
      <c r="F73" s="6" t="str">
        <f t="shared" si="80"/>
        <v>CY</v>
      </c>
      <c r="G73" s="6" t="s">
        <v>90</v>
      </c>
      <c r="H73" s="28"/>
      <c r="I73" s="33" t="str">
        <f t="shared" ref="I73:K78" si="97">$L73</f>
        <v/>
      </c>
      <c r="J73" s="33" t="str">
        <f t="shared" si="97"/>
        <v/>
      </c>
      <c r="K73" s="33" t="str">
        <f t="shared" si="97"/>
        <v/>
      </c>
      <c r="L73" s="33" t="str">
        <f t="shared" ref="L73:L78" si="98">IF(R73="","",R73/4)</f>
        <v/>
      </c>
      <c r="M73" s="33" t="str">
        <f t="shared" ref="M73:M78" si="99">IF(SUM(S73:AB73)=0,"",SUM(S73:AB73))</f>
        <v/>
      </c>
      <c r="N73" s="33" t="str">
        <f t="shared" ref="N73:N78" si="100">IF(SUM(AC73:AG73)=0,"",SUM(AC73:AG73))</f>
        <v/>
      </c>
      <c r="O73" s="33" t="str">
        <f t="shared" ref="O73:O78" si="101">IF(SUM(AH73:AL73)=0,"",SUM(AH73:AL73))</f>
        <v/>
      </c>
      <c r="P73" s="33"/>
      <c r="Q73" s="33"/>
      <c r="R73" s="48" t="s">
        <v>171</v>
      </c>
      <c r="S73" s="50" t="s">
        <v>171</v>
      </c>
      <c r="T73" s="50" t="s">
        <v>171</v>
      </c>
      <c r="U73" s="50" t="s">
        <v>171</v>
      </c>
      <c r="V73" s="50" t="s">
        <v>171</v>
      </c>
      <c r="W73" s="50" t="s">
        <v>171</v>
      </c>
      <c r="X73" s="50" t="s">
        <v>171</v>
      </c>
      <c r="Y73" s="50" t="s">
        <v>171</v>
      </c>
      <c r="Z73" s="50" t="s">
        <v>171</v>
      </c>
      <c r="AA73" s="50" t="s">
        <v>171</v>
      </c>
      <c r="AB73" s="50" t="s">
        <v>171</v>
      </c>
      <c r="AC73" s="50" t="s">
        <v>171</v>
      </c>
      <c r="AD73" s="50" t="s">
        <v>171</v>
      </c>
      <c r="AE73" s="50" t="s">
        <v>171</v>
      </c>
      <c r="AF73" s="50" t="s">
        <v>171</v>
      </c>
      <c r="AG73" s="50" t="s">
        <v>171</v>
      </c>
      <c r="AH73" s="50" t="s">
        <v>171</v>
      </c>
      <c r="AI73" s="50" t="s">
        <v>171</v>
      </c>
      <c r="AJ73" s="50" t="s">
        <v>171</v>
      </c>
      <c r="AK73" s="50" t="s">
        <v>171</v>
      </c>
      <c r="AL73" s="50" t="s">
        <v>171</v>
      </c>
    </row>
    <row r="74" spans="2:38">
      <c r="B74" s="26">
        <v>71</v>
      </c>
      <c r="C74" s="29" t="s">
        <v>10</v>
      </c>
      <c r="D74" s="6" t="s">
        <v>90</v>
      </c>
      <c r="E74" s="27"/>
      <c r="F74" s="6" t="str">
        <f t="shared" si="80"/>
        <v>CY</v>
      </c>
      <c r="G74" s="6" t="s">
        <v>90</v>
      </c>
      <c r="H74" s="28"/>
      <c r="I74" s="33" t="str">
        <f t="shared" si="97"/>
        <v/>
      </c>
      <c r="J74" s="33" t="str">
        <f t="shared" si="97"/>
        <v/>
      </c>
      <c r="K74" s="33" t="str">
        <f t="shared" si="97"/>
        <v/>
      </c>
      <c r="L74" s="33" t="str">
        <f t="shared" si="98"/>
        <v/>
      </c>
      <c r="M74" s="33" t="str">
        <f t="shared" si="99"/>
        <v/>
      </c>
      <c r="N74" s="33" t="str">
        <f t="shared" si="100"/>
        <v/>
      </c>
      <c r="O74" s="33" t="str">
        <f t="shared" si="101"/>
        <v/>
      </c>
      <c r="P74" s="33"/>
      <c r="Q74" s="33"/>
      <c r="R74" s="48" t="s">
        <v>171</v>
      </c>
      <c r="S74" s="50" t="s">
        <v>171</v>
      </c>
      <c r="T74" s="50" t="s">
        <v>171</v>
      </c>
      <c r="U74" s="50" t="s">
        <v>171</v>
      </c>
      <c r="V74" s="50" t="s">
        <v>171</v>
      </c>
      <c r="W74" s="50" t="s">
        <v>171</v>
      </c>
      <c r="X74" s="50" t="s">
        <v>171</v>
      </c>
      <c r="Y74" s="50" t="s">
        <v>171</v>
      </c>
      <c r="Z74" s="50" t="s">
        <v>171</v>
      </c>
      <c r="AA74" s="50" t="s">
        <v>171</v>
      </c>
      <c r="AB74" s="50" t="s">
        <v>171</v>
      </c>
      <c r="AC74" s="50" t="s">
        <v>171</v>
      </c>
      <c r="AD74" s="50" t="s">
        <v>171</v>
      </c>
      <c r="AE74" s="50" t="s">
        <v>171</v>
      </c>
      <c r="AF74" s="50" t="s">
        <v>171</v>
      </c>
      <c r="AG74" s="50" t="s">
        <v>171</v>
      </c>
      <c r="AH74" s="50" t="s">
        <v>171</v>
      </c>
      <c r="AI74" s="50" t="s">
        <v>171</v>
      </c>
      <c r="AJ74" s="50" t="s">
        <v>171</v>
      </c>
      <c r="AK74" s="50" t="s">
        <v>171</v>
      </c>
      <c r="AL74" s="50" t="s">
        <v>171</v>
      </c>
    </row>
    <row r="75" spans="2:38">
      <c r="B75" s="26">
        <v>76</v>
      </c>
      <c r="C75" s="29" t="s">
        <v>101</v>
      </c>
      <c r="D75" s="6" t="s">
        <v>90</v>
      </c>
      <c r="E75" s="27"/>
      <c r="F75" s="6" t="str">
        <f t="shared" si="80"/>
        <v>CY</v>
      </c>
      <c r="G75" s="6" t="s">
        <v>90</v>
      </c>
      <c r="H75" s="28"/>
      <c r="I75" s="33" t="str">
        <f t="shared" si="97"/>
        <v/>
      </c>
      <c r="J75" s="33" t="str">
        <f t="shared" si="97"/>
        <v/>
      </c>
      <c r="K75" s="33" t="str">
        <f t="shared" si="97"/>
        <v/>
      </c>
      <c r="L75" s="33" t="str">
        <f t="shared" si="98"/>
        <v/>
      </c>
      <c r="M75" s="33" t="str">
        <f t="shared" si="99"/>
        <v/>
      </c>
      <c r="N75" s="33" t="str">
        <f t="shared" si="100"/>
        <v/>
      </c>
      <c r="O75" s="33" t="str">
        <f t="shared" si="101"/>
        <v/>
      </c>
      <c r="P75" s="33"/>
      <c r="Q75" s="33"/>
      <c r="R75" s="48" t="s">
        <v>171</v>
      </c>
      <c r="S75" s="50" t="s">
        <v>171</v>
      </c>
      <c r="T75" s="50" t="s">
        <v>171</v>
      </c>
      <c r="U75" s="50" t="s">
        <v>171</v>
      </c>
      <c r="V75" s="50" t="s">
        <v>171</v>
      </c>
      <c r="W75" s="50" t="s">
        <v>171</v>
      </c>
      <c r="X75" s="50" t="s">
        <v>171</v>
      </c>
      <c r="Y75" s="50" t="s">
        <v>171</v>
      </c>
      <c r="Z75" s="50" t="s">
        <v>171</v>
      </c>
      <c r="AA75" s="50" t="s">
        <v>171</v>
      </c>
      <c r="AB75" s="50" t="s">
        <v>171</v>
      </c>
      <c r="AC75" s="50" t="s">
        <v>171</v>
      </c>
      <c r="AD75" s="50" t="s">
        <v>171</v>
      </c>
      <c r="AE75" s="50" t="s">
        <v>171</v>
      </c>
      <c r="AF75" s="50" t="s">
        <v>171</v>
      </c>
      <c r="AG75" s="50" t="s">
        <v>171</v>
      </c>
      <c r="AH75" s="50" t="s">
        <v>171</v>
      </c>
      <c r="AI75" s="50" t="s">
        <v>171</v>
      </c>
      <c r="AJ75" s="50" t="s">
        <v>171</v>
      </c>
      <c r="AK75" s="50" t="s">
        <v>171</v>
      </c>
      <c r="AL75" s="50" t="s">
        <v>171</v>
      </c>
    </row>
    <row r="76" spans="2:38">
      <c r="B76" s="26">
        <v>81</v>
      </c>
      <c r="C76" t="s">
        <v>12</v>
      </c>
      <c r="D76" s="6" t="str">
        <f t="shared" ref="D76:D78" si="102">IF(SUM(I76:O76)=0,"\I: ","CHP")</f>
        <v xml:space="preserve">\I: </v>
      </c>
      <c r="E76" t="s">
        <v>62</v>
      </c>
      <c r="F76" s="6" t="str">
        <f t="shared" si="80"/>
        <v>CY</v>
      </c>
      <c r="G76" s="22" t="str">
        <f t="shared" ref="G76:G78" si="103">$G$7</f>
        <v>PASTI</v>
      </c>
      <c r="H76" t="s">
        <v>32</v>
      </c>
      <c r="I76" s="42" t="str">
        <f t="shared" si="97"/>
        <v/>
      </c>
      <c r="J76" s="42" t="str">
        <f t="shared" si="97"/>
        <v/>
      </c>
      <c r="K76" s="42" t="str">
        <f t="shared" si="97"/>
        <v/>
      </c>
      <c r="L76" s="42" t="str">
        <f t="shared" si="98"/>
        <v/>
      </c>
      <c r="M76" s="43" t="str">
        <f t="shared" si="99"/>
        <v/>
      </c>
      <c r="N76" s="43" t="str">
        <f t="shared" si="100"/>
        <v/>
      </c>
      <c r="O76" s="43" t="str">
        <f t="shared" si="101"/>
        <v/>
      </c>
      <c r="P76" s="32"/>
      <c r="Q76" s="32"/>
      <c r="R76" s="48" t="s">
        <v>171</v>
      </c>
      <c r="S76" s="50" t="s">
        <v>171</v>
      </c>
      <c r="T76" s="50" t="s">
        <v>171</v>
      </c>
      <c r="U76" s="50" t="s">
        <v>171</v>
      </c>
      <c r="V76" s="50" t="s">
        <v>171</v>
      </c>
      <c r="W76" s="50" t="s">
        <v>171</v>
      </c>
      <c r="X76" s="50" t="s">
        <v>171</v>
      </c>
      <c r="Y76" s="50" t="s">
        <v>171</v>
      </c>
      <c r="Z76" s="50" t="s">
        <v>171</v>
      </c>
      <c r="AA76" s="50" t="s">
        <v>171</v>
      </c>
      <c r="AB76" s="50" t="s">
        <v>171</v>
      </c>
      <c r="AC76" s="50" t="s">
        <v>171</v>
      </c>
      <c r="AD76" s="50" t="s">
        <v>171</v>
      </c>
      <c r="AE76" s="50" t="s">
        <v>171</v>
      </c>
      <c r="AF76" s="50" t="s">
        <v>171</v>
      </c>
      <c r="AG76" s="50" t="s">
        <v>171</v>
      </c>
      <c r="AH76" s="50" t="s">
        <v>171</v>
      </c>
      <c r="AI76" s="50" t="s">
        <v>171</v>
      </c>
      <c r="AJ76" s="50" t="s">
        <v>171</v>
      </c>
      <c r="AK76" s="50" t="s">
        <v>171</v>
      </c>
      <c r="AL76" s="50" t="s">
        <v>171</v>
      </c>
    </row>
    <row r="77" spans="2:38">
      <c r="B77" s="26">
        <v>102</v>
      </c>
      <c r="C77" t="s">
        <v>13</v>
      </c>
      <c r="D77" s="6" t="str">
        <f t="shared" si="102"/>
        <v xml:space="preserve">\I: </v>
      </c>
      <c r="E77" t="s">
        <v>61</v>
      </c>
      <c r="F77" s="6" t="str">
        <f t="shared" si="80"/>
        <v>CY</v>
      </c>
      <c r="G77" s="22" t="str">
        <f t="shared" si="103"/>
        <v>PASTI</v>
      </c>
      <c r="H77" t="s">
        <v>31</v>
      </c>
      <c r="I77" s="42" t="str">
        <f t="shared" si="97"/>
        <v/>
      </c>
      <c r="J77" s="42" t="str">
        <f t="shared" si="97"/>
        <v/>
      </c>
      <c r="K77" s="42" t="str">
        <f t="shared" si="97"/>
        <v/>
      </c>
      <c r="L77" s="42" t="str">
        <f t="shared" si="98"/>
        <v/>
      </c>
      <c r="M77" s="43" t="str">
        <f t="shared" si="99"/>
        <v/>
      </c>
      <c r="N77" s="43" t="str">
        <f t="shared" si="100"/>
        <v/>
      </c>
      <c r="O77" s="43" t="str">
        <f t="shared" si="101"/>
        <v/>
      </c>
      <c r="P77" s="32"/>
      <c r="Q77" s="32"/>
      <c r="R77" s="48" t="s">
        <v>171</v>
      </c>
      <c r="S77" s="50" t="s">
        <v>171</v>
      </c>
      <c r="T77" s="50" t="s">
        <v>171</v>
      </c>
      <c r="U77" s="50" t="s">
        <v>171</v>
      </c>
      <c r="V77" s="50" t="s">
        <v>171</v>
      </c>
      <c r="W77" s="50" t="s">
        <v>171</v>
      </c>
      <c r="X77" s="50" t="s">
        <v>171</v>
      </c>
      <c r="Y77" s="50" t="s">
        <v>171</v>
      </c>
      <c r="Z77" s="50" t="s">
        <v>171</v>
      </c>
      <c r="AA77" s="50" t="s">
        <v>171</v>
      </c>
      <c r="AB77" s="50" t="s">
        <v>171</v>
      </c>
      <c r="AC77" s="50" t="s">
        <v>171</v>
      </c>
      <c r="AD77" s="50" t="s">
        <v>171</v>
      </c>
      <c r="AE77" s="50" t="s">
        <v>171</v>
      </c>
      <c r="AF77" s="50" t="s">
        <v>171</v>
      </c>
      <c r="AG77" s="50" t="s">
        <v>171</v>
      </c>
      <c r="AH77" s="50" t="s">
        <v>171</v>
      </c>
      <c r="AI77" s="50" t="s">
        <v>171</v>
      </c>
      <c r="AJ77" s="50" t="s">
        <v>171</v>
      </c>
      <c r="AK77" s="50" t="s">
        <v>171</v>
      </c>
      <c r="AL77" s="50" t="s">
        <v>171</v>
      </c>
    </row>
    <row r="78" spans="2:38">
      <c r="B78" s="35">
        <v>118</v>
      </c>
      <c r="C78" s="5" t="s">
        <v>14</v>
      </c>
      <c r="D78" s="5" t="str">
        <f t="shared" si="102"/>
        <v xml:space="preserve">\I: </v>
      </c>
      <c r="E78" s="5" t="s">
        <v>58</v>
      </c>
      <c r="F78" s="5" t="str">
        <f t="shared" si="80"/>
        <v>CY</v>
      </c>
      <c r="G78" s="36" t="str">
        <f t="shared" si="103"/>
        <v>PASTI</v>
      </c>
      <c r="H78" s="5" t="s">
        <v>28</v>
      </c>
      <c r="I78" s="52" t="str">
        <f t="shared" si="97"/>
        <v/>
      </c>
      <c r="J78" s="52" t="str">
        <f t="shared" si="97"/>
        <v/>
      </c>
      <c r="K78" s="52" t="str">
        <f t="shared" si="97"/>
        <v/>
      </c>
      <c r="L78" s="52" t="str">
        <f t="shared" si="98"/>
        <v/>
      </c>
      <c r="M78" s="44" t="str">
        <f t="shared" si="99"/>
        <v/>
      </c>
      <c r="N78" s="44" t="str">
        <f t="shared" si="100"/>
        <v/>
      </c>
      <c r="O78" s="44" t="str">
        <f t="shared" si="101"/>
        <v/>
      </c>
      <c r="P78" s="32"/>
      <c r="Q78" s="32"/>
      <c r="R78" s="49" t="s">
        <v>171</v>
      </c>
      <c r="S78" s="51" t="s">
        <v>171</v>
      </c>
      <c r="T78" s="51" t="s">
        <v>171</v>
      </c>
      <c r="U78" s="51" t="s">
        <v>171</v>
      </c>
      <c r="V78" s="51" t="s">
        <v>171</v>
      </c>
      <c r="W78" s="51" t="s">
        <v>171</v>
      </c>
      <c r="X78" s="51" t="s">
        <v>171</v>
      </c>
      <c r="Y78" s="51" t="s">
        <v>171</v>
      </c>
      <c r="Z78" s="51" t="s">
        <v>171</v>
      </c>
      <c r="AA78" s="51" t="s">
        <v>171</v>
      </c>
      <c r="AB78" s="51" t="s">
        <v>171</v>
      </c>
      <c r="AC78" s="51" t="s">
        <v>171</v>
      </c>
      <c r="AD78" s="51" t="s">
        <v>171</v>
      </c>
      <c r="AE78" s="51" t="s">
        <v>171</v>
      </c>
      <c r="AF78" s="51" t="s">
        <v>171</v>
      </c>
      <c r="AG78" s="51" t="s">
        <v>171</v>
      </c>
      <c r="AH78" s="51" t="s">
        <v>171</v>
      </c>
      <c r="AI78" s="51" t="s">
        <v>171</v>
      </c>
      <c r="AJ78" s="51" t="s">
        <v>171</v>
      </c>
      <c r="AK78" s="51" t="s">
        <v>171</v>
      </c>
      <c r="AL78" s="51" t="s">
        <v>171</v>
      </c>
    </row>
    <row r="79" spans="2:38">
      <c r="B79" s="26">
        <v>9</v>
      </c>
      <c r="C79" t="s">
        <v>1</v>
      </c>
      <c r="D79" s="6" t="str">
        <f>IF(SUM(I79:O79)=0,"\I: ","CHP")</f>
        <v xml:space="preserve">\I: </v>
      </c>
      <c r="E79" t="s">
        <v>59</v>
      </c>
      <c r="F79" s="34" t="s">
        <v>105</v>
      </c>
      <c r="G79" s="22" t="str">
        <f>$G$7</f>
        <v>PASTI</v>
      </c>
      <c r="H79" s="22" t="s">
        <v>29</v>
      </c>
      <c r="I79" s="42" t="str">
        <f>$L79</f>
        <v/>
      </c>
      <c r="J79" s="42" t="str">
        <f>$L79</f>
        <v/>
      </c>
      <c r="K79" s="42" t="str">
        <f>$L79</f>
        <v/>
      </c>
      <c r="L79" s="42" t="str">
        <f>IF(R79="","",R79/4)</f>
        <v/>
      </c>
      <c r="M79" s="43" t="str">
        <f>IF(SUM(S79:AB79)=0,"",SUM(S79:AB79))</f>
        <v/>
      </c>
      <c r="N79" s="43" t="str">
        <f>IF(SUM(AC79:AG79)=0,"",SUM(AC79:AG79))</f>
        <v/>
      </c>
      <c r="O79" s="43" t="str">
        <f>IF(SUM(AH79:AL79)=0,"",SUM(AH79:AL79))</f>
        <v/>
      </c>
      <c r="P79" s="32"/>
      <c r="Q79" s="32"/>
      <c r="R79" s="48" t="s">
        <v>171</v>
      </c>
      <c r="S79" s="50" t="s">
        <v>171</v>
      </c>
      <c r="T79" s="50" t="s">
        <v>171</v>
      </c>
      <c r="U79" s="50" t="s">
        <v>171</v>
      </c>
      <c r="V79" s="50" t="s">
        <v>171</v>
      </c>
      <c r="W79" s="50" t="s">
        <v>171</v>
      </c>
      <c r="X79" s="50" t="s">
        <v>171</v>
      </c>
      <c r="Y79" s="50" t="s">
        <v>171</v>
      </c>
      <c r="Z79" s="50" t="s">
        <v>171</v>
      </c>
      <c r="AA79" s="50" t="s">
        <v>171</v>
      </c>
      <c r="AB79" s="50" t="s">
        <v>171</v>
      </c>
      <c r="AC79" s="50" t="s">
        <v>171</v>
      </c>
      <c r="AD79" s="50" t="s">
        <v>171</v>
      </c>
      <c r="AE79" s="50" t="s">
        <v>171</v>
      </c>
      <c r="AF79" s="50" t="s">
        <v>171</v>
      </c>
      <c r="AG79" s="50" t="s">
        <v>171</v>
      </c>
      <c r="AH79" s="50" t="s">
        <v>171</v>
      </c>
      <c r="AI79" s="50" t="s">
        <v>171</v>
      </c>
      <c r="AJ79" s="50" t="s">
        <v>171</v>
      </c>
      <c r="AK79" s="50" t="s">
        <v>171</v>
      </c>
      <c r="AL79" s="50" t="s">
        <v>171</v>
      </c>
    </row>
    <row r="80" spans="2:38">
      <c r="B80" s="26"/>
      <c r="C80" s="23" t="s">
        <v>92</v>
      </c>
      <c r="D80" s="6" t="str">
        <f>IF(SUM(I80:O80)=0,"\I: ","CHP")</f>
        <v>CHP</v>
      </c>
      <c r="E80" s="23" t="s">
        <v>60</v>
      </c>
      <c r="F80" s="6" t="str">
        <f>F79</f>
        <v>CZ</v>
      </c>
      <c r="G80" s="22" t="str">
        <f>$G$7</f>
        <v>PASTI</v>
      </c>
      <c r="H80" t="s">
        <v>30</v>
      </c>
      <c r="I80" s="42">
        <f>IF(SUM(I81:I83)=0,"",SUM(I81:I83))</f>
        <v>356.78500000000003</v>
      </c>
      <c r="J80" s="42">
        <f t="shared" ref="J80:L80" si="104">IF(SUM(J81:J83)=0,"",SUM(J81:J83))</f>
        <v>356.78500000000003</v>
      </c>
      <c r="K80" s="42">
        <f t="shared" si="104"/>
        <v>356.78500000000003</v>
      </c>
      <c r="L80" s="42">
        <f t="shared" si="104"/>
        <v>356.78500000000003</v>
      </c>
      <c r="M80" s="43">
        <f>IF(SUM(M81:M83)=0,"",SUM(M81:M83))</f>
        <v>112.55</v>
      </c>
      <c r="N80" s="43" t="str">
        <f t="shared" ref="N80:O80" si="105">IF(SUM(N81:N83)=0,"",SUM(N81:N83))</f>
        <v/>
      </c>
      <c r="O80" s="43" t="str">
        <f t="shared" si="105"/>
        <v/>
      </c>
      <c r="P80" s="32"/>
      <c r="Q80" s="32"/>
      <c r="R80" s="32"/>
      <c r="S80" s="32"/>
      <c r="T80" s="32"/>
      <c r="U80" s="32"/>
      <c r="V80" s="32"/>
      <c r="W80" s="32"/>
      <c r="X80" s="32"/>
      <c r="Y80" s="32"/>
      <c r="Z80" s="32"/>
      <c r="AA80" s="32"/>
      <c r="AB80" s="32"/>
      <c r="AC80" s="32"/>
      <c r="AD80" s="32"/>
      <c r="AE80" s="32"/>
      <c r="AF80" s="32"/>
      <c r="AG80" s="32"/>
      <c r="AH80" s="32"/>
      <c r="AI80" s="32"/>
      <c r="AJ80" s="32"/>
      <c r="AK80" s="32"/>
      <c r="AL80" s="32"/>
    </row>
    <row r="81" spans="2:38">
      <c r="B81" s="26">
        <v>14</v>
      </c>
      <c r="C81" s="30" t="s">
        <v>2</v>
      </c>
      <c r="D81" s="6" t="s">
        <v>90</v>
      </c>
      <c r="E81" s="26"/>
      <c r="F81" s="6" t="str">
        <f t="shared" ref="F81:F96" si="106">F80</f>
        <v>CZ</v>
      </c>
      <c r="G81" s="6" t="s">
        <v>90</v>
      </c>
      <c r="H81" s="28"/>
      <c r="I81" s="33" t="str">
        <f>$L81</f>
        <v/>
      </c>
      <c r="J81" s="33" t="str">
        <f t="shared" ref="I81:K83" si="107">$L81</f>
        <v/>
      </c>
      <c r="K81" s="33" t="str">
        <f t="shared" si="107"/>
        <v/>
      </c>
      <c r="L81" s="33" t="str">
        <f>IF(R81="","",R81/4)</f>
        <v/>
      </c>
      <c r="M81" s="33" t="str">
        <f>IF(SUM(S81:AB81)=0,"",SUM(S81:AB81))</f>
        <v/>
      </c>
      <c r="N81" s="33" t="str">
        <f>IF(SUM(AC81:AG81)=0,"",SUM(AC81:AG81))</f>
        <v/>
      </c>
      <c r="O81" s="33" t="str">
        <f>IF(SUM(AH81:AL81)=0,"",SUM(AH81:AL81))</f>
        <v/>
      </c>
      <c r="P81" s="33"/>
      <c r="Q81" s="33"/>
      <c r="R81" s="48" t="s">
        <v>171</v>
      </c>
      <c r="S81" s="50" t="s">
        <v>171</v>
      </c>
      <c r="T81" s="50" t="s">
        <v>171</v>
      </c>
      <c r="U81" s="50" t="s">
        <v>171</v>
      </c>
      <c r="V81" s="50" t="s">
        <v>171</v>
      </c>
      <c r="W81" s="50" t="s">
        <v>171</v>
      </c>
      <c r="X81" s="50" t="s">
        <v>171</v>
      </c>
      <c r="Y81" s="50" t="s">
        <v>171</v>
      </c>
      <c r="Z81" s="50" t="s">
        <v>171</v>
      </c>
      <c r="AA81" s="50" t="s">
        <v>171</v>
      </c>
      <c r="AB81" s="50" t="s">
        <v>171</v>
      </c>
      <c r="AC81" s="50" t="s">
        <v>171</v>
      </c>
      <c r="AD81" s="50" t="s">
        <v>171</v>
      </c>
      <c r="AE81" s="50" t="s">
        <v>171</v>
      </c>
      <c r="AF81" s="50" t="s">
        <v>171</v>
      </c>
      <c r="AG81" s="50" t="s">
        <v>171</v>
      </c>
      <c r="AH81" s="50" t="s">
        <v>171</v>
      </c>
      <c r="AI81" s="50" t="s">
        <v>171</v>
      </c>
      <c r="AJ81" s="50" t="s">
        <v>171</v>
      </c>
      <c r="AK81" s="50" t="s">
        <v>171</v>
      </c>
      <c r="AL81" s="50" t="s">
        <v>171</v>
      </c>
    </row>
    <row r="82" spans="2:38">
      <c r="B82" s="26">
        <v>19</v>
      </c>
      <c r="C82" s="30" t="s">
        <v>99</v>
      </c>
      <c r="D82" s="6" t="s">
        <v>90</v>
      </c>
      <c r="E82" s="26"/>
      <c r="F82" s="6" t="str">
        <f t="shared" si="106"/>
        <v>CZ</v>
      </c>
      <c r="G82" s="6" t="s">
        <v>90</v>
      </c>
      <c r="H82" s="28"/>
      <c r="I82" s="33" t="str">
        <f t="shared" si="107"/>
        <v/>
      </c>
      <c r="J82" s="33" t="str">
        <f t="shared" si="107"/>
        <v/>
      </c>
      <c r="K82" s="33" t="str">
        <f t="shared" si="107"/>
        <v/>
      </c>
      <c r="L82" s="33" t="str">
        <f>IF(R82="","",R82/4)</f>
        <v/>
      </c>
      <c r="M82" s="33" t="str">
        <f t="shared" ref="M82:M83" si="108">IF(SUM(S82:AB82)=0,"",SUM(S82:AB82))</f>
        <v/>
      </c>
      <c r="N82" s="33" t="str">
        <f t="shared" ref="N82:N83" si="109">IF(SUM(AC82:AG82)=0,"",SUM(AC82:AG82))</f>
        <v/>
      </c>
      <c r="O82" s="33" t="str">
        <f t="shared" ref="O82:O83" si="110">IF(SUM(AH82:AL82)=0,"",SUM(AH82:AL82))</f>
        <v/>
      </c>
      <c r="P82" s="33"/>
      <c r="Q82" s="33"/>
      <c r="R82" s="48" t="s">
        <v>171</v>
      </c>
      <c r="S82" s="50" t="s">
        <v>171</v>
      </c>
      <c r="T82" s="50" t="s">
        <v>171</v>
      </c>
      <c r="U82" s="50" t="s">
        <v>171</v>
      </c>
      <c r="V82" s="50" t="s">
        <v>171</v>
      </c>
      <c r="W82" s="50" t="s">
        <v>171</v>
      </c>
      <c r="X82" s="50" t="s">
        <v>171</v>
      </c>
      <c r="Y82" s="50" t="s">
        <v>171</v>
      </c>
      <c r="Z82" s="50" t="s">
        <v>171</v>
      </c>
      <c r="AA82" s="50" t="s">
        <v>171</v>
      </c>
      <c r="AB82" s="50" t="s">
        <v>171</v>
      </c>
      <c r="AC82" s="50" t="s">
        <v>171</v>
      </c>
      <c r="AD82" s="50" t="s">
        <v>171</v>
      </c>
      <c r="AE82" s="50" t="s">
        <v>171</v>
      </c>
      <c r="AF82" s="50" t="s">
        <v>171</v>
      </c>
      <c r="AG82" s="50" t="s">
        <v>171</v>
      </c>
      <c r="AH82" s="50" t="s">
        <v>171</v>
      </c>
      <c r="AI82" s="50" t="s">
        <v>171</v>
      </c>
      <c r="AJ82" s="50" t="s">
        <v>171</v>
      </c>
      <c r="AK82" s="50" t="s">
        <v>171</v>
      </c>
      <c r="AL82" s="50" t="s">
        <v>171</v>
      </c>
    </row>
    <row r="83" spans="2:38">
      <c r="B83" s="26">
        <v>24</v>
      </c>
      <c r="C83" s="30" t="s">
        <v>4</v>
      </c>
      <c r="D83" s="6" t="s">
        <v>90</v>
      </c>
      <c r="E83" s="26"/>
      <c r="F83" s="6" t="str">
        <f t="shared" si="106"/>
        <v>CZ</v>
      </c>
      <c r="G83" s="6" t="s">
        <v>90</v>
      </c>
      <c r="H83" s="28"/>
      <c r="I83" s="33">
        <f t="shared" si="107"/>
        <v>356.78500000000003</v>
      </c>
      <c r="J83" s="33">
        <f t="shared" si="107"/>
        <v>356.78500000000003</v>
      </c>
      <c r="K83" s="33">
        <f t="shared" si="107"/>
        <v>356.78500000000003</v>
      </c>
      <c r="L83" s="33">
        <f>IF(R83="","",R83/4)</f>
        <v>356.78500000000003</v>
      </c>
      <c r="M83" s="33">
        <f t="shared" si="108"/>
        <v>112.55</v>
      </c>
      <c r="N83" s="33" t="str">
        <f t="shared" si="109"/>
        <v/>
      </c>
      <c r="O83" s="33" t="str">
        <f t="shared" si="110"/>
        <v/>
      </c>
      <c r="P83" s="33"/>
      <c r="Q83" s="33"/>
      <c r="R83" s="48">
        <v>1427.14</v>
      </c>
      <c r="S83" s="50">
        <v>65.55</v>
      </c>
      <c r="T83" s="50" t="s">
        <v>171</v>
      </c>
      <c r="U83" s="50" t="s">
        <v>171</v>
      </c>
      <c r="V83" s="50" t="s">
        <v>171</v>
      </c>
      <c r="W83" s="50" t="s">
        <v>171</v>
      </c>
      <c r="X83" s="50">
        <v>47</v>
      </c>
      <c r="Y83" s="50" t="s">
        <v>171</v>
      </c>
      <c r="Z83" s="50" t="s">
        <v>171</v>
      </c>
      <c r="AA83" s="50" t="s">
        <v>171</v>
      </c>
      <c r="AB83" s="50" t="s">
        <v>171</v>
      </c>
      <c r="AC83" s="50" t="s">
        <v>171</v>
      </c>
      <c r="AD83" s="50" t="s">
        <v>171</v>
      </c>
      <c r="AE83" s="50" t="s">
        <v>171</v>
      </c>
      <c r="AF83" s="50" t="s">
        <v>171</v>
      </c>
      <c r="AG83" s="50" t="s">
        <v>171</v>
      </c>
      <c r="AH83" s="50" t="s">
        <v>171</v>
      </c>
      <c r="AI83" s="50" t="s">
        <v>171</v>
      </c>
      <c r="AJ83" s="50" t="s">
        <v>171</v>
      </c>
      <c r="AK83" s="50" t="s">
        <v>171</v>
      </c>
      <c r="AL83" s="50" t="s">
        <v>171</v>
      </c>
    </row>
    <row r="84" spans="2:38">
      <c r="B84" s="26"/>
      <c r="C84" s="23" t="s">
        <v>92</v>
      </c>
      <c r="D84" s="6" t="str">
        <f t="shared" ref="D84" si="111">IF(SUM(I84:O84)=0,"\I: ","CHP")</f>
        <v>CHP</v>
      </c>
      <c r="E84" s="23" t="s">
        <v>63</v>
      </c>
      <c r="F84" s="6" t="str">
        <f t="shared" si="106"/>
        <v>CZ</v>
      </c>
      <c r="G84" s="22" t="str">
        <f>$G$7</f>
        <v>PASTI</v>
      </c>
      <c r="H84" t="s">
        <v>33</v>
      </c>
      <c r="I84" s="42">
        <f>IF(SUM(I85:I87)=0,"",SUM(I85:I87))</f>
        <v>740.22409999999991</v>
      </c>
      <c r="J84" s="42">
        <f t="shared" ref="J84:K84" si="112">IF(SUM(J85:J87)=0,"",SUM(J85:J87))</f>
        <v>740.22409999999991</v>
      </c>
      <c r="K84" s="42">
        <f t="shared" si="112"/>
        <v>740.22409999999991</v>
      </c>
      <c r="L84" s="42">
        <f>IF(SUM(L85:L87)=0,"",SUM(L85:L87))</f>
        <v>740.22409999999991</v>
      </c>
      <c r="M84" s="43">
        <f>IF(SUM(M85:M87)=0,"",SUM(M85:M87))</f>
        <v>882.98</v>
      </c>
      <c r="N84" s="43">
        <f>IF(SUM(N85:N87)=0,"",SUM(N85:N87))</f>
        <v>515</v>
      </c>
      <c r="O84" s="43" t="str">
        <f>IF(SUM(O85:O87)=0,"",SUM(O85:O87))</f>
        <v/>
      </c>
      <c r="P84" s="32"/>
      <c r="Q84" s="32"/>
      <c r="R84" s="43"/>
      <c r="S84" s="43"/>
      <c r="T84" s="43"/>
      <c r="U84" s="43"/>
      <c r="V84" s="43"/>
      <c r="W84" s="43"/>
      <c r="X84" s="43"/>
      <c r="Y84" s="43"/>
      <c r="Z84" s="43"/>
      <c r="AA84" s="43"/>
      <c r="AB84" s="43">
        <v>451.96000000000004</v>
      </c>
      <c r="AC84" s="43"/>
      <c r="AD84" s="43"/>
      <c r="AE84" s="43"/>
      <c r="AF84" s="43"/>
      <c r="AG84" s="43" t="s">
        <v>171</v>
      </c>
      <c r="AH84" s="43"/>
      <c r="AI84" s="43"/>
      <c r="AJ84" s="43"/>
      <c r="AK84" s="43"/>
      <c r="AL84" s="43"/>
    </row>
    <row r="85" spans="2:38">
      <c r="B85" s="26">
        <v>35</v>
      </c>
      <c r="C85" s="30" t="s">
        <v>2</v>
      </c>
      <c r="D85" s="6" t="s">
        <v>90</v>
      </c>
      <c r="E85" s="26"/>
      <c r="F85" s="6" t="str">
        <f t="shared" si="106"/>
        <v>CZ</v>
      </c>
      <c r="G85" s="6" t="s">
        <v>90</v>
      </c>
      <c r="H85" s="28"/>
      <c r="I85" s="33" t="str">
        <f t="shared" ref="I85:K89" si="113">$L85</f>
        <v/>
      </c>
      <c r="J85" s="33" t="str">
        <f t="shared" si="113"/>
        <v/>
      </c>
      <c r="K85" s="33" t="str">
        <f t="shared" si="113"/>
        <v/>
      </c>
      <c r="L85" s="33" t="str">
        <f>IF(R85="","",R85/4)</f>
        <v/>
      </c>
      <c r="M85" s="33">
        <f>IF(SUM(S85:AB85)=0,"",SUM(S85:AB85))</f>
        <v>315</v>
      </c>
      <c r="N85" s="33">
        <f>IF(SUM(AC85:AG85)=0,"",SUM(AC85:AG85))</f>
        <v>315</v>
      </c>
      <c r="O85" s="33" t="str">
        <f>IF(SUM(AH85:AL85)=0,"",SUM(AH85:AL85))</f>
        <v/>
      </c>
      <c r="P85" s="33"/>
      <c r="Q85" s="33"/>
      <c r="R85" s="48" t="s">
        <v>171</v>
      </c>
      <c r="S85" s="50" t="s">
        <v>171</v>
      </c>
      <c r="T85" s="50" t="s">
        <v>171</v>
      </c>
      <c r="U85" s="50" t="s">
        <v>171</v>
      </c>
      <c r="V85" s="50" t="s">
        <v>171</v>
      </c>
      <c r="W85" s="50" t="s">
        <v>171</v>
      </c>
      <c r="X85" s="50" t="s">
        <v>171</v>
      </c>
      <c r="Y85" s="50" t="s">
        <v>171</v>
      </c>
      <c r="Z85" s="50" t="s">
        <v>171</v>
      </c>
      <c r="AA85" s="50" t="s">
        <v>171</v>
      </c>
      <c r="AB85" s="50">
        <v>315</v>
      </c>
      <c r="AC85" s="50" t="s">
        <v>171</v>
      </c>
      <c r="AD85" s="50" t="s">
        <v>171</v>
      </c>
      <c r="AE85" s="50">
        <v>315</v>
      </c>
      <c r="AF85" s="50" t="s">
        <v>171</v>
      </c>
      <c r="AG85" s="50" t="s">
        <v>171</v>
      </c>
      <c r="AH85" s="50" t="s">
        <v>171</v>
      </c>
      <c r="AI85" s="50" t="s">
        <v>171</v>
      </c>
      <c r="AJ85" s="50" t="s">
        <v>171</v>
      </c>
      <c r="AK85" s="50" t="s">
        <v>171</v>
      </c>
      <c r="AL85" s="50" t="s">
        <v>171</v>
      </c>
    </row>
    <row r="86" spans="2:38">
      <c r="B86" s="26">
        <v>40</v>
      </c>
      <c r="C86" s="30" t="s">
        <v>99</v>
      </c>
      <c r="D86" s="6" t="s">
        <v>90</v>
      </c>
      <c r="E86" s="26"/>
      <c r="F86" s="6" t="str">
        <f t="shared" si="106"/>
        <v>CZ</v>
      </c>
      <c r="G86" s="6" t="s">
        <v>90</v>
      </c>
      <c r="H86" s="28"/>
      <c r="I86" s="33" t="str">
        <f t="shared" si="113"/>
        <v/>
      </c>
      <c r="J86" s="33" t="str">
        <f t="shared" si="113"/>
        <v/>
      </c>
      <c r="K86" s="33" t="str">
        <f t="shared" si="113"/>
        <v/>
      </c>
      <c r="L86" s="33" t="str">
        <f>IF(R86="","",R86/4)</f>
        <v/>
      </c>
      <c r="M86" s="33" t="str">
        <f t="shared" ref="M86:M87" si="114">IF(SUM(S86:AB86)=0,"",SUM(S86:AB86))</f>
        <v/>
      </c>
      <c r="N86" s="33" t="str">
        <f t="shared" ref="N86:N87" si="115">IF(SUM(AC86:AG86)=0,"",SUM(AC86:AG86))</f>
        <v/>
      </c>
      <c r="O86" s="33" t="str">
        <f t="shared" ref="O86:O87" si="116">IF(SUM(AH86:AL86)=0,"",SUM(AH86:AL86))</f>
        <v/>
      </c>
      <c r="P86" s="33"/>
      <c r="Q86" s="33"/>
      <c r="R86" s="48" t="s">
        <v>171</v>
      </c>
      <c r="S86" s="50" t="s">
        <v>171</v>
      </c>
      <c r="T86" s="50" t="s">
        <v>171</v>
      </c>
      <c r="U86" s="50" t="s">
        <v>171</v>
      </c>
      <c r="V86" s="50" t="s">
        <v>171</v>
      </c>
      <c r="W86" s="50" t="s">
        <v>171</v>
      </c>
      <c r="X86" s="50" t="s">
        <v>171</v>
      </c>
      <c r="Y86" s="50" t="s">
        <v>171</v>
      </c>
      <c r="Z86" s="50" t="s">
        <v>171</v>
      </c>
      <c r="AA86" s="50" t="s">
        <v>171</v>
      </c>
      <c r="AB86" s="50" t="s">
        <v>171</v>
      </c>
      <c r="AC86" s="50" t="s">
        <v>171</v>
      </c>
      <c r="AD86" s="50" t="s">
        <v>171</v>
      </c>
      <c r="AE86" s="50" t="s">
        <v>171</v>
      </c>
      <c r="AF86" s="50" t="s">
        <v>171</v>
      </c>
      <c r="AG86" s="50" t="s">
        <v>171</v>
      </c>
      <c r="AH86" s="50" t="s">
        <v>171</v>
      </c>
      <c r="AI86" s="50" t="s">
        <v>171</v>
      </c>
      <c r="AJ86" s="50" t="s">
        <v>171</v>
      </c>
      <c r="AK86" s="50" t="s">
        <v>171</v>
      </c>
      <c r="AL86" s="50" t="s">
        <v>171</v>
      </c>
    </row>
    <row r="87" spans="2:38">
      <c r="B87" s="26">
        <v>45</v>
      </c>
      <c r="C87" s="30" t="s">
        <v>4</v>
      </c>
      <c r="D87" s="6" t="s">
        <v>90</v>
      </c>
      <c r="E87" s="26"/>
      <c r="F87" s="6" t="str">
        <f t="shared" si="106"/>
        <v>CZ</v>
      </c>
      <c r="G87" s="6" t="s">
        <v>90</v>
      </c>
      <c r="H87" s="28"/>
      <c r="I87" s="33">
        <f t="shared" si="113"/>
        <v>740.22409999999991</v>
      </c>
      <c r="J87" s="33">
        <f t="shared" si="113"/>
        <v>740.22409999999991</v>
      </c>
      <c r="K87" s="33">
        <f t="shared" si="113"/>
        <v>740.22409999999991</v>
      </c>
      <c r="L87" s="33">
        <f>IF(R87="","",R87/4)</f>
        <v>740.22409999999991</v>
      </c>
      <c r="M87" s="33">
        <f t="shared" si="114"/>
        <v>567.98</v>
      </c>
      <c r="N87" s="33">
        <f t="shared" si="115"/>
        <v>200</v>
      </c>
      <c r="O87" s="33" t="str">
        <f t="shared" si="116"/>
        <v/>
      </c>
      <c r="P87" s="33"/>
      <c r="Q87" s="33"/>
      <c r="R87" s="48">
        <v>2960.8963999999996</v>
      </c>
      <c r="S87" s="50">
        <v>31.02</v>
      </c>
      <c r="T87" s="50" t="s">
        <v>171</v>
      </c>
      <c r="U87" s="50" t="s">
        <v>171</v>
      </c>
      <c r="V87" s="50" t="s">
        <v>171</v>
      </c>
      <c r="W87" s="50" t="s">
        <v>171</v>
      </c>
      <c r="X87" s="50" t="s">
        <v>171</v>
      </c>
      <c r="Y87" s="50">
        <v>200</v>
      </c>
      <c r="Z87" s="50" t="s">
        <v>171</v>
      </c>
      <c r="AA87" s="50">
        <v>200</v>
      </c>
      <c r="AB87" s="50">
        <v>136.96</v>
      </c>
      <c r="AC87" s="50">
        <v>200</v>
      </c>
      <c r="AD87" s="50" t="s">
        <v>171</v>
      </c>
      <c r="AE87" s="50" t="s">
        <v>171</v>
      </c>
      <c r="AF87" s="50" t="s">
        <v>171</v>
      </c>
      <c r="AG87" s="50" t="s">
        <v>171</v>
      </c>
      <c r="AH87" s="50" t="s">
        <v>171</v>
      </c>
      <c r="AI87" s="50" t="s">
        <v>171</v>
      </c>
      <c r="AJ87" s="50" t="s">
        <v>171</v>
      </c>
      <c r="AK87" s="50" t="s">
        <v>171</v>
      </c>
      <c r="AL87" s="50" t="s">
        <v>171</v>
      </c>
    </row>
    <row r="88" spans="2:38">
      <c r="B88" s="31">
        <v>51</v>
      </c>
      <c r="C88" t="s">
        <v>7</v>
      </c>
      <c r="D88" s="6" t="str">
        <f t="shared" ref="D88:D90" si="117">IF(SUM(I88:O88)=0,"\I: ","CHP")</f>
        <v>CHP</v>
      </c>
      <c r="E88" t="s">
        <v>64</v>
      </c>
      <c r="F88" s="6" t="str">
        <f t="shared" si="106"/>
        <v>CZ</v>
      </c>
      <c r="G88" s="22" t="str">
        <f t="shared" ref="G88:G90" si="118">$G$7</f>
        <v>PASTI</v>
      </c>
      <c r="H88" t="s">
        <v>34</v>
      </c>
      <c r="I88" s="42">
        <f t="shared" si="113"/>
        <v>45.45</v>
      </c>
      <c r="J88" s="42">
        <f t="shared" si="113"/>
        <v>45.45</v>
      </c>
      <c r="K88" s="42">
        <f t="shared" si="113"/>
        <v>45.45</v>
      </c>
      <c r="L88" s="42">
        <f>IF(R88="","",R88/4)</f>
        <v>45.45</v>
      </c>
      <c r="M88" s="43" t="str">
        <f>IF(SUM(S88:AB88)=0,"",SUM(S88:AB88))</f>
        <v/>
      </c>
      <c r="N88" s="43">
        <f>IF(SUM(AC88:AG88)=0,"",SUM(AC88:AG88))</f>
        <v>795</v>
      </c>
      <c r="O88" s="43" t="str">
        <f>IF(SUM(AH88:AL88)=0,"",SUM(AH88:AL88))</f>
        <v/>
      </c>
      <c r="P88" s="32"/>
      <c r="Q88" s="32"/>
      <c r="R88" s="48">
        <v>181.8</v>
      </c>
      <c r="S88" s="50" t="s">
        <v>171</v>
      </c>
      <c r="T88" s="50" t="s">
        <v>171</v>
      </c>
      <c r="U88" s="50" t="s">
        <v>171</v>
      </c>
      <c r="V88" s="50" t="s">
        <v>171</v>
      </c>
      <c r="W88" s="50" t="s">
        <v>171</v>
      </c>
      <c r="X88" s="50" t="s">
        <v>171</v>
      </c>
      <c r="Y88" s="50" t="s">
        <v>171</v>
      </c>
      <c r="Z88" s="50" t="s">
        <v>171</v>
      </c>
      <c r="AA88" s="50" t="s">
        <v>171</v>
      </c>
      <c r="AB88" s="50" t="s">
        <v>171</v>
      </c>
      <c r="AC88" s="50" t="s">
        <v>171</v>
      </c>
      <c r="AD88" s="50">
        <v>265</v>
      </c>
      <c r="AE88" s="50">
        <v>265</v>
      </c>
      <c r="AF88" s="50">
        <v>265</v>
      </c>
      <c r="AG88" s="50" t="s">
        <v>171</v>
      </c>
      <c r="AH88" s="50" t="s">
        <v>171</v>
      </c>
      <c r="AI88" s="50" t="s">
        <v>171</v>
      </c>
      <c r="AJ88" s="50" t="s">
        <v>171</v>
      </c>
      <c r="AK88" s="50" t="s">
        <v>171</v>
      </c>
      <c r="AL88" s="50" t="s">
        <v>171</v>
      </c>
    </row>
    <row r="89" spans="2:38">
      <c r="B89" s="26">
        <v>56</v>
      </c>
      <c r="C89" t="s">
        <v>8</v>
      </c>
      <c r="D89" s="6" t="str">
        <f t="shared" si="117"/>
        <v>CHP</v>
      </c>
      <c r="E89" t="s">
        <v>65</v>
      </c>
      <c r="F89" s="6" t="str">
        <f t="shared" si="106"/>
        <v>CZ</v>
      </c>
      <c r="G89" s="22" t="str">
        <f t="shared" si="118"/>
        <v>PASTI</v>
      </c>
      <c r="H89" t="s">
        <v>35</v>
      </c>
      <c r="I89" s="42">
        <f t="shared" si="113"/>
        <v>17.535</v>
      </c>
      <c r="J89" s="42">
        <f t="shared" si="113"/>
        <v>17.535</v>
      </c>
      <c r="K89" s="42">
        <f t="shared" si="113"/>
        <v>17.535</v>
      </c>
      <c r="L89" s="42">
        <f>IF(R89="","",R89/4)</f>
        <v>17.535</v>
      </c>
      <c r="M89" s="43">
        <f t="shared" ref="M89" si="119">IF(SUM(S89:AB89)=0,"",SUM(S89:AB89))</f>
        <v>3.76</v>
      </c>
      <c r="N89" s="43" t="str">
        <f t="shared" ref="N89" si="120">IF(SUM(AC89:AG89)=0,"",SUM(AC89:AG89))</f>
        <v/>
      </c>
      <c r="O89" s="43" t="str">
        <f t="shared" ref="O89" si="121">IF(SUM(AH89:AL89)=0,"",SUM(AH89:AL89))</f>
        <v/>
      </c>
      <c r="P89" s="32"/>
      <c r="Q89" s="32"/>
      <c r="R89" s="48">
        <v>70.14</v>
      </c>
      <c r="S89" s="50" t="s">
        <v>171</v>
      </c>
      <c r="T89" s="50" t="s">
        <v>171</v>
      </c>
      <c r="U89" s="50" t="s">
        <v>171</v>
      </c>
      <c r="V89" s="50" t="s">
        <v>171</v>
      </c>
      <c r="W89" s="50" t="s">
        <v>171</v>
      </c>
      <c r="X89" s="50">
        <v>3.76</v>
      </c>
      <c r="Y89" s="50" t="s">
        <v>171</v>
      </c>
      <c r="Z89" s="50" t="s">
        <v>171</v>
      </c>
      <c r="AA89" s="50" t="s">
        <v>171</v>
      </c>
      <c r="AB89" s="50" t="s">
        <v>171</v>
      </c>
      <c r="AC89" s="50" t="s">
        <v>171</v>
      </c>
      <c r="AD89" s="50" t="s">
        <v>171</v>
      </c>
      <c r="AE89" s="50" t="s">
        <v>171</v>
      </c>
      <c r="AF89" s="50" t="s">
        <v>171</v>
      </c>
      <c r="AG89" s="50" t="s">
        <v>171</v>
      </c>
      <c r="AH89" s="50" t="s">
        <v>171</v>
      </c>
      <c r="AI89" s="50" t="s">
        <v>171</v>
      </c>
      <c r="AJ89" s="50" t="s">
        <v>171</v>
      </c>
      <c r="AK89" s="50" t="s">
        <v>171</v>
      </c>
      <c r="AL89" s="50" t="s">
        <v>171</v>
      </c>
    </row>
    <row r="90" spans="2:38">
      <c r="B90" s="26"/>
      <c r="C90" s="23" t="s">
        <v>93</v>
      </c>
      <c r="D90" s="6" t="str">
        <f t="shared" si="117"/>
        <v>CHP</v>
      </c>
      <c r="E90" s="23" t="s">
        <v>66</v>
      </c>
      <c r="F90" s="6" t="str">
        <f t="shared" si="106"/>
        <v>CZ</v>
      </c>
      <c r="G90" s="22" t="str">
        <f t="shared" si="118"/>
        <v>PASTI</v>
      </c>
      <c r="H90" t="s">
        <v>36</v>
      </c>
      <c r="I90" s="42">
        <f>IF(SUM(I91:I93)=0,"",SUM(I91:I93))</f>
        <v>175.87499999999997</v>
      </c>
      <c r="J90" s="42">
        <f t="shared" ref="J90:K90" si="122">IF(SUM(J91:J93)=0,"",SUM(J91:J93))</f>
        <v>175.87499999999997</v>
      </c>
      <c r="K90" s="42">
        <f t="shared" si="122"/>
        <v>175.87499999999997</v>
      </c>
      <c r="L90" s="42">
        <f>IF(SUM(L91:L93)=0,"",SUM(L91:L93))</f>
        <v>175.87499999999997</v>
      </c>
      <c r="M90" s="43">
        <f>IF(SUM(M91:M93)=0,"",SUM(M91:M93))</f>
        <v>17.68</v>
      </c>
      <c r="N90" s="43" t="str">
        <f>IF(SUM(N91:N93)=0,"",SUM(N91:N93))</f>
        <v/>
      </c>
      <c r="O90" s="43" t="str">
        <f>IF(SUM(O91:O93)=0,"",SUM(O91:O93))</f>
        <v/>
      </c>
      <c r="P90" s="32"/>
      <c r="Q90" s="32"/>
      <c r="R90" s="32"/>
      <c r="S90" s="32"/>
      <c r="T90" s="32"/>
      <c r="U90" s="32"/>
      <c r="V90" s="32"/>
      <c r="W90" s="32"/>
      <c r="X90" s="32"/>
      <c r="Y90" s="32"/>
      <c r="Z90" s="32"/>
      <c r="AA90" s="32"/>
      <c r="AB90" s="32"/>
      <c r="AC90" s="32"/>
      <c r="AD90" s="32"/>
      <c r="AE90" s="32"/>
      <c r="AF90" s="32"/>
      <c r="AG90" s="32"/>
      <c r="AH90" s="32"/>
      <c r="AI90" s="32"/>
      <c r="AJ90" s="32"/>
      <c r="AK90" s="32"/>
      <c r="AL90" s="32"/>
    </row>
    <row r="91" spans="2:38">
      <c r="B91" s="26">
        <v>61</v>
      </c>
      <c r="C91" s="29" t="s">
        <v>4</v>
      </c>
      <c r="D91" s="6" t="s">
        <v>90</v>
      </c>
      <c r="E91" s="27"/>
      <c r="F91" s="6" t="str">
        <f t="shared" si="106"/>
        <v>CZ</v>
      </c>
      <c r="G91" s="6" t="s">
        <v>90</v>
      </c>
      <c r="H91" s="28"/>
      <c r="I91" s="33">
        <f t="shared" ref="I91:K96" si="123">$L91</f>
        <v>18.45</v>
      </c>
      <c r="J91" s="33">
        <f t="shared" si="123"/>
        <v>18.45</v>
      </c>
      <c r="K91" s="33">
        <f t="shared" si="123"/>
        <v>18.45</v>
      </c>
      <c r="L91" s="33">
        <f t="shared" ref="L91:L96" si="124">IF(R91="","",R91/4)</f>
        <v>18.45</v>
      </c>
      <c r="M91" s="33" t="str">
        <f t="shared" ref="M91:M96" si="125">IF(SUM(S91:AB91)=0,"",SUM(S91:AB91))</f>
        <v/>
      </c>
      <c r="N91" s="33" t="str">
        <f t="shared" ref="N91:N96" si="126">IF(SUM(AC91:AG91)=0,"",SUM(AC91:AG91))</f>
        <v/>
      </c>
      <c r="O91" s="33" t="str">
        <f t="shared" ref="O91:O96" si="127">IF(SUM(AH91:AL91)=0,"",SUM(AH91:AL91))</f>
        <v/>
      </c>
      <c r="P91" s="33"/>
      <c r="Q91" s="33"/>
      <c r="R91" s="48">
        <v>73.8</v>
      </c>
      <c r="S91" s="50" t="s">
        <v>171</v>
      </c>
      <c r="T91" s="50" t="s">
        <v>171</v>
      </c>
      <c r="U91" s="50" t="s">
        <v>171</v>
      </c>
      <c r="V91" s="50" t="s">
        <v>171</v>
      </c>
      <c r="W91" s="50" t="s">
        <v>171</v>
      </c>
      <c r="X91" s="50" t="s">
        <v>171</v>
      </c>
      <c r="Y91" s="50" t="s">
        <v>171</v>
      </c>
      <c r="Z91" s="50" t="s">
        <v>171</v>
      </c>
      <c r="AA91" s="50" t="s">
        <v>171</v>
      </c>
      <c r="AB91" s="50" t="s">
        <v>171</v>
      </c>
      <c r="AC91" s="50" t="s">
        <v>171</v>
      </c>
      <c r="AD91" s="50" t="s">
        <v>171</v>
      </c>
      <c r="AE91" s="50" t="s">
        <v>171</v>
      </c>
      <c r="AF91" s="50" t="s">
        <v>171</v>
      </c>
      <c r="AG91" s="50" t="s">
        <v>171</v>
      </c>
      <c r="AH91" s="50" t="s">
        <v>171</v>
      </c>
      <c r="AI91" s="50" t="s">
        <v>171</v>
      </c>
      <c r="AJ91" s="50" t="s">
        <v>171</v>
      </c>
      <c r="AK91" s="50" t="s">
        <v>171</v>
      </c>
      <c r="AL91" s="50" t="s">
        <v>171</v>
      </c>
    </row>
    <row r="92" spans="2:38">
      <c r="B92" s="26">
        <v>71</v>
      </c>
      <c r="C92" s="29" t="s">
        <v>10</v>
      </c>
      <c r="D92" s="6" t="s">
        <v>90</v>
      </c>
      <c r="E92" s="27"/>
      <c r="F92" s="6" t="str">
        <f t="shared" si="106"/>
        <v>CZ</v>
      </c>
      <c r="G92" s="6" t="s">
        <v>90</v>
      </c>
      <c r="H92" s="28"/>
      <c r="I92" s="33">
        <f t="shared" si="123"/>
        <v>157.42499999999998</v>
      </c>
      <c r="J92" s="33">
        <f t="shared" si="123"/>
        <v>157.42499999999998</v>
      </c>
      <c r="K92" s="33">
        <f t="shared" si="123"/>
        <v>157.42499999999998</v>
      </c>
      <c r="L92" s="33">
        <f t="shared" si="124"/>
        <v>157.42499999999998</v>
      </c>
      <c r="M92" s="33">
        <f t="shared" si="125"/>
        <v>9.68</v>
      </c>
      <c r="N92" s="33" t="str">
        <f t="shared" si="126"/>
        <v/>
      </c>
      <c r="O92" s="33" t="str">
        <f t="shared" si="127"/>
        <v/>
      </c>
      <c r="P92" s="33"/>
      <c r="Q92" s="33"/>
      <c r="R92" s="48">
        <v>629.69999999999993</v>
      </c>
      <c r="S92" s="50" t="s">
        <v>171</v>
      </c>
      <c r="T92" s="50" t="s">
        <v>171</v>
      </c>
      <c r="U92" s="50" t="s">
        <v>171</v>
      </c>
      <c r="V92" s="50" t="s">
        <v>171</v>
      </c>
      <c r="W92" s="50" t="s">
        <v>171</v>
      </c>
      <c r="X92" s="50" t="s">
        <v>171</v>
      </c>
      <c r="Y92" s="50">
        <v>6.84</v>
      </c>
      <c r="Z92" s="50">
        <v>2.84</v>
      </c>
      <c r="AA92" s="50" t="s">
        <v>171</v>
      </c>
      <c r="AB92" s="50" t="s">
        <v>171</v>
      </c>
      <c r="AC92" s="50" t="s">
        <v>171</v>
      </c>
      <c r="AD92" s="50" t="s">
        <v>171</v>
      </c>
      <c r="AE92" s="50" t="s">
        <v>171</v>
      </c>
      <c r="AF92" s="50" t="s">
        <v>171</v>
      </c>
      <c r="AG92" s="50" t="s">
        <v>171</v>
      </c>
      <c r="AH92" s="50" t="s">
        <v>171</v>
      </c>
      <c r="AI92" s="50" t="s">
        <v>171</v>
      </c>
      <c r="AJ92" s="50" t="s">
        <v>171</v>
      </c>
      <c r="AK92" s="50" t="s">
        <v>171</v>
      </c>
      <c r="AL92" s="50" t="s">
        <v>171</v>
      </c>
    </row>
    <row r="93" spans="2:38">
      <c r="B93" s="26">
        <v>76</v>
      </c>
      <c r="C93" s="29" t="s">
        <v>101</v>
      </c>
      <c r="D93" s="6" t="s">
        <v>90</v>
      </c>
      <c r="E93" s="27"/>
      <c r="F93" s="6" t="str">
        <f t="shared" si="106"/>
        <v>CZ</v>
      </c>
      <c r="G93" s="6" t="s">
        <v>90</v>
      </c>
      <c r="H93" s="28"/>
      <c r="I93" s="33" t="str">
        <f t="shared" si="123"/>
        <v/>
      </c>
      <c r="J93" s="33" t="str">
        <f t="shared" si="123"/>
        <v/>
      </c>
      <c r="K93" s="33" t="str">
        <f t="shared" si="123"/>
        <v/>
      </c>
      <c r="L93" s="33" t="str">
        <f t="shared" si="124"/>
        <v/>
      </c>
      <c r="M93" s="33">
        <f t="shared" si="125"/>
        <v>8</v>
      </c>
      <c r="N93" s="33" t="str">
        <f t="shared" si="126"/>
        <v/>
      </c>
      <c r="O93" s="33" t="str">
        <f t="shared" si="127"/>
        <v/>
      </c>
      <c r="P93" s="33"/>
      <c r="Q93" s="33"/>
      <c r="R93" s="48" t="s">
        <v>171</v>
      </c>
      <c r="S93" s="50" t="s">
        <v>171</v>
      </c>
      <c r="T93" s="50" t="s">
        <v>171</v>
      </c>
      <c r="U93" s="50" t="s">
        <v>171</v>
      </c>
      <c r="V93" s="50" t="s">
        <v>171</v>
      </c>
      <c r="W93" s="50" t="s">
        <v>171</v>
      </c>
      <c r="X93" s="50" t="s">
        <v>171</v>
      </c>
      <c r="Y93" s="50" t="s">
        <v>171</v>
      </c>
      <c r="Z93" s="50" t="s">
        <v>171</v>
      </c>
      <c r="AA93" s="50" t="s">
        <v>171</v>
      </c>
      <c r="AB93" s="50">
        <v>8</v>
      </c>
      <c r="AC93" s="50" t="s">
        <v>171</v>
      </c>
      <c r="AD93" s="50" t="s">
        <v>171</v>
      </c>
      <c r="AE93" s="50" t="s">
        <v>171</v>
      </c>
      <c r="AF93" s="50" t="s">
        <v>171</v>
      </c>
      <c r="AG93" s="50" t="s">
        <v>171</v>
      </c>
      <c r="AH93" s="50" t="s">
        <v>171</v>
      </c>
      <c r="AI93" s="50" t="s">
        <v>171</v>
      </c>
      <c r="AJ93" s="50" t="s">
        <v>171</v>
      </c>
      <c r="AK93" s="50" t="s">
        <v>171</v>
      </c>
      <c r="AL93" s="50" t="s">
        <v>171</v>
      </c>
    </row>
    <row r="94" spans="2:38">
      <c r="B94" s="26">
        <v>81</v>
      </c>
      <c r="C94" t="s">
        <v>12</v>
      </c>
      <c r="D94" s="6" t="str">
        <f t="shared" ref="D94:D96" si="128">IF(SUM(I94:O94)=0,"\I: ","CHP")</f>
        <v>CHP</v>
      </c>
      <c r="E94" t="s">
        <v>62</v>
      </c>
      <c r="F94" s="6" t="str">
        <f t="shared" si="106"/>
        <v>CZ</v>
      </c>
      <c r="G94" s="22" t="str">
        <f t="shared" ref="G94:G96" si="129">$G$7</f>
        <v>PASTI</v>
      </c>
      <c r="H94" t="s">
        <v>32</v>
      </c>
      <c r="I94" s="42" t="str">
        <f t="shared" si="123"/>
        <v/>
      </c>
      <c r="J94" s="42" t="str">
        <f t="shared" si="123"/>
        <v/>
      </c>
      <c r="K94" s="42" t="str">
        <f t="shared" si="123"/>
        <v/>
      </c>
      <c r="L94" s="42" t="str">
        <f t="shared" si="124"/>
        <v/>
      </c>
      <c r="M94" s="43">
        <f t="shared" si="125"/>
        <v>9.3171999999999997</v>
      </c>
      <c r="N94" s="43" t="str">
        <f t="shared" si="126"/>
        <v/>
      </c>
      <c r="O94" s="43" t="str">
        <f t="shared" si="127"/>
        <v/>
      </c>
      <c r="P94" s="32"/>
      <c r="Q94" s="32"/>
      <c r="R94" s="48" t="s">
        <v>171</v>
      </c>
      <c r="S94" s="50" t="s">
        <v>171</v>
      </c>
      <c r="T94" s="50" t="s">
        <v>171</v>
      </c>
      <c r="U94" s="50">
        <v>0.73499999999999999</v>
      </c>
      <c r="V94" s="50">
        <v>1.6919999999999997</v>
      </c>
      <c r="W94" s="50" t="s">
        <v>171</v>
      </c>
      <c r="X94" s="50" t="s">
        <v>171</v>
      </c>
      <c r="Y94" s="50" t="s">
        <v>171</v>
      </c>
      <c r="Z94" s="50" t="s">
        <v>171</v>
      </c>
      <c r="AA94" s="50" t="s">
        <v>171</v>
      </c>
      <c r="AB94" s="50">
        <v>6.8902000000000001</v>
      </c>
      <c r="AC94" s="50" t="s">
        <v>171</v>
      </c>
      <c r="AD94" s="50" t="s">
        <v>171</v>
      </c>
      <c r="AE94" s="50" t="s">
        <v>171</v>
      </c>
      <c r="AF94" s="50" t="s">
        <v>171</v>
      </c>
      <c r="AG94" s="50" t="s">
        <v>171</v>
      </c>
      <c r="AH94" s="50" t="s">
        <v>171</v>
      </c>
      <c r="AI94" s="50" t="s">
        <v>171</v>
      </c>
      <c r="AJ94" s="50" t="s">
        <v>171</v>
      </c>
      <c r="AK94" s="50" t="s">
        <v>171</v>
      </c>
      <c r="AL94" s="50" t="s">
        <v>171</v>
      </c>
    </row>
    <row r="95" spans="2:38">
      <c r="B95" s="26">
        <v>102</v>
      </c>
      <c r="C95" t="s">
        <v>13</v>
      </c>
      <c r="D95" s="6" t="str">
        <f t="shared" si="128"/>
        <v>CHP</v>
      </c>
      <c r="E95" t="s">
        <v>61</v>
      </c>
      <c r="F95" s="6" t="str">
        <f t="shared" si="106"/>
        <v>CZ</v>
      </c>
      <c r="G95" s="22" t="str">
        <f t="shared" si="129"/>
        <v>PASTI</v>
      </c>
      <c r="H95" t="s">
        <v>31</v>
      </c>
      <c r="I95" s="42">
        <f t="shared" si="123"/>
        <v>18.899999999999999</v>
      </c>
      <c r="J95" s="42">
        <f t="shared" si="123"/>
        <v>18.899999999999999</v>
      </c>
      <c r="K95" s="42">
        <f t="shared" si="123"/>
        <v>18.899999999999999</v>
      </c>
      <c r="L95" s="42">
        <f t="shared" si="124"/>
        <v>18.899999999999999</v>
      </c>
      <c r="M95" s="43" t="str">
        <f t="shared" si="125"/>
        <v/>
      </c>
      <c r="N95" s="43" t="str">
        <f t="shared" si="126"/>
        <v/>
      </c>
      <c r="O95" s="43" t="str">
        <f t="shared" si="127"/>
        <v/>
      </c>
      <c r="P95" s="32"/>
      <c r="Q95" s="32"/>
      <c r="R95" s="48">
        <v>75.599999999999994</v>
      </c>
      <c r="S95" s="50" t="s">
        <v>171</v>
      </c>
      <c r="T95" s="50" t="s">
        <v>171</v>
      </c>
      <c r="U95" s="50" t="s">
        <v>171</v>
      </c>
      <c r="V95" s="50" t="s">
        <v>171</v>
      </c>
      <c r="W95" s="50" t="s">
        <v>171</v>
      </c>
      <c r="X95" s="50" t="s">
        <v>171</v>
      </c>
      <c r="Y95" s="50" t="s">
        <v>171</v>
      </c>
      <c r="Z95" s="50" t="s">
        <v>171</v>
      </c>
      <c r="AA95" s="50" t="s">
        <v>171</v>
      </c>
      <c r="AB95" s="50" t="s">
        <v>171</v>
      </c>
      <c r="AC95" s="50" t="s">
        <v>171</v>
      </c>
      <c r="AD95" s="50" t="s">
        <v>171</v>
      </c>
      <c r="AE95" s="50" t="s">
        <v>171</v>
      </c>
      <c r="AF95" s="50" t="s">
        <v>171</v>
      </c>
      <c r="AG95" s="50" t="s">
        <v>171</v>
      </c>
      <c r="AH95" s="50" t="s">
        <v>171</v>
      </c>
      <c r="AI95" s="50" t="s">
        <v>171</v>
      </c>
      <c r="AJ95" s="50" t="s">
        <v>171</v>
      </c>
      <c r="AK95" s="50" t="s">
        <v>171</v>
      </c>
      <c r="AL95" s="50" t="s">
        <v>171</v>
      </c>
    </row>
    <row r="96" spans="2:38">
      <c r="B96" s="35">
        <v>118</v>
      </c>
      <c r="C96" s="5" t="s">
        <v>14</v>
      </c>
      <c r="D96" s="5" t="str">
        <f t="shared" si="128"/>
        <v>CHP</v>
      </c>
      <c r="E96" s="5" t="s">
        <v>58</v>
      </c>
      <c r="F96" s="5" t="str">
        <f t="shared" si="106"/>
        <v>CZ</v>
      </c>
      <c r="G96" s="36" t="str">
        <f t="shared" si="129"/>
        <v>PASTI</v>
      </c>
      <c r="H96" s="5" t="s">
        <v>28</v>
      </c>
      <c r="I96" s="52">
        <f t="shared" si="123"/>
        <v>14.6625</v>
      </c>
      <c r="J96" s="52">
        <f t="shared" si="123"/>
        <v>14.6625</v>
      </c>
      <c r="K96" s="52">
        <f t="shared" si="123"/>
        <v>14.6625</v>
      </c>
      <c r="L96" s="52">
        <f t="shared" si="124"/>
        <v>14.6625</v>
      </c>
      <c r="M96" s="44">
        <f t="shared" si="125"/>
        <v>61.972200000000001</v>
      </c>
      <c r="N96" s="44">
        <f t="shared" si="126"/>
        <v>5.7169999999999996</v>
      </c>
      <c r="O96" s="44" t="str">
        <f t="shared" si="127"/>
        <v/>
      </c>
      <c r="P96" s="32"/>
      <c r="Q96" s="32"/>
      <c r="R96" s="49">
        <v>58.65</v>
      </c>
      <c r="S96" s="51" t="s">
        <v>171</v>
      </c>
      <c r="T96" s="51" t="s">
        <v>171</v>
      </c>
      <c r="U96" s="51">
        <v>0.96819999999999995</v>
      </c>
      <c r="V96" s="51" t="s">
        <v>171</v>
      </c>
      <c r="W96" s="51">
        <v>5.8340000000000005</v>
      </c>
      <c r="X96" s="51" t="s">
        <v>171</v>
      </c>
      <c r="Y96" s="51" t="s">
        <v>171</v>
      </c>
      <c r="Z96" s="51">
        <v>0.93</v>
      </c>
      <c r="AA96" s="51">
        <v>6.82</v>
      </c>
      <c r="AB96" s="51">
        <v>47.42</v>
      </c>
      <c r="AC96" s="51">
        <v>0.82699999999999996</v>
      </c>
      <c r="AD96" s="51" t="s">
        <v>171</v>
      </c>
      <c r="AE96" s="51">
        <v>4.8899999999999997</v>
      </c>
      <c r="AF96" s="51" t="s">
        <v>171</v>
      </c>
      <c r="AG96" s="51" t="s">
        <v>171</v>
      </c>
      <c r="AH96" s="51" t="s">
        <v>171</v>
      </c>
      <c r="AI96" s="51" t="s">
        <v>171</v>
      </c>
      <c r="AJ96" s="51" t="s">
        <v>171</v>
      </c>
      <c r="AK96" s="51" t="s">
        <v>171</v>
      </c>
      <c r="AL96" s="51" t="s">
        <v>171</v>
      </c>
    </row>
    <row r="97" spans="2:38">
      <c r="B97" s="26">
        <v>9</v>
      </c>
      <c r="C97" t="s">
        <v>1</v>
      </c>
      <c r="D97" s="6" t="str">
        <f>IF(SUM(I97:O97)=0,"\I: ","CHP")</f>
        <v xml:space="preserve">\I: </v>
      </c>
      <c r="E97" t="s">
        <v>59</v>
      </c>
      <c r="F97" s="34" t="s">
        <v>106</v>
      </c>
      <c r="G97" s="22" t="str">
        <f>$G$7</f>
        <v>PASTI</v>
      </c>
      <c r="H97" s="22" t="s">
        <v>29</v>
      </c>
      <c r="I97" s="42" t="str">
        <f>$L97</f>
        <v/>
      </c>
      <c r="J97" s="42" t="str">
        <f>$L97</f>
        <v/>
      </c>
      <c r="K97" s="42" t="str">
        <f>$L97</f>
        <v/>
      </c>
      <c r="L97" s="42" t="str">
        <f>IF(R97="","",R97/4)</f>
        <v/>
      </c>
      <c r="M97" s="43" t="str">
        <f>IF(SUM(S97:AB97)=0,"",SUM(S97:AB97))</f>
        <v/>
      </c>
      <c r="N97" s="43" t="str">
        <f>IF(SUM(AC97:AG97)=0,"",SUM(AC97:AG97))</f>
        <v/>
      </c>
      <c r="O97" s="43" t="str">
        <f>IF(SUM(AH97:AL97)=0,"",SUM(AH97:AL97))</f>
        <v/>
      </c>
      <c r="P97" s="32"/>
      <c r="Q97" s="32"/>
      <c r="R97" s="48" t="s">
        <v>171</v>
      </c>
      <c r="S97" s="50" t="s">
        <v>171</v>
      </c>
      <c r="T97" s="50" t="s">
        <v>171</v>
      </c>
      <c r="U97" s="50" t="s">
        <v>171</v>
      </c>
      <c r="V97" s="50" t="s">
        <v>171</v>
      </c>
      <c r="W97" s="50" t="s">
        <v>171</v>
      </c>
      <c r="X97" s="50" t="s">
        <v>171</v>
      </c>
      <c r="Y97" s="50" t="s">
        <v>171</v>
      </c>
      <c r="Z97" s="50" t="s">
        <v>171</v>
      </c>
      <c r="AA97" s="50" t="s">
        <v>171</v>
      </c>
      <c r="AB97" s="50" t="s">
        <v>171</v>
      </c>
      <c r="AC97" s="50" t="s">
        <v>171</v>
      </c>
      <c r="AD97" s="50" t="s">
        <v>171</v>
      </c>
      <c r="AE97" s="50" t="s">
        <v>171</v>
      </c>
      <c r="AF97" s="50" t="s">
        <v>171</v>
      </c>
      <c r="AG97" s="50" t="s">
        <v>171</v>
      </c>
      <c r="AH97" s="50" t="s">
        <v>171</v>
      </c>
      <c r="AI97" s="50" t="s">
        <v>171</v>
      </c>
      <c r="AJ97" s="50" t="s">
        <v>171</v>
      </c>
      <c r="AK97" s="50" t="s">
        <v>171</v>
      </c>
      <c r="AL97" s="50" t="s">
        <v>171</v>
      </c>
    </row>
    <row r="98" spans="2:38">
      <c r="B98" s="26"/>
      <c r="C98" s="23" t="s">
        <v>92</v>
      </c>
      <c r="D98" s="6" t="str">
        <f>IF(SUM(I98:O98)=0,"\I: ","CHP")</f>
        <v>CHP</v>
      </c>
      <c r="E98" s="23" t="s">
        <v>60</v>
      </c>
      <c r="F98" s="6" t="str">
        <f>F97</f>
        <v>DE</v>
      </c>
      <c r="G98" s="22" t="str">
        <f>$G$7</f>
        <v>PASTI</v>
      </c>
      <c r="H98" t="s">
        <v>30</v>
      </c>
      <c r="I98" s="42">
        <f>IF(SUM(I99:I101)=0,"",SUM(I99:I101))</f>
        <v>2140.53125</v>
      </c>
      <c r="J98" s="42">
        <f t="shared" ref="J98:L98" si="130">IF(SUM(J99:J101)=0,"",SUM(J99:J101))</f>
        <v>2140.53125</v>
      </c>
      <c r="K98" s="42">
        <f t="shared" si="130"/>
        <v>2140.53125</v>
      </c>
      <c r="L98" s="42">
        <f t="shared" si="130"/>
        <v>2140.53125</v>
      </c>
      <c r="M98" s="43" t="str">
        <f>IF(SUM(M99:M101)=0,"",SUM(M99:M101))</f>
        <v/>
      </c>
      <c r="N98" s="43">
        <f t="shared" ref="N98:O98" si="131">IF(SUM(N99:N101)=0,"",SUM(N99:N101))</f>
        <v>3382.5</v>
      </c>
      <c r="O98" s="43" t="str">
        <f t="shared" si="131"/>
        <v/>
      </c>
      <c r="P98" s="32"/>
      <c r="Q98" s="32"/>
      <c r="R98" s="32"/>
      <c r="S98" s="32"/>
      <c r="T98" s="32"/>
      <c r="U98" s="32"/>
      <c r="V98" s="32"/>
      <c r="W98" s="32"/>
      <c r="X98" s="32"/>
      <c r="Y98" s="32"/>
      <c r="Z98" s="32"/>
      <c r="AA98" s="32"/>
      <c r="AB98" s="32"/>
      <c r="AC98" s="32"/>
      <c r="AD98" s="32"/>
      <c r="AE98" s="32"/>
      <c r="AF98" s="32"/>
      <c r="AG98" s="32"/>
      <c r="AH98" s="32"/>
      <c r="AI98" s="32"/>
      <c r="AJ98" s="32"/>
      <c r="AK98" s="32"/>
      <c r="AL98" s="32"/>
    </row>
    <row r="99" spans="2:38">
      <c r="B99" s="26">
        <v>14</v>
      </c>
      <c r="C99" s="30" t="s">
        <v>2</v>
      </c>
      <c r="D99" s="6" t="s">
        <v>90</v>
      </c>
      <c r="E99" s="26"/>
      <c r="F99" s="6" t="str">
        <f t="shared" ref="F99:F114" si="132">F98</f>
        <v>DE</v>
      </c>
      <c r="G99" s="6" t="s">
        <v>90</v>
      </c>
      <c r="H99" s="28"/>
      <c r="I99" s="33">
        <f>$L99</f>
        <v>209.5</v>
      </c>
      <c r="J99" s="33">
        <f t="shared" ref="I99:K101" si="133">$L99</f>
        <v>209.5</v>
      </c>
      <c r="K99" s="33">
        <f t="shared" si="133"/>
        <v>209.5</v>
      </c>
      <c r="L99" s="33">
        <f>IF(R99="","",R99/4)</f>
        <v>209.5</v>
      </c>
      <c r="M99" s="33" t="str">
        <f>IF(SUM(S99:AB99)=0,"",SUM(S99:AB99))</f>
        <v/>
      </c>
      <c r="N99" s="33">
        <f>IF(SUM(AC99:AG99)=0,"",SUM(AC99:AG99))</f>
        <v>3382.5</v>
      </c>
      <c r="O99" s="33" t="str">
        <f>IF(SUM(AH99:AL99)=0,"",SUM(AH99:AL99))</f>
        <v/>
      </c>
      <c r="P99" s="33"/>
      <c r="Q99" s="33"/>
      <c r="R99" s="48">
        <v>838</v>
      </c>
      <c r="S99" s="50" t="s">
        <v>171</v>
      </c>
      <c r="T99" s="50" t="s">
        <v>171</v>
      </c>
      <c r="U99" s="50" t="s">
        <v>171</v>
      </c>
      <c r="V99" s="50" t="s">
        <v>171</v>
      </c>
      <c r="W99" s="50" t="s">
        <v>171</v>
      </c>
      <c r="X99" s="50" t="s">
        <v>171</v>
      </c>
      <c r="Y99" s="50" t="s">
        <v>171</v>
      </c>
      <c r="Z99" s="50" t="s">
        <v>171</v>
      </c>
      <c r="AA99" s="50" t="s">
        <v>171</v>
      </c>
      <c r="AB99" s="50" t="s">
        <v>171</v>
      </c>
      <c r="AC99" s="50">
        <v>2518.5</v>
      </c>
      <c r="AD99" s="50" t="s">
        <v>171</v>
      </c>
      <c r="AE99" s="50">
        <v>864</v>
      </c>
      <c r="AF99" s="50" t="s">
        <v>171</v>
      </c>
      <c r="AG99" s="50" t="s">
        <v>171</v>
      </c>
      <c r="AH99" s="50" t="s">
        <v>171</v>
      </c>
      <c r="AI99" s="50" t="s">
        <v>171</v>
      </c>
      <c r="AJ99" s="50" t="s">
        <v>171</v>
      </c>
      <c r="AK99" s="50" t="s">
        <v>171</v>
      </c>
      <c r="AL99" s="50" t="s">
        <v>171</v>
      </c>
    </row>
    <row r="100" spans="2:38">
      <c r="B100" s="26">
        <v>19</v>
      </c>
      <c r="C100" s="30" t="s">
        <v>99</v>
      </c>
      <c r="D100" s="6" t="s">
        <v>90</v>
      </c>
      <c r="E100" s="26"/>
      <c r="F100" s="6" t="str">
        <f t="shared" si="132"/>
        <v>DE</v>
      </c>
      <c r="G100" s="6" t="s">
        <v>90</v>
      </c>
      <c r="H100" s="28"/>
      <c r="I100" s="33" t="str">
        <f t="shared" si="133"/>
        <v/>
      </c>
      <c r="J100" s="33" t="str">
        <f t="shared" si="133"/>
        <v/>
      </c>
      <c r="K100" s="33" t="str">
        <f t="shared" si="133"/>
        <v/>
      </c>
      <c r="L100" s="33" t="str">
        <f>IF(R100="","",R100/4)</f>
        <v/>
      </c>
      <c r="M100" s="33" t="str">
        <f t="shared" ref="M100:M101" si="134">IF(SUM(S100:AB100)=0,"",SUM(S100:AB100))</f>
        <v/>
      </c>
      <c r="N100" s="33" t="str">
        <f t="shared" ref="N100:N101" si="135">IF(SUM(AC100:AG100)=0,"",SUM(AC100:AG100))</f>
        <v/>
      </c>
      <c r="O100" s="33" t="str">
        <f t="shared" ref="O100:O101" si="136">IF(SUM(AH100:AL100)=0,"",SUM(AH100:AL100))</f>
        <v/>
      </c>
      <c r="P100" s="33"/>
      <c r="Q100" s="33"/>
      <c r="R100" s="48" t="s">
        <v>171</v>
      </c>
      <c r="S100" s="50" t="s">
        <v>171</v>
      </c>
      <c r="T100" s="50" t="s">
        <v>171</v>
      </c>
      <c r="U100" s="50" t="s">
        <v>171</v>
      </c>
      <c r="V100" s="50" t="s">
        <v>171</v>
      </c>
      <c r="W100" s="50" t="s">
        <v>171</v>
      </c>
      <c r="X100" s="50" t="s">
        <v>171</v>
      </c>
      <c r="Y100" s="50" t="s">
        <v>171</v>
      </c>
      <c r="Z100" s="50" t="s">
        <v>171</v>
      </c>
      <c r="AA100" s="50" t="s">
        <v>171</v>
      </c>
      <c r="AB100" s="50" t="s">
        <v>171</v>
      </c>
      <c r="AC100" s="50" t="s">
        <v>171</v>
      </c>
      <c r="AD100" s="50" t="s">
        <v>171</v>
      </c>
      <c r="AE100" s="50" t="s">
        <v>171</v>
      </c>
      <c r="AF100" s="50" t="s">
        <v>171</v>
      </c>
      <c r="AG100" s="50" t="s">
        <v>171</v>
      </c>
      <c r="AH100" s="50" t="s">
        <v>171</v>
      </c>
      <c r="AI100" s="50" t="s">
        <v>171</v>
      </c>
      <c r="AJ100" s="50" t="s">
        <v>171</v>
      </c>
      <c r="AK100" s="50" t="s">
        <v>171</v>
      </c>
      <c r="AL100" s="50" t="s">
        <v>171</v>
      </c>
    </row>
    <row r="101" spans="2:38">
      <c r="B101" s="26">
        <v>24</v>
      </c>
      <c r="C101" s="30" t="s">
        <v>4</v>
      </c>
      <c r="D101" s="6" t="s">
        <v>90</v>
      </c>
      <c r="E101" s="26"/>
      <c r="F101" s="6" t="str">
        <f t="shared" si="132"/>
        <v>DE</v>
      </c>
      <c r="G101" s="6" t="s">
        <v>90</v>
      </c>
      <c r="H101" s="28"/>
      <c r="I101" s="33">
        <f t="shared" si="133"/>
        <v>1931.03125</v>
      </c>
      <c r="J101" s="33">
        <f t="shared" si="133"/>
        <v>1931.03125</v>
      </c>
      <c r="K101" s="33">
        <f t="shared" si="133"/>
        <v>1931.03125</v>
      </c>
      <c r="L101" s="33">
        <f>IF(R101="","",R101/4)</f>
        <v>1931.03125</v>
      </c>
      <c r="M101" s="33" t="str">
        <f t="shared" si="134"/>
        <v/>
      </c>
      <c r="N101" s="33" t="str">
        <f t="shared" si="135"/>
        <v/>
      </c>
      <c r="O101" s="33" t="str">
        <f t="shared" si="136"/>
        <v/>
      </c>
      <c r="P101" s="33"/>
      <c r="Q101" s="33"/>
      <c r="R101" s="48">
        <v>7724.125</v>
      </c>
      <c r="S101" s="50" t="s">
        <v>171</v>
      </c>
      <c r="T101" s="50" t="s">
        <v>171</v>
      </c>
      <c r="U101" s="50" t="s">
        <v>171</v>
      </c>
      <c r="V101" s="50" t="s">
        <v>171</v>
      </c>
      <c r="W101" s="50" t="s">
        <v>171</v>
      </c>
      <c r="X101" s="50" t="s">
        <v>171</v>
      </c>
      <c r="Y101" s="50" t="s">
        <v>171</v>
      </c>
      <c r="Z101" s="50" t="s">
        <v>171</v>
      </c>
      <c r="AA101" s="50" t="s">
        <v>171</v>
      </c>
      <c r="AB101" s="50" t="s">
        <v>171</v>
      </c>
      <c r="AC101" s="50" t="s">
        <v>171</v>
      </c>
      <c r="AD101" s="50" t="s">
        <v>171</v>
      </c>
      <c r="AE101" s="50" t="s">
        <v>171</v>
      </c>
      <c r="AF101" s="50" t="s">
        <v>171</v>
      </c>
      <c r="AG101" s="50" t="s">
        <v>171</v>
      </c>
      <c r="AH101" s="50" t="s">
        <v>171</v>
      </c>
      <c r="AI101" s="50" t="s">
        <v>171</v>
      </c>
      <c r="AJ101" s="50" t="s">
        <v>171</v>
      </c>
      <c r="AK101" s="50" t="s">
        <v>171</v>
      </c>
      <c r="AL101" s="50" t="s">
        <v>171</v>
      </c>
    </row>
    <row r="102" spans="2:38">
      <c r="B102" s="26"/>
      <c r="C102" s="23" t="s">
        <v>92</v>
      </c>
      <c r="D102" s="6" t="str">
        <f t="shared" ref="D102" si="137">IF(SUM(I102:O102)=0,"\I: ","CHP")</f>
        <v>CHP</v>
      </c>
      <c r="E102" s="23" t="s">
        <v>63</v>
      </c>
      <c r="F102" s="6" t="str">
        <f t="shared" si="132"/>
        <v>DE</v>
      </c>
      <c r="G102" s="22" t="str">
        <f>$G$7</f>
        <v>PASTI</v>
      </c>
      <c r="H102" t="s">
        <v>33</v>
      </c>
      <c r="I102" s="42">
        <f>IF(SUM(I103:I105)=0,"",SUM(I103:I105))</f>
        <v>289.67500000000001</v>
      </c>
      <c r="J102" s="42">
        <f t="shared" ref="J102:K102" si="138">IF(SUM(J103:J105)=0,"",SUM(J103:J105))</f>
        <v>289.67500000000001</v>
      </c>
      <c r="K102" s="42">
        <f t="shared" si="138"/>
        <v>289.67500000000001</v>
      </c>
      <c r="L102" s="42">
        <f>IF(SUM(L103:L105)=0,"",SUM(L103:L105))</f>
        <v>289.67500000000001</v>
      </c>
      <c r="M102" s="43">
        <f>IF(SUM(M103:M105)=0,"",SUM(M103:M105))</f>
        <v>157.30000000000001</v>
      </c>
      <c r="N102" s="43" t="str">
        <f>IF(SUM(N103:N105)=0,"",SUM(N103:N105))</f>
        <v/>
      </c>
      <c r="O102" s="43" t="str">
        <f>IF(SUM(O103:O105)=0,"",SUM(O103:O105))</f>
        <v/>
      </c>
      <c r="P102" s="32"/>
      <c r="Q102" s="32"/>
      <c r="R102" s="43"/>
      <c r="S102" s="43"/>
      <c r="T102" s="43"/>
      <c r="U102" s="43"/>
      <c r="V102" s="43"/>
      <c r="W102" s="43"/>
      <c r="X102" s="43"/>
      <c r="Y102" s="43"/>
      <c r="Z102" s="43"/>
      <c r="AA102" s="43"/>
      <c r="AB102" s="43">
        <v>82</v>
      </c>
      <c r="AC102" s="43"/>
      <c r="AD102" s="43"/>
      <c r="AE102" s="43"/>
      <c r="AF102" s="43"/>
      <c r="AG102" s="43" t="s">
        <v>171</v>
      </c>
      <c r="AH102" s="43"/>
      <c r="AI102" s="43"/>
      <c r="AJ102" s="43"/>
      <c r="AK102" s="43"/>
      <c r="AL102" s="43"/>
    </row>
    <row r="103" spans="2:38">
      <c r="B103" s="26">
        <v>35</v>
      </c>
      <c r="C103" s="30" t="s">
        <v>2</v>
      </c>
      <c r="D103" s="6" t="s">
        <v>90</v>
      </c>
      <c r="E103" s="26"/>
      <c r="F103" s="6" t="str">
        <f t="shared" si="132"/>
        <v>DE</v>
      </c>
      <c r="G103" s="6" t="s">
        <v>90</v>
      </c>
      <c r="H103" s="28"/>
      <c r="I103" s="33" t="str">
        <f t="shared" ref="I103:K107" si="139">$L103</f>
        <v/>
      </c>
      <c r="J103" s="33" t="str">
        <f t="shared" si="139"/>
        <v/>
      </c>
      <c r="K103" s="33" t="str">
        <f t="shared" si="139"/>
        <v/>
      </c>
      <c r="L103" s="33" t="str">
        <f>IF(R103="","",R103/4)</f>
        <v/>
      </c>
      <c r="M103" s="33" t="str">
        <f>IF(SUM(S103:AB103)=0,"",SUM(S103:AB103))</f>
        <v/>
      </c>
      <c r="N103" s="33" t="str">
        <f>IF(SUM(AC103:AG103)=0,"",SUM(AC103:AG103))</f>
        <v/>
      </c>
      <c r="O103" s="33" t="str">
        <f>IF(SUM(AH103:AL103)=0,"",SUM(AH103:AL103))</f>
        <v/>
      </c>
      <c r="P103" s="33"/>
      <c r="Q103" s="33"/>
      <c r="R103" s="48" t="s">
        <v>171</v>
      </c>
      <c r="S103" s="50" t="s">
        <v>171</v>
      </c>
      <c r="T103" s="50" t="s">
        <v>171</v>
      </c>
      <c r="U103" s="50" t="s">
        <v>171</v>
      </c>
      <c r="V103" s="50" t="s">
        <v>171</v>
      </c>
      <c r="W103" s="50" t="s">
        <v>171</v>
      </c>
      <c r="X103" s="50" t="s">
        <v>171</v>
      </c>
      <c r="Y103" s="50" t="s">
        <v>171</v>
      </c>
      <c r="Z103" s="50" t="s">
        <v>171</v>
      </c>
      <c r="AA103" s="50" t="s">
        <v>171</v>
      </c>
      <c r="AB103" s="50" t="s">
        <v>171</v>
      </c>
      <c r="AC103" s="50" t="s">
        <v>171</v>
      </c>
      <c r="AD103" s="50" t="s">
        <v>171</v>
      </c>
      <c r="AE103" s="50" t="s">
        <v>171</v>
      </c>
      <c r="AF103" s="50" t="s">
        <v>171</v>
      </c>
      <c r="AG103" s="50" t="s">
        <v>171</v>
      </c>
      <c r="AH103" s="50" t="s">
        <v>171</v>
      </c>
      <c r="AI103" s="50" t="s">
        <v>171</v>
      </c>
      <c r="AJ103" s="50" t="s">
        <v>171</v>
      </c>
      <c r="AK103" s="50" t="s">
        <v>171</v>
      </c>
      <c r="AL103" s="50" t="s">
        <v>171</v>
      </c>
    </row>
    <row r="104" spans="2:38">
      <c r="B104" s="26">
        <v>40</v>
      </c>
      <c r="C104" s="30" t="s">
        <v>99</v>
      </c>
      <c r="D104" s="6" t="s">
        <v>90</v>
      </c>
      <c r="E104" s="26"/>
      <c r="F104" s="6" t="str">
        <f t="shared" si="132"/>
        <v>DE</v>
      </c>
      <c r="G104" s="6" t="s">
        <v>90</v>
      </c>
      <c r="H104" s="28"/>
      <c r="I104" s="33" t="str">
        <f t="shared" si="139"/>
        <v/>
      </c>
      <c r="J104" s="33" t="str">
        <f t="shared" si="139"/>
        <v/>
      </c>
      <c r="K104" s="33" t="str">
        <f t="shared" si="139"/>
        <v/>
      </c>
      <c r="L104" s="33" t="str">
        <f>IF(R104="","",R104/4)</f>
        <v/>
      </c>
      <c r="M104" s="33" t="str">
        <f t="shared" ref="M104:M105" si="140">IF(SUM(S104:AB104)=0,"",SUM(S104:AB104))</f>
        <v/>
      </c>
      <c r="N104" s="33" t="str">
        <f t="shared" ref="N104:N105" si="141">IF(SUM(AC104:AG104)=0,"",SUM(AC104:AG104))</f>
        <v/>
      </c>
      <c r="O104" s="33" t="str">
        <f t="shared" ref="O104:O105" si="142">IF(SUM(AH104:AL104)=0,"",SUM(AH104:AL104))</f>
        <v/>
      </c>
      <c r="P104" s="33"/>
      <c r="Q104" s="33"/>
      <c r="R104" s="48" t="s">
        <v>171</v>
      </c>
      <c r="S104" s="50" t="s">
        <v>171</v>
      </c>
      <c r="T104" s="50" t="s">
        <v>171</v>
      </c>
      <c r="U104" s="50" t="s">
        <v>171</v>
      </c>
      <c r="V104" s="50" t="s">
        <v>171</v>
      </c>
      <c r="W104" s="50" t="s">
        <v>171</v>
      </c>
      <c r="X104" s="50" t="s">
        <v>171</v>
      </c>
      <c r="Y104" s="50" t="s">
        <v>171</v>
      </c>
      <c r="Z104" s="50" t="s">
        <v>171</v>
      </c>
      <c r="AA104" s="50" t="s">
        <v>171</v>
      </c>
      <c r="AB104" s="50" t="s">
        <v>171</v>
      </c>
      <c r="AC104" s="50" t="s">
        <v>171</v>
      </c>
      <c r="AD104" s="50" t="s">
        <v>171</v>
      </c>
      <c r="AE104" s="50" t="s">
        <v>171</v>
      </c>
      <c r="AF104" s="50" t="s">
        <v>171</v>
      </c>
      <c r="AG104" s="50" t="s">
        <v>171</v>
      </c>
      <c r="AH104" s="50" t="s">
        <v>171</v>
      </c>
      <c r="AI104" s="50" t="s">
        <v>171</v>
      </c>
      <c r="AJ104" s="50" t="s">
        <v>171</v>
      </c>
      <c r="AK104" s="50" t="s">
        <v>171</v>
      </c>
      <c r="AL104" s="50" t="s">
        <v>171</v>
      </c>
    </row>
    <row r="105" spans="2:38">
      <c r="B105" s="26">
        <v>45</v>
      </c>
      <c r="C105" s="30" t="s">
        <v>4</v>
      </c>
      <c r="D105" s="6" t="s">
        <v>90</v>
      </c>
      <c r="E105" s="26"/>
      <c r="F105" s="6" t="str">
        <f t="shared" si="132"/>
        <v>DE</v>
      </c>
      <c r="G105" s="6" t="s">
        <v>90</v>
      </c>
      <c r="H105" s="28"/>
      <c r="I105" s="33">
        <f t="shared" si="139"/>
        <v>289.67500000000001</v>
      </c>
      <c r="J105" s="33">
        <f t="shared" si="139"/>
        <v>289.67500000000001</v>
      </c>
      <c r="K105" s="33">
        <f t="shared" si="139"/>
        <v>289.67500000000001</v>
      </c>
      <c r="L105" s="33">
        <f>IF(R105="","",R105/4)</f>
        <v>289.67500000000001</v>
      </c>
      <c r="M105" s="33">
        <f t="shared" si="140"/>
        <v>157.30000000000001</v>
      </c>
      <c r="N105" s="33" t="str">
        <f t="shared" si="141"/>
        <v/>
      </c>
      <c r="O105" s="33" t="str">
        <f t="shared" si="142"/>
        <v/>
      </c>
      <c r="P105" s="33"/>
      <c r="Q105" s="33"/>
      <c r="R105" s="48">
        <v>1158.7</v>
      </c>
      <c r="S105" s="50" t="s">
        <v>171</v>
      </c>
      <c r="T105" s="50" t="s">
        <v>171</v>
      </c>
      <c r="U105" s="50" t="s">
        <v>171</v>
      </c>
      <c r="V105" s="50" t="s">
        <v>171</v>
      </c>
      <c r="W105" s="50" t="s">
        <v>171</v>
      </c>
      <c r="X105" s="50" t="s">
        <v>171</v>
      </c>
      <c r="Y105" s="50" t="s">
        <v>171</v>
      </c>
      <c r="Z105" s="50">
        <v>75.3</v>
      </c>
      <c r="AA105" s="50" t="s">
        <v>171</v>
      </c>
      <c r="AB105" s="50">
        <v>82</v>
      </c>
      <c r="AC105" s="50" t="s">
        <v>171</v>
      </c>
      <c r="AD105" s="50" t="s">
        <v>171</v>
      </c>
      <c r="AE105" s="50" t="s">
        <v>171</v>
      </c>
      <c r="AF105" s="50" t="s">
        <v>171</v>
      </c>
      <c r="AG105" s="50" t="s">
        <v>171</v>
      </c>
      <c r="AH105" s="50" t="s">
        <v>171</v>
      </c>
      <c r="AI105" s="50" t="s">
        <v>171</v>
      </c>
      <c r="AJ105" s="50" t="s">
        <v>171</v>
      </c>
      <c r="AK105" s="50" t="s">
        <v>171</v>
      </c>
      <c r="AL105" s="50" t="s">
        <v>171</v>
      </c>
    </row>
    <row r="106" spans="2:38">
      <c r="B106" s="31">
        <v>51</v>
      </c>
      <c r="C106" t="s">
        <v>7</v>
      </c>
      <c r="D106" s="6" t="str">
        <f t="shared" ref="D106:D108" si="143">IF(SUM(I106:O106)=0,"\I: ","CHP")</f>
        <v>CHP</v>
      </c>
      <c r="E106" t="s">
        <v>64</v>
      </c>
      <c r="F106" s="6" t="str">
        <f t="shared" si="132"/>
        <v>DE</v>
      </c>
      <c r="G106" s="22" t="str">
        <f t="shared" ref="G106:G108" si="144">$G$7</f>
        <v>PASTI</v>
      </c>
      <c r="H106" t="s">
        <v>34</v>
      </c>
      <c r="I106" s="42">
        <f t="shared" si="139"/>
        <v>860.72</v>
      </c>
      <c r="J106" s="42">
        <f t="shared" si="139"/>
        <v>860.72</v>
      </c>
      <c r="K106" s="42">
        <f t="shared" si="139"/>
        <v>860.72</v>
      </c>
      <c r="L106" s="42">
        <f>IF(R106="","",R106/4)</f>
        <v>860.72</v>
      </c>
      <c r="M106" s="43">
        <f>IF(SUM(S106:AB106)=0,"",SUM(S106:AB106))</f>
        <v>4442.4000000000005</v>
      </c>
      <c r="N106" s="43">
        <f>IF(SUM(AC106:AG106)=0,"",SUM(AC106:AG106))</f>
        <v>2891</v>
      </c>
      <c r="O106" s="43">
        <f>IF(SUM(AH106:AL106)=0,"",SUM(AH106:AL106))</f>
        <v>1916</v>
      </c>
      <c r="P106" s="32"/>
      <c r="Q106" s="32"/>
      <c r="R106" s="48">
        <v>3442.88</v>
      </c>
      <c r="S106" s="50">
        <v>421.8</v>
      </c>
      <c r="T106" s="50" t="s">
        <v>171</v>
      </c>
      <c r="U106" s="50" t="s">
        <v>171</v>
      </c>
      <c r="V106" s="50">
        <v>1326</v>
      </c>
      <c r="W106" s="50">
        <v>622.5</v>
      </c>
      <c r="X106" s="50" t="s">
        <v>171</v>
      </c>
      <c r="Y106" s="50">
        <v>1238</v>
      </c>
      <c r="Z106" s="50">
        <v>390.4</v>
      </c>
      <c r="AA106" s="50" t="s">
        <v>171</v>
      </c>
      <c r="AB106" s="50">
        <v>443.7</v>
      </c>
      <c r="AC106" s="50">
        <v>295</v>
      </c>
      <c r="AD106" s="50" t="s">
        <v>171</v>
      </c>
      <c r="AE106" s="50" t="s">
        <v>171</v>
      </c>
      <c r="AF106" s="50">
        <v>2596</v>
      </c>
      <c r="AG106" s="50" t="s">
        <v>171</v>
      </c>
      <c r="AH106" s="50">
        <v>1084</v>
      </c>
      <c r="AI106" s="50" t="s">
        <v>171</v>
      </c>
      <c r="AJ106" s="50">
        <v>578</v>
      </c>
      <c r="AK106" s="50">
        <v>254</v>
      </c>
      <c r="AL106" s="50" t="s">
        <v>171</v>
      </c>
    </row>
    <row r="107" spans="2:38">
      <c r="B107" s="26">
        <v>56</v>
      </c>
      <c r="C107" t="s">
        <v>8</v>
      </c>
      <c r="D107" s="6" t="str">
        <f t="shared" si="143"/>
        <v>CHP</v>
      </c>
      <c r="E107" t="s">
        <v>65</v>
      </c>
      <c r="F107" s="6" t="str">
        <f t="shared" si="132"/>
        <v>DE</v>
      </c>
      <c r="G107" s="22" t="str">
        <f t="shared" si="144"/>
        <v>PASTI</v>
      </c>
      <c r="H107" t="s">
        <v>35</v>
      </c>
      <c r="I107" s="42">
        <f t="shared" si="139"/>
        <v>398.65875</v>
      </c>
      <c r="J107" s="42">
        <f t="shared" si="139"/>
        <v>398.65875</v>
      </c>
      <c r="K107" s="42">
        <f t="shared" si="139"/>
        <v>398.65875</v>
      </c>
      <c r="L107" s="42">
        <f>IF(R107="","",R107/4)</f>
        <v>398.65875</v>
      </c>
      <c r="M107" s="43">
        <f t="shared" ref="M107" si="145">IF(SUM(S107:AB107)=0,"",SUM(S107:AB107))</f>
        <v>777.78617300513974</v>
      </c>
      <c r="N107" s="43">
        <f t="shared" ref="N107" si="146">IF(SUM(AC107:AG107)=0,"",SUM(AC107:AG107))</f>
        <v>152</v>
      </c>
      <c r="O107" s="43" t="str">
        <f t="shared" ref="O107" si="147">IF(SUM(AH107:AL107)=0,"",SUM(AH107:AL107))</f>
        <v/>
      </c>
      <c r="P107" s="32"/>
      <c r="Q107" s="32"/>
      <c r="R107" s="48">
        <v>1594.635</v>
      </c>
      <c r="S107" s="50">
        <v>233.36</v>
      </c>
      <c r="T107" s="50">
        <v>67.77</v>
      </c>
      <c r="U107" s="50">
        <v>12.420000000000002</v>
      </c>
      <c r="V107" s="50">
        <v>0.46</v>
      </c>
      <c r="W107" s="50">
        <v>82.46</v>
      </c>
      <c r="X107" s="50">
        <v>13.46</v>
      </c>
      <c r="Y107" s="50">
        <v>122.6</v>
      </c>
      <c r="Z107" s="50">
        <v>12.456173005139846</v>
      </c>
      <c r="AA107" s="50">
        <v>33.1</v>
      </c>
      <c r="AB107" s="50">
        <v>199.7</v>
      </c>
      <c r="AC107" s="50">
        <v>112</v>
      </c>
      <c r="AD107" s="50">
        <v>5</v>
      </c>
      <c r="AE107" s="50">
        <v>35</v>
      </c>
      <c r="AF107" s="50" t="s">
        <v>171</v>
      </c>
      <c r="AG107" s="50" t="s">
        <v>171</v>
      </c>
      <c r="AH107" s="50" t="s">
        <v>171</v>
      </c>
      <c r="AI107" s="50" t="s">
        <v>171</v>
      </c>
      <c r="AJ107" s="50" t="s">
        <v>171</v>
      </c>
      <c r="AK107" s="50" t="s">
        <v>171</v>
      </c>
      <c r="AL107" s="50" t="s">
        <v>171</v>
      </c>
    </row>
    <row r="108" spans="2:38">
      <c r="B108" s="26"/>
      <c r="C108" s="23" t="s">
        <v>93</v>
      </c>
      <c r="D108" s="6" t="str">
        <f t="shared" si="143"/>
        <v>CHP</v>
      </c>
      <c r="E108" s="23" t="s">
        <v>66</v>
      </c>
      <c r="F108" s="6" t="str">
        <f t="shared" si="132"/>
        <v>DE</v>
      </c>
      <c r="G108" s="22" t="str">
        <f t="shared" si="144"/>
        <v>PASTI</v>
      </c>
      <c r="H108" t="s">
        <v>36</v>
      </c>
      <c r="I108" s="42">
        <f>IF(SUM(I109:I111)=0,"",SUM(I109:I111))</f>
        <v>1075.7462500000001</v>
      </c>
      <c r="J108" s="42">
        <f t="shared" ref="J108:K108" si="148">IF(SUM(J109:J111)=0,"",SUM(J109:J111))</f>
        <v>1075.7462500000001</v>
      </c>
      <c r="K108" s="42">
        <f t="shared" si="148"/>
        <v>1075.7462500000001</v>
      </c>
      <c r="L108" s="42">
        <f>IF(SUM(L109:L111)=0,"",SUM(L109:L111))</f>
        <v>1075.7462500000001</v>
      </c>
      <c r="M108" s="43">
        <f>IF(SUM(M109:M111)=0,"",SUM(M109:M111))</f>
        <v>532.4</v>
      </c>
      <c r="N108" s="43">
        <f>IF(SUM(N109:N111)=0,"",SUM(N109:N111))</f>
        <v>302</v>
      </c>
      <c r="O108" s="43" t="str">
        <f>IF(SUM(O109:O111)=0,"",SUM(O109:O111))</f>
        <v/>
      </c>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row>
    <row r="109" spans="2:38">
      <c r="B109" s="26">
        <v>61</v>
      </c>
      <c r="C109" s="29" t="s">
        <v>4</v>
      </c>
      <c r="D109" s="6" t="s">
        <v>90</v>
      </c>
      <c r="E109" s="27"/>
      <c r="F109" s="6" t="str">
        <f t="shared" si="132"/>
        <v>DE</v>
      </c>
      <c r="G109" s="6" t="s">
        <v>90</v>
      </c>
      <c r="H109" s="28"/>
      <c r="I109" s="33">
        <f t="shared" ref="I109:K114" si="149">$L109</f>
        <v>885.34625000000017</v>
      </c>
      <c r="J109" s="33">
        <f t="shared" si="149"/>
        <v>885.34625000000017</v>
      </c>
      <c r="K109" s="33">
        <f t="shared" si="149"/>
        <v>885.34625000000017</v>
      </c>
      <c r="L109" s="33">
        <f t="shared" ref="L109:L114" si="150">IF(R109="","",R109/4)</f>
        <v>885.34625000000017</v>
      </c>
      <c r="M109" s="33">
        <f t="shared" ref="M109:M114" si="151">IF(SUM(S109:AB109)=0,"",SUM(S109:AB109))</f>
        <v>173.4</v>
      </c>
      <c r="N109" s="33">
        <f t="shared" ref="N109:N114" si="152">IF(SUM(AC109:AG109)=0,"",SUM(AC109:AG109))</f>
        <v>250</v>
      </c>
      <c r="O109" s="33" t="str">
        <f t="shared" ref="O109:O114" si="153">IF(SUM(AH109:AL109)=0,"",SUM(AH109:AL109))</f>
        <v/>
      </c>
      <c r="P109" s="33"/>
      <c r="Q109" s="33"/>
      <c r="R109" s="48">
        <v>3541.3850000000007</v>
      </c>
      <c r="S109" s="50" t="s">
        <v>171</v>
      </c>
      <c r="T109" s="50" t="s">
        <v>171</v>
      </c>
      <c r="U109" s="50">
        <v>32.299999999999997</v>
      </c>
      <c r="V109" s="50">
        <v>20.7</v>
      </c>
      <c r="W109" s="50" t="s">
        <v>171</v>
      </c>
      <c r="X109" s="50" t="s">
        <v>171</v>
      </c>
      <c r="Y109" s="50" t="s">
        <v>171</v>
      </c>
      <c r="Z109" s="50">
        <v>24.4</v>
      </c>
      <c r="AA109" s="50" t="s">
        <v>171</v>
      </c>
      <c r="AB109" s="50">
        <v>96</v>
      </c>
      <c r="AC109" s="50">
        <v>250</v>
      </c>
      <c r="AD109" s="50" t="s">
        <v>171</v>
      </c>
      <c r="AE109" s="50" t="s">
        <v>171</v>
      </c>
      <c r="AF109" s="50" t="s">
        <v>171</v>
      </c>
      <c r="AG109" s="50" t="s">
        <v>171</v>
      </c>
      <c r="AH109" s="50" t="s">
        <v>171</v>
      </c>
      <c r="AI109" s="50" t="s">
        <v>171</v>
      </c>
      <c r="AJ109" s="50" t="s">
        <v>171</v>
      </c>
      <c r="AK109" s="50" t="s">
        <v>171</v>
      </c>
      <c r="AL109" s="50" t="s">
        <v>171</v>
      </c>
    </row>
    <row r="110" spans="2:38">
      <c r="B110" s="26">
        <v>71</v>
      </c>
      <c r="C110" s="29" t="s">
        <v>10</v>
      </c>
      <c r="D110" s="6" t="s">
        <v>90</v>
      </c>
      <c r="E110" s="27"/>
      <c r="F110" s="6" t="str">
        <f t="shared" si="132"/>
        <v>DE</v>
      </c>
      <c r="G110" s="6" t="s">
        <v>90</v>
      </c>
      <c r="H110" s="28"/>
      <c r="I110" s="33">
        <f t="shared" si="149"/>
        <v>102.575</v>
      </c>
      <c r="J110" s="33">
        <f t="shared" si="149"/>
        <v>102.575</v>
      </c>
      <c r="K110" s="33">
        <f t="shared" si="149"/>
        <v>102.575</v>
      </c>
      <c r="L110" s="33">
        <f t="shared" si="150"/>
        <v>102.575</v>
      </c>
      <c r="M110" s="33">
        <f t="shared" si="151"/>
        <v>279</v>
      </c>
      <c r="N110" s="33">
        <f t="shared" si="152"/>
        <v>52</v>
      </c>
      <c r="O110" s="33" t="str">
        <f t="shared" si="153"/>
        <v/>
      </c>
      <c r="P110" s="33"/>
      <c r="Q110" s="33"/>
      <c r="R110" s="48">
        <v>410.3</v>
      </c>
      <c r="S110" s="50" t="s">
        <v>171</v>
      </c>
      <c r="T110" s="50" t="s">
        <v>171</v>
      </c>
      <c r="U110" s="50" t="s">
        <v>171</v>
      </c>
      <c r="V110" s="50" t="s">
        <v>171</v>
      </c>
      <c r="W110" s="50" t="s">
        <v>171</v>
      </c>
      <c r="X110" s="50" t="s">
        <v>171</v>
      </c>
      <c r="Y110" s="50">
        <v>182</v>
      </c>
      <c r="Z110" s="50">
        <v>97</v>
      </c>
      <c r="AA110" s="50" t="s">
        <v>171</v>
      </c>
      <c r="AB110" s="50" t="s">
        <v>171</v>
      </c>
      <c r="AC110" s="50" t="s">
        <v>171</v>
      </c>
      <c r="AD110" s="50" t="s">
        <v>171</v>
      </c>
      <c r="AE110" s="50">
        <v>52</v>
      </c>
      <c r="AF110" s="50" t="s">
        <v>171</v>
      </c>
      <c r="AG110" s="50" t="s">
        <v>171</v>
      </c>
      <c r="AH110" s="50" t="s">
        <v>171</v>
      </c>
      <c r="AI110" s="50" t="s">
        <v>171</v>
      </c>
      <c r="AJ110" s="50" t="s">
        <v>171</v>
      </c>
      <c r="AK110" s="50" t="s">
        <v>171</v>
      </c>
      <c r="AL110" s="50" t="s">
        <v>171</v>
      </c>
    </row>
    <row r="111" spans="2:38">
      <c r="B111" s="26">
        <v>76</v>
      </c>
      <c r="C111" s="29" t="s">
        <v>101</v>
      </c>
      <c r="D111" s="6" t="s">
        <v>90</v>
      </c>
      <c r="E111" s="27"/>
      <c r="F111" s="6" t="str">
        <f t="shared" si="132"/>
        <v>DE</v>
      </c>
      <c r="G111" s="6" t="s">
        <v>90</v>
      </c>
      <c r="H111" s="28"/>
      <c r="I111" s="33">
        <f t="shared" si="149"/>
        <v>87.825000000000003</v>
      </c>
      <c r="J111" s="33">
        <f t="shared" si="149"/>
        <v>87.825000000000003</v>
      </c>
      <c r="K111" s="33">
        <f t="shared" si="149"/>
        <v>87.825000000000003</v>
      </c>
      <c r="L111" s="33">
        <f t="shared" si="150"/>
        <v>87.825000000000003</v>
      </c>
      <c r="M111" s="33">
        <f t="shared" si="151"/>
        <v>80</v>
      </c>
      <c r="N111" s="33" t="str">
        <f t="shared" si="152"/>
        <v/>
      </c>
      <c r="O111" s="33" t="str">
        <f t="shared" si="153"/>
        <v/>
      </c>
      <c r="P111" s="33"/>
      <c r="Q111" s="33"/>
      <c r="R111" s="48">
        <v>351.3</v>
      </c>
      <c r="S111" s="50" t="s">
        <v>171</v>
      </c>
      <c r="T111" s="50" t="s">
        <v>171</v>
      </c>
      <c r="U111" s="50" t="s">
        <v>171</v>
      </c>
      <c r="V111" s="50">
        <v>80</v>
      </c>
      <c r="W111" s="50" t="s">
        <v>171</v>
      </c>
      <c r="X111" s="50" t="s">
        <v>171</v>
      </c>
      <c r="Y111" s="50" t="s">
        <v>171</v>
      </c>
      <c r="Z111" s="50" t="s">
        <v>171</v>
      </c>
      <c r="AA111" s="50" t="s">
        <v>171</v>
      </c>
      <c r="AB111" s="50" t="s">
        <v>171</v>
      </c>
      <c r="AC111" s="50" t="s">
        <v>171</v>
      </c>
      <c r="AD111" s="50" t="s">
        <v>171</v>
      </c>
      <c r="AE111" s="50" t="s">
        <v>171</v>
      </c>
      <c r="AF111" s="50" t="s">
        <v>171</v>
      </c>
      <c r="AG111" s="50" t="s">
        <v>171</v>
      </c>
      <c r="AH111" s="50" t="s">
        <v>171</v>
      </c>
      <c r="AI111" s="50" t="s">
        <v>171</v>
      </c>
      <c r="AJ111" s="50" t="s">
        <v>171</v>
      </c>
      <c r="AK111" s="50" t="s">
        <v>171</v>
      </c>
      <c r="AL111" s="50" t="s">
        <v>171</v>
      </c>
    </row>
    <row r="112" spans="2:38">
      <c r="B112" s="26">
        <v>81</v>
      </c>
      <c r="C112" t="s">
        <v>12</v>
      </c>
      <c r="D112" s="6" t="str">
        <f t="shared" ref="D112:D114" si="154">IF(SUM(I112:O112)=0,"\I: ","CHP")</f>
        <v>CHP</v>
      </c>
      <c r="E112" t="s">
        <v>62</v>
      </c>
      <c r="F112" s="6" t="str">
        <f t="shared" si="132"/>
        <v>DE</v>
      </c>
      <c r="G112" s="22" t="str">
        <f t="shared" ref="G112:G114" si="155">$G$7</f>
        <v>PASTI</v>
      </c>
      <c r="H112" t="s">
        <v>32</v>
      </c>
      <c r="I112" s="42">
        <f t="shared" si="149"/>
        <v>115.99249999999999</v>
      </c>
      <c r="J112" s="42">
        <f t="shared" si="149"/>
        <v>115.99249999999999</v>
      </c>
      <c r="K112" s="42">
        <f t="shared" si="149"/>
        <v>115.99249999999999</v>
      </c>
      <c r="L112" s="42">
        <f t="shared" si="150"/>
        <v>115.99249999999999</v>
      </c>
      <c r="M112" s="43">
        <f t="shared" si="151"/>
        <v>37.5</v>
      </c>
      <c r="N112" s="43" t="str">
        <f t="shared" si="152"/>
        <v/>
      </c>
      <c r="O112" s="43" t="str">
        <f t="shared" si="153"/>
        <v/>
      </c>
      <c r="P112" s="32"/>
      <c r="Q112" s="32"/>
      <c r="R112" s="48">
        <v>463.96999999999997</v>
      </c>
      <c r="S112" s="50">
        <v>5.3</v>
      </c>
      <c r="T112" s="50" t="s">
        <v>171</v>
      </c>
      <c r="U112" s="50">
        <v>7.4</v>
      </c>
      <c r="V112" s="50" t="s">
        <v>171</v>
      </c>
      <c r="W112" s="50" t="s">
        <v>171</v>
      </c>
      <c r="X112" s="50" t="s">
        <v>171</v>
      </c>
      <c r="Y112" s="50" t="s">
        <v>171</v>
      </c>
      <c r="Z112" s="50">
        <v>24.8</v>
      </c>
      <c r="AA112" s="50" t="s">
        <v>171</v>
      </c>
      <c r="AB112" s="50" t="s">
        <v>171</v>
      </c>
      <c r="AC112" s="50" t="s">
        <v>171</v>
      </c>
      <c r="AD112" s="50" t="s">
        <v>171</v>
      </c>
      <c r="AE112" s="50" t="s">
        <v>171</v>
      </c>
      <c r="AF112" s="50" t="s">
        <v>171</v>
      </c>
      <c r="AG112" s="50" t="s">
        <v>171</v>
      </c>
      <c r="AH112" s="50" t="s">
        <v>171</v>
      </c>
      <c r="AI112" s="50" t="s">
        <v>171</v>
      </c>
      <c r="AJ112" s="50" t="s">
        <v>171</v>
      </c>
      <c r="AK112" s="50" t="s">
        <v>171</v>
      </c>
      <c r="AL112" s="50" t="s">
        <v>171</v>
      </c>
    </row>
    <row r="113" spans="2:38">
      <c r="B113" s="26">
        <v>102</v>
      </c>
      <c r="C113" t="s">
        <v>13</v>
      </c>
      <c r="D113" s="6" t="str">
        <f t="shared" si="154"/>
        <v>CHP</v>
      </c>
      <c r="E113" t="s">
        <v>61</v>
      </c>
      <c r="F113" s="6" t="str">
        <f t="shared" si="132"/>
        <v>DE</v>
      </c>
      <c r="G113" s="22" t="str">
        <f t="shared" si="155"/>
        <v>PASTI</v>
      </c>
      <c r="H113" t="s">
        <v>31</v>
      </c>
      <c r="I113" s="42">
        <f t="shared" si="149"/>
        <v>359.5</v>
      </c>
      <c r="J113" s="42">
        <f t="shared" si="149"/>
        <v>359.5</v>
      </c>
      <c r="K113" s="42">
        <f t="shared" si="149"/>
        <v>359.5</v>
      </c>
      <c r="L113" s="42">
        <f t="shared" si="150"/>
        <v>359.5</v>
      </c>
      <c r="M113" s="43" t="str">
        <f t="shared" si="151"/>
        <v/>
      </c>
      <c r="N113" s="43" t="str">
        <f t="shared" si="152"/>
        <v/>
      </c>
      <c r="O113" s="43" t="str">
        <f t="shared" si="153"/>
        <v/>
      </c>
      <c r="P113" s="32"/>
      <c r="Q113" s="32"/>
      <c r="R113" s="48">
        <v>1438</v>
      </c>
      <c r="S113" s="50" t="s">
        <v>171</v>
      </c>
      <c r="T113" s="50" t="s">
        <v>171</v>
      </c>
      <c r="U113" s="50" t="s">
        <v>171</v>
      </c>
      <c r="V113" s="50" t="s">
        <v>171</v>
      </c>
      <c r="W113" s="50" t="s">
        <v>171</v>
      </c>
      <c r="X113" s="50" t="s">
        <v>171</v>
      </c>
      <c r="Y113" s="50" t="s">
        <v>171</v>
      </c>
      <c r="Z113" s="50" t="s">
        <v>171</v>
      </c>
      <c r="AA113" s="50" t="s">
        <v>171</v>
      </c>
      <c r="AB113" s="50" t="s">
        <v>171</v>
      </c>
      <c r="AC113" s="50" t="s">
        <v>171</v>
      </c>
      <c r="AD113" s="50" t="s">
        <v>171</v>
      </c>
      <c r="AE113" s="50" t="s">
        <v>171</v>
      </c>
      <c r="AF113" s="50" t="s">
        <v>171</v>
      </c>
      <c r="AG113" s="50" t="s">
        <v>171</v>
      </c>
      <c r="AH113" s="50" t="s">
        <v>171</v>
      </c>
      <c r="AI113" s="50" t="s">
        <v>171</v>
      </c>
      <c r="AJ113" s="50" t="s">
        <v>171</v>
      </c>
      <c r="AK113" s="50" t="s">
        <v>171</v>
      </c>
      <c r="AL113" s="50" t="s">
        <v>171</v>
      </c>
    </row>
    <row r="114" spans="2:38">
      <c r="B114" s="35">
        <v>118</v>
      </c>
      <c r="C114" s="5" t="s">
        <v>14</v>
      </c>
      <c r="D114" s="5" t="str">
        <f t="shared" si="154"/>
        <v>CHP</v>
      </c>
      <c r="E114" s="5" t="s">
        <v>58</v>
      </c>
      <c r="F114" s="5" t="str">
        <f t="shared" si="132"/>
        <v>DE</v>
      </c>
      <c r="G114" s="36" t="str">
        <f t="shared" si="155"/>
        <v>PASTI</v>
      </c>
      <c r="H114" s="5" t="s">
        <v>28</v>
      </c>
      <c r="I114" s="52">
        <f t="shared" si="149"/>
        <v>179.78</v>
      </c>
      <c r="J114" s="52">
        <f t="shared" si="149"/>
        <v>179.78</v>
      </c>
      <c r="K114" s="52">
        <f t="shared" si="149"/>
        <v>179.78</v>
      </c>
      <c r="L114" s="52">
        <f t="shared" si="150"/>
        <v>179.78</v>
      </c>
      <c r="M114" s="44">
        <f t="shared" si="151"/>
        <v>1045.9549999999999</v>
      </c>
      <c r="N114" s="44" t="str">
        <f t="shared" si="152"/>
        <v/>
      </c>
      <c r="O114" s="44" t="str">
        <f t="shared" si="153"/>
        <v/>
      </c>
      <c r="P114" s="32"/>
      <c r="Q114" s="32"/>
      <c r="R114" s="49">
        <v>719.12</v>
      </c>
      <c r="S114" s="51">
        <v>27.2</v>
      </c>
      <c r="T114" s="51">
        <v>28.299999999999997</v>
      </c>
      <c r="U114" s="51">
        <v>142.39999999999998</v>
      </c>
      <c r="V114" s="51">
        <v>157.19499999999999</v>
      </c>
      <c r="W114" s="51">
        <v>303.41000000000003</v>
      </c>
      <c r="X114" s="51">
        <v>24.5</v>
      </c>
      <c r="Y114" s="51">
        <v>20.9</v>
      </c>
      <c r="Z114" s="51">
        <v>205.25</v>
      </c>
      <c r="AA114" s="51">
        <v>109</v>
      </c>
      <c r="AB114" s="51">
        <v>27.8</v>
      </c>
      <c r="AC114" s="51" t="s">
        <v>171</v>
      </c>
      <c r="AD114" s="51" t="s">
        <v>171</v>
      </c>
      <c r="AE114" s="51" t="s">
        <v>171</v>
      </c>
      <c r="AF114" s="51" t="s">
        <v>171</v>
      </c>
      <c r="AG114" s="51" t="s">
        <v>171</v>
      </c>
      <c r="AH114" s="51" t="s">
        <v>171</v>
      </c>
      <c r="AI114" s="51" t="s">
        <v>171</v>
      </c>
      <c r="AJ114" s="51" t="s">
        <v>171</v>
      </c>
      <c r="AK114" s="51" t="s">
        <v>171</v>
      </c>
      <c r="AL114" s="51" t="s">
        <v>171</v>
      </c>
    </row>
    <row r="115" spans="2:38">
      <c r="B115" s="26">
        <v>9</v>
      </c>
      <c r="C115" t="s">
        <v>1</v>
      </c>
      <c r="D115" s="6" t="str">
        <f>IF(SUM(I115:O115)=0,"\I: ","CHP")</f>
        <v xml:space="preserve">\I: </v>
      </c>
      <c r="E115" t="s">
        <v>59</v>
      </c>
      <c r="F115" s="34" t="s">
        <v>107</v>
      </c>
      <c r="G115" s="22" t="str">
        <f>$G$7</f>
        <v>PASTI</v>
      </c>
      <c r="H115" s="22" t="s">
        <v>29</v>
      </c>
      <c r="I115" s="42" t="str">
        <f>$L115</f>
        <v/>
      </c>
      <c r="J115" s="42" t="str">
        <f>$L115</f>
        <v/>
      </c>
      <c r="K115" s="42" t="str">
        <f>$L115</f>
        <v/>
      </c>
      <c r="L115" s="42" t="str">
        <f>IF(R115="","",R115/4)</f>
        <v/>
      </c>
      <c r="M115" s="43" t="str">
        <f>IF(SUM(S115:AB115)=0,"",SUM(S115:AB115))</f>
        <v/>
      </c>
      <c r="N115" s="43" t="str">
        <f>IF(SUM(AC115:AG115)=0,"",SUM(AC115:AG115))</f>
        <v/>
      </c>
      <c r="O115" s="43" t="str">
        <f>IF(SUM(AH115:AL115)=0,"",SUM(AH115:AL115))</f>
        <v/>
      </c>
      <c r="P115" s="32"/>
      <c r="Q115" s="32"/>
      <c r="R115" s="48" t="s">
        <v>171</v>
      </c>
      <c r="S115" s="50" t="s">
        <v>171</v>
      </c>
      <c r="T115" s="50" t="s">
        <v>171</v>
      </c>
      <c r="U115" s="50" t="s">
        <v>171</v>
      </c>
      <c r="V115" s="50" t="s">
        <v>171</v>
      </c>
      <c r="W115" s="50" t="s">
        <v>171</v>
      </c>
      <c r="X115" s="50" t="s">
        <v>171</v>
      </c>
      <c r="Y115" s="50" t="s">
        <v>171</v>
      </c>
      <c r="Z115" s="50" t="s">
        <v>171</v>
      </c>
      <c r="AA115" s="50" t="s">
        <v>171</v>
      </c>
      <c r="AB115" s="50" t="s">
        <v>171</v>
      </c>
      <c r="AC115" s="50" t="s">
        <v>171</v>
      </c>
      <c r="AD115" s="50" t="s">
        <v>171</v>
      </c>
      <c r="AE115" s="50" t="s">
        <v>171</v>
      </c>
      <c r="AF115" s="50" t="s">
        <v>171</v>
      </c>
      <c r="AG115" s="50" t="s">
        <v>171</v>
      </c>
      <c r="AH115" s="50" t="s">
        <v>171</v>
      </c>
      <c r="AI115" s="50" t="s">
        <v>171</v>
      </c>
      <c r="AJ115" s="50" t="s">
        <v>171</v>
      </c>
      <c r="AK115" s="50" t="s">
        <v>171</v>
      </c>
      <c r="AL115" s="50" t="s">
        <v>171</v>
      </c>
    </row>
    <row r="116" spans="2:38">
      <c r="B116" s="26"/>
      <c r="C116" s="23" t="s">
        <v>92</v>
      </c>
      <c r="D116" s="6" t="str">
        <f>IF(SUM(I116:O116)=0,"\I: ","CHP")</f>
        <v>CHP</v>
      </c>
      <c r="E116" s="23" t="s">
        <v>60</v>
      </c>
      <c r="F116" s="6" t="str">
        <f>F115</f>
        <v>DK</v>
      </c>
      <c r="G116" s="22" t="str">
        <f>$G$7</f>
        <v>PASTI</v>
      </c>
      <c r="H116" t="s">
        <v>30</v>
      </c>
      <c r="I116" s="42">
        <f>IF(SUM(I117:I119)=0,"",SUM(I117:I119))</f>
        <v>1336.4</v>
      </c>
      <c r="J116" s="42">
        <f t="shared" ref="J116:L116" si="156">IF(SUM(J117:J119)=0,"",SUM(J117:J119))</f>
        <v>1336.4</v>
      </c>
      <c r="K116" s="42">
        <f t="shared" si="156"/>
        <v>1336.4</v>
      </c>
      <c r="L116" s="42">
        <f t="shared" si="156"/>
        <v>1336.4</v>
      </c>
      <c r="M116" s="43">
        <f>IF(SUM(M117:M119)=0,"",SUM(M117:M119))</f>
        <v>425</v>
      </c>
      <c r="N116" s="43" t="str">
        <f t="shared" ref="N116:O116" si="157">IF(SUM(N117:N119)=0,"",SUM(N117:N119))</f>
        <v/>
      </c>
      <c r="O116" s="43" t="str">
        <f t="shared" si="157"/>
        <v/>
      </c>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row>
    <row r="117" spans="2:38">
      <c r="B117" s="26">
        <v>14</v>
      </c>
      <c r="C117" s="30" t="s">
        <v>2</v>
      </c>
      <c r="D117" s="6" t="s">
        <v>90</v>
      </c>
      <c r="E117" s="26"/>
      <c r="F117" s="6" t="str">
        <f t="shared" ref="F117:F132" si="158">F116</f>
        <v>DK</v>
      </c>
      <c r="G117" s="6" t="s">
        <v>90</v>
      </c>
      <c r="H117" s="28"/>
      <c r="I117" s="33">
        <f>$L117</f>
        <v>659</v>
      </c>
      <c r="J117" s="33">
        <f t="shared" ref="I117:K119" si="159">$L117</f>
        <v>659</v>
      </c>
      <c r="K117" s="33">
        <f t="shared" si="159"/>
        <v>659</v>
      </c>
      <c r="L117" s="33">
        <f>IF(R117="","",R117/4)</f>
        <v>659</v>
      </c>
      <c r="M117" s="33">
        <f>IF(SUM(S117:AB117)=0,"",SUM(S117:AB117))</f>
        <v>425</v>
      </c>
      <c r="N117" s="33" t="str">
        <f>IF(SUM(AC117:AG117)=0,"",SUM(AC117:AG117))</f>
        <v/>
      </c>
      <c r="O117" s="33" t="str">
        <f>IF(SUM(AH117:AL117)=0,"",SUM(AH117:AL117))</f>
        <v/>
      </c>
      <c r="P117" s="33"/>
      <c r="Q117" s="33"/>
      <c r="R117" s="48">
        <v>2636</v>
      </c>
      <c r="S117" s="50">
        <v>425</v>
      </c>
      <c r="T117" s="50" t="s">
        <v>171</v>
      </c>
      <c r="U117" s="50" t="s">
        <v>171</v>
      </c>
      <c r="V117" s="50" t="s">
        <v>171</v>
      </c>
      <c r="W117" s="50" t="s">
        <v>171</v>
      </c>
      <c r="X117" s="50" t="s">
        <v>171</v>
      </c>
      <c r="Y117" s="50" t="s">
        <v>171</v>
      </c>
      <c r="Z117" s="50" t="s">
        <v>171</v>
      </c>
      <c r="AA117" s="50" t="s">
        <v>171</v>
      </c>
      <c r="AB117" s="50" t="s">
        <v>171</v>
      </c>
      <c r="AC117" s="50" t="s">
        <v>171</v>
      </c>
      <c r="AD117" s="50" t="s">
        <v>171</v>
      </c>
      <c r="AE117" s="50" t="s">
        <v>171</v>
      </c>
      <c r="AF117" s="50" t="s">
        <v>171</v>
      </c>
      <c r="AG117" s="50" t="s">
        <v>171</v>
      </c>
      <c r="AH117" s="50" t="s">
        <v>171</v>
      </c>
      <c r="AI117" s="50" t="s">
        <v>171</v>
      </c>
      <c r="AJ117" s="50" t="s">
        <v>171</v>
      </c>
      <c r="AK117" s="50" t="s">
        <v>171</v>
      </c>
      <c r="AL117" s="50" t="s">
        <v>171</v>
      </c>
    </row>
    <row r="118" spans="2:38">
      <c r="B118" s="26">
        <v>19</v>
      </c>
      <c r="C118" s="30" t="s">
        <v>99</v>
      </c>
      <c r="D118" s="6" t="s">
        <v>90</v>
      </c>
      <c r="E118" s="26"/>
      <c r="F118" s="6" t="str">
        <f t="shared" si="158"/>
        <v>DK</v>
      </c>
      <c r="G118" s="6" t="s">
        <v>90</v>
      </c>
      <c r="H118" s="28"/>
      <c r="I118" s="33" t="str">
        <f t="shared" si="159"/>
        <v/>
      </c>
      <c r="J118" s="33" t="str">
        <f t="shared" si="159"/>
        <v/>
      </c>
      <c r="K118" s="33" t="str">
        <f t="shared" si="159"/>
        <v/>
      </c>
      <c r="L118" s="33" t="str">
        <f>IF(R118="","",R118/4)</f>
        <v/>
      </c>
      <c r="M118" s="33" t="str">
        <f t="shared" ref="M118:M119" si="160">IF(SUM(S118:AB118)=0,"",SUM(S118:AB118))</f>
        <v/>
      </c>
      <c r="N118" s="33" t="str">
        <f t="shared" ref="N118:N119" si="161">IF(SUM(AC118:AG118)=0,"",SUM(AC118:AG118))</f>
        <v/>
      </c>
      <c r="O118" s="33" t="str">
        <f t="shared" ref="O118:O119" si="162">IF(SUM(AH118:AL118)=0,"",SUM(AH118:AL118))</f>
        <v/>
      </c>
      <c r="P118" s="33"/>
      <c r="Q118" s="33"/>
      <c r="R118" s="48" t="s">
        <v>171</v>
      </c>
      <c r="S118" s="50" t="s">
        <v>171</v>
      </c>
      <c r="T118" s="50" t="s">
        <v>171</v>
      </c>
      <c r="U118" s="50" t="s">
        <v>171</v>
      </c>
      <c r="V118" s="50" t="s">
        <v>171</v>
      </c>
      <c r="W118" s="50" t="s">
        <v>171</v>
      </c>
      <c r="X118" s="50" t="s">
        <v>171</v>
      </c>
      <c r="Y118" s="50" t="s">
        <v>171</v>
      </c>
      <c r="Z118" s="50" t="s">
        <v>171</v>
      </c>
      <c r="AA118" s="50" t="s">
        <v>171</v>
      </c>
      <c r="AB118" s="50" t="s">
        <v>171</v>
      </c>
      <c r="AC118" s="50" t="s">
        <v>171</v>
      </c>
      <c r="AD118" s="50" t="s">
        <v>171</v>
      </c>
      <c r="AE118" s="50" t="s">
        <v>171</v>
      </c>
      <c r="AF118" s="50" t="s">
        <v>171</v>
      </c>
      <c r="AG118" s="50" t="s">
        <v>171</v>
      </c>
      <c r="AH118" s="50" t="s">
        <v>171</v>
      </c>
      <c r="AI118" s="50" t="s">
        <v>171</v>
      </c>
      <c r="AJ118" s="50" t="s">
        <v>171</v>
      </c>
      <c r="AK118" s="50" t="s">
        <v>171</v>
      </c>
      <c r="AL118" s="50" t="s">
        <v>171</v>
      </c>
    </row>
    <row r="119" spans="2:38">
      <c r="B119" s="26">
        <v>24</v>
      </c>
      <c r="C119" s="30" t="s">
        <v>4</v>
      </c>
      <c r="D119" s="6" t="s">
        <v>90</v>
      </c>
      <c r="E119" s="26"/>
      <c r="F119" s="6" t="str">
        <f t="shared" si="158"/>
        <v>DK</v>
      </c>
      <c r="G119" s="6" t="s">
        <v>90</v>
      </c>
      <c r="H119" s="28"/>
      <c r="I119" s="33">
        <f t="shared" si="159"/>
        <v>677.4</v>
      </c>
      <c r="J119" s="33">
        <f t="shared" si="159"/>
        <v>677.4</v>
      </c>
      <c r="K119" s="33">
        <f t="shared" si="159"/>
        <v>677.4</v>
      </c>
      <c r="L119" s="33">
        <f>IF(R119="","",R119/4)</f>
        <v>677.4</v>
      </c>
      <c r="M119" s="33" t="str">
        <f t="shared" si="160"/>
        <v/>
      </c>
      <c r="N119" s="33" t="str">
        <f t="shared" si="161"/>
        <v/>
      </c>
      <c r="O119" s="33" t="str">
        <f t="shared" si="162"/>
        <v/>
      </c>
      <c r="P119" s="33"/>
      <c r="Q119" s="33"/>
      <c r="R119" s="48">
        <v>2709.6</v>
      </c>
      <c r="S119" s="50" t="s">
        <v>171</v>
      </c>
      <c r="T119" s="50" t="s">
        <v>171</v>
      </c>
      <c r="U119" s="50" t="s">
        <v>171</v>
      </c>
      <c r="V119" s="50" t="s">
        <v>171</v>
      </c>
      <c r="W119" s="50" t="s">
        <v>171</v>
      </c>
      <c r="X119" s="50" t="s">
        <v>171</v>
      </c>
      <c r="Y119" s="50" t="s">
        <v>171</v>
      </c>
      <c r="Z119" s="50" t="s">
        <v>171</v>
      </c>
      <c r="AA119" s="50" t="s">
        <v>171</v>
      </c>
      <c r="AB119" s="50" t="s">
        <v>171</v>
      </c>
      <c r="AC119" s="50" t="s">
        <v>171</v>
      </c>
      <c r="AD119" s="50" t="s">
        <v>171</v>
      </c>
      <c r="AE119" s="50" t="s">
        <v>171</v>
      </c>
      <c r="AF119" s="50" t="s">
        <v>171</v>
      </c>
      <c r="AG119" s="50" t="s">
        <v>171</v>
      </c>
      <c r="AH119" s="50" t="s">
        <v>171</v>
      </c>
      <c r="AI119" s="50" t="s">
        <v>171</v>
      </c>
      <c r="AJ119" s="50" t="s">
        <v>171</v>
      </c>
      <c r="AK119" s="50" t="s">
        <v>171</v>
      </c>
      <c r="AL119" s="50" t="s">
        <v>171</v>
      </c>
    </row>
    <row r="120" spans="2:38">
      <c r="B120" s="26"/>
      <c r="C120" s="23" t="s">
        <v>92</v>
      </c>
      <c r="D120" s="6" t="str">
        <f t="shared" ref="D120" si="163">IF(SUM(I120:O120)=0,"\I: ","CHP")</f>
        <v xml:space="preserve">\I: </v>
      </c>
      <c r="E120" s="23" t="s">
        <v>63</v>
      </c>
      <c r="F120" s="6" t="str">
        <f t="shared" si="158"/>
        <v>DK</v>
      </c>
      <c r="G120" s="22" t="str">
        <f>$G$7</f>
        <v>PASTI</v>
      </c>
      <c r="H120" t="s">
        <v>33</v>
      </c>
      <c r="I120" s="42" t="str">
        <f>IF(SUM(I121:I123)=0,"",SUM(I121:I123))</f>
        <v/>
      </c>
      <c r="J120" s="42" t="str">
        <f t="shared" ref="J120:K120" si="164">IF(SUM(J121:J123)=0,"",SUM(J121:J123))</f>
        <v/>
      </c>
      <c r="K120" s="42" t="str">
        <f t="shared" si="164"/>
        <v/>
      </c>
      <c r="L120" s="42" t="str">
        <f>IF(SUM(L121:L123)=0,"",SUM(L121:L123))</f>
        <v/>
      </c>
      <c r="M120" s="43" t="str">
        <f>IF(SUM(M121:M123)=0,"",SUM(M121:M123))</f>
        <v/>
      </c>
      <c r="N120" s="43" t="str">
        <f>IF(SUM(N121:N123)=0,"",SUM(N121:N123))</f>
        <v/>
      </c>
      <c r="O120" s="43" t="str">
        <f>IF(SUM(O121:O123)=0,"",SUM(O121:O123))</f>
        <v/>
      </c>
      <c r="P120" s="32"/>
      <c r="Q120" s="32"/>
      <c r="R120" s="43"/>
      <c r="S120" s="43"/>
      <c r="T120" s="43"/>
      <c r="U120" s="43"/>
      <c r="V120" s="43"/>
      <c r="W120" s="43"/>
      <c r="X120" s="43"/>
      <c r="Y120" s="43"/>
      <c r="Z120" s="43"/>
      <c r="AA120" s="43"/>
      <c r="AB120" s="43" t="s">
        <v>171</v>
      </c>
      <c r="AC120" s="43"/>
      <c r="AD120" s="43"/>
      <c r="AE120" s="43"/>
      <c r="AF120" s="43"/>
      <c r="AG120" s="43" t="s">
        <v>171</v>
      </c>
      <c r="AH120" s="43"/>
      <c r="AI120" s="43"/>
      <c r="AJ120" s="43"/>
      <c r="AK120" s="43"/>
      <c r="AL120" s="43"/>
    </row>
    <row r="121" spans="2:38">
      <c r="B121" s="26">
        <v>35</v>
      </c>
      <c r="C121" s="30" t="s">
        <v>2</v>
      </c>
      <c r="D121" s="6" t="s">
        <v>90</v>
      </c>
      <c r="E121" s="26"/>
      <c r="F121" s="6" t="str">
        <f t="shared" si="158"/>
        <v>DK</v>
      </c>
      <c r="G121" s="6" t="s">
        <v>90</v>
      </c>
      <c r="H121" s="28"/>
      <c r="I121" s="33" t="str">
        <f t="shared" ref="I121:K125" si="165">$L121</f>
        <v/>
      </c>
      <c r="J121" s="33" t="str">
        <f t="shared" si="165"/>
        <v/>
      </c>
      <c r="K121" s="33" t="str">
        <f t="shared" si="165"/>
        <v/>
      </c>
      <c r="L121" s="33" t="str">
        <f>IF(R121="","",R121/4)</f>
        <v/>
      </c>
      <c r="M121" s="33" t="str">
        <f>IF(SUM(S121:AB121)=0,"",SUM(S121:AB121))</f>
        <v/>
      </c>
      <c r="N121" s="33" t="str">
        <f>IF(SUM(AC121:AG121)=0,"",SUM(AC121:AG121))</f>
        <v/>
      </c>
      <c r="O121" s="33" t="str">
        <f>IF(SUM(AH121:AL121)=0,"",SUM(AH121:AL121))</f>
        <v/>
      </c>
      <c r="P121" s="33"/>
      <c r="Q121" s="33"/>
      <c r="R121" s="48" t="s">
        <v>171</v>
      </c>
      <c r="S121" s="50" t="s">
        <v>171</v>
      </c>
      <c r="T121" s="50" t="s">
        <v>171</v>
      </c>
      <c r="U121" s="50" t="s">
        <v>171</v>
      </c>
      <c r="V121" s="50" t="s">
        <v>171</v>
      </c>
      <c r="W121" s="50" t="s">
        <v>171</v>
      </c>
      <c r="X121" s="50" t="s">
        <v>171</v>
      </c>
      <c r="Y121" s="50" t="s">
        <v>171</v>
      </c>
      <c r="Z121" s="50" t="s">
        <v>171</v>
      </c>
      <c r="AA121" s="50" t="s">
        <v>171</v>
      </c>
      <c r="AB121" s="50" t="s">
        <v>171</v>
      </c>
      <c r="AC121" s="50" t="s">
        <v>171</v>
      </c>
      <c r="AD121" s="50" t="s">
        <v>171</v>
      </c>
      <c r="AE121" s="50" t="s">
        <v>171</v>
      </c>
      <c r="AF121" s="50" t="s">
        <v>171</v>
      </c>
      <c r="AG121" s="50" t="s">
        <v>171</v>
      </c>
      <c r="AH121" s="50" t="s">
        <v>171</v>
      </c>
      <c r="AI121" s="50" t="s">
        <v>171</v>
      </c>
      <c r="AJ121" s="50" t="s">
        <v>171</v>
      </c>
      <c r="AK121" s="50" t="s">
        <v>171</v>
      </c>
      <c r="AL121" s="50" t="s">
        <v>171</v>
      </c>
    </row>
    <row r="122" spans="2:38">
      <c r="B122" s="26">
        <v>40</v>
      </c>
      <c r="C122" s="30" t="s">
        <v>99</v>
      </c>
      <c r="D122" s="6" t="s">
        <v>90</v>
      </c>
      <c r="E122" s="26"/>
      <c r="F122" s="6" t="str">
        <f t="shared" si="158"/>
        <v>DK</v>
      </c>
      <c r="G122" s="6" t="s">
        <v>90</v>
      </c>
      <c r="H122" s="28"/>
      <c r="I122" s="33" t="str">
        <f t="shared" si="165"/>
        <v/>
      </c>
      <c r="J122" s="33" t="str">
        <f t="shared" si="165"/>
        <v/>
      </c>
      <c r="K122" s="33" t="str">
        <f t="shared" si="165"/>
        <v/>
      </c>
      <c r="L122" s="33" t="str">
        <f>IF(R122="","",R122/4)</f>
        <v/>
      </c>
      <c r="M122" s="33" t="str">
        <f t="shared" ref="M122:M123" si="166">IF(SUM(S122:AB122)=0,"",SUM(S122:AB122))</f>
        <v/>
      </c>
      <c r="N122" s="33" t="str">
        <f t="shared" ref="N122:N123" si="167">IF(SUM(AC122:AG122)=0,"",SUM(AC122:AG122))</f>
        <v/>
      </c>
      <c r="O122" s="33" t="str">
        <f t="shared" ref="O122:O123" si="168">IF(SUM(AH122:AL122)=0,"",SUM(AH122:AL122))</f>
        <v/>
      </c>
      <c r="P122" s="33"/>
      <c r="Q122" s="33"/>
      <c r="R122" s="48" t="s">
        <v>171</v>
      </c>
      <c r="S122" s="50" t="s">
        <v>171</v>
      </c>
      <c r="T122" s="50" t="s">
        <v>171</v>
      </c>
      <c r="U122" s="50" t="s">
        <v>171</v>
      </c>
      <c r="V122" s="50" t="s">
        <v>171</v>
      </c>
      <c r="W122" s="50" t="s">
        <v>171</v>
      </c>
      <c r="X122" s="50" t="s">
        <v>171</v>
      </c>
      <c r="Y122" s="50" t="s">
        <v>171</v>
      </c>
      <c r="Z122" s="50" t="s">
        <v>171</v>
      </c>
      <c r="AA122" s="50" t="s">
        <v>171</v>
      </c>
      <c r="AB122" s="50" t="s">
        <v>171</v>
      </c>
      <c r="AC122" s="50" t="s">
        <v>171</v>
      </c>
      <c r="AD122" s="50" t="s">
        <v>171</v>
      </c>
      <c r="AE122" s="50" t="s">
        <v>171</v>
      </c>
      <c r="AF122" s="50" t="s">
        <v>171</v>
      </c>
      <c r="AG122" s="50" t="s">
        <v>171</v>
      </c>
      <c r="AH122" s="50" t="s">
        <v>171</v>
      </c>
      <c r="AI122" s="50" t="s">
        <v>171</v>
      </c>
      <c r="AJ122" s="50" t="s">
        <v>171</v>
      </c>
      <c r="AK122" s="50" t="s">
        <v>171</v>
      </c>
      <c r="AL122" s="50" t="s">
        <v>171</v>
      </c>
    </row>
    <row r="123" spans="2:38">
      <c r="B123" s="26">
        <v>45</v>
      </c>
      <c r="C123" s="30" t="s">
        <v>4</v>
      </c>
      <c r="D123" s="6" t="s">
        <v>90</v>
      </c>
      <c r="E123" s="26"/>
      <c r="F123" s="6" t="str">
        <f t="shared" si="158"/>
        <v>DK</v>
      </c>
      <c r="G123" s="6" t="s">
        <v>90</v>
      </c>
      <c r="H123" s="28"/>
      <c r="I123" s="33" t="str">
        <f t="shared" si="165"/>
        <v/>
      </c>
      <c r="J123" s="33" t="str">
        <f t="shared" si="165"/>
        <v/>
      </c>
      <c r="K123" s="33" t="str">
        <f t="shared" si="165"/>
        <v/>
      </c>
      <c r="L123" s="33" t="str">
        <f>IF(R123="","",R123/4)</f>
        <v/>
      </c>
      <c r="M123" s="33" t="str">
        <f t="shared" si="166"/>
        <v/>
      </c>
      <c r="N123" s="33" t="str">
        <f t="shared" si="167"/>
        <v/>
      </c>
      <c r="O123" s="33" t="str">
        <f t="shared" si="168"/>
        <v/>
      </c>
      <c r="P123" s="33"/>
      <c r="Q123" s="33"/>
      <c r="R123" s="48" t="s">
        <v>171</v>
      </c>
      <c r="S123" s="50" t="s">
        <v>171</v>
      </c>
      <c r="T123" s="50" t="s">
        <v>171</v>
      </c>
      <c r="U123" s="50" t="s">
        <v>171</v>
      </c>
      <c r="V123" s="50" t="s">
        <v>171</v>
      </c>
      <c r="W123" s="50" t="s">
        <v>171</v>
      </c>
      <c r="X123" s="50" t="s">
        <v>171</v>
      </c>
      <c r="Y123" s="50" t="s">
        <v>171</v>
      </c>
      <c r="Z123" s="50" t="s">
        <v>171</v>
      </c>
      <c r="AA123" s="50" t="s">
        <v>171</v>
      </c>
      <c r="AB123" s="50" t="s">
        <v>171</v>
      </c>
      <c r="AC123" s="50" t="s">
        <v>171</v>
      </c>
      <c r="AD123" s="50" t="s">
        <v>171</v>
      </c>
      <c r="AE123" s="50" t="s">
        <v>171</v>
      </c>
      <c r="AF123" s="50" t="s">
        <v>171</v>
      </c>
      <c r="AG123" s="50" t="s">
        <v>171</v>
      </c>
      <c r="AH123" s="50" t="s">
        <v>171</v>
      </c>
      <c r="AI123" s="50" t="s">
        <v>171</v>
      </c>
      <c r="AJ123" s="50" t="s">
        <v>171</v>
      </c>
      <c r="AK123" s="50" t="s">
        <v>171</v>
      </c>
      <c r="AL123" s="50" t="s">
        <v>171</v>
      </c>
    </row>
    <row r="124" spans="2:38">
      <c r="B124" s="31">
        <v>51</v>
      </c>
      <c r="C124" t="s">
        <v>7</v>
      </c>
      <c r="D124" s="6" t="str">
        <f t="shared" ref="D124:D126" si="169">IF(SUM(I124:O124)=0,"\I: ","CHP")</f>
        <v>CHP</v>
      </c>
      <c r="E124" t="s">
        <v>64</v>
      </c>
      <c r="F124" s="6" t="str">
        <f t="shared" si="158"/>
        <v>DK</v>
      </c>
      <c r="G124" s="22" t="str">
        <f t="shared" ref="G124:G126" si="170">$G$7</f>
        <v>PASTI</v>
      </c>
      <c r="H124" t="s">
        <v>34</v>
      </c>
      <c r="I124" s="42">
        <f t="shared" si="165"/>
        <v>121.08750000000001</v>
      </c>
      <c r="J124" s="42">
        <f t="shared" si="165"/>
        <v>121.08750000000001</v>
      </c>
      <c r="K124" s="42">
        <f t="shared" si="165"/>
        <v>121.08750000000001</v>
      </c>
      <c r="L124" s="42">
        <f>IF(R124="","",R124/4)</f>
        <v>121.08750000000001</v>
      </c>
      <c r="M124" s="43" t="str">
        <f>IF(SUM(S124:AB124)=0,"",SUM(S124:AB124))</f>
        <v/>
      </c>
      <c r="N124" s="43" t="str">
        <f>IF(SUM(AC124:AG124)=0,"",SUM(AC124:AG124))</f>
        <v/>
      </c>
      <c r="O124" s="43" t="str">
        <f>IF(SUM(AH124:AL124)=0,"",SUM(AH124:AL124))</f>
        <v/>
      </c>
      <c r="P124" s="32"/>
      <c r="Q124" s="32"/>
      <c r="R124" s="48">
        <v>484.35</v>
      </c>
      <c r="S124" s="50" t="s">
        <v>171</v>
      </c>
      <c r="T124" s="50" t="s">
        <v>171</v>
      </c>
      <c r="U124" s="50" t="s">
        <v>171</v>
      </c>
      <c r="V124" s="50" t="s">
        <v>171</v>
      </c>
      <c r="W124" s="50" t="s">
        <v>171</v>
      </c>
      <c r="X124" s="50" t="s">
        <v>171</v>
      </c>
      <c r="Y124" s="50" t="s">
        <v>171</v>
      </c>
      <c r="Z124" s="50" t="s">
        <v>171</v>
      </c>
      <c r="AA124" s="50" t="s">
        <v>171</v>
      </c>
      <c r="AB124" s="50" t="s">
        <v>171</v>
      </c>
      <c r="AC124" s="50" t="s">
        <v>171</v>
      </c>
      <c r="AD124" s="50" t="s">
        <v>171</v>
      </c>
      <c r="AE124" s="50" t="s">
        <v>171</v>
      </c>
      <c r="AF124" s="50" t="s">
        <v>171</v>
      </c>
      <c r="AG124" s="50" t="s">
        <v>171</v>
      </c>
      <c r="AH124" s="50" t="s">
        <v>171</v>
      </c>
      <c r="AI124" s="50" t="s">
        <v>171</v>
      </c>
      <c r="AJ124" s="50" t="s">
        <v>171</v>
      </c>
      <c r="AK124" s="50" t="s">
        <v>171</v>
      </c>
      <c r="AL124" s="50" t="s">
        <v>171</v>
      </c>
    </row>
    <row r="125" spans="2:38">
      <c r="B125" s="26">
        <v>56</v>
      </c>
      <c r="C125" t="s">
        <v>8</v>
      </c>
      <c r="D125" s="6" t="str">
        <f t="shared" si="169"/>
        <v>CHP</v>
      </c>
      <c r="E125" t="s">
        <v>65</v>
      </c>
      <c r="F125" s="6" t="str">
        <f t="shared" si="158"/>
        <v>DK</v>
      </c>
      <c r="G125" s="22" t="str">
        <f t="shared" si="170"/>
        <v>PASTI</v>
      </c>
      <c r="H125" t="s">
        <v>35</v>
      </c>
      <c r="I125" s="42">
        <f t="shared" si="165"/>
        <v>81.524000000000001</v>
      </c>
      <c r="J125" s="42">
        <f t="shared" si="165"/>
        <v>81.524000000000001</v>
      </c>
      <c r="K125" s="42">
        <f t="shared" si="165"/>
        <v>81.524000000000001</v>
      </c>
      <c r="L125" s="42">
        <f>IF(R125="","",R125/4)</f>
        <v>81.524000000000001</v>
      </c>
      <c r="M125" s="43" t="str">
        <f t="shared" ref="M125" si="171">IF(SUM(S125:AB125)=0,"",SUM(S125:AB125))</f>
        <v/>
      </c>
      <c r="N125" s="43" t="str">
        <f t="shared" ref="N125" si="172">IF(SUM(AC125:AG125)=0,"",SUM(AC125:AG125))</f>
        <v/>
      </c>
      <c r="O125" s="43" t="str">
        <f t="shared" ref="O125" si="173">IF(SUM(AH125:AL125)=0,"",SUM(AH125:AL125))</f>
        <v/>
      </c>
      <c r="P125" s="32"/>
      <c r="Q125" s="32"/>
      <c r="R125" s="48">
        <v>326.096</v>
      </c>
      <c r="S125" s="50" t="s">
        <v>171</v>
      </c>
      <c r="T125" s="50" t="s">
        <v>171</v>
      </c>
      <c r="U125" s="50" t="s">
        <v>171</v>
      </c>
      <c r="V125" s="50" t="s">
        <v>171</v>
      </c>
      <c r="W125" s="50" t="s">
        <v>171</v>
      </c>
      <c r="X125" s="50" t="s">
        <v>171</v>
      </c>
      <c r="Y125" s="50" t="s">
        <v>171</v>
      </c>
      <c r="Z125" s="50" t="s">
        <v>171</v>
      </c>
      <c r="AA125" s="50" t="s">
        <v>171</v>
      </c>
      <c r="AB125" s="50" t="s">
        <v>171</v>
      </c>
      <c r="AC125" s="50" t="s">
        <v>171</v>
      </c>
      <c r="AD125" s="50" t="s">
        <v>171</v>
      </c>
      <c r="AE125" s="50" t="s">
        <v>171</v>
      </c>
      <c r="AF125" s="50" t="s">
        <v>171</v>
      </c>
      <c r="AG125" s="50" t="s">
        <v>171</v>
      </c>
      <c r="AH125" s="50" t="s">
        <v>171</v>
      </c>
      <c r="AI125" s="50" t="s">
        <v>171</v>
      </c>
      <c r="AJ125" s="50" t="s">
        <v>171</v>
      </c>
      <c r="AK125" s="50" t="s">
        <v>171</v>
      </c>
      <c r="AL125" s="50" t="s">
        <v>171</v>
      </c>
    </row>
    <row r="126" spans="2:38">
      <c r="B126" s="26"/>
      <c r="C126" s="23" t="s">
        <v>93</v>
      </c>
      <c r="D126" s="6" t="str">
        <f t="shared" si="169"/>
        <v>CHP</v>
      </c>
      <c r="E126" s="23" t="s">
        <v>66</v>
      </c>
      <c r="F126" s="6" t="str">
        <f t="shared" si="158"/>
        <v>DK</v>
      </c>
      <c r="G126" s="22" t="str">
        <f t="shared" si="170"/>
        <v>PASTI</v>
      </c>
      <c r="H126" t="s">
        <v>36</v>
      </c>
      <c r="I126" s="42">
        <f>IF(SUM(I127:I129)=0,"",SUM(I127:I129))</f>
        <v>144.47999999999999</v>
      </c>
      <c r="J126" s="42">
        <f t="shared" ref="J126:K126" si="174">IF(SUM(J127:J129)=0,"",SUM(J127:J129))</f>
        <v>144.47999999999999</v>
      </c>
      <c r="K126" s="42">
        <f t="shared" si="174"/>
        <v>144.47999999999999</v>
      </c>
      <c r="L126" s="42">
        <f>IF(SUM(L127:L129)=0,"",SUM(L127:L129))</f>
        <v>144.47999999999999</v>
      </c>
      <c r="M126" s="43" t="str">
        <f>IF(SUM(M127:M129)=0,"",SUM(M127:M129))</f>
        <v/>
      </c>
      <c r="N126" s="43" t="str">
        <f>IF(SUM(N127:N129)=0,"",SUM(N127:N129))</f>
        <v/>
      </c>
      <c r="O126" s="43" t="str">
        <f>IF(SUM(O127:O129)=0,"",SUM(O127:O129))</f>
        <v/>
      </c>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spans="2:38">
      <c r="B127" s="26">
        <v>61</v>
      </c>
      <c r="C127" s="29" t="s">
        <v>4</v>
      </c>
      <c r="D127" s="6" t="s">
        <v>90</v>
      </c>
      <c r="E127" s="27"/>
      <c r="F127" s="6" t="str">
        <f t="shared" si="158"/>
        <v>DK</v>
      </c>
      <c r="G127" s="6" t="s">
        <v>90</v>
      </c>
      <c r="H127" s="28"/>
      <c r="I127" s="33">
        <f t="shared" ref="I127:K132" si="175">$L127</f>
        <v>137.125</v>
      </c>
      <c r="J127" s="33">
        <f t="shared" si="175"/>
        <v>137.125</v>
      </c>
      <c r="K127" s="33">
        <f t="shared" si="175"/>
        <v>137.125</v>
      </c>
      <c r="L127" s="33">
        <f t="shared" ref="L127:L132" si="176">IF(R127="","",R127/4)</f>
        <v>137.125</v>
      </c>
      <c r="M127" s="33" t="str">
        <f t="shared" ref="M127:M132" si="177">IF(SUM(S127:AB127)=0,"",SUM(S127:AB127))</f>
        <v/>
      </c>
      <c r="N127" s="33" t="str">
        <f t="shared" ref="N127:N132" si="178">IF(SUM(AC127:AG127)=0,"",SUM(AC127:AG127))</f>
        <v/>
      </c>
      <c r="O127" s="33" t="str">
        <f t="shared" ref="O127:O132" si="179">IF(SUM(AH127:AL127)=0,"",SUM(AH127:AL127))</f>
        <v/>
      </c>
      <c r="P127" s="33"/>
      <c r="Q127" s="33"/>
      <c r="R127" s="48">
        <v>548.5</v>
      </c>
      <c r="S127" s="50" t="s">
        <v>171</v>
      </c>
      <c r="T127" s="50" t="s">
        <v>171</v>
      </c>
      <c r="U127" s="50" t="s">
        <v>171</v>
      </c>
      <c r="V127" s="50" t="s">
        <v>171</v>
      </c>
      <c r="W127" s="50" t="s">
        <v>171</v>
      </c>
      <c r="X127" s="50" t="s">
        <v>171</v>
      </c>
      <c r="Y127" s="50" t="s">
        <v>171</v>
      </c>
      <c r="Z127" s="50" t="s">
        <v>171</v>
      </c>
      <c r="AA127" s="50" t="s">
        <v>171</v>
      </c>
      <c r="AB127" s="50" t="s">
        <v>171</v>
      </c>
      <c r="AC127" s="50" t="s">
        <v>171</v>
      </c>
      <c r="AD127" s="50" t="s">
        <v>171</v>
      </c>
      <c r="AE127" s="50" t="s">
        <v>171</v>
      </c>
      <c r="AF127" s="50" t="s">
        <v>171</v>
      </c>
      <c r="AG127" s="50" t="s">
        <v>171</v>
      </c>
      <c r="AH127" s="50" t="s">
        <v>171</v>
      </c>
      <c r="AI127" s="50" t="s">
        <v>171</v>
      </c>
      <c r="AJ127" s="50" t="s">
        <v>171</v>
      </c>
      <c r="AK127" s="50" t="s">
        <v>171</v>
      </c>
      <c r="AL127" s="50" t="s">
        <v>171</v>
      </c>
    </row>
    <row r="128" spans="2:38">
      <c r="B128" s="26">
        <v>71</v>
      </c>
      <c r="C128" s="29" t="s">
        <v>10</v>
      </c>
      <c r="D128" s="6" t="s">
        <v>90</v>
      </c>
      <c r="E128" s="27"/>
      <c r="F128" s="6" t="str">
        <f t="shared" si="158"/>
        <v>DK</v>
      </c>
      <c r="G128" s="6" t="s">
        <v>90</v>
      </c>
      <c r="H128" s="28"/>
      <c r="I128" s="33">
        <f t="shared" si="175"/>
        <v>1.105</v>
      </c>
      <c r="J128" s="33">
        <f t="shared" si="175"/>
        <v>1.105</v>
      </c>
      <c r="K128" s="33">
        <f t="shared" si="175"/>
        <v>1.105</v>
      </c>
      <c r="L128" s="33">
        <f t="shared" si="176"/>
        <v>1.105</v>
      </c>
      <c r="M128" s="33" t="str">
        <f t="shared" si="177"/>
        <v/>
      </c>
      <c r="N128" s="33" t="str">
        <f t="shared" si="178"/>
        <v/>
      </c>
      <c r="O128" s="33" t="str">
        <f t="shared" si="179"/>
        <v/>
      </c>
      <c r="P128" s="33"/>
      <c r="Q128" s="33"/>
      <c r="R128" s="48">
        <v>4.42</v>
      </c>
      <c r="S128" s="50" t="s">
        <v>171</v>
      </c>
      <c r="T128" s="50" t="s">
        <v>171</v>
      </c>
      <c r="U128" s="50" t="s">
        <v>171</v>
      </c>
      <c r="V128" s="50" t="s">
        <v>171</v>
      </c>
      <c r="W128" s="50" t="s">
        <v>171</v>
      </c>
      <c r="X128" s="50" t="s">
        <v>171</v>
      </c>
      <c r="Y128" s="50" t="s">
        <v>171</v>
      </c>
      <c r="Z128" s="50" t="s">
        <v>171</v>
      </c>
      <c r="AA128" s="50" t="s">
        <v>171</v>
      </c>
      <c r="AB128" s="50" t="s">
        <v>171</v>
      </c>
      <c r="AC128" s="50" t="s">
        <v>171</v>
      </c>
      <c r="AD128" s="50" t="s">
        <v>171</v>
      </c>
      <c r="AE128" s="50" t="s">
        <v>171</v>
      </c>
      <c r="AF128" s="50" t="s">
        <v>171</v>
      </c>
      <c r="AG128" s="50" t="s">
        <v>171</v>
      </c>
      <c r="AH128" s="50" t="s">
        <v>171</v>
      </c>
      <c r="AI128" s="50" t="s">
        <v>171</v>
      </c>
      <c r="AJ128" s="50" t="s">
        <v>171</v>
      </c>
      <c r="AK128" s="50" t="s">
        <v>171</v>
      </c>
      <c r="AL128" s="50" t="s">
        <v>171</v>
      </c>
    </row>
    <row r="129" spans="2:38">
      <c r="B129" s="26">
        <v>76</v>
      </c>
      <c r="C129" s="29" t="s">
        <v>101</v>
      </c>
      <c r="D129" s="6" t="s">
        <v>90</v>
      </c>
      <c r="E129" s="27"/>
      <c r="F129" s="6" t="str">
        <f t="shared" si="158"/>
        <v>DK</v>
      </c>
      <c r="G129" s="6" t="s">
        <v>90</v>
      </c>
      <c r="H129" s="28"/>
      <c r="I129" s="33">
        <f t="shared" si="175"/>
        <v>6.25</v>
      </c>
      <c r="J129" s="33">
        <f t="shared" si="175"/>
        <v>6.25</v>
      </c>
      <c r="K129" s="33">
        <f t="shared" si="175"/>
        <v>6.25</v>
      </c>
      <c r="L129" s="33">
        <f t="shared" si="176"/>
        <v>6.25</v>
      </c>
      <c r="M129" s="33" t="str">
        <f t="shared" si="177"/>
        <v/>
      </c>
      <c r="N129" s="33" t="str">
        <f t="shared" si="178"/>
        <v/>
      </c>
      <c r="O129" s="33" t="str">
        <f t="shared" si="179"/>
        <v/>
      </c>
      <c r="P129" s="33"/>
      <c r="Q129" s="33"/>
      <c r="R129" s="48">
        <v>25</v>
      </c>
      <c r="S129" s="50" t="s">
        <v>171</v>
      </c>
      <c r="T129" s="50" t="s">
        <v>171</v>
      </c>
      <c r="U129" s="50" t="s">
        <v>171</v>
      </c>
      <c r="V129" s="50" t="s">
        <v>171</v>
      </c>
      <c r="W129" s="50" t="s">
        <v>171</v>
      </c>
      <c r="X129" s="50" t="s">
        <v>171</v>
      </c>
      <c r="Y129" s="50" t="s">
        <v>171</v>
      </c>
      <c r="Z129" s="50" t="s">
        <v>171</v>
      </c>
      <c r="AA129" s="50" t="s">
        <v>171</v>
      </c>
      <c r="AB129" s="50" t="s">
        <v>171</v>
      </c>
      <c r="AC129" s="50" t="s">
        <v>171</v>
      </c>
      <c r="AD129" s="50" t="s">
        <v>171</v>
      </c>
      <c r="AE129" s="50" t="s">
        <v>171</v>
      </c>
      <c r="AF129" s="50" t="s">
        <v>171</v>
      </c>
      <c r="AG129" s="50" t="s">
        <v>171</v>
      </c>
      <c r="AH129" s="50" t="s">
        <v>171</v>
      </c>
      <c r="AI129" s="50" t="s">
        <v>171</v>
      </c>
      <c r="AJ129" s="50" t="s">
        <v>171</v>
      </c>
      <c r="AK129" s="50" t="s">
        <v>171</v>
      </c>
      <c r="AL129" s="50" t="s">
        <v>171</v>
      </c>
    </row>
    <row r="130" spans="2:38">
      <c r="B130" s="26">
        <v>81</v>
      </c>
      <c r="C130" t="s">
        <v>12</v>
      </c>
      <c r="D130" s="6" t="str">
        <f t="shared" ref="D130:D132" si="180">IF(SUM(I130:O130)=0,"\I: ","CHP")</f>
        <v>CHP</v>
      </c>
      <c r="E130" t="s">
        <v>62</v>
      </c>
      <c r="F130" s="6" t="str">
        <f t="shared" si="158"/>
        <v>DK</v>
      </c>
      <c r="G130" s="22" t="str">
        <f t="shared" ref="G130:G132" si="181">$G$7</f>
        <v>PASTI</v>
      </c>
      <c r="H130" t="s">
        <v>32</v>
      </c>
      <c r="I130" s="42">
        <f t="shared" si="175"/>
        <v>7.182500000000001</v>
      </c>
      <c r="J130" s="42">
        <f t="shared" si="175"/>
        <v>7.182500000000001</v>
      </c>
      <c r="K130" s="42">
        <f t="shared" si="175"/>
        <v>7.182500000000001</v>
      </c>
      <c r="L130" s="42">
        <f t="shared" si="176"/>
        <v>7.182500000000001</v>
      </c>
      <c r="M130" s="43">
        <f t="shared" si="177"/>
        <v>0.31</v>
      </c>
      <c r="N130" s="43">
        <f t="shared" si="178"/>
        <v>0.7</v>
      </c>
      <c r="O130" s="43" t="str">
        <f t="shared" si="179"/>
        <v/>
      </c>
      <c r="P130" s="32"/>
      <c r="Q130" s="32"/>
      <c r="R130" s="48">
        <v>28.730000000000004</v>
      </c>
      <c r="S130" s="50" t="s">
        <v>171</v>
      </c>
      <c r="T130" s="50">
        <v>6.9999999999999993E-2</v>
      </c>
      <c r="U130" s="50">
        <v>0.04</v>
      </c>
      <c r="V130" s="50" t="s">
        <v>171</v>
      </c>
      <c r="W130" s="50" t="s">
        <v>171</v>
      </c>
      <c r="X130" s="50" t="s">
        <v>171</v>
      </c>
      <c r="Y130" s="50" t="s">
        <v>171</v>
      </c>
      <c r="Z130" s="50" t="s">
        <v>171</v>
      </c>
      <c r="AA130" s="50" t="s">
        <v>171</v>
      </c>
      <c r="AB130" s="50">
        <v>0.2</v>
      </c>
      <c r="AC130" s="50" t="s">
        <v>171</v>
      </c>
      <c r="AD130" s="50" t="s">
        <v>171</v>
      </c>
      <c r="AE130" s="50" t="s">
        <v>171</v>
      </c>
      <c r="AF130" s="50" t="s">
        <v>171</v>
      </c>
      <c r="AG130" s="50">
        <v>0.7</v>
      </c>
      <c r="AH130" s="50" t="s">
        <v>171</v>
      </c>
      <c r="AI130" s="50" t="s">
        <v>171</v>
      </c>
      <c r="AJ130" s="50" t="s">
        <v>171</v>
      </c>
      <c r="AK130" s="50" t="s">
        <v>171</v>
      </c>
      <c r="AL130" s="50" t="s">
        <v>171</v>
      </c>
    </row>
    <row r="131" spans="2:38">
      <c r="B131" s="26">
        <v>102</v>
      </c>
      <c r="C131" t="s">
        <v>13</v>
      </c>
      <c r="D131" s="6" t="str">
        <f t="shared" si="180"/>
        <v>CHP</v>
      </c>
      <c r="E131" t="s">
        <v>61</v>
      </c>
      <c r="F131" s="6" t="str">
        <f t="shared" si="158"/>
        <v>DK</v>
      </c>
      <c r="G131" s="22" t="str">
        <f t="shared" si="181"/>
        <v>PASTI</v>
      </c>
      <c r="H131" t="s">
        <v>31</v>
      </c>
      <c r="I131" s="42">
        <f t="shared" si="175"/>
        <v>126.285</v>
      </c>
      <c r="J131" s="42">
        <f t="shared" si="175"/>
        <v>126.285</v>
      </c>
      <c r="K131" s="42">
        <f t="shared" si="175"/>
        <v>126.285</v>
      </c>
      <c r="L131" s="42">
        <f t="shared" si="176"/>
        <v>126.285</v>
      </c>
      <c r="M131" s="43" t="str">
        <f t="shared" si="177"/>
        <v/>
      </c>
      <c r="N131" s="43" t="str">
        <f t="shared" si="178"/>
        <v/>
      </c>
      <c r="O131" s="43" t="str">
        <f t="shared" si="179"/>
        <v/>
      </c>
      <c r="P131" s="32"/>
      <c r="Q131" s="32"/>
      <c r="R131" s="48">
        <v>505.14</v>
      </c>
      <c r="S131" s="50" t="s">
        <v>171</v>
      </c>
      <c r="T131" s="50" t="s">
        <v>171</v>
      </c>
      <c r="U131" s="50" t="s">
        <v>171</v>
      </c>
      <c r="V131" s="50" t="s">
        <v>171</v>
      </c>
      <c r="W131" s="50" t="s">
        <v>171</v>
      </c>
      <c r="X131" s="50" t="s">
        <v>171</v>
      </c>
      <c r="Y131" s="50" t="s">
        <v>171</v>
      </c>
      <c r="Z131" s="50" t="s">
        <v>171</v>
      </c>
      <c r="AA131" s="50" t="s">
        <v>171</v>
      </c>
      <c r="AB131" s="50" t="s">
        <v>171</v>
      </c>
      <c r="AC131" s="50" t="s">
        <v>171</v>
      </c>
      <c r="AD131" s="50" t="s">
        <v>171</v>
      </c>
      <c r="AE131" s="50" t="s">
        <v>171</v>
      </c>
      <c r="AF131" s="50" t="s">
        <v>171</v>
      </c>
      <c r="AG131" s="50" t="s">
        <v>171</v>
      </c>
      <c r="AH131" s="50" t="s">
        <v>171</v>
      </c>
      <c r="AI131" s="50" t="s">
        <v>171</v>
      </c>
      <c r="AJ131" s="50" t="s">
        <v>171</v>
      </c>
      <c r="AK131" s="50" t="s">
        <v>171</v>
      </c>
      <c r="AL131" s="50" t="s">
        <v>171</v>
      </c>
    </row>
    <row r="132" spans="2:38">
      <c r="B132" s="35">
        <v>118</v>
      </c>
      <c r="C132" s="5" t="s">
        <v>14</v>
      </c>
      <c r="D132" s="5" t="str">
        <f t="shared" si="180"/>
        <v>CHP</v>
      </c>
      <c r="E132" s="5" t="s">
        <v>58</v>
      </c>
      <c r="F132" s="5" t="str">
        <f t="shared" si="158"/>
        <v>DK</v>
      </c>
      <c r="G132" s="36" t="str">
        <f t="shared" si="181"/>
        <v>PASTI</v>
      </c>
      <c r="H132" s="5" t="s">
        <v>28</v>
      </c>
      <c r="I132" s="52">
        <f t="shared" si="175"/>
        <v>93.5625</v>
      </c>
      <c r="J132" s="52">
        <f t="shared" si="175"/>
        <v>93.5625</v>
      </c>
      <c r="K132" s="52">
        <f t="shared" si="175"/>
        <v>93.5625</v>
      </c>
      <c r="L132" s="52">
        <f t="shared" si="176"/>
        <v>93.5625</v>
      </c>
      <c r="M132" s="44">
        <f t="shared" si="177"/>
        <v>128.19999999999999</v>
      </c>
      <c r="N132" s="44">
        <f t="shared" si="178"/>
        <v>197</v>
      </c>
      <c r="O132" s="44">
        <f t="shared" si="179"/>
        <v>715</v>
      </c>
      <c r="P132" s="32"/>
      <c r="Q132" s="32"/>
      <c r="R132" s="49">
        <v>374.25</v>
      </c>
      <c r="S132" s="51" t="s">
        <v>171</v>
      </c>
      <c r="T132" s="51" t="s">
        <v>171</v>
      </c>
      <c r="U132" s="51">
        <v>39</v>
      </c>
      <c r="V132" s="51">
        <v>17.2</v>
      </c>
      <c r="W132" s="51" t="s">
        <v>171</v>
      </c>
      <c r="X132" s="51" t="s">
        <v>171</v>
      </c>
      <c r="Y132" s="51" t="s">
        <v>171</v>
      </c>
      <c r="Z132" s="51" t="s">
        <v>171</v>
      </c>
      <c r="AA132" s="51">
        <v>72</v>
      </c>
      <c r="AB132" s="51" t="s">
        <v>171</v>
      </c>
      <c r="AC132" s="51" t="s">
        <v>171</v>
      </c>
      <c r="AD132" s="51">
        <v>32</v>
      </c>
      <c r="AE132" s="51" t="s">
        <v>171</v>
      </c>
      <c r="AF132" s="51" t="s">
        <v>171</v>
      </c>
      <c r="AG132" s="51">
        <v>165</v>
      </c>
      <c r="AH132" s="51" t="s">
        <v>171</v>
      </c>
      <c r="AI132" s="51" t="s">
        <v>171</v>
      </c>
      <c r="AJ132" s="51" t="s">
        <v>171</v>
      </c>
      <c r="AK132" s="51">
        <v>715</v>
      </c>
      <c r="AL132" s="51" t="s">
        <v>171</v>
      </c>
    </row>
    <row r="133" spans="2:38">
      <c r="B133" s="26">
        <v>9</v>
      </c>
      <c r="C133" t="s">
        <v>1</v>
      </c>
      <c r="D133" s="6" t="str">
        <f>IF(SUM(I133:O133)=0,"\I: ","CHP")</f>
        <v xml:space="preserve">\I: </v>
      </c>
      <c r="E133" t="s">
        <v>59</v>
      </c>
      <c r="F133" s="34" t="s">
        <v>108</v>
      </c>
      <c r="G133" s="22" t="str">
        <f>$G$7</f>
        <v>PASTI</v>
      </c>
      <c r="H133" s="22" t="s">
        <v>29</v>
      </c>
      <c r="I133" s="42" t="str">
        <f>$L133</f>
        <v/>
      </c>
      <c r="J133" s="42" t="str">
        <f>$L133</f>
        <v/>
      </c>
      <c r="K133" s="42" t="str">
        <f>$L133</f>
        <v/>
      </c>
      <c r="L133" s="42" t="str">
        <f>IF(R133="","",R133/4)</f>
        <v/>
      </c>
      <c r="M133" s="43" t="str">
        <f>IF(SUM(S133:AB133)=0,"",SUM(S133:AB133))</f>
        <v/>
      </c>
      <c r="N133" s="43" t="str">
        <f>IF(SUM(AC133:AG133)=0,"",SUM(AC133:AG133))</f>
        <v/>
      </c>
      <c r="O133" s="43" t="str">
        <f>IF(SUM(AH133:AL133)=0,"",SUM(AH133:AL133))</f>
        <v/>
      </c>
      <c r="P133" s="32"/>
      <c r="Q133" s="32"/>
      <c r="R133" s="48" t="s">
        <v>171</v>
      </c>
      <c r="S133" s="50" t="s">
        <v>171</v>
      </c>
      <c r="T133" s="50" t="s">
        <v>171</v>
      </c>
      <c r="U133" s="50" t="s">
        <v>171</v>
      </c>
      <c r="V133" s="50" t="s">
        <v>171</v>
      </c>
      <c r="W133" s="50" t="s">
        <v>171</v>
      </c>
      <c r="X133" s="50" t="s">
        <v>171</v>
      </c>
      <c r="Y133" s="50" t="s">
        <v>171</v>
      </c>
      <c r="Z133" s="50" t="s">
        <v>171</v>
      </c>
      <c r="AA133" s="50" t="s">
        <v>171</v>
      </c>
      <c r="AB133" s="50" t="s">
        <v>171</v>
      </c>
      <c r="AC133" s="50" t="s">
        <v>171</v>
      </c>
      <c r="AD133" s="50" t="s">
        <v>171</v>
      </c>
      <c r="AE133" s="50" t="s">
        <v>171</v>
      </c>
      <c r="AF133" s="50" t="s">
        <v>171</v>
      </c>
      <c r="AG133" s="50" t="s">
        <v>171</v>
      </c>
      <c r="AH133" s="50" t="s">
        <v>171</v>
      </c>
      <c r="AI133" s="50" t="s">
        <v>171</v>
      </c>
      <c r="AJ133" s="50" t="s">
        <v>171</v>
      </c>
      <c r="AK133" s="50" t="s">
        <v>171</v>
      </c>
      <c r="AL133" s="50" t="s">
        <v>171</v>
      </c>
    </row>
    <row r="134" spans="2:38">
      <c r="B134" s="26"/>
      <c r="C134" s="23" t="s">
        <v>92</v>
      </c>
      <c r="D134" s="6" t="str">
        <f>IF(SUM(I134:O134)=0,"\I: ","CHP")</f>
        <v xml:space="preserve">\I: </v>
      </c>
      <c r="E134" s="23" t="s">
        <v>60</v>
      </c>
      <c r="F134" s="6" t="str">
        <f>F133</f>
        <v>EE</v>
      </c>
      <c r="G134" s="22" t="str">
        <f>$G$7</f>
        <v>PASTI</v>
      </c>
      <c r="H134" t="s">
        <v>30</v>
      </c>
      <c r="I134" s="42" t="str">
        <f>IF(SUM(I135:I137)=0,"",SUM(I135:I137))</f>
        <v/>
      </c>
      <c r="J134" s="42" t="str">
        <f t="shared" ref="J134:L134" si="182">IF(SUM(J135:J137)=0,"",SUM(J135:J137))</f>
        <v/>
      </c>
      <c r="K134" s="42" t="str">
        <f t="shared" si="182"/>
        <v/>
      </c>
      <c r="L134" s="42" t="str">
        <f t="shared" si="182"/>
        <v/>
      </c>
      <c r="M134" s="43" t="str">
        <f>IF(SUM(M135:M137)=0,"",SUM(M135:M137))</f>
        <v/>
      </c>
      <c r="N134" s="43" t="str">
        <f t="shared" ref="N134:O134" si="183">IF(SUM(N135:N137)=0,"",SUM(N135:N137))</f>
        <v/>
      </c>
      <c r="O134" s="43" t="str">
        <f t="shared" si="183"/>
        <v/>
      </c>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row>
    <row r="135" spans="2:38">
      <c r="B135" s="26">
        <v>14</v>
      </c>
      <c r="C135" s="30" t="s">
        <v>2</v>
      </c>
      <c r="D135" s="6" t="s">
        <v>90</v>
      </c>
      <c r="E135" s="26"/>
      <c r="F135" s="6" t="str">
        <f t="shared" ref="F135:F150" si="184">F134</f>
        <v>EE</v>
      </c>
      <c r="G135" s="6" t="s">
        <v>90</v>
      </c>
      <c r="H135" s="28"/>
      <c r="I135" s="33" t="str">
        <f>$L135</f>
        <v/>
      </c>
      <c r="J135" s="33" t="str">
        <f t="shared" ref="I135:K137" si="185">$L135</f>
        <v/>
      </c>
      <c r="K135" s="33" t="str">
        <f t="shared" si="185"/>
        <v/>
      </c>
      <c r="L135" s="33" t="str">
        <f>IF(R135="","",R135/4)</f>
        <v/>
      </c>
      <c r="M135" s="33" t="str">
        <f>IF(SUM(S135:AB135)=0,"",SUM(S135:AB135))</f>
        <v/>
      </c>
      <c r="N135" s="33" t="str">
        <f>IF(SUM(AC135:AG135)=0,"",SUM(AC135:AG135))</f>
        <v/>
      </c>
      <c r="O135" s="33" t="str">
        <f>IF(SUM(AH135:AL135)=0,"",SUM(AH135:AL135))</f>
        <v/>
      </c>
      <c r="P135" s="33"/>
      <c r="Q135" s="33"/>
      <c r="R135" s="48" t="s">
        <v>171</v>
      </c>
      <c r="S135" s="50" t="s">
        <v>171</v>
      </c>
      <c r="T135" s="50" t="s">
        <v>171</v>
      </c>
      <c r="U135" s="50" t="s">
        <v>171</v>
      </c>
      <c r="V135" s="50" t="s">
        <v>171</v>
      </c>
      <c r="W135" s="50" t="s">
        <v>171</v>
      </c>
      <c r="X135" s="50" t="s">
        <v>171</v>
      </c>
      <c r="Y135" s="50" t="s">
        <v>171</v>
      </c>
      <c r="Z135" s="50" t="s">
        <v>171</v>
      </c>
      <c r="AA135" s="50" t="s">
        <v>171</v>
      </c>
      <c r="AB135" s="50" t="s">
        <v>171</v>
      </c>
      <c r="AC135" s="50" t="s">
        <v>171</v>
      </c>
      <c r="AD135" s="50" t="s">
        <v>171</v>
      </c>
      <c r="AE135" s="50" t="s">
        <v>171</v>
      </c>
      <c r="AF135" s="50" t="s">
        <v>171</v>
      </c>
      <c r="AG135" s="50" t="s">
        <v>171</v>
      </c>
      <c r="AH135" s="50" t="s">
        <v>171</v>
      </c>
      <c r="AI135" s="50" t="s">
        <v>171</v>
      </c>
      <c r="AJ135" s="50" t="s">
        <v>171</v>
      </c>
      <c r="AK135" s="50" t="s">
        <v>171</v>
      </c>
      <c r="AL135" s="50" t="s">
        <v>171</v>
      </c>
    </row>
    <row r="136" spans="2:38">
      <c r="B136" s="26">
        <v>19</v>
      </c>
      <c r="C136" s="30" t="s">
        <v>99</v>
      </c>
      <c r="D136" s="6" t="s">
        <v>90</v>
      </c>
      <c r="E136" s="26"/>
      <c r="F136" s="6" t="str">
        <f t="shared" si="184"/>
        <v>EE</v>
      </c>
      <c r="G136" s="6" t="s">
        <v>90</v>
      </c>
      <c r="H136" s="28"/>
      <c r="I136" s="33" t="str">
        <f t="shared" si="185"/>
        <v/>
      </c>
      <c r="J136" s="33" t="str">
        <f t="shared" si="185"/>
        <v/>
      </c>
      <c r="K136" s="33" t="str">
        <f t="shared" si="185"/>
        <v/>
      </c>
      <c r="L136" s="33" t="str">
        <f>IF(R136="","",R136/4)</f>
        <v/>
      </c>
      <c r="M136" s="33" t="str">
        <f t="shared" ref="M136:M137" si="186">IF(SUM(S136:AB136)=0,"",SUM(S136:AB136))</f>
        <v/>
      </c>
      <c r="N136" s="33" t="str">
        <f t="shared" ref="N136:N137" si="187">IF(SUM(AC136:AG136)=0,"",SUM(AC136:AG136))</f>
        <v/>
      </c>
      <c r="O136" s="33" t="str">
        <f t="shared" ref="O136:O137" si="188">IF(SUM(AH136:AL136)=0,"",SUM(AH136:AL136))</f>
        <v/>
      </c>
      <c r="P136" s="33"/>
      <c r="Q136" s="33"/>
      <c r="R136" s="48" t="s">
        <v>171</v>
      </c>
      <c r="S136" s="50" t="s">
        <v>171</v>
      </c>
      <c r="T136" s="50" t="s">
        <v>171</v>
      </c>
      <c r="U136" s="50" t="s">
        <v>171</v>
      </c>
      <c r="V136" s="50" t="s">
        <v>171</v>
      </c>
      <c r="W136" s="50" t="s">
        <v>171</v>
      </c>
      <c r="X136" s="50" t="s">
        <v>171</v>
      </c>
      <c r="Y136" s="50" t="s">
        <v>171</v>
      </c>
      <c r="Z136" s="50" t="s">
        <v>171</v>
      </c>
      <c r="AA136" s="50" t="s">
        <v>171</v>
      </c>
      <c r="AB136" s="50" t="s">
        <v>171</v>
      </c>
      <c r="AC136" s="50" t="s">
        <v>171</v>
      </c>
      <c r="AD136" s="50" t="s">
        <v>171</v>
      </c>
      <c r="AE136" s="50" t="s">
        <v>171</v>
      </c>
      <c r="AF136" s="50" t="s">
        <v>171</v>
      </c>
      <c r="AG136" s="50" t="s">
        <v>171</v>
      </c>
      <c r="AH136" s="50" t="s">
        <v>171</v>
      </c>
      <c r="AI136" s="50" t="s">
        <v>171</v>
      </c>
      <c r="AJ136" s="50" t="s">
        <v>171</v>
      </c>
      <c r="AK136" s="50" t="s">
        <v>171</v>
      </c>
      <c r="AL136" s="50" t="s">
        <v>171</v>
      </c>
    </row>
    <row r="137" spans="2:38">
      <c r="B137" s="26">
        <v>24</v>
      </c>
      <c r="C137" s="30" t="s">
        <v>4</v>
      </c>
      <c r="D137" s="6" t="s">
        <v>90</v>
      </c>
      <c r="E137" s="26"/>
      <c r="F137" s="6" t="str">
        <f t="shared" si="184"/>
        <v>EE</v>
      </c>
      <c r="G137" s="6" t="s">
        <v>90</v>
      </c>
      <c r="H137" s="28"/>
      <c r="I137" s="33" t="str">
        <f t="shared" si="185"/>
        <v/>
      </c>
      <c r="J137" s="33" t="str">
        <f t="shared" si="185"/>
        <v/>
      </c>
      <c r="K137" s="33" t="str">
        <f t="shared" si="185"/>
        <v/>
      </c>
      <c r="L137" s="33" t="str">
        <f>IF(R137="","",R137/4)</f>
        <v/>
      </c>
      <c r="M137" s="33" t="str">
        <f t="shared" si="186"/>
        <v/>
      </c>
      <c r="N137" s="33" t="str">
        <f t="shared" si="187"/>
        <v/>
      </c>
      <c r="O137" s="33" t="str">
        <f t="shared" si="188"/>
        <v/>
      </c>
      <c r="P137" s="33"/>
      <c r="Q137" s="33"/>
      <c r="R137" s="48" t="s">
        <v>171</v>
      </c>
      <c r="S137" s="50" t="s">
        <v>171</v>
      </c>
      <c r="T137" s="50" t="s">
        <v>171</v>
      </c>
      <c r="U137" s="50" t="s">
        <v>171</v>
      </c>
      <c r="V137" s="50" t="s">
        <v>171</v>
      </c>
      <c r="W137" s="50" t="s">
        <v>171</v>
      </c>
      <c r="X137" s="50" t="s">
        <v>171</v>
      </c>
      <c r="Y137" s="50" t="s">
        <v>171</v>
      </c>
      <c r="Z137" s="50" t="s">
        <v>171</v>
      </c>
      <c r="AA137" s="50" t="s">
        <v>171</v>
      </c>
      <c r="AB137" s="50" t="s">
        <v>171</v>
      </c>
      <c r="AC137" s="50" t="s">
        <v>171</v>
      </c>
      <c r="AD137" s="50" t="s">
        <v>171</v>
      </c>
      <c r="AE137" s="50" t="s">
        <v>171</v>
      </c>
      <c r="AF137" s="50" t="s">
        <v>171</v>
      </c>
      <c r="AG137" s="50" t="s">
        <v>171</v>
      </c>
      <c r="AH137" s="50" t="s">
        <v>171</v>
      </c>
      <c r="AI137" s="50" t="s">
        <v>171</v>
      </c>
      <c r="AJ137" s="50" t="s">
        <v>171</v>
      </c>
      <c r="AK137" s="50" t="s">
        <v>171</v>
      </c>
      <c r="AL137" s="50" t="s">
        <v>171</v>
      </c>
    </row>
    <row r="138" spans="2:38">
      <c r="B138" s="26"/>
      <c r="C138" s="23" t="s">
        <v>92</v>
      </c>
      <c r="D138" s="6" t="str">
        <f t="shared" ref="D138" si="189">IF(SUM(I138:O138)=0,"\I: ","CHP")</f>
        <v>CHP</v>
      </c>
      <c r="E138" s="23" t="s">
        <v>63</v>
      </c>
      <c r="F138" s="6" t="str">
        <f t="shared" si="184"/>
        <v>EE</v>
      </c>
      <c r="G138" s="22" t="str">
        <f>$G$7</f>
        <v>PASTI</v>
      </c>
      <c r="H138" t="s">
        <v>33</v>
      </c>
      <c r="I138" s="42">
        <f>IF(SUM(I139:I141)=0,"",SUM(I139:I141))</f>
        <v>60.024999999999999</v>
      </c>
      <c r="J138" s="42">
        <f t="shared" ref="J138:K138" si="190">IF(SUM(J139:J141)=0,"",SUM(J139:J141))</f>
        <v>60.024999999999999</v>
      </c>
      <c r="K138" s="42">
        <f t="shared" si="190"/>
        <v>60.024999999999999</v>
      </c>
      <c r="L138" s="42">
        <f>IF(SUM(L139:L141)=0,"",SUM(L139:L141))</f>
        <v>60.024999999999999</v>
      </c>
      <c r="M138" s="43" t="str">
        <f>IF(SUM(M139:M141)=0,"",SUM(M139:M141))</f>
        <v/>
      </c>
      <c r="N138" s="43" t="str">
        <f>IF(SUM(N139:N141)=0,"",SUM(N139:N141))</f>
        <v/>
      </c>
      <c r="O138" s="43" t="str">
        <f>IF(SUM(O139:O141)=0,"",SUM(O139:O141))</f>
        <v/>
      </c>
      <c r="P138" s="32"/>
      <c r="Q138" s="32"/>
      <c r="R138" s="43"/>
      <c r="S138" s="43"/>
      <c r="T138" s="43"/>
      <c r="U138" s="43"/>
      <c r="V138" s="43"/>
      <c r="W138" s="43"/>
      <c r="X138" s="43"/>
      <c r="Y138" s="43"/>
      <c r="Z138" s="43"/>
      <c r="AA138" s="43"/>
      <c r="AB138" s="43" t="s">
        <v>171</v>
      </c>
      <c r="AC138" s="43"/>
      <c r="AD138" s="43"/>
      <c r="AE138" s="43"/>
      <c r="AF138" s="43"/>
      <c r="AG138" s="43" t="s">
        <v>171</v>
      </c>
      <c r="AH138" s="43"/>
      <c r="AI138" s="43"/>
      <c r="AJ138" s="43"/>
      <c r="AK138" s="43"/>
      <c r="AL138" s="43"/>
    </row>
    <row r="139" spans="2:38">
      <c r="B139" s="26">
        <v>35</v>
      </c>
      <c r="C139" s="30" t="s">
        <v>2</v>
      </c>
      <c r="D139" s="6" t="s">
        <v>90</v>
      </c>
      <c r="E139" s="26"/>
      <c r="F139" s="6" t="str">
        <f t="shared" si="184"/>
        <v>EE</v>
      </c>
      <c r="G139" s="6" t="s">
        <v>90</v>
      </c>
      <c r="H139" s="28"/>
      <c r="I139" s="33" t="str">
        <f t="shared" ref="I139:K143" si="191">$L139</f>
        <v/>
      </c>
      <c r="J139" s="33" t="str">
        <f t="shared" si="191"/>
        <v/>
      </c>
      <c r="K139" s="33" t="str">
        <f t="shared" si="191"/>
        <v/>
      </c>
      <c r="L139" s="33" t="str">
        <f>IF(R139="","",R139/4)</f>
        <v/>
      </c>
      <c r="M139" s="33" t="str">
        <f>IF(SUM(S139:AB139)=0,"",SUM(S139:AB139))</f>
        <v/>
      </c>
      <c r="N139" s="33" t="str">
        <f>IF(SUM(AC139:AG139)=0,"",SUM(AC139:AG139))</f>
        <v/>
      </c>
      <c r="O139" s="33" t="str">
        <f>IF(SUM(AH139:AL139)=0,"",SUM(AH139:AL139))</f>
        <v/>
      </c>
      <c r="P139" s="33"/>
      <c r="Q139" s="33"/>
      <c r="R139" s="48" t="s">
        <v>171</v>
      </c>
      <c r="S139" s="50" t="s">
        <v>171</v>
      </c>
      <c r="T139" s="50" t="s">
        <v>171</v>
      </c>
      <c r="U139" s="50" t="s">
        <v>171</v>
      </c>
      <c r="V139" s="50" t="s">
        <v>171</v>
      </c>
      <c r="W139" s="50" t="s">
        <v>171</v>
      </c>
      <c r="X139" s="50" t="s">
        <v>171</v>
      </c>
      <c r="Y139" s="50" t="s">
        <v>171</v>
      </c>
      <c r="Z139" s="50" t="s">
        <v>171</v>
      </c>
      <c r="AA139" s="50" t="s">
        <v>171</v>
      </c>
      <c r="AB139" s="50" t="s">
        <v>171</v>
      </c>
      <c r="AC139" s="50" t="s">
        <v>171</v>
      </c>
      <c r="AD139" s="50" t="s">
        <v>171</v>
      </c>
      <c r="AE139" s="50" t="s">
        <v>171</v>
      </c>
      <c r="AF139" s="50" t="s">
        <v>171</v>
      </c>
      <c r="AG139" s="50" t="s">
        <v>171</v>
      </c>
      <c r="AH139" s="50" t="s">
        <v>171</v>
      </c>
      <c r="AI139" s="50" t="s">
        <v>171</v>
      </c>
      <c r="AJ139" s="50" t="s">
        <v>171</v>
      </c>
      <c r="AK139" s="50" t="s">
        <v>171</v>
      </c>
      <c r="AL139" s="50" t="s">
        <v>171</v>
      </c>
    </row>
    <row r="140" spans="2:38">
      <c r="B140" s="26">
        <v>40</v>
      </c>
      <c r="C140" s="30" t="s">
        <v>99</v>
      </c>
      <c r="D140" s="6" t="s">
        <v>90</v>
      </c>
      <c r="E140" s="26"/>
      <c r="F140" s="6" t="str">
        <f t="shared" si="184"/>
        <v>EE</v>
      </c>
      <c r="G140" s="6" t="s">
        <v>90</v>
      </c>
      <c r="H140" s="28"/>
      <c r="I140" s="33" t="str">
        <f t="shared" si="191"/>
        <v/>
      </c>
      <c r="J140" s="33" t="str">
        <f t="shared" si="191"/>
        <v/>
      </c>
      <c r="K140" s="33" t="str">
        <f t="shared" si="191"/>
        <v/>
      </c>
      <c r="L140" s="33" t="str">
        <f>IF(R140="","",R140/4)</f>
        <v/>
      </c>
      <c r="M140" s="33" t="str">
        <f t="shared" ref="M140:M141" si="192">IF(SUM(S140:AB140)=0,"",SUM(S140:AB140))</f>
        <v/>
      </c>
      <c r="N140" s="33" t="str">
        <f t="shared" ref="N140:N141" si="193">IF(SUM(AC140:AG140)=0,"",SUM(AC140:AG140))</f>
        <v/>
      </c>
      <c r="O140" s="33" t="str">
        <f t="shared" ref="O140:O141" si="194">IF(SUM(AH140:AL140)=0,"",SUM(AH140:AL140))</f>
        <v/>
      </c>
      <c r="P140" s="33"/>
      <c r="Q140" s="33"/>
      <c r="R140" s="48" t="s">
        <v>171</v>
      </c>
      <c r="S140" s="50" t="s">
        <v>171</v>
      </c>
      <c r="T140" s="50" t="s">
        <v>171</v>
      </c>
      <c r="U140" s="50" t="s">
        <v>171</v>
      </c>
      <c r="V140" s="50" t="s">
        <v>171</v>
      </c>
      <c r="W140" s="50" t="s">
        <v>171</v>
      </c>
      <c r="X140" s="50" t="s">
        <v>171</v>
      </c>
      <c r="Y140" s="50" t="s">
        <v>171</v>
      </c>
      <c r="Z140" s="50" t="s">
        <v>171</v>
      </c>
      <c r="AA140" s="50" t="s">
        <v>171</v>
      </c>
      <c r="AB140" s="50" t="s">
        <v>171</v>
      </c>
      <c r="AC140" s="50" t="s">
        <v>171</v>
      </c>
      <c r="AD140" s="50" t="s">
        <v>171</v>
      </c>
      <c r="AE140" s="50" t="s">
        <v>171</v>
      </c>
      <c r="AF140" s="50" t="s">
        <v>171</v>
      </c>
      <c r="AG140" s="50" t="s">
        <v>171</v>
      </c>
      <c r="AH140" s="50" t="s">
        <v>171</v>
      </c>
      <c r="AI140" s="50" t="s">
        <v>171</v>
      </c>
      <c r="AJ140" s="50" t="s">
        <v>171</v>
      </c>
      <c r="AK140" s="50" t="s">
        <v>171</v>
      </c>
      <c r="AL140" s="50" t="s">
        <v>171</v>
      </c>
    </row>
    <row r="141" spans="2:38">
      <c r="B141" s="26">
        <v>45</v>
      </c>
      <c r="C141" s="30" t="s">
        <v>4</v>
      </c>
      <c r="D141" s="6" t="s">
        <v>90</v>
      </c>
      <c r="E141" s="26"/>
      <c r="F141" s="6" t="str">
        <f t="shared" si="184"/>
        <v>EE</v>
      </c>
      <c r="G141" s="6" t="s">
        <v>90</v>
      </c>
      <c r="H141" s="28"/>
      <c r="I141" s="33">
        <f t="shared" si="191"/>
        <v>60.024999999999999</v>
      </c>
      <c r="J141" s="33">
        <f t="shared" si="191"/>
        <v>60.024999999999999</v>
      </c>
      <c r="K141" s="33">
        <f t="shared" si="191"/>
        <v>60.024999999999999</v>
      </c>
      <c r="L141" s="33">
        <f>IF(R141="","",R141/4)</f>
        <v>60.024999999999999</v>
      </c>
      <c r="M141" s="33" t="str">
        <f t="shared" si="192"/>
        <v/>
      </c>
      <c r="N141" s="33" t="str">
        <f t="shared" si="193"/>
        <v/>
      </c>
      <c r="O141" s="33" t="str">
        <f t="shared" si="194"/>
        <v/>
      </c>
      <c r="P141" s="33"/>
      <c r="Q141" s="33"/>
      <c r="R141" s="48">
        <v>240.1</v>
      </c>
      <c r="S141" s="50" t="s">
        <v>171</v>
      </c>
      <c r="T141" s="50" t="s">
        <v>171</v>
      </c>
      <c r="U141" s="50" t="s">
        <v>171</v>
      </c>
      <c r="V141" s="50" t="s">
        <v>171</v>
      </c>
      <c r="W141" s="50" t="s">
        <v>171</v>
      </c>
      <c r="X141" s="50" t="s">
        <v>171</v>
      </c>
      <c r="Y141" s="50" t="s">
        <v>171</v>
      </c>
      <c r="Z141" s="50" t="s">
        <v>171</v>
      </c>
      <c r="AA141" s="50" t="s">
        <v>171</v>
      </c>
      <c r="AB141" s="50" t="s">
        <v>171</v>
      </c>
      <c r="AC141" s="50" t="s">
        <v>171</v>
      </c>
      <c r="AD141" s="50" t="s">
        <v>171</v>
      </c>
      <c r="AE141" s="50" t="s">
        <v>171</v>
      </c>
      <c r="AF141" s="50" t="s">
        <v>171</v>
      </c>
      <c r="AG141" s="50" t="s">
        <v>171</v>
      </c>
      <c r="AH141" s="50" t="s">
        <v>171</v>
      </c>
      <c r="AI141" s="50" t="s">
        <v>171</v>
      </c>
      <c r="AJ141" s="50" t="s">
        <v>171</v>
      </c>
      <c r="AK141" s="50" t="s">
        <v>171</v>
      </c>
      <c r="AL141" s="50" t="s">
        <v>171</v>
      </c>
    </row>
    <row r="142" spans="2:38">
      <c r="B142" s="31">
        <v>51</v>
      </c>
      <c r="C142" t="s">
        <v>7</v>
      </c>
      <c r="D142" s="6" t="str">
        <f t="shared" ref="D142:D144" si="195">IF(SUM(I142:O142)=0,"\I: ","CHP")</f>
        <v xml:space="preserve">\I: </v>
      </c>
      <c r="E142" t="s">
        <v>64</v>
      </c>
      <c r="F142" s="6" t="str">
        <f t="shared" si="184"/>
        <v>EE</v>
      </c>
      <c r="G142" s="22" t="str">
        <f t="shared" ref="G142:G144" si="196">$G$7</f>
        <v>PASTI</v>
      </c>
      <c r="H142" t="s">
        <v>34</v>
      </c>
      <c r="I142" s="42" t="str">
        <f t="shared" si="191"/>
        <v/>
      </c>
      <c r="J142" s="42" t="str">
        <f t="shared" si="191"/>
        <v/>
      </c>
      <c r="K142" s="42" t="str">
        <f t="shared" si="191"/>
        <v/>
      </c>
      <c r="L142" s="42" t="str">
        <f>IF(R142="","",R142/4)</f>
        <v/>
      </c>
      <c r="M142" s="43" t="str">
        <f>IF(SUM(S142:AB142)=0,"",SUM(S142:AB142))</f>
        <v/>
      </c>
      <c r="N142" s="43" t="str">
        <f>IF(SUM(AC142:AG142)=0,"",SUM(AC142:AG142))</f>
        <v/>
      </c>
      <c r="O142" s="43" t="str">
        <f>IF(SUM(AH142:AL142)=0,"",SUM(AH142:AL142))</f>
        <v/>
      </c>
      <c r="P142" s="32"/>
      <c r="Q142" s="32"/>
      <c r="R142" s="48" t="s">
        <v>171</v>
      </c>
      <c r="S142" s="50" t="s">
        <v>171</v>
      </c>
      <c r="T142" s="50" t="s">
        <v>171</v>
      </c>
      <c r="U142" s="50" t="s">
        <v>171</v>
      </c>
      <c r="V142" s="50" t="s">
        <v>171</v>
      </c>
      <c r="W142" s="50" t="s">
        <v>171</v>
      </c>
      <c r="X142" s="50" t="s">
        <v>171</v>
      </c>
      <c r="Y142" s="50" t="s">
        <v>171</v>
      </c>
      <c r="Z142" s="50" t="s">
        <v>171</v>
      </c>
      <c r="AA142" s="50" t="s">
        <v>171</v>
      </c>
      <c r="AB142" s="50" t="s">
        <v>171</v>
      </c>
      <c r="AC142" s="50" t="s">
        <v>171</v>
      </c>
      <c r="AD142" s="50" t="s">
        <v>171</v>
      </c>
      <c r="AE142" s="50" t="s">
        <v>171</v>
      </c>
      <c r="AF142" s="50" t="s">
        <v>171</v>
      </c>
      <c r="AG142" s="50" t="s">
        <v>171</v>
      </c>
      <c r="AH142" s="50" t="s">
        <v>171</v>
      </c>
      <c r="AI142" s="50" t="s">
        <v>171</v>
      </c>
      <c r="AJ142" s="50" t="s">
        <v>171</v>
      </c>
      <c r="AK142" s="50" t="s">
        <v>171</v>
      </c>
      <c r="AL142" s="50" t="s">
        <v>171</v>
      </c>
    </row>
    <row r="143" spans="2:38">
      <c r="B143" s="26">
        <v>56</v>
      </c>
      <c r="C143" t="s">
        <v>8</v>
      </c>
      <c r="D143" s="6" t="str">
        <f t="shared" si="195"/>
        <v xml:space="preserve">\I: </v>
      </c>
      <c r="E143" t="s">
        <v>65</v>
      </c>
      <c r="F143" s="6" t="str">
        <f t="shared" si="184"/>
        <v>EE</v>
      </c>
      <c r="G143" s="22" t="str">
        <f t="shared" si="196"/>
        <v>PASTI</v>
      </c>
      <c r="H143" t="s">
        <v>35</v>
      </c>
      <c r="I143" s="42" t="str">
        <f t="shared" si="191"/>
        <v/>
      </c>
      <c r="J143" s="42" t="str">
        <f t="shared" si="191"/>
        <v/>
      </c>
      <c r="K143" s="42" t="str">
        <f t="shared" si="191"/>
        <v/>
      </c>
      <c r="L143" s="42" t="str">
        <f>IF(R143="","",R143/4)</f>
        <v/>
      </c>
      <c r="M143" s="43" t="str">
        <f t="shared" ref="M143" si="197">IF(SUM(S143:AB143)=0,"",SUM(S143:AB143))</f>
        <v/>
      </c>
      <c r="N143" s="43" t="str">
        <f t="shared" ref="N143" si="198">IF(SUM(AC143:AG143)=0,"",SUM(AC143:AG143))</f>
        <v/>
      </c>
      <c r="O143" s="43" t="str">
        <f t="shared" ref="O143" si="199">IF(SUM(AH143:AL143)=0,"",SUM(AH143:AL143))</f>
        <v/>
      </c>
      <c r="P143" s="32"/>
      <c r="Q143" s="32"/>
      <c r="R143" s="48" t="s">
        <v>171</v>
      </c>
      <c r="S143" s="50" t="s">
        <v>171</v>
      </c>
      <c r="T143" s="50" t="s">
        <v>171</v>
      </c>
      <c r="U143" s="50" t="s">
        <v>171</v>
      </c>
      <c r="V143" s="50" t="s">
        <v>171</v>
      </c>
      <c r="W143" s="50" t="s">
        <v>171</v>
      </c>
      <c r="X143" s="50" t="s">
        <v>171</v>
      </c>
      <c r="Y143" s="50" t="s">
        <v>171</v>
      </c>
      <c r="Z143" s="50" t="s">
        <v>171</v>
      </c>
      <c r="AA143" s="50" t="s">
        <v>171</v>
      </c>
      <c r="AB143" s="50" t="s">
        <v>171</v>
      </c>
      <c r="AC143" s="50" t="s">
        <v>171</v>
      </c>
      <c r="AD143" s="50" t="s">
        <v>171</v>
      </c>
      <c r="AE143" s="50" t="s">
        <v>171</v>
      </c>
      <c r="AF143" s="50" t="s">
        <v>171</v>
      </c>
      <c r="AG143" s="50" t="s">
        <v>171</v>
      </c>
      <c r="AH143" s="50" t="s">
        <v>171</v>
      </c>
      <c r="AI143" s="50" t="s">
        <v>171</v>
      </c>
      <c r="AJ143" s="50" t="s">
        <v>171</v>
      </c>
      <c r="AK143" s="50" t="s">
        <v>171</v>
      </c>
      <c r="AL143" s="50" t="s">
        <v>171</v>
      </c>
    </row>
    <row r="144" spans="2:38">
      <c r="B144" s="26"/>
      <c r="C144" s="23" t="s">
        <v>93</v>
      </c>
      <c r="D144" s="6" t="str">
        <f t="shared" si="195"/>
        <v>CHP</v>
      </c>
      <c r="E144" s="23" t="s">
        <v>66</v>
      </c>
      <c r="F144" s="6" t="str">
        <f t="shared" si="184"/>
        <v>EE</v>
      </c>
      <c r="G144" s="22" t="str">
        <f t="shared" si="196"/>
        <v>PASTI</v>
      </c>
      <c r="H144" t="s">
        <v>36</v>
      </c>
      <c r="I144" s="42">
        <f>IF(SUM(I145:I147)=0,"",SUM(I145:I147))</f>
        <v>50.85</v>
      </c>
      <c r="J144" s="42">
        <f t="shared" ref="J144:K144" si="200">IF(SUM(J145:J147)=0,"",SUM(J145:J147))</f>
        <v>50.85</v>
      </c>
      <c r="K144" s="42">
        <f t="shared" si="200"/>
        <v>50.85</v>
      </c>
      <c r="L144" s="42">
        <f>IF(SUM(L145:L147)=0,"",SUM(L145:L147))</f>
        <v>50.85</v>
      </c>
      <c r="M144" s="43" t="str">
        <f>IF(SUM(M145:M147)=0,"",SUM(M145:M147))</f>
        <v/>
      </c>
      <c r="N144" s="43" t="str">
        <f>IF(SUM(N145:N147)=0,"",SUM(N145:N147))</f>
        <v/>
      </c>
      <c r="O144" s="43" t="str">
        <f>IF(SUM(O145:O147)=0,"",SUM(O145:O147))</f>
        <v/>
      </c>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row>
    <row r="145" spans="2:38">
      <c r="B145" s="26">
        <v>61</v>
      </c>
      <c r="C145" s="29" t="s">
        <v>4</v>
      </c>
      <c r="D145" s="6" t="s">
        <v>90</v>
      </c>
      <c r="E145" s="27"/>
      <c r="F145" s="6" t="str">
        <f t="shared" si="184"/>
        <v>EE</v>
      </c>
      <c r="G145" s="6" t="s">
        <v>90</v>
      </c>
      <c r="H145" s="28"/>
      <c r="I145" s="33">
        <f t="shared" ref="I145:K150" si="201">$L145</f>
        <v>43.5</v>
      </c>
      <c r="J145" s="33">
        <f t="shared" si="201"/>
        <v>43.5</v>
      </c>
      <c r="K145" s="33">
        <f t="shared" si="201"/>
        <v>43.5</v>
      </c>
      <c r="L145" s="33">
        <f t="shared" ref="L145:L150" si="202">IF(R145="","",R145/4)</f>
        <v>43.5</v>
      </c>
      <c r="M145" s="33" t="str">
        <f t="shared" ref="M145:M150" si="203">IF(SUM(S145:AB145)=0,"",SUM(S145:AB145))</f>
        <v/>
      </c>
      <c r="N145" s="33" t="str">
        <f t="shared" ref="N145:N150" si="204">IF(SUM(AC145:AG145)=0,"",SUM(AC145:AG145))</f>
        <v/>
      </c>
      <c r="O145" s="33" t="str">
        <f t="shared" ref="O145:O150" si="205">IF(SUM(AH145:AL145)=0,"",SUM(AH145:AL145))</f>
        <v/>
      </c>
      <c r="P145" s="33"/>
      <c r="Q145" s="33"/>
      <c r="R145" s="48">
        <v>174</v>
      </c>
      <c r="S145" s="50" t="s">
        <v>171</v>
      </c>
      <c r="T145" s="50" t="s">
        <v>171</v>
      </c>
      <c r="U145" s="50" t="s">
        <v>171</v>
      </c>
      <c r="V145" s="50" t="s">
        <v>171</v>
      </c>
      <c r="W145" s="50" t="s">
        <v>171</v>
      </c>
      <c r="X145" s="50" t="s">
        <v>171</v>
      </c>
      <c r="Y145" s="50" t="s">
        <v>171</v>
      </c>
      <c r="Z145" s="50" t="s">
        <v>171</v>
      </c>
      <c r="AA145" s="50" t="s">
        <v>171</v>
      </c>
      <c r="AB145" s="50" t="s">
        <v>171</v>
      </c>
      <c r="AC145" s="50" t="s">
        <v>171</v>
      </c>
      <c r="AD145" s="50" t="s">
        <v>171</v>
      </c>
      <c r="AE145" s="50" t="s">
        <v>171</v>
      </c>
      <c r="AF145" s="50" t="s">
        <v>171</v>
      </c>
      <c r="AG145" s="50" t="s">
        <v>171</v>
      </c>
      <c r="AH145" s="50" t="s">
        <v>171</v>
      </c>
      <c r="AI145" s="50" t="s">
        <v>171</v>
      </c>
      <c r="AJ145" s="50" t="s">
        <v>171</v>
      </c>
      <c r="AK145" s="50" t="s">
        <v>171</v>
      </c>
      <c r="AL145" s="50" t="s">
        <v>171</v>
      </c>
    </row>
    <row r="146" spans="2:38">
      <c r="B146" s="26">
        <v>71</v>
      </c>
      <c r="C146" s="29" t="s">
        <v>10</v>
      </c>
      <c r="D146" s="6" t="s">
        <v>90</v>
      </c>
      <c r="E146" s="27"/>
      <c r="F146" s="6" t="str">
        <f t="shared" si="184"/>
        <v>EE</v>
      </c>
      <c r="G146" s="6" t="s">
        <v>90</v>
      </c>
      <c r="H146" s="28"/>
      <c r="I146" s="33">
        <f t="shared" si="201"/>
        <v>7.35</v>
      </c>
      <c r="J146" s="33">
        <f t="shared" si="201"/>
        <v>7.35</v>
      </c>
      <c r="K146" s="33">
        <f t="shared" si="201"/>
        <v>7.35</v>
      </c>
      <c r="L146" s="33">
        <f t="shared" si="202"/>
        <v>7.35</v>
      </c>
      <c r="M146" s="33" t="str">
        <f t="shared" si="203"/>
        <v/>
      </c>
      <c r="N146" s="33" t="str">
        <f t="shared" si="204"/>
        <v/>
      </c>
      <c r="O146" s="33" t="str">
        <f t="shared" si="205"/>
        <v/>
      </c>
      <c r="P146" s="33"/>
      <c r="Q146" s="33"/>
      <c r="R146" s="48">
        <v>29.4</v>
      </c>
      <c r="S146" s="50" t="s">
        <v>171</v>
      </c>
      <c r="T146" s="50" t="s">
        <v>171</v>
      </c>
      <c r="U146" s="50" t="s">
        <v>171</v>
      </c>
      <c r="V146" s="50" t="s">
        <v>171</v>
      </c>
      <c r="W146" s="50" t="s">
        <v>171</v>
      </c>
      <c r="X146" s="50" t="s">
        <v>171</v>
      </c>
      <c r="Y146" s="50" t="s">
        <v>171</v>
      </c>
      <c r="Z146" s="50" t="s">
        <v>171</v>
      </c>
      <c r="AA146" s="50" t="s">
        <v>171</v>
      </c>
      <c r="AB146" s="50" t="s">
        <v>171</v>
      </c>
      <c r="AC146" s="50" t="s">
        <v>171</v>
      </c>
      <c r="AD146" s="50" t="s">
        <v>171</v>
      </c>
      <c r="AE146" s="50" t="s">
        <v>171</v>
      </c>
      <c r="AF146" s="50" t="s">
        <v>171</v>
      </c>
      <c r="AG146" s="50" t="s">
        <v>171</v>
      </c>
      <c r="AH146" s="50" t="s">
        <v>171</v>
      </c>
      <c r="AI146" s="50" t="s">
        <v>171</v>
      </c>
      <c r="AJ146" s="50" t="s">
        <v>171</v>
      </c>
      <c r="AK146" s="50" t="s">
        <v>171</v>
      </c>
      <c r="AL146" s="50" t="s">
        <v>171</v>
      </c>
    </row>
    <row r="147" spans="2:38">
      <c r="B147" s="26">
        <v>76</v>
      </c>
      <c r="C147" s="29" t="s">
        <v>101</v>
      </c>
      <c r="D147" s="6" t="s">
        <v>90</v>
      </c>
      <c r="E147" s="27"/>
      <c r="F147" s="6" t="str">
        <f t="shared" si="184"/>
        <v>EE</v>
      </c>
      <c r="G147" s="6" t="s">
        <v>90</v>
      </c>
      <c r="H147" s="28"/>
      <c r="I147" s="33" t="str">
        <f t="shared" si="201"/>
        <v/>
      </c>
      <c r="J147" s="33" t="str">
        <f t="shared" si="201"/>
        <v/>
      </c>
      <c r="K147" s="33" t="str">
        <f t="shared" si="201"/>
        <v/>
      </c>
      <c r="L147" s="33" t="str">
        <f t="shared" si="202"/>
        <v/>
      </c>
      <c r="M147" s="33" t="str">
        <f t="shared" si="203"/>
        <v/>
      </c>
      <c r="N147" s="33" t="str">
        <f t="shared" si="204"/>
        <v/>
      </c>
      <c r="O147" s="33" t="str">
        <f t="shared" si="205"/>
        <v/>
      </c>
      <c r="P147" s="33"/>
      <c r="Q147" s="33"/>
      <c r="R147" s="48" t="s">
        <v>171</v>
      </c>
      <c r="S147" s="50" t="s">
        <v>171</v>
      </c>
      <c r="T147" s="50" t="s">
        <v>171</v>
      </c>
      <c r="U147" s="50" t="s">
        <v>171</v>
      </c>
      <c r="V147" s="50" t="s">
        <v>171</v>
      </c>
      <c r="W147" s="50" t="s">
        <v>171</v>
      </c>
      <c r="X147" s="50" t="s">
        <v>171</v>
      </c>
      <c r="Y147" s="50" t="s">
        <v>171</v>
      </c>
      <c r="Z147" s="50" t="s">
        <v>171</v>
      </c>
      <c r="AA147" s="50" t="s">
        <v>171</v>
      </c>
      <c r="AB147" s="50" t="s">
        <v>171</v>
      </c>
      <c r="AC147" s="50" t="s">
        <v>171</v>
      </c>
      <c r="AD147" s="50" t="s">
        <v>171</v>
      </c>
      <c r="AE147" s="50" t="s">
        <v>171</v>
      </c>
      <c r="AF147" s="50" t="s">
        <v>171</v>
      </c>
      <c r="AG147" s="50" t="s">
        <v>171</v>
      </c>
      <c r="AH147" s="50" t="s">
        <v>171</v>
      </c>
      <c r="AI147" s="50" t="s">
        <v>171</v>
      </c>
      <c r="AJ147" s="50" t="s">
        <v>171</v>
      </c>
      <c r="AK147" s="50" t="s">
        <v>171</v>
      </c>
      <c r="AL147" s="50" t="s">
        <v>171</v>
      </c>
    </row>
    <row r="148" spans="2:38">
      <c r="B148" s="26">
        <v>81</v>
      </c>
      <c r="C148" t="s">
        <v>12</v>
      </c>
      <c r="D148" s="6" t="str">
        <f t="shared" ref="D148:D150" si="206">IF(SUM(I148:O148)=0,"\I: ","CHP")</f>
        <v xml:space="preserve">\I: </v>
      </c>
      <c r="E148" t="s">
        <v>62</v>
      </c>
      <c r="F148" s="6" t="str">
        <f t="shared" si="184"/>
        <v>EE</v>
      </c>
      <c r="G148" s="22" t="str">
        <f t="shared" ref="G148:G150" si="207">$G$7</f>
        <v>PASTI</v>
      </c>
      <c r="H148" t="s">
        <v>32</v>
      </c>
      <c r="I148" s="42" t="str">
        <f t="shared" si="201"/>
        <v/>
      </c>
      <c r="J148" s="42" t="str">
        <f t="shared" si="201"/>
        <v/>
      </c>
      <c r="K148" s="42" t="str">
        <f t="shared" si="201"/>
        <v/>
      </c>
      <c r="L148" s="42" t="str">
        <f t="shared" si="202"/>
        <v/>
      </c>
      <c r="M148" s="43" t="str">
        <f t="shared" si="203"/>
        <v/>
      </c>
      <c r="N148" s="43" t="str">
        <f t="shared" si="204"/>
        <v/>
      </c>
      <c r="O148" s="43" t="str">
        <f t="shared" si="205"/>
        <v/>
      </c>
      <c r="P148" s="32"/>
      <c r="Q148" s="32"/>
      <c r="R148" s="48" t="s">
        <v>171</v>
      </c>
      <c r="S148" s="50" t="s">
        <v>171</v>
      </c>
      <c r="T148" s="50" t="s">
        <v>171</v>
      </c>
      <c r="U148" s="50" t="s">
        <v>171</v>
      </c>
      <c r="V148" s="50" t="s">
        <v>171</v>
      </c>
      <c r="W148" s="50" t="s">
        <v>171</v>
      </c>
      <c r="X148" s="50" t="s">
        <v>171</v>
      </c>
      <c r="Y148" s="50" t="s">
        <v>171</v>
      </c>
      <c r="Z148" s="50" t="s">
        <v>171</v>
      </c>
      <c r="AA148" s="50" t="s">
        <v>171</v>
      </c>
      <c r="AB148" s="50" t="s">
        <v>171</v>
      </c>
      <c r="AC148" s="50" t="s">
        <v>171</v>
      </c>
      <c r="AD148" s="50" t="s">
        <v>171</v>
      </c>
      <c r="AE148" s="50" t="s">
        <v>171</v>
      </c>
      <c r="AF148" s="50" t="s">
        <v>171</v>
      </c>
      <c r="AG148" s="50" t="s">
        <v>171</v>
      </c>
      <c r="AH148" s="50" t="s">
        <v>171</v>
      </c>
      <c r="AI148" s="50" t="s">
        <v>171</v>
      </c>
      <c r="AJ148" s="50" t="s">
        <v>171</v>
      </c>
      <c r="AK148" s="50" t="s">
        <v>171</v>
      </c>
      <c r="AL148" s="50" t="s">
        <v>171</v>
      </c>
    </row>
    <row r="149" spans="2:38">
      <c r="B149" s="26">
        <v>102</v>
      </c>
      <c r="C149" t="s">
        <v>13</v>
      </c>
      <c r="D149" s="6" t="str">
        <f t="shared" si="206"/>
        <v>CHP</v>
      </c>
      <c r="E149" t="s">
        <v>61</v>
      </c>
      <c r="F149" s="6" t="str">
        <f t="shared" si="184"/>
        <v>EE</v>
      </c>
      <c r="G149" s="22" t="str">
        <f t="shared" si="207"/>
        <v>PASTI</v>
      </c>
      <c r="H149" t="s">
        <v>31</v>
      </c>
      <c r="I149" s="42">
        <f t="shared" si="201"/>
        <v>2</v>
      </c>
      <c r="J149" s="42">
        <f t="shared" si="201"/>
        <v>2</v>
      </c>
      <c r="K149" s="42">
        <f t="shared" si="201"/>
        <v>2</v>
      </c>
      <c r="L149" s="42">
        <f t="shared" si="202"/>
        <v>2</v>
      </c>
      <c r="M149" s="43" t="str">
        <f t="shared" si="203"/>
        <v/>
      </c>
      <c r="N149" s="43" t="str">
        <f t="shared" si="204"/>
        <v/>
      </c>
      <c r="O149" s="43" t="str">
        <f t="shared" si="205"/>
        <v/>
      </c>
      <c r="P149" s="32"/>
      <c r="Q149" s="32"/>
      <c r="R149" s="48">
        <v>8</v>
      </c>
      <c r="S149" s="50" t="s">
        <v>171</v>
      </c>
      <c r="T149" s="50" t="s">
        <v>171</v>
      </c>
      <c r="U149" s="50" t="s">
        <v>171</v>
      </c>
      <c r="V149" s="50" t="s">
        <v>171</v>
      </c>
      <c r="W149" s="50" t="s">
        <v>171</v>
      </c>
      <c r="X149" s="50" t="s">
        <v>171</v>
      </c>
      <c r="Y149" s="50" t="s">
        <v>171</v>
      </c>
      <c r="Z149" s="50" t="s">
        <v>171</v>
      </c>
      <c r="AA149" s="50" t="s">
        <v>171</v>
      </c>
      <c r="AB149" s="50" t="s">
        <v>171</v>
      </c>
      <c r="AC149" s="50" t="s">
        <v>171</v>
      </c>
      <c r="AD149" s="50" t="s">
        <v>171</v>
      </c>
      <c r="AE149" s="50" t="s">
        <v>171</v>
      </c>
      <c r="AF149" s="50" t="s">
        <v>171</v>
      </c>
      <c r="AG149" s="50" t="s">
        <v>171</v>
      </c>
      <c r="AH149" s="50" t="s">
        <v>171</v>
      </c>
      <c r="AI149" s="50" t="s">
        <v>171</v>
      </c>
      <c r="AJ149" s="50" t="s">
        <v>171</v>
      </c>
      <c r="AK149" s="50" t="s">
        <v>171</v>
      </c>
      <c r="AL149" s="50" t="s">
        <v>171</v>
      </c>
    </row>
    <row r="150" spans="2:38">
      <c r="B150" s="35">
        <v>118</v>
      </c>
      <c r="C150" s="5" t="s">
        <v>14</v>
      </c>
      <c r="D150" s="5" t="str">
        <f t="shared" si="206"/>
        <v>CHP</v>
      </c>
      <c r="E150" s="5" t="s">
        <v>58</v>
      </c>
      <c r="F150" s="5" t="str">
        <f t="shared" si="184"/>
        <v>EE</v>
      </c>
      <c r="G150" s="36" t="str">
        <f t="shared" si="207"/>
        <v>PASTI</v>
      </c>
      <c r="H150" s="5" t="s">
        <v>28</v>
      </c>
      <c r="I150" s="52" t="str">
        <f t="shared" si="201"/>
        <v/>
      </c>
      <c r="J150" s="52" t="str">
        <f t="shared" si="201"/>
        <v/>
      </c>
      <c r="K150" s="52" t="str">
        <f t="shared" si="201"/>
        <v/>
      </c>
      <c r="L150" s="52" t="str">
        <f t="shared" si="202"/>
        <v/>
      </c>
      <c r="M150" s="44">
        <f t="shared" si="203"/>
        <v>45.5</v>
      </c>
      <c r="N150" s="44">
        <f t="shared" si="204"/>
        <v>17.899999999999999</v>
      </c>
      <c r="O150" s="44" t="str">
        <f t="shared" si="205"/>
        <v/>
      </c>
      <c r="P150" s="32"/>
      <c r="Q150" s="32"/>
      <c r="R150" s="49" t="s">
        <v>171</v>
      </c>
      <c r="S150" s="51" t="s">
        <v>171</v>
      </c>
      <c r="T150" s="51" t="s">
        <v>171</v>
      </c>
      <c r="U150" s="51" t="s">
        <v>171</v>
      </c>
      <c r="V150" s="51" t="s">
        <v>171</v>
      </c>
      <c r="W150" s="51" t="s">
        <v>171</v>
      </c>
      <c r="X150" s="51" t="s">
        <v>171</v>
      </c>
      <c r="Y150" s="51">
        <v>22</v>
      </c>
      <c r="Z150" s="51">
        <v>23.5</v>
      </c>
      <c r="AA150" s="51" t="s">
        <v>171</v>
      </c>
      <c r="AB150" s="51" t="s">
        <v>171</v>
      </c>
      <c r="AC150" s="51" t="s">
        <v>171</v>
      </c>
      <c r="AD150" s="51">
        <v>1.9</v>
      </c>
      <c r="AE150" s="51">
        <v>16</v>
      </c>
      <c r="AF150" s="51" t="s">
        <v>171</v>
      </c>
      <c r="AG150" s="51" t="s">
        <v>171</v>
      </c>
      <c r="AH150" s="51" t="s">
        <v>171</v>
      </c>
      <c r="AI150" s="51" t="s">
        <v>171</v>
      </c>
      <c r="AJ150" s="51" t="s">
        <v>171</v>
      </c>
      <c r="AK150" s="51" t="s">
        <v>171</v>
      </c>
      <c r="AL150" s="51" t="s">
        <v>171</v>
      </c>
    </row>
    <row r="151" spans="2:38">
      <c r="B151" s="26">
        <v>9</v>
      </c>
      <c r="C151" t="s">
        <v>1</v>
      </c>
      <c r="D151" s="6" t="str">
        <f>IF(SUM(I151:O151)=0,"\I: ","CHP")</f>
        <v xml:space="preserve">\I: </v>
      </c>
      <c r="E151" t="s">
        <v>59</v>
      </c>
      <c r="F151" s="34" t="s">
        <v>109</v>
      </c>
      <c r="G151" s="22" t="str">
        <f>$G$7</f>
        <v>PASTI</v>
      </c>
      <c r="H151" s="22" t="s">
        <v>29</v>
      </c>
      <c r="I151" s="42" t="str">
        <f>$L151</f>
        <v/>
      </c>
      <c r="J151" s="42" t="str">
        <f>$L151</f>
        <v/>
      </c>
      <c r="K151" s="42" t="str">
        <f>$L151</f>
        <v/>
      </c>
      <c r="L151" s="42" t="str">
        <f>IF(R151="","",R151/4)</f>
        <v/>
      </c>
      <c r="M151" s="43" t="str">
        <f>IF(SUM(S151:AB151)=0,"",SUM(S151:AB151))</f>
        <v/>
      </c>
      <c r="N151" s="43" t="str">
        <f>IF(SUM(AC151:AG151)=0,"",SUM(AC151:AG151))</f>
        <v/>
      </c>
      <c r="O151" s="43" t="str">
        <f>IF(SUM(AH151:AL151)=0,"",SUM(AH151:AL151))</f>
        <v/>
      </c>
      <c r="P151" s="32"/>
      <c r="Q151" s="32"/>
      <c r="R151" s="48" t="s">
        <v>171</v>
      </c>
      <c r="S151" s="50" t="s">
        <v>171</v>
      </c>
      <c r="T151" s="50" t="s">
        <v>171</v>
      </c>
      <c r="U151" s="50" t="s">
        <v>171</v>
      </c>
      <c r="V151" s="50" t="s">
        <v>171</v>
      </c>
      <c r="W151" s="50" t="s">
        <v>171</v>
      </c>
      <c r="X151" s="50" t="s">
        <v>171</v>
      </c>
      <c r="Y151" s="50" t="s">
        <v>171</v>
      </c>
      <c r="Z151" s="50" t="s">
        <v>171</v>
      </c>
      <c r="AA151" s="50" t="s">
        <v>171</v>
      </c>
      <c r="AB151" s="50" t="s">
        <v>171</v>
      </c>
      <c r="AC151" s="50" t="s">
        <v>171</v>
      </c>
      <c r="AD151" s="50" t="s">
        <v>171</v>
      </c>
      <c r="AE151" s="50" t="s">
        <v>171</v>
      </c>
      <c r="AF151" s="50" t="s">
        <v>171</v>
      </c>
      <c r="AG151" s="50" t="s">
        <v>171</v>
      </c>
      <c r="AH151" s="50" t="s">
        <v>171</v>
      </c>
      <c r="AI151" s="50" t="s">
        <v>171</v>
      </c>
      <c r="AJ151" s="50" t="s">
        <v>171</v>
      </c>
      <c r="AK151" s="50" t="s">
        <v>171</v>
      </c>
      <c r="AL151" s="50" t="s">
        <v>171</v>
      </c>
    </row>
    <row r="152" spans="2:38">
      <c r="B152" s="26"/>
      <c r="C152" s="23" t="s">
        <v>92</v>
      </c>
      <c r="D152" s="6" t="str">
        <f>IF(SUM(I152:O152)=0,"\I: ","CHP")</f>
        <v xml:space="preserve">\I: </v>
      </c>
      <c r="E152" s="23" t="s">
        <v>60</v>
      </c>
      <c r="F152" s="6" t="str">
        <f>F151</f>
        <v>EL</v>
      </c>
      <c r="G152" s="22" t="str">
        <f>$G$7</f>
        <v>PASTI</v>
      </c>
      <c r="H152" t="s">
        <v>30</v>
      </c>
      <c r="I152" s="42" t="str">
        <f>IF(SUM(I153:I155)=0,"",SUM(I153:I155))</f>
        <v/>
      </c>
      <c r="J152" s="42" t="str">
        <f t="shared" ref="J152:L152" si="208">IF(SUM(J153:J155)=0,"",SUM(J153:J155))</f>
        <v/>
      </c>
      <c r="K152" s="42" t="str">
        <f t="shared" si="208"/>
        <v/>
      </c>
      <c r="L152" s="42" t="str">
        <f t="shared" si="208"/>
        <v/>
      </c>
      <c r="M152" s="43" t="str">
        <f>IF(SUM(M153:M155)=0,"",SUM(M153:M155))</f>
        <v/>
      </c>
      <c r="N152" s="43" t="str">
        <f t="shared" ref="N152:O152" si="209">IF(SUM(N153:N155)=0,"",SUM(N153:N155))</f>
        <v/>
      </c>
      <c r="O152" s="43" t="str">
        <f t="shared" si="209"/>
        <v/>
      </c>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row>
    <row r="153" spans="2:38">
      <c r="B153" s="26">
        <v>14</v>
      </c>
      <c r="C153" s="30" t="s">
        <v>2</v>
      </c>
      <c r="D153" s="6" t="s">
        <v>90</v>
      </c>
      <c r="E153" s="26"/>
      <c r="F153" s="6" t="str">
        <f t="shared" ref="F153:F168" si="210">F152</f>
        <v>EL</v>
      </c>
      <c r="G153" s="6" t="s">
        <v>90</v>
      </c>
      <c r="H153" s="28"/>
      <c r="I153" s="33" t="str">
        <f>$L153</f>
        <v/>
      </c>
      <c r="J153" s="33" t="str">
        <f t="shared" ref="I153:K155" si="211">$L153</f>
        <v/>
      </c>
      <c r="K153" s="33" t="str">
        <f t="shared" si="211"/>
        <v/>
      </c>
      <c r="L153" s="33" t="str">
        <f>IF(R153="","",R153/4)</f>
        <v/>
      </c>
      <c r="M153" s="33" t="str">
        <f>IF(SUM(S153:AB153)=0,"",SUM(S153:AB153))</f>
        <v/>
      </c>
      <c r="N153" s="33" t="str">
        <f>IF(SUM(AC153:AG153)=0,"",SUM(AC153:AG153))</f>
        <v/>
      </c>
      <c r="O153" s="33" t="str">
        <f>IF(SUM(AH153:AL153)=0,"",SUM(AH153:AL153))</f>
        <v/>
      </c>
      <c r="P153" s="33"/>
      <c r="Q153" s="33"/>
      <c r="R153" s="48" t="s">
        <v>171</v>
      </c>
      <c r="S153" s="50" t="s">
        <v>171</v>
      </c>
      <c r="T153" s="50" t="s">
        <v>171</v>
      </c>
      <c r="U153" s="50" t="s">
        <v>171</v>
      </c>
      <c r="V153" s="50" t="s">
        <v>171</v>
      </c>
      <c r="W153" s="50" t="s">
        <v>171</v>
      </c>
      <c r="X153" s="50" t="s">
        <v>171</v>
      </c>
      <c r="Y153" s="50" t="s">
        <v>171</v>
      </c>
      <c r="Z153" s="50" t="s">
        <v>171</v>
      </c>
      <c r="AA153" s="50" t="s">
        <v>171</v>
      </c>
      <c r="AB153" s="50" t="s">
        <v>171</v>
      </c>
      <c r="AC153" s="50" t="s">
        <v>171</v>
      </c>
      <c r="AD153" s="50" t="s">
        <v>171</v>
      </c>
      <c r="AE153" s="50" t="s">
        <v>171</v>
      </c>
      <c r="AF153" s="50" t="s">
        <v>171</v>
      </c>
      <c r="AG153" s="50" t="s">
        <v>171</v>
      </c>
      <c r="AH153" s="50" t="s">
        <v>171</v>
      </c>
      <c r="AI153" s="50" t="s">
        <v>171</v>
      </c>
      <c r="AJ153" s="50" t="s">
        <v>171</v>
      </c>
      <c r="AK153" s="50" t="s">
        <v>171</v>
      </c>
      <c r="AL153" s="50" t="s">
        <v>171</v>
      </c>
    </row>
    <row r="154" spans="2:38">
      <c r="B154" s="26">
        <v>19</v>
      </c>
      <c r="C154" s="30" t="s">
        <v>99</v>
      </c>
      <c r="D154" s="6" t="s">
        <v>90</v>
      </c>
      <c r="E154" s="26"/>
      <c r="F154" s="6" t="str">
        <f t="shared" si="210"/>
        <v>EL</v>
      </c>
      <c r="G154" s="6" t="s">
        <v>90</v>
      </c>
      <c r="H154" s="28"/>
      <c r="I154" s="33" t="str">
        <f t="shared" si="211"/>
        <v/>
      </c>
      <c r="J154" s="33" t="str">
        <f t="shared" si="211"/>
        <v/>
      </c>
      <c r="K154" s="33" t="str">
        <f t="shared" si="211"/>
        <v/>
      </c>
      <c r="L154" s="33" t="str">
        <f>IF(R154="","",R154/4)</f>
        <v/>
      </c>
      <c r="M154" s="33" t="str">
        <f t="shared" ref="M154:M155" si="212">IF(SUM(S154:AB154)=0,"",SUM(S154:AB154))</f>
        <v/>
      </c>
      <c r="N154" s="33" t="str">
        <f t="shared" ref="N154:N155" si="213">IF(SUM(AC154:AG154)=0,"",SUM(AC154:AG154))</f>
        <v/>
      </c>
      <c r="O154" s="33" t="str">
        <f t="shared" ref="O154:O155" si="214">IF(SUM(AH154:AL154)=0,"",SUM(AH154:AL154))</f>
        <v/>
      </c>
      <c r="P154" s="33"/>
      <c r="Q154" s="33"/>
      <c r="R154" s="48" t="s">
        <v>171</v>
      </c>
      <c r="S154" s="50" t="s">
        <v>171</v>
      </c>
      <c r="T154" s="50" t="s">
        <v>171</v>
      </c>
      <c r="U154" s="50" t="s">
        <v>171</v>
      </c>
      <c r="V154" s="50" t="s">
        <v>171</v>
      </c>
      <c r="W154" s="50" t="s">
        <v>171</v>
      </c>
      <c r="X154" s="50" t="s">
        <v>171</v>
      </c>
      <c r="Y154" s="50" t="s">
        <v>171</v>
      </c>
      <c r="Z154" s="50" t="s">
        <v>171</v>
      </c>
      <c r="AA154" s="50" t="s">
        <v>171</v>
      </c>
      <c r="AB154" s="50" t="s">
        <v>171</v>
      </c>
      <c r="AC154" s="50" t="s">
        <v>171</v>
      </c>
      <c r="AD154" s="50" t="s">
        <v>171</v>
      </c>
      <c r="AE154" s="50" t="s">
        <v>171</v>
      </c>
      <c r="AF154" s="50" t="s">
        <v>171</v>
      </c>
      <c r="AG154" s="50" t="s">
        <v>171</v>
      </c>
      <c r="AH154" s="50" t="s">
        <v>171</v>
      </c>
      <c r="AI154" s="50" t="s">
        <v>171</v>
      </c>
      <c r="AJ154" s="50" t="s">
        <v>171</v>
      </c>
      <c r="AK154" s="50" t="s">
        <v>171</v>
      </c>
      <c r="AL154" s="50" t="s">
        <v>171</v>
      </c>
    </row>
    <row r="155" spans="2:38">
      <c r="B155" s="26">
        <v>24</v>
      </c>
      <c r="C155" s="30" t="s">
        <v>4</v>
      </c>
      <c r="D155" s="6" t="s">
        <v>90</v>
      </c>
      <c r="E155" s="26"/>
      <c r="F155" s="6" t="str">
        <f t="shared" si="210"/>
        <v>EL</v>
      </c>
      <c r="G155" s="6" t="s">
        <v>90</v>
      </c>
      <c r="H155" s="28"/>
      <c r="I155" s="33" t="str">
        <f t="shared" si="211"/>
        <v/>
      </c>
      <c r="J155" s="33" t="str">
        <f t="shared" si="211"/>
        <v/>
      </c>
      <c r="K155" s="33" t="str">
        <f t="shared" si="211"/>
        <v/>
      </c>
      <c r="L155" s="33" t="str">
        <f>IF(R155="","",R155/4)</f>
        <v/>
      </c>
      <c r="M155" s="33" t="str">
        <f t="shared" si="212"/>
        <v/>
      </c>
      <c r="N155" s="33" t="str">
        <f t="shared" si="213"/>
        <v/>
      </c>
      <c r="O155" s="33" t="str">
        <f t="shared" si="214"/>
        <v/>
      </c>
      <c r="P155" s="33"/>
      <c r="Q155" s="33"/>
      <c r="R155" s="48" t="s">
        <v>171</v>
      </c>
      <c r="S155" s="50" t="s">
        <v>171</v>
      </c>
      <c r="T155" s="50" t="s">
        <v>171</v>
      </c>
      <c r="U155" s="50" t="s">
        <v>171</v>
      </c>
      <c r="V155" s="50" t="s">
        <v>171</v>
      </c>
      <c r="W155" s="50" t="s">
        <v>171</v>
      </c>
      <c r="X155" s="50" t="s">
        <v>171</v>
      </c>
      <c r="Y155" s="50" t="s">
        <v>171</v>
      </c>
      <c r="Z155" s="50" t="s">
        <v>171</v>
      </c>
      <c r="AA155" s="50" t="s">
        <v>171</v>
      </c>
      <c r="AB155" s="50" t="s">
        <v>171</v>
      </c>
      <c r="AC155" s="50" t="s">
        <v>171</v>
      </c>
      <c r="AD155" s="50" t="s">
        <v>171</v>
      </c>
      <c r="AE155" s="50" t="s">
        <v>171</v>
      </c>
      <c r="AF155" s="50" t="s">
        <v>171</v>
      </c>
      <c r="AG155" s="50" t="s">
        <v>171</v>
      </c>
      <c r="AH155" s="50" t="s">
        <v>171</v>
      </c>
      <c r="AI155" s="50" t="s">
        <v>171</v>
      </c>
      <c r="AJ155" s="50" t="s">
        <v>171</v>
      </c>
      <c r="AK155" s="50" t="s">
        <v>171</v>
      </c>
      <c r="AL155" s="50" t="s">
        <v>171</v>
      </c>
    </row>
    <row r="156" spans="2:38">
      <c r="B156" s="26"/>
      <c r="C156" s="23" t="s">
        <v>92</v>
      </c>
      <c r="D156" s="6" t="str">
        <f t="shared" ref="D156" si="215">IF(SUM(I156:O156)=0,"\I: ","CHP")</f>
        <v>CHP</v>
      </c>
      <c r="E156" s="23" t="s">
        <v>63</v>
      </c>
      <c r="F156" s="6" t="str">
        <f t="shared" si="210"/>
        <v>EL</v>
      </c>
      <c r="G156" s="22" t="str">
        <f>$G$7</f>
        <v>PASTI</v>
      </c>
      <c r="H156" t="s">
        <v>33</v>
      </c>
      <c r="I156" s="42">
        <f>IF(SUM(I157:I159)=0,"",SUM(I157:I159))</f>
        <v>236.75</v>
      </c>
      <c r="J156" s="42">
        <f t="shared" ref="J156:K156" si="216">IF(SUM(J157:J159)=0,"",SUM(J157:J159))</f>
        <v>236.75</v>
      </c>
      <c r="K156" s="42">
        <f t="shared" si="216"/>
        <v>236.75</v>
      </c>
      <c r="L156" s="42">
        <f>IF(SUM(L157:L159)=0,"",SUM(L157:L159))</f>
        <v>236.75</v>
      </c>
      <c r="M156" s="43">
        <f>IF(SUM(M157:M159)=0,"",SUM(M157:M159))</f>
        <v>313.5</v>
      </c>
      <c r="N156" s="43" t="str">
        <f>IF(SUM(N157:N159)=0,"",SUM(N157:N159))</f>
        <v/>
      </c>
      <c r="O156" s="43" t="str">
        <f>IF(SUM(O157:O159)=0,"",SUM(O157:O159))</f>
        <v/>
      </c>
      <c r="P156" s="32"/>
      <c r="Q156" s="32"/>
      <c r="R156" s="43"/>
      <c r="S156" s="43"/>
      <c r="T156" s="43"/>
      <c r="U156" s="43"/>
      <c r="V156" s="43"/>
      <c r="W156" s="43"/>
      <c r="X156" s="43"/>
      <c r="Y156" s="43"/>
      <c r="Z156" s="43"/>
      <c r="AA156" s="43"/>
      <c r="AB156" s="43" t="s">
        <v>171</v>
      </c>
      <c r="AC156" s="43"/>
      <c r="AD156" s="43"/>
      <c r="AE156" s="43"/>
      <c r="AF156" s="43"/>
      <c r="AG156" s="43" t="s">
        <v>171</v>
      </c>
      <c r="AH156" s="43"/>
      <c r="AI156" s="43"/>
      <c r="AJ156" s="43"/>
      <c r="AK156" s="43"/>
      <c r="AL156" s="43"/>
    </row>
    <row r="157" spans="2:38">
      <c r="B157" s="26">
        <v>35</v>
      </c>
      <c r="C157" s="30" t="s">
        <v>2</v>
      </c>
      <c r="D157" s="6" t="s">
        <v>90</v>
      </c>
      <c r="E157" s="26"/>
      <c r="F157" s="6" t="str">
        <f t="shared" si="210"/>
        <v>EL</v>
      </c>
      <c r="G157" s="6" t="s">
        <v>90</v>
      </c>
      <c r="H157" s="28"/>
      <c r="I157" s="33" t="str">
        <f t="shared" ref="I157:K161" si="217">$L157</f>
        <v/>
      </c>
      <c r="J157" s="33" t="str">
        <f t="shared" si="217"/>
        <v/>
      </c>
      <c r="K157" s="33" t="str">
        <f t="shared" si="217"/>
        <v/>
      </c>
      <c r="L157" s="33" t="str">
        <f>IF(R157="","",R157/4)</f>
        <v/>
      </c>
      <c r="M157" s="33">
        <f>IF(SUM(S157:AB157)=0,"",SUM(S157:AB157))</f>
        <v>313.5</v>
      </c>
      <c r="N157" s="33" t="str">
        <f>IF(SUM(AC157:AG157)=0,"",SUM(AC157:AG157))</f>
        <v/>
      </c>
      <c r="O157" s="33" t="str">
        <f>IF(SUM(AH157:AL157)=0,"",SUM(AH157:AL157))</f>
        <v/>
      </c>
      <c r="P157" s="33"/>
      <c r="Q157" s="33"/>
      <c r="R157" s="48" t="s">
        <v>171</v>
      </c>
      <c r="S157" s="50" t="s">
        <v>171</v>
      </c>
      <c r="T157" s="50" t="s">
        <v>171</v>
      </c>
      <c r="U157" s="50">
        <v>313.5</v>
      </c>
      <c r="V157" s="50" t="s">
        <v>171</v>
      </c>
      <c r="W157" s="50" t="s">
        <v>171</v>
      </c>
      <c r="X157" s="50" t="s">
        <v>171</v>
      </c>
      <c r="Y157" s="50" t="s">
        <v>171</v>
      </c>
      <c r="Z157" s="50" t="s">
        <v>171</v>
      </c>
      <c r="AA157" s="50" t="s">
        <v>171</v>
      </c>
      <c r="AB157" s="50" t="s">
        <v>171</v>
      </c>
      <c r="AC157" s="50" t="s">
        <v>171</v>
      </c>
      <c r="AD157" s="50" t="s">
        <v>171</v>
      </c>
      <c r="AE157" s="50" t="s">
        <v>171</v>
      </c>
      <c r="AF157" s="50" t="s">
        <v>171</v>
      </c>
      <c r="AG157" s="50" t="s">
        <v>171</v>
      </c>
      <c r="AH157" s="50" t="s">
        <v>171</v>
      </c>
      <c r="AI157" s="50" t="s">
        <v>171</v>
      </c>
      <c r="AJ157" s="50" t="s">
        <v>171</v>
      </c>
      <c r="AK157" s="50" t="s">
        <v>171</v>
      </c>
      <c r="AL157" s="50" t="s">
        <v>171</v>
      </c>
    </row>
    <row r="158" spans="2:38">
      <c r="B158" s="26">
        <v>40</v>
      </c>
      <c r="C158" s="30" t="s">
        <v>99</v>
      </c>
      <c r="D158" s="6" t="s">
        <v>90</v>
      </c>
      <c r="E158" s="26"/>
      <c r="F158" s="6" t="str">
        <f t="shared" si="210"/>
        <v>EL</v>
      </c>
      <c r="G158" s="6" t="s">
        <v>90</v>
      </c>
      <c r="H158" s="28"/>
      <c r="I158" s="33" t="str">
        <f t="shared" si="217"/>
        <v/>
      </c>
      <c r="J158" s="33" t="str">
        <f t="shared" si="217"/>
        <v/>
      </c>
      <c r="K158" s="33" t="str">
        <f t="shared" si="217"/>
        <v/>
      </c>
      <c r="L158" s="33" t="str">
        <f>IF(R158="","",R158/4)</f>
        <v/>
      </c>
      <c r="M158" s="33" t="str">
        <f t="shared" ref="M158:M159" si="218">IF(SUM(S158:AB158)=0,"",SUM(S158:AB158))</f>
        <v/>
      </c>
      <c r="N158" s="33" t="str">
        <f t="shared" ref="N158:N159" si="219">IF(SUM(AC158:AG158)=0,"",SUM(AC158:AG158))</f>
        <v/>
      </c>
      <c r="O158" s="33" t="str">
        <f t="shared" ref="O158:O159" si="220">IF(SUM(AH158:AL158)=0,"",SUM(AH158:AL158))</f>
        <v/>
      </c>
      <c r="P158" s="33"/>
      <c r="Q158" s="33"/>
      <c r="R158" s="48" t="s">
        <v>171</v>
      </c>
      <c r="S158" s="50" t="s">
        <v>171</v>
      </c>
      <c r="T158" s="50" t="s">
        <v>171</v>
      </c>
      <c r="U158" s="50" t="s">
        <v>171</v>
      </c>
      <c r="V158" s="50" t="s">
        <v>171</v>
      </c>
      <c r="W158" s="50" t="s">
        <v>171</v>
      </c>
      <c r="X158" s="50" t="s">
        <v>171</v>
      </c>
      <c r="Y158" s="50" t="s">
        <v>171</v>
      </c>
      <c r="Z158" s="50" t="s">
        <v>171</v>
      </c>
      <c r="AA158" s="50" t="s">
        <v>171</v>
      </c>
      <c r="AB158" s="50" t="s">
        <v>171</v>
      </c>
      <c r="AC158" s="50" t="s">
        <v>171</v>
      </c>
      <c r="AD158" s="50" t="s">
        <v>171</v>
      </c>
      <c r="AE158" s="50" t="s">
        <v>171</v>
      </c>
      <c r="AF158" s="50" t="s">
        <v>171</v>
      </c>
      <c r="AG158" s="50" t="s">
        <v>171</v>
      </c>
      <c r="AH158" s="50" t="s">
        <v>171</v>
      </c>
      <c r="AI158" s="50" t="s">
        <v>171</v>
      </c>
      <c r="AJ158" s="50" t="s">
        <v>171</v>
      </c>
      <c r="AK158" s="50" t="s">
        <v>171</v>
      </c>
      <c r="AL158" s="50" t="s">
        <v>171</v>
      </c>
    </row>
    <row r="159" spans="2:38">
      <c r="B159" s="26">
        <v>45</v>
      </c>
      <c r="C159" s="30" t="s">
        <v>4</v>
      </c>
      <c r="D159" s="6" t="s">
        <v>90</v>
      </c>
      <c r="E159" s="26"/>
      <c r="F159" s="6" t="str">
        <f t="shared" si="210"/>
        <v>EL</v>
      </c>
      <c r="G159" s="6" t="s">
        <v>90</v>
      </c>
      <c r="H159" s="28"/>
      <c r="I159" s="33">
        <f t="shared" si="217"/>
        <v>236.75</v>
      </c>
      <c r="J159" s="33">
        <f t="shared" si="217"/>
        <v>236.75</v>
      </c>
      <c r="K159" s="33">
        <f t="shared" si="217"/>
        <v>236.75</v>
      </c>
      <c r="L159" s="33">
        <f>IF(R159="","",R159/4)</f>
        <v>236.75</v>
      </c>
      <c r="M159" s="33" t="str">
        <f t="shared" si="218"/>
        <v/>
      </c>
      <c r="N159" s="33" t="str">
        <f t="shared" si="219"/>
        <v/>
      </c>
      <c r="O159" s="33" t="str">
        <f t="shared" si="220"/>
        <v/>
      </c>
      <c r="P159" s="33"/>
      <c r="Q159" s="33"/>
      <c r="R159" s="48">
        <v>947</v>
      </c>
      <c r="S159" s="50" t="s">
        <v>171</v>
      </c>
      <c r="T159" s="50" t="s">
        <v>171</v>
      </c>
      <c r="U159" s="50" t="s">
        <v>171</v>
      </c>
      <c r="V159" s="50" t="s">
        <v>171</v>
      </c>
      <c r="W159" s="50" t="s">
        <v>171</v>
      </c>
      <c r="X159" s="50" t="s">
        <v>171</v>
      </c>
      <c r="Y159" s="50" t="s">
        <v>171</v>
      </c>
      <c r="Z159" s="50" t="s">
        <v>171</v>
      </c>
      <c r="AA159" s="50" t="s">
        <v>171</v>
      </c>
      <c r="AB159" s="50" t="s">
        <v>171</v>
      </c>
      <c r="AC159" s="50" t="s">
        <v>171</v>
      </c>
      <c r="AD159" s="50" t="s">
        <v>171</v>
      </c>
      <c r="AE159" s="50" t="s">
        <v>171</v>
      </c>
      <c r="AF159" s="50" t="s">
        <v>171</v>
      </c>
      <c r="AG159" s="50" t="s">
        <v>171</v>
      </c>
      <c r="AH159" s="50" t="s">
        <v>171</v>
      </c>
      <c r="AI159" s="50" t="s">
        <v>171</v>
      </c>
      <c r="AJ159" s="50" t="s">
        <v>171</v>
      </c>
      <c r="AK159" s="50" t="s">
        <v>171</v>
      </c>
      <c r="AL159" s="50" t="s">
        <v>171</v>
      </c>
    </row>
    <row r="160" spans="2:38">
      <c r="B160" s="31">
        <v>51</v>
      </c>
      <c r="C160" t="s">
        <v>7</v>
      </c>
      <c r="D160" s="6" t="str">
        <f t="shared" ref="D160:D162" si="221">IF(SUM(I160:O160)=0,"\I: ","CHP")</f>
        <v>CHP</v>
      </c>
      <c r="E160" t="s">
        <v>64</v>
      </c>
      <c r="F160" s="6" t="str">
        <f t="shared" si="210"/>
        <v>EL</v>
      </c>
      <c r="G160" s="22" t="str">
        <f t="shared" ref="G160:G162" si="222">$G$7</f>
        <v>PASTI</v>
      </c>
      <c r="H160" t="s">
        <v>34</v>
      </c>
      <c r="I160" s="42">
        <f t="shared" si="217"/>
        <v>14.42</v>
      </c>
      <c r="J160" s="42">
        <f t="shared" si="217"/>
        <v>14.42</v>
      </c>
      <c r="K160" s="42">
        <f t="shared" si="217"/>
        <v>14.42</v>
      </c>
      <c r="L160" s="42">
        <f>IF(R160="","",R160/4)</f>
        <v>14.42</v>
      </c>
      <c r="M160" s="43">
        <f>IF(SUM(S160:AB160)=0,"",SUM(S160:AB160))</f>
        <v>743</v>
      </c>
      <c r="N160" s="43">
        <f>IF(SUM(AC160:AG160)=0,"",SUM(AC160:AG160))</f>
        <v>413</v>
      </c>
      <c r="O160" s="43" t="str">
        <f>IF(SUM(AH160:AL160)=0,"",SUM(AH160:AL160))</f>
        <v/>
      </c>
      <c r="P160" s="32"/>
      <c r="Q160" s="32"/>
      <c r="R160" s="48">
        <v>57.68</v>
      </c>
      <c r="S160" s="50" t="s">
        <v>171</v>
      </c>
      <c r="T160" s="50" t="s">
        <v>171</v>
      </c>
      <c r="U160" s="50" t="s">
        <v>171</v>
      </c>
      <c r="V160" s="50" t="s">
        <v>171</v>
      </c>
      <c r="W160" s="50" t="s">
        <v>171</v>
      </c>
      <c r="X160" s="50" t="s">
        <v>171</v>
      </c>
      <c r="Y160" s="50" t="s">
        <v>171</v>
      </c>
      <c r="Z160" s="50">
        <v>325</v>
      </c>
      <c r="AA160" s="50" t="s">
        <v>171</v>
      </c>
      <c r="AB160" s="50">
        <v>418</v>
      </c>
      <c r="AC160" s="50">
        <v>413</v>
      </c>
      <c r="AD160" s="50" t="s">
        <v>171</v>
      </c>
      <c r="AE160" s="50" t="s">
        <v>171</v>
      </c>
      <c r="AF160" s="50" t="s">
        <v>171</v>
      </c>
      <c r="AG160" s="50" t="s">
        <v>171</v>
      </c>
      <c r="AH160" s="50" t="s">
        <v>171</v>
      </c>
      <c r="AI160" s="50" t="s">
        <v>171</v>
      </c>
      <c r="AJ160" s="50" t="s">
        <v>171</v>
      </c>
      <c r="AK160" s="50" t="s">
        <v>171</v>
      </c>
      <c r="AL160" s="50" t="s">
        <v>171</v>
      </c>
    </row>
    <row r="161" spans="2:38">
      <c r="B161" s="26">
        <v>56</v>
      </c>
      <c r="C161" t="s">
        <v>8</v>
      </c>
      <c r="D161" s="6" t="str">
        <f t="shared" si="221"/>
        <v>CHP</v>
      </c>
      <c r="E161" t="s">
        <v>65</v>
      </c>
      <c r="F161" s="6" t="str">
        <f t="shared" si="210"/>
        <v>EL</v>
      </c>
      <c r="G161" s="22" t="str">
        <f t="shared" si="222"/>
        <v>PASTI</v>
      </c>
      <c r="H161" t="s">
        <v>35</v>
      </c>
      <c r="I161" s="42">
        <f t="shared" si="217"/>
        <v>1.3</v>
      </c>
      <c r="J161" s="42">
        <f t="shared" si="217"/>
        <v>1.3</v>
      </c>
      <c r="K161" s="42">
        <f t="shared" si="217"/>
        <v>1.3</v>
      </c>
      <c r="L161" s="42">
        <f>IF(R161="","",R161/4)</f>
        <v>1.3</v>
      </c>
      <c r="M161" s="43">
        <f t="shared" ref="M161" si="223">IF(SUM(S161:AB161)=0,"",SUM(S161:AB161))</f>
        <v>13.4</v>
      </c>
      <c r="N161" s="43" t="str">
        <f t="shared" ref="N161" si="224">IF(SUM(AC161:AG161)=0,"",SUM(AC161:AG161))</f>
        <v/>
      </c>
      <c r="O161" s="43" t="str">
        <f t="shared" ref="O161" si="225">IF(SUM(AH161:AL161)=0,"",SUM(AH161:AL161))</f>
        <v/>
      </c>
      <c r="P161" s="32"/>
      <c r="Q161" s="32"/>
      <c r="R161" s="48">
        <v>5.2</v>
      </c>
      <c r="S161" s="50">
        <v>1.1000000000000001</v>
      </c>
      <c r="T161" s="50" t="s">
        <v>171</v>
      </c>
      <c r="U161" s="50" t="s">
        <v>171</v>
      </c>
      <c r="V161" s="50" t="s">
        <v>171</v>
      </c>
      <c r="W161" s="50" t="s">
        <v>171</v>
      </c>
      <c r="X161" s="50" t="s">
        <v>171</v>
      </c>
      <c r="Y161" s="50" t="s">
        <v>171</v>
      </c>
      <c r="Z161" s="50" t="s">
        <v>171</v>
      </c>
      <c r="AA161" s="50">
        <v>12.3</v>
      </c>
      <c r="AB161" s="50" t="s">
        <v>171</v>
      </c>
      <c r="AC161" s="50" t="s">
        <v>171</v>
      </c>
      <c r="AD161" s="50" t="s">
        <v>171</v>
      </c>
      <c r="AE161" s="50" t="s">
        <v>171</v>
      </c>
      <c r="AF161" s="50" t="s">
        <v>171</v>
      </c>
      <c r="AG161" s="50" t="s">
        <v>171</v>
      </c>
      <c r="AH161" s="50" t="s">
        <v>171</v>
      </c>
      <c r="AI161" s="50" t="s">
        <v>171</v>
      </c>
      <c r="AJ161" s="50" t="s">
        <v>171</v>
      </c>
      <c r="AK161" s="50" t="s">
        <v>171</v>
      </c>
      <c r="AL161" s="50" t="s">
        <v>171</v>
      </c>
    </row>
    <row r="162" spans="2:38">
      <c r="B162" s="26"/>
      <c r="C162" s="23" t="s">
        <v>93</v>
      </c>
      <c r="D162" s="6" t="str">
        <f t="shared" si="221"/>
        <v>CHP</v>
      </c>
      <c r="E162" s="23" t="s">
        <v>66</v>
      </c>
      <c r="F162" s="6" t="str">
        <f t="shared" si="210"/>
        <v>EL</v>
      </c>
      <c r="G162" s="22" t="str">
        <f t="shared" si="222"/>
        <v>PASTI</v>
      </c>
      <c r="H162" t="s">
        <v>36</v>
      </c>
      <c r="I162" s="42">
        <f>IF(SUM(I163:I165)=0,"",SUM(I163:I165))</f>
        <v>2.8250000000000002</v>
      </c>
      <c r="J162" s="42">
        <f t="shared" ref="J162:K162" si="226">IF(SUM(J163:J165)=0,"",SUM(J163:J165))</f>
        <v>2.8250000000000002</v>
      </c>
      <c r="K162" s="42">
        <f t="shared" si="226"/>
        <v>2.8250000000000002</v>
      </c>
      <c r="L162" s="42">
        <f>IF(SUM(L163:L165)=0,"",SUM(L163:L165))</f>
        <v>2.8250000000000002</v>
      </c>
      <c r="M162" s="43">
        <f>IF(SUM(M163:M165)=0,"",SUM(M163:M165))</f>
        <v>10</v>
      </c>
      <c r="N162" s="43" t="str">
        <f>IF(SUM(N163:N165)=0,"",SUM(N163:N165))</f>
        <v/>
      </c>
      <c r="O162" s="43" t="str">
        <f>IF(SUM(O163:O165)=0,"",SUM(O163:O165))</f>
        <v/>
      </c>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row>
    <row r="163" spans="2:38">
      <c r="B163" s="26">
        <v>61</v>
      </c>
      <c r="C163" s="29" t="s">
        <v>4</v>
      </c>
      <c r="D163" s="6" t="s">
        <v>90</v>
      </c>
      <c r="E163" s="27"/>
      <c r="F163" s="6" t="str">
        <f t="shared" si="210"/>
        <v>EL</v>
      </c>
      <c r="G163" s="6" t="s">
        <v>90</v>
      </c>
      <c r="H163" s="28"/>
      <c r="I163" s="33">
        <f t="shared" ref="I163:K168" si="227">$L163</f>
        <v>2.8250000000000002</v>
      </c>
      <c r="J163" s="33">
        <f t="shared" si="227"/>
        <v>2.8250000000000002</v>
      </c>
      <c r="K163" s="33">
        <f t="shared" si="227"/>
        <v>2.8250000000000002</v>
      </c>
      <c r="L163" s="33">
        <f t="shared" ref="L163:L168" si="228">IF(R163="","",R163/4)</f>
        <v>2.8250000000000002</v>
      </c>
      <c r="M163" s="33">
        <f t="shared" ref="M163:M168" si="229">IF(SUM(S163:AB163)=0,"",SUM(S163:AB163))</f>
        <v>10</v>
      </c>
      <c r="N163" s="33" t="str">
        <f t="shared" ref="N163:N168" si="230">IF(SUM(AC163:AG163)=0,"",SUM(AC163:AG163))</f>
        <v/>
      </c>
      <c r="O163" s="33" t="str">
        <f t="shared" ref="O163:O168" si="231">IF(SUM(AH163:AL163)=0,"",SUM(AH163:AL163))</f>
        <v/>
      </c>
      <c r="P163" s="33"/>
      <c r="Q163" s="33"/>
      <c r="R163" s="48">
        <v>11.3</v>
      </c>
      <c r="S163" s="50">
        <v>10</v>
      </c>
      <c r="T163" s="50" t="s">
        <v>171</v>
      </c>
      <c r="U163" s="50" t="s">
        <v>171</v>
      </c>
      <c r="V163" s="50" t="s">
        <v>171</v>
      </c>
      <c r="W163" s="50" t="s">
        <v>171</v>
      </c>
      <c r="X163" s="50" t="s">
        <v>171</v>
      </c>
      <c r="Y163" s="50" t="s">
        <v>171</v>
      </c>
      <c r="Z163" s="50" t="s">
        <v>171</v>
      </c>
      <c r="AA163" s="50" t="s">
        <v>171</v>
      </c>
      <c r="AB163" s="50" t="s">
        <v>171</v>
      </c>
      <c r="AC163" s="50" t="s">
        <v>171</v>
      </c>
      <c r="AD163" s="50" t="s">
        <v>171</v>
      </c>
      <c r="AE163" s="50" t="s">
        <v>171</v>
      </c>
      <c r="AF163" s="50" t="s">
        <v>171</v>
      </c>
      <c r="AG163" s="50" t="s">
        <v>171</v>
      </c>
      <c r="AH163" s="50" t="s">
        <v>171</v>
      </c>
      <c r="AI163" s="50" t="s">
        <v>171</v>
      </c>
      <c r="AJ163" s="50" t="s">
        <v>171</v>
      </c>
      <c r="AK163" s="50" t="s">
        <v>171</v>
      </c>
      <c r="AL163" s="50" t="s">
        <v>171</v>
      </c>
    </row>
    <row r="164" spans="2:38">
      <c r="B164" s="26">
        <v>71</v>
      </c>
      <c r="C164" s="29" t="s">
        <v>10</v>
      </c>
      <c r="D164" s="6" t="s">
        <v>90</v>
      </c>
      <c r="E164" s="27"/>
      <c r="F164" s="6" t="str">
        <f t="shared" si="210"/>
        <v>EL</v>
      </c>
      <c r="G164" s="6" t="s">
        <v>90</v>
      </c>
      <c r="H164" s="28"/>
      <c r="I164" s="33" t="str">
        <f t="shared" si="227"/>
        <v/>
      </c>
      <c r="J164" s="33" t="str">
        <f t="shared" si="227"/>
        <v/>
      </c>
      <c r="K164" s="33" t="str">
        <f t="shared" si="227"/>
        <v/>
      </c>
      <c r="L164" s="33" t="str">
        <f t="shared" si="228"/>
        <v/>
      </c>
      <c r="M164" s="33" t="str">
        <f t="shared" si="229"/>
        <v/>
      </c>
      <c r="N164" s="33" t="str">
        <f t="shared" si="230"/>
        <v/>
      </c>
      <c r="O164" s="33" t="str">
        <f t="shared" si="231"/>
        <v/>
      </c>
      <c r="P164" s="33"/>
      <c r="Q164" s="33"/>
      <c r="R164" s="48" t="s">
        <v>171</v>
      </c>
      <c r="S164" s="50" t="s">
        <v>171</v>
      </c>
      <c r="T164" s="50" t="s">
        <v>171</v>
      </c>
      <c r="U164" s="50" t="s">
        <v>171</v>
      </c>
      <c r="V164" s="50" t="s">
        <v>171</v>
      </c>
      <c r="W164" s="50" t="s">
        <v>171</v>
      </c>
      <c r="X164" s="50" t="s">
        <v>171</v>
      </c>
      <c r="Y164" s="50" t="s">
        <v>171</v>
      </c>
      <c r="Z164" s="50" t="s">
        <v>171</v>
      </c>
      <c r="AA164" s="50" t="s">
        <v>171</v>
      </c>
      <c r="AB164" s="50" t="s">
        <v>171</v>
      </c>
      <c r="AC164" s="50" t="s">
        <v>171</v>
      </c>
      <c r="AD164" s="50" t="s">
        <v>171</v>
      </c>
      <c r="AE164" s="50" t="s">
        <v>171</v>
      </c>
      <c r="AF164" s="50" t="s">
        <v>171</v>
      </c>
      <c r="AG164" s="50" t="s">
        <v>171</v>
      </c>
      <c r="AH164" s="50" t="s">
        <v>171</v>
      </c>
      <c r="AI164" s="50" t="s">
        <v>171</v>
      </c>
      <c r="AJ164" s="50" t="s">
        <v>171</v>
      </c>
      <c r="AK164" s="50" t="s">
        <v>171</v>
      </c>
      <c r="AL164" s="50" t="s">
        <v>171</v>
      </c>
    </row>
    <row r="165" spans="2:38">
      <c r="B165" s="26">
        <v>76</v>
      </c>
      <c r="C165" s="29" t="s">
        <v>101</v>
      </c>
      <c r="D165" s="6" t="s">
        <v>90</v>
      </c>
      <c r="E165" s="27"/>
      <c r="F165" s="6" t="str">
        <f t="shared" si="210"/>
        <v>EL</v>
      </c>
      <c r="G165" s="6" t="s">
        <v>90</v>
      </c>
      <c r="H165" s="28"/>
      <c r="I165" s="33" t="str">
        <f t="shared" si="227"/>
        <v/>
      </c>
      <c r="J165" s="33" t="str">
        <f t="shared" si="227"/>
        <v/>
      </c>
      <c r="K165" s="33" t="str">
        <f t="shared" si="227"/>
        <v/>
      </c>
      <c r="L165" s="33" t="str">
        <f t="shared" si="228"/>
        <v/>
      </c>
      <c r="M165" s="33" t="str">
        <f t="shared" si="229"/>
        <v/>
      </c>
      <c r="N165" s="33" t="str">
        <f t="shared" si="230"/>
        <v/>
      </c>
      <c r="O165" s="33" t="str">
        <f t="shared" si="231"/>
        <v/>
      </c>
      <c r="P165" s="33"/>
      <c r="Q165" s="33"/>
      <c r="R165" s="48" t="s">
        <v>171</v>
      </c>
      <c r="S165" s="50" t="s">
        <v>171</v>
      </c>
      <c r="T165" s="50" t="s">
        <v>171</v>
      </c>
      <c r="U165" s="50" t="s">
        <v>171</v>
      </c>
      <c r="V165" s="50" t="s">
        <v>171</v>
      </c>
      <c r="W165" s="50" t="s">
        <v>171</v>
      </c>
      <c r="X165" s="50" t="s">
        <v>171</v>
      </c>
      <c r="Y165" s="50" t="s">
        <v>171</v>
      </c>
      <c r="Z165" s="50" t="s">
        <v>171</v>
      </c>
      <c r="AA165" s="50" t="s">
        <v>171</v>
      </c>
      <c r="AB165" s="50" t="s">
        <v>171</v>
      </c>
      <c r="AC165" s="50" t="s">
        <v>171</v>
      </c>
      <c r="AD165" s="50" t="s">
        <v>171</v>
      </c>
      <c r="AE165" s="50" t="s">
        <v>171</v>
      </c>
      <c r="AF165" s="50" t="s">
        <v>171</v>
      </c>
      <c r="AG165" s="50" t="s">
        <v>171</v>
      </c>
      <c r="AH165" s="50" t="s">
        <v>171</v>
      </c>
      <c r="AI165" s="50" t="s">
        <v>171</v>
      </c>
      <c r="AJ165" s="50" t="s">
        <v>171</v>
      </c>
      <c r="AK165" s="50" t="s">
        <v>171</v>
      </c>
      <c r="AL165" s="50" t="s">
        <v>171</v>
      </c>
    </row>
    <row r="166" spans="2:38">
      <c r="B166" s="26">
        <v>81</v>
      </c>
      <c r="C166" t="s">
        <v>12</v>
      </c>
      <c r="D166" s="6" t="str">
        <f t="shared" ref="D166:D168" si="232">IF(SUM(I166:O166)=0,"\I: ","CHP")</f>
        <v>CHP</v>
      </c>
      <c r="E166" t="s">
        <v>62</v>
      </c>
      <c r="F166" s="6" t="str">
        <f t="shared" si="210"/>
        <v>EL</v>
      </c>
      <c r="G166" s="22" t="str">
        <f t="shared" ref="G166:G168" si="233">$G$7</f>
        <v>PASTI</v>
      </c>
      <c r="H166" t="s">
        <v>32</v>
      </c>
      <c r="I166" s="42">
        <f t="shared" si="227"/>
        <v>72.147500000000008</v>
      </c>
      <c r="J166" s="42">
        <f t="shared" si="227"/>
        <v>72.147500000000008</v>
      </c>
      <c r="K166" s="42">
        <f t="shared" si="227"/>
        <v>72.147500000000008</v>
      </c>
      <c r="L166" s="42">
        <f t="shared" si="228"/>
        <v>72.147500000000008</v>
      </c>
      <c r="M166" s="43">
        <f t="shared" si="229"/>
        <v>17.3</v>
      </c>
      <c r="N166" s="43" t="str">
        <f t="shared" si="230"/>
        <v/>
      </c>
      <c r="O166" s="43" t="str">
        <f t="shared" si="231"/>
        <v/>
      </c>
      <c r="P166" s="32"/>
      <c r="Q166" s="32"/>
      <c r="R166" s="48">
        <v>288.59000000000003</v>
      </c>
      <c r="S166" s="50" t="s">
        <v>171</v>
      </c>
      <c r="T166" s="50" t="s">
        <v>171</v>
      </c>
      <c r="U166" s="50" t="s">
        <v>171</v>
      </c>
      <c r="V166" s="50">
        <v>17</v>
      </c>
      <c r="W166" s="50" t="s">
        <v>171</v>
      </c>
      <c r="X166" s="50" t="s">
        <v>171</v>
      </c>
      <c r="Y166" s="50" t="s">
        <v>171</v>
      </c>
      <c r="Z166" s="50" t="s">
        <v>171</v>
      </c>
      <c r="AA166" s="50">
        <v>0.3</v>
      </c>
      <c r="AB166" s="50" t="s">
        <v>171</v>
      </c>
      <c r="AC166" s="50" t="s">
        <v>171</v>
      </c>
      <c r="AD166" s="50" t="s">
        <v>171</v>
      </c>
      <c r="AE166" s="50" t="s">
        <v>171</v>
      </c>
      <c r="AF166" s="50" t="s">
        <v>171</v>
      </c>
      <c r="AG166" s="50" t="s">
        <v>171</v>
      </c>
      <c r="AH166" s="50" t="s">
        <v>171</v>
      </c>
      <c r="AI166" s="50" t="s">
        <v>171</v>
      </c>
      <c r="AJ166" s="50" t="s">
        <v>171</v>
      </c>
      <c r="AK166" s="50" t="s">
        <v>171</v>
      </c>
      <c r="AL166" s="50" t="s">
        <v>171</v>
      </c>
    </row>
    <row r="167" spans="2:38">
      <c r="B167" s="26">
        <v>102</v>
      </c>
      <c r="C167" t="s">
        <v>13</v>
      </c>
      <c r="D167" s="6" t="str">
        <f t="shared" si="232"/>
        <v>CHP</v>
      </c>
      <c r="E167" t="s">
        <v>61</v>
      </c>
      <c r="F167" s="6" t="str">
        <f t="shared" si="210"/>
        <v>EL</v>
      </c>
      <c r="G167" s="22" t="str">
        <f t="shared" si="233"/>
        <v>PASTI</v>
      </c>
      <c r="H167" t="s">
        <v>31</v>
      </c>
      <c r="I167" s="42">
        <f t="shared" si="227"/>
        <v>22.695000000000004</v>
      </c>
      <c r="J167" s="42">
        <f t="shared" si="227"/>
        <v>22.695000000000004</v>
      </c>
      <c r="K167" s="42">
        <f t="shared" si="227"/>
        <v>22.695000000000004</v>
      </c>
      <c r="L167" s="42">
        <f t="shared" si="228"/>
        <v>22.695000000000004</v>
      </c>
      <c r="M167" s="43" t="str">
        <f t="shared" si="229"/>
        <v/>
      </c>
      <c r="N167" s="43" t="str">
        <f t="shared" si="230"/>
        <v/>
      </c>
      <c r="O167" s="43" t="str">
        <f t="shared" si="231"/>
        <v/>
      </c>
      <c r="P167" s="32"/>
      <c r="Q167" s="32"/>
      <c r="R167" s="48">
        <v>90.780000000000015</v>
      </c>
      <c r="S167" s="50" t="s">
        <v>171</v>
      </c>
      <c r="T167" s="50" t="s">
        <v>171</v>
      </c>
      <c r="U167" s="50" t="s">
        <v>171</v>
      </c>
      <c r="V167" s="50" t="s">
        <v>171</v>
      </c>
      <c r="W167" s="50" t="s">
        <v>171</v>
      </c>
      <c r="X167" s="50" t="s">
        <v>171</v>
      </c>
      <c r="Y167" s="50" t="s">
        <v>171</v>
      </c>
      <c r="Z167" s="50" t="s">
        <v>171</v>
      </c>
      <c r="AA167" s="50" t="s">
        <v>171</v>
      </c>
      <c r="AB167" s="50" t="s">
        <v>171</v>
      </c>
      <c r="AC167" s="50" t="s">
        <v>171</v>
      </c>
      <c r="AD167" s="50" t="s">
        <v>171</v>
      </c>
      <c r="AE167" s="50" t="s">
        <v>171</v>
      </c>
      <c r="AF167" s="50" t="s">
        <v>171</v>
      </c>
      <c r="AG167" s="50" t="s">
        <v>171</v>
      </c>
      <c r="AH167" s="50" t="s">
        <v>171</v>
      </c>
      <c r="AI167" s="50" t="s">
        <v>171</v>
      </c>
      <c r="AJ167" s="50" t="s">
        <v>171</v>
      </c>
      <c r="AK167" s="50" t="s">
        <v>171</v>
      </c>
      <c r="AL167" s="50" t="s">
        <v>171</v>
      </c>
    </row>
    <row r="168" spans="2:38">
      <c r="B168" s="35">
        <v>118</v>
      </c>
      <c r="C168" s="5" t="s">
        <v>14</v>
      </c>
      <c r="D168" s="5" t="str">
        <f t="shared" si="232"/>
        <v>CHP</v>
      </c>
      <c r="E168" s="5" t="s">
        <v>58</v>
      </c>
      <c r="F168" s="5" t="str">
        <f t="shared" si="210"/>
        <v>EL</v>
      </c>
      <c r="G168" s="36" t="str">
        <f t="shared" si="233"/>
        <v>PASTI</v>
      </c>
      <c r="H168" s="5" t="s">
        <v>28</v>
      </c>
      <c r="I168" s="52">
        <f t="shared" si="227"/>
        <v>7.73</v>
      </c>
      <c r="J168" s="52">
        <f t="shared" si="227"/>
        <v>7.73</v>
      </c>
      <c r="K168" s="52">
        <f t="shared" si="227"/>
        <v>7.73</v>
      </c>
      <c r="L168" s="52">
        <f t="shared" si="228"/>
        <v>7.73</v>
      </c>
      <c r="M168" s="44">
        <f t="shared" si="229"/>
        <v>25.2</v>
      </c>
      <c r="N168" s="44" t="str">
        <f t="shared" si="230"/>
        <v/>
      </c>
      <c r="O168" s="44" t="str">
        <f t="shared" si="231"/>
        <v/>
      </c>
      <c r="P168" s="32"/>
      <c r="Q168" s="32"/>
      <c r="R168" s="49">
        <v>30.92</v>
      </c>
      <c r="S168" s="51" t="s">
        <v>171</v>
      </c>
      <c r="T168" s="51" t="s">
        <v>171</v>
      </c>
      <c r="U168" s="51" t="s">
        <v>171</v>
      </c>
      <c r="V168" s="51" t="s">
        <v>171</v>
      </c>
      <c r="W168" s="51" t="s">
        <v>171</v>
      </c>
      <c r="X168" s="51" t="s">
        <v>171</v>
      </c>
      <c r="Y168" s="51" t="s">
        <v>171</v>
      </c>
      <c r="Z168" s="51" t="s">
        <v>171</v>
      </c>
      <c r="AA168" s="51">
        <v>25.2</v>
      </c>
      <c r="AB168" s="51" t="s">
        <v>171</v>
      </c>
      <c r="AC168" s="51" t="s">
        <v>171</v>
      </c>
      <c r="AD168" s="51" t="s">
        <v>171</v>
      </c>
      <c r="AE168" s="51" t="s">
        <v>171</v>
      </c>
      <c r="AF168" s="51" t="s">
        <v>171</v>
      </c>
      <c r="AG168" s="51" t="s">
        <v>171</v>
      </c>
      <c r="AH168" s="51" t="s">
        <v>171</v>
      </c>
      <c r="AI168" s="51" t="s">
        <v>171</v>
      </c>
      <c r="AJ168" s="51" t="s">
        <v>171</v>
      </c>
      <c r="AK168" s="51" t="s">
        <v>171</v>
      </c>
      <c r="AL168" s="51" t="s">
        <v>171</v>
      </c>
    </row>
    <row r="169" spans="2:38">
      <c r="B169" s="26">
        <v>9</v>
      </c>
      <c r="C169" t="s">
        <v>1</v>
      </c>
      <c r="D169" s="6" t="str">
        <f>IF(SUM(I169:O169)=0,"\I: ","CHP")</f>
        <v xml:space="preserve">\I: </v>
      </c>
      <c r="E169" t="s">
        <v>59</v>
      </c>
      <c r="F169" s="34" t="s">
        <v>110</v>
      </c>
      <c r="G169" s="22" t="str">
        <f>$G$7</f>
        <v>PASTI</v>
      </c>
      <c r="H169" s="22" t="s">
        <v>29</v>
      </c>
      <c r="I169" s="42" t="str">
        <f>$L169</f>
        <v/>
      </c>
      <c r="J169" s="42" t="str">
        <f>$L169</f>
        <v/>
      </c>
      <c r="K169" s="42" t="str">
        <f>$L169</f>
        <v/>
      </c>
      <c r="L169" s="42" t="str">
        <f>IF(R169="","",R169/4)</f>
        <v/>
      </c>
      <c r="M169" s="43" t="str">
        <f>IF(SUM(S169:AB169)=0,"",SUM(S169:AB169))</f>
        <v/>
      </c>
      <c r="N169" s="43" t="str">
        <f>IF(SUM(AC169:AG169)=0,"",SUM(AC169:AG169))</f>
        <v/>
      </c>
      <c r="O169" s="43" t="str">
        <f>IF(SUM(AH169:AL169)=0,"",SUM(AH169:AL169))</f>
        <v/>
      </c>
      <c r="P169" s="32"/>
      <c r="Q169" s="32"/>
      <c r="R169" s="48" t="s">
        <v>171</v>
      </c>
      <c r="S169" s="50" t="s">
        <v>171</v>
      </c>
      <c r="T169" s="50" t="s">
        <v>171</v>
      </c>
      <c r="U169" s="50" t="s">
        <v>171</v>
      </c>
      <c r="V169" s="50" t="s">
        <v>171</v>
      </c>
      <c r="W169" s="50" t="s">
        <v>171</v>
      </c>
      <c r="X169" s="50" t="s">
        <v>171</v>
      </c>
      <c r="Y169" s="50" t="s">
        <v>171</v>
      </c>
      <c r="Z169" s="50" t="s">
        <v>171</v>
      </c>
      <c r="AA169" s="50" t="s">
        <v>171</v>
      </c>
      <c r="AB169" s="50" t="s">
        <v>171</v>
      </c>
      <c r="AC169" s="50" t="s">
        <v>171</v>
      </c>
      <c r="AD169" s="50" t="s">
        <v>171</v>
      </c>
      <c r="AE169" s="50" t="s">
        <v>171</v>
      </c>
      <c r="AF169" s="50" t="s">
        <v>171</v>
      </c>
      <c r="AG169" s="50" t="s">
        <v>171</v>
      </c>
      <c r="AH169" s="50" t="s">
        <v>171</v>
      </c>
      <c r="AI169" s="50" t="s">
        <v>171</v>
      </c>
      <c r="AJ169" s="50" t="s">
        <v>171</v>
      </c>
      <c r="AK169" s="50" t="s">
        <v>171</v>
      </c>
      <c r="AL169" s="50" t="s">
        <v>171</v>
      </c>
    </row>
    <row r="170" spans="2:38">
      <c r="B170" s="26"/>
      <c r="C170" s="23" t="s">
        <v>92</v>
      </c>
      <c r="D170" s="6" t="str">
        <f>IF(SUM(I170:O170)=0,"\I: ","CHP")</f>
        <v>CHP</v>
      </c>
      <c r="E170" s="23" t="s">
        <v>60</v>
      </c>
      <c r="F170" s="6" t="str">
        <f>F169</f>
        <v>ES</v>
      </c>
      <c r="G170" s="22" t="str">
        <f>$G$7</f>
        <v>PASTI</v>
      </c>
      <c r="H170" t="s">
        <v>30</v>
      </c>
      <c r="I170" s="42">
        <f>IF(SUM(I171:I173)=0,"",SUM(I171:I173))</f>
        <v>22.449999999999996</v>
      </c>
      <c r="J170" s="42">
        <f t="shared" ref="J170:L170" si="234">IF(SUM(J171:J173)=0,"",SUM(J171:J173))</f>
        <v>22.449999999999996</v>
      </c>
      <c r="K170" s="42">
        <f t="shared" si="234"/>
        <v>22.449999999999996</v>
      </c>
      <c r="L170" s="42">
        <f t="shared" si="234"/>
        <v>22.449999999999996</v>
      </c>
      <c r="M170" s="43" t="str">
        <f>IF(SUM(M171:M173)=0,"",SUM(M171:M173))</f>
        <v/>
      </c>
      <c r="N170" s="43" t="str">
        <f t="shared" ref="N170:O170" si="235">IF(SUM(N171:N173)=0,"",SUM(N171:N173))</f>
        <v/>
      </c>
      <c r="O170" s="43" t="str">
        <f t="shared" si="235"/>
        <v/>
      </c>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row>
    <row r="171" spans="2:38">
      <c r="B171" s="26">
        <v>14</v>
      </c>
      <c r="C171" s="30" t="s">
        <v>2</v>
      </c>
      <c r="D171" s="6" t="s">
        <v>90</v>
      </c>
      <c r="E171" s="26"/>
      <c r="F171" s="6" t="str">
        <f t="shared" ref="F171:F186" si="236">F170</f>
        <v>ES</v>
      </c>
      <c r="G171" s="6" t="s">
        <v>90</v>
      </c>
      <c r="H171" s="28"/>
      <c r="I171" s="33" t="str">
        <f>$L171</f>
        <v/>
      </c>
      <c r="J171" s="33" t="str">
        <f t="shared" ref="I171:K173" si="237">$L171</f>
        <v/>
      </c>
      <c r="K171" s="33" t="str">
        <f t="shared" si="237"/>
        <v/>
      </c>
      <c r="L171" s="33" t="str">
        <f>IF(R171="","",R171/4)</f>
        <v/>
      </c>
      <c r="M171" s="33" t="str">
        <f>IF(SUM(S171:AB171)=0,"",SUM(S171:AB171))</f>
        <v/>
      </c>
      <c r="N171" s="33" t="str">
        <f>IF(SUM(AC171:AG171)=0,"",SUM(AC171:AG171))</f>
        <v/>
      </c>
      <c r="O171" s="33" t="str">
        <f>IF(SUM(AH171:AL171)=0,"",SUM(AH171:AL171))</f>
        <v/>
      </c>
      <c r="P171" s="33"/>
      <c r="Q171" s="33"/>
      <c r="R171" s="48" t="s">
        <v>171</v>
      </c>
      <c r="S171" s="50" t="s">
        <v>171</v>
      </c>
      <c r="T171" s="50" t="s">
        <v>171</v>
      </c>
      <c r="U171" s="50" t="s">
        <v>171</v>
      </c>
      <c r="V171" s="50" t="s">
        <v>171</v>
      </c>
      <c r="W171" s="50" t="s">
        <v>171</v>
      </c>
      <c r="X171" s="50" t="s">
        <v>171</v>
      </c>
      <c r="Y171" s="50" t="s">
        <v>171</v>
      </c>
      <c r="Z171" s="50" t="s">
        <v>171</v>
      </c>
      <c r="AA171" s="50" t="s">
        <v>171</v>
      </c>
      <c r="AB171" s="50" t="s">
        <v>171</v>
      </c>
      <c r="AC171" s="50" t="s">
        <v>171</v>
      </c>
      <c r="AD171" s="50" t="s">
        <v>171</v>
      </c>
      <c r="AE171" s="50" t="s">
        <v>171</v>
      </c>
      <c r="AF171" s="50" t="s">
        <v>171</v>
      </c>
      <c r="AG171" s="50" t="s">
        <v>171</v>
      </c>
      <c r="AH171" s="50" t="s">
        <v>171</v>
      </c>
      <c r="AI171" s="50" t="s">
        <v>171</v>
      </c>
      <c r="AJ171" s="50" t="s">
        <v>171</v>
      </c>
      <c r="AK171" s="50" t="s">
        <v>171</v>
      </c>
      <c r="AL171" s="50" t="s">
        <v>171</v>
      </c>
    </row>
    <row r="172" spans="2:38">
      <c r="B172" s="26">
        <v>19</v>
      </c>
      <c r="C172" s="30" t="s">
        <v>99</v>
      </c>
      <c r="D172" s="6" t="s">
        <v>90</v>
      </c>
      <c r="E172" s="26"/>
      <c r="F172" s="6" t="str">
        <f t="shared" si="236"/>
        <v>ES</v>
      </c>
      <c r="G172" s="6" t="s">
        <v>90</v>
      </c>
      <c r="H172" s="28"/>
      <c r="I172" s="33" t="str">
        <f t="shared" si="237"/>
        <v/>
      </c>
      <c r="J172" s="33" t="str">
        <f t="shared" si="237"/>
        <v/>
      </c>
      <c r="K172" s="33" t="str">
        <f t="shared" si="237"/>
        <v/>
      </c>
      <c r="L172" s="33" t="str">
        <f>IF(R172="","",R172/4)</f>
        <v/>
      </c>
      <c r="M172" s="33" t="str">
        <f t="shared" ref="M172:M173" si="238">IF(SUM(S172:AB172)=0,"",SUM(S172:AB172))</f>
        <v/>
      </c>
      <c r="N172" s="33" t="str">
        <f t="shared" ref="N172:N173" si="239">IF(SUM(AC172:AG172)=0,"",SUM(AC172:AG172))</f>
        <v/>
      </c>
      <c r="O172" s="33" t="str">
        <f t="shared" ref="O172:O173" si="240">IF(SUM(AH172:AL172)=0,"",SUM(AH172:AL172))</f>
        <v/>
      </c>
      <c r="P172" s="33"/>
      <c r="Q172" s="33"/>
      <c r="R172" s="48" t="s">
        <v>171</v>
      </c>
      <c r="S172" s="50" t="s">
        <v>171</v>
      </c>
      <c r="T172" s="50" t="s">
        <v>171</v>
      </c>
      <c r="U172" s="50" t="s">
        <v>171</v>
      </c>
      <c r="V172" s="50" t="s">
        <v>171</v>
      </c>
      <c r="W172" s="50" t="s">
        <v>171</v>
      </c>
      <c r="X172" s="50" t="s">
        <v>171</v>
      </c>
      <c r="Y172" s="50" t="s">
        <v>171</v>
      </c>
      <c r="Z172" s="50" t="s">
        <v>171</v>
      </c>
      <c r="AA172" s="50" t="s">
        <v>171</v>
      </c>
      <c r="AB172" s="50" t="s">
        <v>171</v>
      </c>
      <c r="AC172" s="50" t="s">
        <v>171</v>
      </c>
      <c r="AD172" s="50" t="s">
        <v>171</v>
      </c>
      <c r="AE172" s="50" t="s">
        <v>171</v>
      </c>
      <c r="AF172" s="50" t="s">
        <v>171</v>
      </c>
      <c r="AG172" s="50" t="s">
        <v>171</v>
      </c>
      <c r="AH172" s="50" t="s">
        <v>171</v>
      </c>
      <c r="AI172" s="50" t="s">
        <v>171</v>
      </c>
      <c r="AJ172" s="50" t="s">
        <v>171</v>
      </c>
      <c r="AK172" s="50" t="s">
        <v>171</v>
      </c>
      <c r="AL172" s="50" t="s">
        <v>171</v>
      </c>
    </row>
    <row r="173" spans="2:38">
      <c r="B173" s="26">
        <v>24</v>
      </c>
      <c r="C173" s="30" t="s">
        <v>4</v>
      </c>
      <c r="D173" s="6" t="s">
        <v>90</v>
      </c>
      <c r="E173" s="26"/>
      <c r="F173" s="6" t="str">
        <f t="shared" si="236"/>
        <v>ES</v>
      </c>
      <c r="G173" s="6" t="s">
        <v>90</v>
      </c>
      <c r="H173" s="28"/>
      <c r="I173" s="33">
        <f t="shared" si="237"/>
        <v>22.449999999999996</v>
      </c>
      <c r="J173" s="33">
        <f t="shared" si="237"/>
        <v>22.449999999999996</v>
      </c>
      <c r="K173" s="33">
        <f t="shared" si="237"/>
        <v>22.449999999999996</v>
      </c>
      <c r="L173" s="33">
        <f>IF(R173="","",R173/4)</f>
        <v>22.449999999999996</v>
      </c>
      <c r="M173" s="33" t="str">
        <f t="shared" si="238"/>
        <v/>
      </c>
      <c r="N173" s="33" t="str">
        <f t="shared" si="239"/>
        <v/>
      </c>
      <c r="O173" s="33" t="str">
        <f t="shared" si="240"/>
        <v/>
      </c>
      <c r="P173" s="33"/>
      <c r="Q173" s="33"/>
      <c r="R173" s="48">
        <v>89.799999999999983</v>
      </c>
      <c r="S173" s="50" t="s">
        <v>171</v>
      </c>
      <c r="T173" s="50" t="s">
        <v>171</v>
      </c>
      <c r="U173" s="50" t="s">
        <v>171</v>
      </c>
      <c r="V173" s="50" t="s">
        <v>171</v>
      </c>
      <c r="W173" s="50" t="s">
        <v>171</v>
      </c>
      <c r="X173" s="50" t="s">
        <v>171</v>
      </c>
      <c r="Y173" s="50" t="s">
        <v>171</v>
      </c>
      <c r="Z173" s="50" t="s">
        <v>171</v>
      </c>
      <c r="AA173" s="50" t="s">
        <v>171</v>
      </c>
      <c r="AB173" s="50" t="s">
        <v>171</v>
      </c>
      <c r="AC173" s="50" t="s">
        <v>171</v>
      </c>
      <c r="AD173" s="50" t="s">
        <v>171</v>
      </c>
      <c r="AE173" s="50" t="s">
        <v>171</v>
      </c>
      <c r="AF173" s="50" t="s">
        <v>171</v>
      </c>
      <c r="AG173" s="50" t="s">
        <v>171</v>
      </c>
      <c r="AH173" s="50" t="s">
        <v>171</v>
      </c>
      <c r="AI173" s="50" t="s">
        <v>171</v>
      </c>
      <c r="AJ173" s="50" t="s">
        <v>171</v>
      </c>
      <c r="AK173" s="50" t="s">
        <v>171</v>
      </c>
      <c r="AL173" s="50" t="s">
        <v>171</v>
      </c>
    </row>
    <row r="174" spans="2:38">
      <c r="B174" s="26"/>
      <c r="C174" s="23" t="s">
        <v>92</v>
      </c>
      <c r="D174" s="6" t="str">
        <f t="shared" ref="D174" si="241">IF(SUM(I174:O174)=0,"\I: ","CHP")</f>
        <v xml:space="preserve">\I: </v>
      </c>
      <c r="E174" s="23" t="s">
        <v>63</v>
      </c>
      <c r="F174" s="6" t="str">
        <f t="shared" si="236"/>
        <v>ES</v>
      </c>
      <c r="G174" s="22" t="str">
        <f>$G$7</f>
        <v>PASTI</v>
      </c>
      <c r="H174" t="s">
        <v>33</v>
      </c>
      <c r="I174" s="42" t="str">
        <f>IF(SUM(I175:I177)=0,"",SUM(I175:I177))</f>
        <v/>
      </c>
      <c r="J174" s="42" t="str">
        <f t="shared" ref="J174:K174" si="242">IF(SUM(J175:J177)=0,"",SUM(J175:J177))</f>
        <v/>
      </c>
      <c r="K174" s="42" t="str">
        <f t="shared" si="242"/>
        <v/>
      </c>
      <c r="L174" s="42" t="str">
        <f>IF(SUM(L175:L177)=0,"",SUM(L175:L177))</f>
        <v/>
      </c>
      <c r="M174" s="43" t="str">
        <f>IF(SUM(M175:M177)=0,"",SUM(M175:M177))</f>
        <v/>
      </c>
      <c r="N174" s="43" t="str">
        <f>IF(SUM(N175:N177)=0,"",SUM(N175:N177))</f>
        <v/>
      </c>
      <c r="O174" s="43" t="str">
        <f>IF(SUM(O175:O177)=0,"",SUM(O175:O177))</f>
        <v/>
      </c>
      <c r="P174" s="32"/>
      <c r="Q174" s="32"/>
      <c r="R174" s="43"/>
      <c r="S174" s="43"/>
      <c r="T174" s="43"/>
      <c r="U174" s="43"/>
      <c r="V174" s="43"/>
      <c r="W174" s="43"/>
      <c r="X174" s="43"/>
      <c r="Y174" s="43"/>
      <c r="Z174" s="43"/>
      <c r="AA174" s="43"/>
      <c r="AB174" s="43" t="s">
        <v>171</v>
      </c>
      <c r="AC174" s="43"/>
      <c r="AD174" s="43"/>
      <c r="AE174" s="43"/>
      <c r="AF174" s="43"/>
      <c r="AG174" s="43" t="s">
        <v>171</v>
      </c>
      <c r="AH174" s="43"/>
      <c r="AI174" s="43"/>
      <c r="AJ174" s="43"/>
      <c r="AK174" s="43"/>
      <c r="AL174" s="43"/>
    </row>
    <row r="175" spans="2:38">
      <c r="B175" s="26">
        <v>35</v>
      </c>
      <c r="C175" s="30" t="s">
        <v>2</v>
      </c>
      <c r="D175" s="6" t="s">
        <v>90</v>
      </c>
      <c r="E175" s="26"/>
      <c r="F175" s="6" t="str">
        <f t="shared" si="236"/>
        <v>ES</v>
      </c>
      <c r="G175" s="6" t="s">
        <v>90</v>
      </c>
      <c r="H175" s="28"/>
      <c r="I175" s="33" t="str">
        <f t="shared" ref="I175:K179" si="243">$L175</f>
        <v/>
      </c>
      <c r="J175" s="33" t="str">
        <f t="shared" si="243"/>
        <v/>
      </c>
      <c r="K175" s="33" t="str">
        <f t="shared" si="243"/>
        <v/>
      </c>
      <c r="L175" s="33" t="str">
        <f>IF(R175="","",R175/4)</f>
        <v/>
      </c>
      <c r="M175" s="33" t="str">
        <f>IF(SUM(S175:AB175)=0,"",SUM(S175:AB175))</f>
        <v/>
      </c>
      <c r="N175" s="33" t="str">
        <f>IF(SUM(AC175:AG175)=0,"",SUM(AC175:AG175))</f>
        <v/>
      </c>
      <c r="O175" s="33" t="str">
        <f>IF(SUM(AH175:AL175)=0,"",SUM(AH175:AL175))</f>
        <v/>
      </c>
      <c r="P175" s="33"/>
      <c r="Q175" s="33"/>
      <c r="R175" s="48" t="s">
        <v>171</v>
      </c>
      <c r="S175" s="50" t="s">
        <v>171</v>
      </c>
      <c r="T175" s="50" t="s">
        <v>171</v>
      </c>
      <c r="U175" s="50" t="s">
        <v>171</v>
      </c>
      <c r="V175" s="50" t="s">
        <v>171</v>
      </c>
      <c r="W175" s="50" t="s">
        <v>171</v>
      </c>
      <c r="X175" s="50" t="s">
        <v>171</v>
      </c>
      <c r="Y175" s="50" t="s">
        <v>171</v>
      </c>
      <c r="Z175" s="50" t="s">
        <v>171</v>
      </c>
      <c r="AA175" s="50" t="s">
        <v>171</v>
      </c>
      <c r="AB175" s="50" t="s">
        <v>171</v>
      </c>
      <c r="AC175" s="50" t="s">
        <v>171</v>
      </c>
      <c r="AD175" s="50" t="s">
        <v>171</v>
      </c>
      <c r="AE175" s="50" t="s">
        <v>171</v>
      </c>
      <c r="AF175" s="50" t="s">
        <v>171</v>
      </c>
      <c r="AG175" s="50" t="s">
        <v>171</v>
      </c>
      <c r="AH175" s="50" t="s">
        <v>171</v>
      </c>
      <c r="AI175" s="50" t="s">
        <v>171</v>
      </c>
      <c r="AJ175" s="50" t="s">
        <v>171</v>
      </c>
      <c r="AK175" s="50" t="s">
        <v>171</v>
      </c>
      <c r="AL175" s="50" t="s">
        <v>171</v>
      </c>
    </row>
    <row r="176" spans="2:38">
      <c r="B176" s="26">
        <v>40</v>
      </c>
      <c r="C176" s="30" t="s">
        <v>99</v>
      </c>
      <c r="D176" s="6" t="s">
        <v>90</v>
      </c>
      <c r="E176" s="26"/>
      <c r="F176" s="6" t="str">
        <f t="shared" si="236"/>
        <v>ES</v>
      </c>
      <c r="G176" s="6" t="s">
        <v>90</v>
      </c>
      <c r="H176" s="28"/>
      <c r="I176" s="33" t="str">
        <f t="shared" si="243"/>
        <v/>
      </c>
      <c r="J176" s="33" t="str">
        <f t="shared" si="243"/>
        <v/>
      </c>
      <c r="K176" s="33" t="str">
        <f t="shared" si="243"/>
        <v/>
      </c>
      <c r="L176" s="33" t="str">
        <f>IF(R176="","",R176/4)</f>
        <v/>
      </c>
      <c r="M176" s="33" t="str">
        <f t="shared" ref="M176:M177" si="244">IF(SUM(S176:AB176)=0,"",SUM(S176:AB176))</f>
        <v/>
      </c>
      <c r="N176" s="33" t="str">
        <f t="shared" ref="N176:N177" si="245">IF(SUM(AC176:AG176)=0,"",SUM(AC176:AG176))</f>
        <v/>
      </c>
      <c r="O176" s="33" t="str">
        <f t="shared" ref="O176:O177" si="246">IF(SUM(AH176:AL176)=0,"",SUM(AH176:AL176))</f>
        <v/>
      </c>
      <c r="P176" s="33"/>
      <c r="Q176" s="33"/>
      <c r="R176" s="48" t="s">
        <v>171</v>
      </c>
      <c r="S176" s="50" t="s">
        <v>171</v>
      </c>
      <c r="T176" s="50" t="s">
        <v>171</v>
      </c>
      <c r="U176" s="50" t="s">
        <v>171</v>
      </c>
      <c r="V176" s="50" t="s">
        <v>171</v>
      </c>
      <c r="W176" s="50" t="s">
        <v>171</v>
      </c>
      <c r="X176" s="50" t="s">
        <v>171</v>
      </c>
      <c r="Y176" s="50" t="s">
        <v>171</v>
      </c>
      <c r="Z176" s="50" t="s">
        <v>171</v>
      </c>
      <c r="AA176" s="50" t="s">
        <v>171</v>
      </c>
      <c r="AB176" s="50" t="s">
        <v>171</v>
      </c>
      <c r="AC176" s="50" t="s">
        <v>171</v>
      </c>
      <c r="AD176" s="50" t="s">
        <v>171</v>
      </c>
      <c r="AE176" s="50" t="s">
        <v>171</v>
      </c>
      <c r="AF176" s="50" t="s">
        <v>171</v>
      </c>
      <c r="AG176" s="50" t="s">
        <v>171</v>
      </c>
      <c r="AH176" s="50" t="s">
        <v>171</v>
      </c>
      <c r="AI176" s="50" t="s">
        <v>171</v>
      </c>
      <c r="AJ176" s="50" t="s">
        <v>171</v>
      </c>
      <c r="AK176" s="50" t="s">
        <v>171</v>
      </c>
      <c r="AL176" s="50" t="s">
        <v>171</v>
      </c>
    </row>
    <row r="177" spans="2:38">
      <c r="B177" s="26">
        <v>45</v>
      </c>
      <c r="C177" s="30" t="s">
        <v>4</v>
      </c>
      <c r="D177" s="6" t="s">
        <v>90</v>
      </c>
      <c r="E177" s="26"/>
      <c r="F177" s="6" t="str">
        <f t="shared" si="236"/>
        <v>ES</v>
      </c>
      <c r="G177" s="6" t="s">
        <v>90</v>
      </c>
      <c r="H177" s="28"/>
      <c r="I177" s="33" t="str">
        <f t="shared" si="243"/>
        <v/>
      </c>
      <c r="J177" s="33" t="str">
        <f t="shared" si="243"/>
        <v/>
      </c>
      <c r="K177" s="33" t="str">
        <f t="shared" si="243"/>
        <v/>
      </c>
      <c r="L177" s="33" t="str">
        <f>IF(R177="","",R177/4)</f>
        <v/>
      </c>
      <c r="M177" s="33" t="str">
        <f t="shared" si="244"/>
        <v/>
      </c>
      <c r="N177" s="33" t="str">
        <f t="shared" si="245"/>
        <v/>
      </c>
      <c r="O177" s="33" t="str">
        <f t="shared" si="246"/>
        <v/>
      </c>
      <c r="P177" s="33"/>
      <c r="Q177" s="33"/>
      <c r="R177" s="48" t="s">
        <v>171</v>
      </c>
      <c r="S177" s="50" t="s">
        <v>171</v>
      </c>
      <c r="T177" s="50" t="s">
        <v>171</v>
      </c>
      <c r="U177" s="50" t="s">
        <v>171</v>
      </c>
      <c r="V177" s="50" t="s">
        <v>171</v>
      </c>
      <c r="W177" s="50" t="s">
        <v>171</v>
      </c>
      <c r="X177" s="50" t="s">
        <v>171</v>
      </c>
      <c r="Y177" s="50" t="s">
        <v>171</v>
      </c>
      <c r="Z177" s="50" t="s">
        <v>171</v>
      </c>
      <c r="AA177" s="50" t="s">
        <v>171</v>
      </c>
      <c r="AB177" s="50" t="s">
        <v>171</v>
      </c>
      <c r="AC177" s="50" t="s">
        <v>171</v>
      </c>
      <c r="AD177" s="50" t="s">
        <v>171</v>
      </c>
      <c r="AE177" s="50" t="s">
        <v>171</v>
      </c>
      <c r="AF177" s="50" t="s">
        <v>171</v>
      </c>
      <c r="AG177" s="50" t="s">
        <v>171</v>
      </c>
      <c r="AH177" s="50" t="s">
        <v>171</v>
      </c>
      <c r="AI177" s="50" t="s">
        <v>171</v>
      </c>
      <c r="AJ177" s="50" t="s">
        <v>171</v>
      </c>
      <c r="AK177" s="50" t="s">
        <v>171</v>
      </c>
      <c r="AL177" s="50" t="s">
        <v>171</v>
      </c>
    </row>
    <row r="178" spans="2:38">
      <c r="B178" s="31">
        <v>51</v>
      </c>
      <c r="C178" t="s">
        <v>7</v>
      </c>
      <c r="D178" s="6" t="str">
        <f t="shared" ref="D178:D180" si="247">IF(SUM(I178:O178)=0,"\I: ","CHP")</f>
        <v>CHP</v>
      </c>
      <c r="E178" t="s">
        <v>64</v>
      </c>
      <c r="F178" s="6" t="str">
        <f t="shared" si="236"/>
        <v>ES</v>
      </c>
      <c r="G178" s="22" t="str">
        <f t="shared" ref="G178:G180" si="248">$G$7</f>
        <v>PASTI</v>
      </c>
      <c r="H178" t="s">
        <v>34</v>
      </c>
      <c r="I178" s="42">
        <f t="shared" si="243"/>
        <v>81.557500000000005</v>
      </c>
      <c r="J178" s="42">
        <f t="shared" si="243"/>
        <v>81.557500000000005</v>
      </c>
      <c r="K178" s="42">
        <f t="shared" si="243"/>
        <v>81.557500000000005</v>
      </c>
      <c r="L178" s="42">
        <f>IF(R178="","",R178/4)</f>
        <v>81.557500000000005</v>
      </c>
      <c r="M178" s="43">
        <f>IF(SUM(S178:AB178)=0,"",SUM(S178:AB178))</f>
        <v>835.99999999999989</v>
      </c>
      <c r="N178" s="43" t="str">
        <f>IF(SUM(AC178:AG178)=0,"",SUM(AC178:AG178))</f>
        <v/>
      </c>
      <c r="O178" s="43" t="str">
        <f>IF(SUM(AH178:AL178)=0,"",SUM(AH178:AL178))</f>
        <v/>
      </c>
      <c r="P178" s="32"/>
      <c r="Q178" s="32"/>
      <c r="R178" s="48">
        <v>326.23</v>
      </c>
      <c r="S178" s="50" t="s">
        <v>171</v>
      </c>
      <c r="T178" s="50">
        <v>48.8</v>
      </c>
      <c r="U178" s="50">
        <v>732.8</v>
      </c>
      <c r="V178" s="50" t="s">
        <v>171</v>
      </c>
      <c r="W178" s="50" t="s">
        <v>171</v>
      </c>
      <c r="X178" s="50">
        <v>54.4</v>
      </c>
      <c r="Y178" s="50" t="s">
        <v>171</v>
      </c>
      <c r="Z178" s="50" t="s">
        <v>171</v>
      </c>
      <c r="AA178" s="50" t="s">
        <v>171</v>
      </c>
      <c r="AB178" s="50" t="s">
        <v>171</v>
      </c>
      <c r="AC178" s="50" t="s">
        <v>171</v>
      </c>
      <c r="AD178" s="50" t="s">
        <v>171</v>
      </c>
      <c r="AE178" s="50" t="s">
        <v>171</v>
      </c>
      <c r="AF178" s="50" t="s">
        <v>171</v>
      </c>
      <c r="AG178" s="50" t="s">
        <v>171</v>
      </c>
      <c r="AH178" s="50" t="s">
        <v>171</v>
      </c>
      <c r="AI178" s="50" t="s">
        <v>171</v>
      </c>
      <c r="AJ178" s="50" t="s">
        <v>171</v>
      </c>
      <c r="AK178" s="50" t="s">
        <v>171</v>
      </c>
      <c r="AL178" s="50" t="s">
        <v>171</v>
      </c>
    </row>
    <row r="179" spans="2:38">
      <c r="B179" s="26">
        <v>56</v>
      </c>
      <c r="C179" t="s">
        <v>8</v>
      </c>
      <c r="D179" s="6" t="str">
        <f t="shared" si="247"/>
        <v>CHP</v>
      </c>
      <c r="E179" t="s">
        <v>65</v>
      </c>
      <c r="F179" s="6" t="str">
        <f t="shared" si="236"/>
        <v>ES</v>
      </c>
      <c r="G179" s="22" t="str">
        <f t="shared" si="248"/>
        <v>PASTI</v>
      </c>
      <c r="H179" t="s">
        <v>35</v>
      </c>
      <c r="I179" s="42">
        <f t="shared" si="243"/>
        <v>314.25500000000005</v>
      </c>
      <c r="J179" s="42">
        <f t="shared" si="243"/>
        <v>314.25500000000005</v>
      </c>
      <c r="K179" s="42">
        <f t="shared" si="243"/>
        <v>314.25500000000005</v>
      </c>
      <c r="L179" s="42">
        <f>IF(R179="","",R179/4)</f>
        <v>314.25500000000005</v>
      </c>
      <c r="M179" s="43">
        <f t="shared" ref="M179" si="249">IF(SUM(S179:AB179)=0,"",SUM(S179:AB179))</f>
        <v>258.13</v>
      </c>
      <c r="N179" s="43" t="str">
        <f t="shared" ref="N179" si="250">IF(SUM(AC179:AG179)=0,"",SUM(AC179:AG179))</f>
        <v/>
      </c>
      <c r="O179" s="43" t="str">
        <f t="shared" ref="O179" si="251">IF(SUM(AH179:AL179)=0,"",SUM(AH179:AL179))</f>
        <v/>
      </c>
      <c r="P179" s="32"/>
      <c r="Q179" s="32"/>
      <c r="R179" s="48">
        <v>1257.0200000000002</v>
      </c>
      <c r="S179" s="50">
        <v>23.6</v>
      </c>
      <c r="T179" s="50">
        <v>113.23</v>
      </c>
      <c r="U179" s="50">
        <v>34</v>
      </c>
      <c r="V179" s="50" t="s">
        <v>171</v>
      </c>
      <c r="W179" s="50">
        <v>24</v>
      </c>
      <c r="X179" s="50" t="s">
        <v>171</v>
      </c>
      <c r="Y179" s="50" t="s">
        <v>171</v>
      </c>
      <c r="Z179" s="50">
        <v>33.5</v>
      </c>
      <c r="AA179" s="50">
        <v>29.8</v>
      </c>
      <c r="AB179" s="50" t="s">
        <v>171</v>
      </c>
      <c r="AC179" s="50" t="s">
        <v>171</v>
      </c>
      <c r="AD179" s="50" t="s">
        <v>171</v>
      </c>
      <c r="AE179" s="50" t="s">
        <v>171</v>
      </c>
      <c r="AF179" s="50" t="s">
        <v>171</v>
      </c>
      <c r="AG179" s="50" t="s">
        <v>171</v>
      </c>
      <c r="AH179" s="50" t="s">
        <v>171</v>
      </c>
      <c r="AI179" s="50" t="s">
        <v>171</v>
      </c>
      <c r="AJ179" s="50" t="s">
        <v>171</v>
      </c>
      <c r="AK179" s="50" t="s">
        <v>171</v>
      </c>
      <c r="AL179" s="50" t="s">
        <v>171</v>
      </c>
    </row>
    <row r="180" spans="2:38">
      <c r="B180" s="26"/>
      <c r="C180" s="23" t="s">
        <v>93</v>
      </c>
      <c r="D180" s="6" t="str">
        <f t="shared" si="247"/>
        <v>CHP</v>
      </c>
      <c r="E180" s="23" t="s">
        <v>66</v>
      </c>
      <c r="F180" s="6" t="str">
        <f t="shared" si="236"/>
        <v>ES</v>
      </c>
      <c r="G180" s="22" t="str">
        <f t="shared" si="248"/>
        <v>PASTI</v>
      </c>
      <c r="H180" t="s">
        <v>36</v>
      </c>
      <c r="I180" s="42">
        <f>IF(SUM(I181:I183)=0,"",SUM(I181:I183))</f>
        <v>151.37500000000006</v>
      </c>
      <c r="J180" s="42">
        <f t="shared" ref="J180:K180" si="252">IF(SUM(J181:J183)=0,"",SUM(J181:J183))</f>
        <v>151.37500000000006</v>
      </c>
      <c r="K180" s="42">
        <f t="shared" si="252"/>
        <v>151.37500000000006</v>
      </c>
      <c r="L180" s="42">
        <f>IF(SUM(L181:L183)=0,"",SUM(L181:L183))</f>
        <v>151.37500000000006</v>
      </c>
      <c r="M180" s="43">
        <f>IF(SUM(M181:M183)=0,"",SUM(M181:M183))</f>
        <v>32.32</v>
      </c>
      <c r="N180" s="43" t="str">
        <f>IF(SUM(N181:N183)=0,"",SUM(N181:N183))</f>
        <v/>
      </c>
      <c r="O180" s="43" t="str">
        <f>IF(SUM(O181:O183)=0,"",SUM(O181:O183))</f>
        <v/>
      </c>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row>
    <row r="181" spans="2:38">
      <c r="B181" s="26">
        <v>61</v>
      </c>
      <c r="C181" s="29" t="s">
        <v>4</v>
      </c>
      <c r="D181" s="6" t="s">
        <v>90</v>
      </c>
      <c r="E181" s="27"/>
      <c r="F181" s="6" t="str">
        <f t="shared" si="236"/>
        <v>ES</v>
      </c>
      <c r="G181" s="6" t="s">
        <v>90</v>
      </c>
      <c r="H181" s="28"/>
      <c r="I181" s="33">
        <f t="shared" ref="I181:K186" si="253">$L181</f>
        <v>149.40000000000006</v>
      </c>
      <c r="J181" s="33">
        <f t="shared" si="253"/>
        <v>149.40000000000006</v>
      </c>
      <c r="K181" s="33">
        <f t="shared" si="253"/>
        <v>149.40000000000006</v>
      </c>
      <c r="L181" s="33">
        <f t="shared" ref="L181:L186" si="254">IF(R181="","",R181/4)</f>
        <v>149.40000000000006</v>
      </c>
      <c r="M181" s="33">
        <f t="shared" ref="M181:M186" si="255">IF(SUM(S181:AB181)=0,"",SUM(S181:AB181))</f>
        <v>13.6</v>
      </c>
      <c r="N181" s="33" t="str">
        <f t="shared" ref="N181:N186" si="256">IF(SUM(AC181:AG181)=0,"",SUM(AC181:AG181))</f>
        <v/>
      </c>
      <c r="O181" s="33" t="str">
        <f t="shared" ref="O181:O186" si="257">IF(SUM(AH181:AL181)=0,"",SUM(AH181:AL181))</f>
        <v/>
      </c>
      <c r="P181" s="33"/>
      <c r="Q181" s="33"/>
      <c r="R181" s="48">
        <v>597.60000000000025</v>
      </c>
      <c r="S181" s="50" t="s">
        <v>171</v>
      </c>
      <c r="T181" s="50" t="s">
        <v>171</v>
      </c>
      <c r="U181" s="50" t="s">
        <v>171</v>
      </c>
      <c r="V181" s="50" t="s">
        <v>171</v>
      </c>
      <c r="W181" s="50">
        <v>13.6</v>
      </c>
      <c r="X181" s="50" t="s">
        <v>171</v>
      </c>
      <c r="Y181" s="50" t="s">
        <v>171</v>
      </c>
      <c r="Z181" s="50" t="s">
        <v>171</v>
      </c>
      <c r="AA181" s="50" t="s">
        <v>171</v>
      </c>
      <c r="AB181" s="50" t="s">
        <v>171</v>
      </c>
      <c r="AC181" s="50" t="s">
        <v>171</v>
      </c>
      <c r="AD181" s="50" t="s">
        <v>171</v>
      </c>
      <c r="AE181" s="50" t="s">
        <v>171</v>
      </c>
      <c r="AF181" s="50" t="s">
        <v>171</v>
      </c>
      <c r="AG181" s="50" t="s">
        <v>171</v>
      </c>
      <c r="AH181" s="50" t="s">
        <v>171</v>
      </c>
      <c r="AI181" s="50" t="s">
        <v>171</v>
      </c>
      <c r="AJ181" s="50" t="s">
        <v>171</v>
      </c>
      <c r="AK181" s="50" t="s">
        <v>171</v>
      </c>
      <c r="AL181" s="50" t="s">
        <v>171</v>
      </c>
    </row>
    <row r="182" spans="2:38">
      <c r="B182" s="26">
        <v>71</v>
      </c>
      <c r="C182" s="29" t="s">
        <v>10</v>
      </c>
      <c r="D182" s="6" t="s">
        <v>90</v>
      </c>
      <c r="E182" s="27"/>
      <c r="F182" s="6" t="str">
        <f t="shared" si="236"/>
        <v>ES</v>
      </c>
      <c r="G182" s="6" t="s">
        <v>90</v>
      </c>
      <c r="H182" s="28"/>
      <c r="I182" s="33">
        <f t="shared" si="253"/>
        <v>1.9750000000000001</v>
      </c>
      <c r="J182" s="33">
        <f t="shared" si="253"/>
        <v>1.9750000000000001</v>
      </c>
      <c r="K182" s="33">
        <f t="shared" si="253"/>
        <v>1.9750000000000001</v>
      </c>
      <c r="L182" s="33">
        <f t="shared" si="254"/>
        <v>1.9750000000000001</v>
      </c>
      <c r="M182" s="33">
        <f t="shared" si="255"/>
        <v>18.720000000000002</v>
      </c>
      <c r="N182" s="33" t="str">
        <f t="shared" si="256"/>
        <v/>
      </c>
      <c r="O182" s="33" t="str">
        <f t="shared" si="257"/>
        <v/>
      </c>
      <c r="P182" s="33"/>
      <c r="Q182" s="33"/>
      <c r="R182" s="48">
        <v>7.9</v>
      </c>
      <c r="S182" s="50" t="s">
        <v>171</v>
      </c>
      <c r="T182" s="50" t="s">
        <v>171</v>
      </c>
      <c r="U182" s="50" t="s">
        <v>171</v>
      </c>
      <c r="V182" s="50">
        <v>18.720000000000002</v>
      </c>
      <c r="W182" s="50" t="s">
        <v>171</v>
      </c>
      <c r="X182" s="50" t="s">
        <v>171</v>
      </c>
      <c r="Y182" s="50" t="s">
        <v>171</v>
      </c>
      <c r="Z182" s="50" t="s">
        <v>171</v>
      </c>
      <c r="AA182" s="50" t="s">
        <v>171</v>
      </c>
      <c r="AB182" s="50" t="s">
        <v>171</v>
      </c>
      <c r="AC182" s="50" t="s">
        <v>171</v>
      </c>
      <c r="AD182" s="50" t="s">
        <v>171</v>
      </c>
      <c r="AE182" s="50" t="s">
        <v>171</v>
      </c>
      <c r="AF182" s="50" t="s">
        <v>171</v>
      </c>
      <c r="AG182" s="50" t="s">
        <v>171</v>
      </c>
      <c r="AH182" s="50" t="s">
        <v>171</v>
      </c>
      <c r="AI182" s="50" t="s">
        <v>171</v>
      </c>
      <c r="AJ182" s="50" t="s">
        <v>171</v>
      </c>
      <c r="AK182" s="50" t="s">
        <v>171</v>
      </c>
      <c r="AL182" s="50" t="s">
        <v>171</v>
      </c>
    </row>
    <row r="183" spans="2:38">
      <c r="B183" s="26">
        <v>76</v>
      </c>
      <c r="C183" s="29" t="s">
        <v>101</v>
      </c>
      <c r="D183" s="6" t="s">
        <v>90</v>
      </c>
      <c r="E183" s="27"/>
      <c r="F183" s="6" t="str">
        <f t="shared" si="236"/>
        <v>ES</v>
      </c>
      <c r="G183" s="6" t="s">
        <v>90</v>
      </c>
      <c r="H183" s="28"/>
      <c r="I183" s="33" t="str">
        <f t="shared" si="253"/>
        <v/>
      </c>
      <c r="J183" s="33" t="str">
        <f t="shared" si="253"/>
        <v/>
      </c>
      <c r="K183" s="33" t="str">
        <f t="shared" si="253"/>
        <v/>
      </c>
      <c r="L183" s="33" t="str">
        <f t="shared" si="254"/>
        <v/>
      </c>
      <c r="M183" s="33" t="str">
        <f t="shared" si="255"/>
        <v/>
      </c>
      <c r="N183" s="33" t="str">
        <f t="shared" si="256"/>
        <v/>
      </c>
      <c r="O183" s="33" t="str">
        <f t="shared" si="257"/>
        <v/>
      </c>
      <c r="P183" s="33"/>
      <c r="Q183" s="33"/>
      <c r="R183" s="48" t="s">
        <v>171</v>
      </c>
      <c r="S183" s="50" t="s">
        <v>171</v>
      </c>
      <c r="T183" s="50" t="s">
        <v>171</v>
      </c>
      <c r="U183" s="50" t="s">
        <v>171</v>
      </c>
      <c r="V183" s="50" t="s">
        <v>171</v>
      </c>
      <c r="W183" s="50" t="s">
        <v>171</v>
      </c>
      <c r="X183" s="50" t="s">
        <v>171</v>
      </c>
      <c r="Y183" s="50" t="s">
        <v>171</v>
      </c>
      <c r="Z183" s="50" t="s">
        <v>171</v>
      </c>
      <c r="AA183" s="50" t="s">
        <v>171</v>
      </c>
      <c r="AB183" s="50" t="s">
        <v>171</v>
      </c>
      <c r="AC183" s="50" t="s">
        <v>171</v>
      </c>
      <c r="AD183" s="50" t="s">
        <v>171</v>
      </c>
      <c r="AE183" s="50" t="s">
        <v>171</v>
      </c>
      <c r="AF183" s="50" t="s">
        <v>171</v>
      </c>
      <c r="AG183" s="50" t="s">
        <v>171</v>
      </c>
      <c r="AH183" s="50" t="s">
        <v>171</v>
      </c>
      <c r="AI183" s="50" t="s">
        <v>171</v>
      </c>
      <c r="AJ183" s="50" t="s">
        <v>171</v>
      </c>
      <c r="AK183" s="50" t="s">
        <v>171</v>
      </c>
      <c r="AL183" s="50" t="s">
        <v>171</v>
      </c>
    </row>
    <row r="184" spans="2:38">
      <c r="B184" s="26">
        <v>81</v>
      </c>
      <c r="C184" t="s">
        <v>12</v>
      </c>
      <c r="D184" s="6" t="str">
        <f t="shared" ref="D184:D186" si="258">IF(SUM(I184:O184)=0,"\I: ","CHP")</f>
        <v>CHP</v>
      </c>
      <c r="E184" t="s">
        <v>62</v>
      </c>
      <c r="F184" s="6" t="str">
        <f t="shared" si="236"/>
        <v>ES</v>
      </c>
      <c r="G184" s="22" t="str">
        <f t="shared" ref="G184:G186" si="259">$G$7</f>
        <v>PASTI</v>
      </c>
      <c r="H184" t="s">
        <v>32</v>
      </c>
      <c r="I184" s="42">
        <f t="shared" si="253"/>
        <v>88.457499999999925</v>
      </c>
      <c r="J184" s="42">
        <f t="shared" si="253"/>
        <v>88.457499999999925</v>
      </c>
      <c r="K184" s="42">
        <f t="shared" si="253"/>
        <v>88.457499999999925</v>
      </c>
      <c r="L184" s="42">
        <f t="shared" si="254"/>
        <v>88.457499999999925</v>
      </c>
      <c r="M184" s="43">
        <f t="shared" si="255"/>
        <v>12.200000000000001</v>
      </c>
      <c r="N184" s="43" t="str">
        <f t="shared" si="256"/>
        <v/>
      </c>
      <c r="O184" s="43" t="str">
        <f t="shared" si="257"/>
        <v/>
      </c>
      <c r="P184" s="32"/>
      <c r="Q184" s="32"/>
      <c r="R184" s="48">
        <v>353.8299999999997</v>
      </c>
      <c r="S184" s="50">
        <v>2.6</v>
      </c>
      <c r="T184" s="50" t="s">
        <v>171</v>
      </c>
      <c r="U184" s="50" t="s">
        <v>171</v>
      </c>
      <c r="V184" s="50" t="s">
        <v>171</v>
      </c>
      <c r="W184" s="50" t="s">
        <v>171</v>
      </c>
      <c r="X184" s="50" t="s">
        <v>171</v>
      </c>
      <c r="Y184" s="50" t="s">
        <v>171</v>
      </c>
      <c r="Z184" s="50" t="s">
        <v>171</v>
      </c>
      <c r="AA184" s="50">
        <v>9.6000000000000014</v>
      </c>
      <c r="AB184" s="50" t="s">
        <v>171</v>
      </c>
      <c r="AC184" s="50" t="s">
        <v>171</v>
      </c>
      <c r="AD184" s="50" t="s">
        <v>171</v>
      </c>
      <c r="AE184" s="50" t="s">
        <v>171</v>
      </c>
      <c r="AF184" s="50" t="s">
        <v>171</v>
      </c>
      <c r="AG184" s="50" t="s">
        <v>171</v>
      </c>
      <c r="AH184" s="50" t="s">
        <v>171</v>
      </c>
      <c r="AI184" s="50" t="s">
        <v>171</v>
      </c>
      <c r="AJ184" s="50" t="s">
        <v>171</v>
      </c>
      <c r="AK184" s="50" t="s">
        <v>171</v>
      </c>
      <c r="AL184" s="50" t="s">
        <v>171</v>
      </c>
    </row>
    <row r="185" spans="2:38">
      <c r="B185" s="26">
        <v>102</v>
      </c>
      <c r="C185" t="s">
        <v>13</v>
      </c>
      <c r="D185" s="6" t="str">
        <f t="shared" si="258"/>
        <v>CHP</v>
      </c>
      <c r="E185" t="s">
        <v>61</v>
      </c>
      <c r="F185" s="6" t="str">
        <f t="shared" si="236"/>
        <v>ES</v>
      </c>
      <c r="G185" s="22" t="str">
        <f t="shared" si="259"/>
        <v>PASTI</v>
      </c>
      <c r="H185" t="s">
        <v>31</v>
      </c>
      <c r="I185" s="42">
        <f t="shared" si="253"/>
        <v>180.55</v>
      </c>
      <c r="J185" s="42">
        <f t="shared" si="253"/>
        <v>180.55</v>
      </c>
      <c r="K185" s="42">
        <f t="shared" si="253"/>
        <v>180.55</v>
      </c>
      <c r="L185" s="42">
        <f t="shared" si="254"/>
        <v>180.55</v>
      </c>
      <c r="M185" s="43" t="str">
        <f t="shared" si="255"/>
        <v/>
      </c>
      <c r="N185" s="43" t="str">
        <f t="shared" si="256"/>
        <v/>
      </c>
      <c r="O185" s="43" t="str">
        <f t="shared" si="257"/>
        <v/>
      </c>
      <c r="P185" s="32"/>
      <c r="Q185" s="32"/>
      <c r="R185" s="48">
        <v>722.2</v>
      </c>
      <c r="S185" s="50" t="s">
        <v>171</v>
      </c>
      <c r="T185" s="50" t="s">
        <v>171</v>
      </c>
      <c r="U185" s="50" t="s">
        <v>171</v>
      </c>
      <c r="V185" s="50" t="s">
        <v>171</v>
      </c>
      <c r="W185" s="50" t="s">
        <v>171</v>
      </c>
      <c r="X185" s="50" t="s">
        <v>171</v>
      </c>
      <c r="Y185" s="50" t="s">
        <v>171</v>
      </c>
      <c r="Z185" s="50" t="s">
        <v>171</v>
      </c>
      <c r="AA185" s="50" t="s">
        <v>171</v>
      </c>
      <c r="AB185" s="50" t="s">
        <v>171</v>
      </c>
      <c r="AC185" s="50" t="s">
        <v>171</v>
      </c>
      <c r="AD185" s="50" t="s">
        <v>171</v>
      </c>
      <c r="AE185" s="50" t="s">
        <v>171</v>
      </c>
      <c r="AF185" s="50" t="s">
        <v>171</v>
      </c>
      <c r="AG185" s="50" t="s">
        <v>171</v>
      </c>
      <c r="AH185" s="50" t="s">
        <v>171</v>
      </c>
      <c r="AI185" s="50" t="s">
        <v>171</v>
      </c>
      <c r="AJ185" s="50" t="s">
        <v>171</v>
      </c>
      <c r="AK185" s="50" t="s">
        <v>171</v>
      </c>
      <c r="AL185" s="50" t="s">
        <v>171</v>
      </c>
    </row>
    <row r="186" spans="2:38">
      <c r="B186" s="35">
        <v>118</v>
      </c>
      <c r="C186" s="5" t="s">
        <v>14</v>
      </c>
      <c r="D186" s="5" t="str">
        <f t="shared" si="258"/>
        <v>CHP</v>
      </c>
      <c r="E186" s="5" t="s">
        <v>58</v>
      </c>
      <c r="F186" s="5" t="str">
        <f t="shared" si="236"/>
        <v>ES</v>
      </c>
      <c r="G186" s="36" t="str">
        <f t="shared" si="259"/>
        <v>PASTI</v>
      </c>
      <c r="H186" s="5" t="s">
        <v>28</v>
      </c>
      <c r="I186" s="52">
        <f t="shared" si="253"/>
        <v>58.050000000000011</v>
      </c>
      <c r="J186" s="52">
        <f t="shared" si="253"/>
        <v>58.050000000000011</v>
      </c>
      <c r="K186" s="52">
        <f t="shared" si="253"/>
        <v>58.050000000000011</v>
      </c>
      <c r="L186" s="52">
        <f t="shared" si="254"/>
        <v>58.050000000000011</v>
      </c>
      <c r="M186" s="44">
        <f t="shared" si="255"/>
        <v>62.999999999999993</v>
      </c>
      <c r="N186" s="44">
        <f t="shared" si="256"/>
        <v>0.56999999999999995</v>
      </c>
      <c r="O186" s="44">
        <f t="shared" si="257"/>
        <v>0.95</v>
      </c>
      <c r="P186" s="32"/>
      <c r="Q186" s="32"/>
      <c r="R186" s="49">
        <v>232.20000000000005</v>
      </c>
      <c r="S186" s="51" t="s">
        <v>171</v>
      </c>
      <c r="T186" s="51">
        <v>53.099999999999994</v>
      </c>
      <c r="U186" s="51" t="s">
        <v>171</v>
      </c>
      <c r="V186" s="51">
        <v>9.8999999999999986</v>
      </c>
      <c r="W186" s="51" t="s">
        <v>171</v>
      </c>
      <c r="X186" s="51" t="s">
        <v>171</v>
      </c>
      <c r="Y186" s="51" t="s">
        <v>171</v>
      </c>
      <c r="Z186" s="51" t="s">
        <v>171</v>
      </c>
      <c r="AA186" s="51" t="s">
        <v>171</v>
      </c>
      <c r="AB186" s="51" t="s">
        <v>171</v>
      </c>
      <c r="AC186" s="51" t="s">
        <v>171</v>
      </c>
      <c r="AD186" s="51" t="s">
        <v>171</v>
      </c>
      <c r="AE186" s="51" t="s">
        <v>171</v>
      </c>
      <c r="AF186" s="51">
        <v>0.56999999999999995</v>
      </c>
      <c r="AG186" s="51" t="s">
        <v>171</v>
      </c>
      <c r="AH186" s="51">
        <v>0.95</v>
      </c>
      <c r="AI186" s="51" t="s">
        <v>171</v>
      </c>
      <c r="AJ186" s="51" t="s">
        <v>171</v>
      </c>
      <c r="AK186" s="51" t="s">
        <v>171</v>
      </c>
      <c r="AL186" s="51" t="s">
        <v>171</v>
      </c>
    </row>
    <row r="187" spans="2:38">
      <c r="B187" s="26">
        <v>9</v>
      </c>
      <c r="C187" t="s">
        <v>1</v>
      </c>
      <c r="D187" s="6" t="str">
        <f>IF(SUM(I187:O187)=0,"\I: ","CHP")</f>
        <v xml:space="preserve">\I: </v>
      </c>
      <c r="E187" t="s">
        <v>59</v>
      </c>
      <c r="F187" s="34" t="s">
        <v>111</v>
      </c>
      <c r="G187" s="22" t="str">
        <f>$G$7</f>
        <v>PASTI</v>
      </c>
      <c r="H187" s="22" t="s">
        <v>29</v>
      </c>
      <c r="I187" s="42" t="str">
        <f>$L187</f>
        <v/>
      </c>
      <c r="J187" s="42" t="str">
        <f>$L187</f>
        <v/>
      </c>
      <c r="K187" s="42" t="str">
        <f>$L187</f>
        <v/>
      </c>
      <c r="L187" s="42" t="str">
        <f>IF(R187="","",R187/4)</f>
        <v/>
      </c>
      <c r="M187" s="43" t="str">
        <f>IF(SUM(S187:AB187)=0,"",SUM(S187:AB187))</f>
        <v/>
      </c>
      <c r="N187" s="43" t="str">
        <f>IF(SUM(AC187:AG187)=0,"",SUM(AC187:AG187))</f>
        <v/>
      </c>
      <c r="O187" s="43" t="str">
        <f>IF(SUM(AH187:AL187)=0,"",SUM(AH187:AL187))</f>
        <v/>
      </c>
      <c r="P187" s="32"/>
      <c r="Q187" s="32"/>
      <c r="R187" s="48" t="s">
        <v>171</v>
      </c>
      <c r="S187" s="50" t="s">
        <v>171</v>
      </c>
      <c r="T187" s="50" t="s">
        <v>171</v>
      </c>
      <c r="U187" s="50" t="s">
        <v>171</v>
      </c>
      <c r="V187" s="50" t="s">
        <v>171</v>
      </c>
      <c r="W187" s="50" t="s">
        <v>171</v>
      </c>
      <c r="X187" s="50" t="s">
        <v>171</v>
      </c>
      <c r="Y187" s="50" t="s">
        <v>171</v>
      </c>
      <c r="Z187" s="50" t="s">
        <v>171</v>
      </c>
      <c r="AA187" s="50" t="s">
        <v>171</v>
      </c>
      <c r="AB187" s="50" t="s">
        <v>171</v>
      </c>
      <c r="AC187" s="50" t="s">
        <v>171</v>
      </c>
      <c r="AD187" s="50" t="s">
        <v>171</v>
      </c>
      <c r="AE187" s="50" t="s">
        <v>171</v>
      </c>
      <c r="AF187" s="50" t="s">
        <v>171</v>
      </c>
      <c r="AG187" s="50" t="s">
        <v>171</v>
      </c>
      <c r="AH187" s="50" t="s">
        <v>171</v>
      </c>
      <c r="AI187" s="50" t="s">
        <v>171</v>
      </c>
      <c r="AJ187" s="50" t="s">
        <v>171</v>
      </c>
      <c r="AK187" s="50" t="s">
        <v>171</v>
      </c>
      <c r="AL187" s="50" t="s">
        <v>171</v>
      </c>
    </row>
    <row r="188" spans="2:38">
      <c r="B188" s="26"/>
      <c r="C188" s="23" t="s">
        <v>92</v>
      </c>
      <c r="D188" s="6" t="str">
        <f>IF(SUM(I188:O188)=0,"\I: ","CHP")</f>
        <v>CHP</v>
      </c>
      <c r="E188" s="23" t="s">
        <v>60</v>
      </c>
      <c r="F188" s="6" t="str">
        <f>F187</f>
        <v>FI</v>
      </c>
      <c r="G188" s="22" t="str">
        <f>$G$7</f>
        <v>PASTI</v>
      </c>
      <c r="H188" t="s">
        <v>30</v>
      </c>
      <c r="I188" s="42">
        <f>IF(SUM(I189:I191)=0,"",SUM(I189:I191))</f>
        <v>385.68825000000004</v>
      </c>
      <c r="J188" s="42">
        <f t="shared" ref="J188:L188" si="260">IF(SUM(J189:J191)=0,"",SUM(J189:J191))</f>
        <v>385.68825000000004</v>
      </c>
      <c r="K188" s="42">
        <f t="shared" si="260"/>
        <v>385.68825000000004</v>
      </c>
      <c r="L188" s="42">
        <f t="shared" si="260"/>
        <v>385.68825000000004</v>
      </c>
      <c r="M188" s="43" t="str">
        <f>IF(SUM(M189:M191)=0,"",SUM(M189:M191))</f>
        <v/>
      </c>
      <c r="N188" s="43" t="str">
        <f t="shared" ref="N188:O188" si="261">IF(SUM(N189:N191)=0,"",SUM(N189:N191))</f>
        <v/>
      </c>
      <c r="O188" s="43" t="str">
        <f t="shared" si="261"/>
        <v/>
      </c>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row>
    <row r="189" spans="2:38">
      <c r="B189" s="26">
        <v>14</v>
      </c>
      <c r="C189" s="30" t="s">
        <v>2</v>
      </c>
      <c r="D189" s="6" t="s">
        <v>90</v>
      </c>
      <c r="E189" s="26"/>
      <c r="F189" s="6" t="str">
        <f t="shared" ref="F189:F204" si="262">F188</f>
        <v>FI</v>
      </c>
      <c r="G189" s="6" t="s">
        <v>90</v>
      </c>
      <c r="H189" s="28"/>
      <c r="I189" s="33" t="str">
        <f>$L189</f>
        <v/>
      </c>
      <c r="J189" s="33" t="str">
        <f t="shared" ref="I189:K191" si="263">$L189</f>
        <v/>
      </c>
      <c r="K189" s="33" t="str">
        <f t="shared" si="263"/>
        <v/>
      </c>
      <c r="L189" s="33" t="str">
        <f>IF(R189="","",R189/4)</f>
        <v/>
      </c>
      <c r="M189" s="33" t="str">
        <f>IF(SUM(S189:AB189)=0,"",SUM(S189:AB189))</f>
        <v/>
      </c>
      <c r="N189" s="33" t="str">
        <f>IF(SUM(AC189:AG189)=0,"",SUM(AC189:AG189))</f>
        <v/>
      </c>
      <c r="O189" s="33" t="str">
        <f>IF(SUM(AH189:AL189)=0,"",SUM(AH189:AL189))</f>
        <v/>
      </c>
      <c r="P189" s="33"/>
      <c r="Q189" s="33"/>
      <c r="R189" s="48" t="s">
        <v>171</v>
      </c>
      <c r="S189" s="50" t="s">
        <v>171</v>
      </c>
      <c r="T189" s="50" t="s">
        <v>171</v>
      </c>
      <c r="U189" s="50" t="s">
        <v>171</v>
      </c>
      <c r="V189" s="50" t="s">
        <v>171</v>
      </c>
      <c r="W189" s="50" t="s">
        <v>171</v>
      </c>
      <c r="X189" s="50" t="s">
        <v>171</v>
      </c>
      <c r="Y189" s="50" t="s">
        <v>171</v>
      </c>
      <c r="Z189" s="50" t="s">
        <v>171</v>
      </c>
      <c r="AA189" s="50" t="s">
        <v>171</v>
      </c>
      <c r="AB189" s="50" t="s">
        <v>171</v>
      </c>
      <c r="AC189" s="50" t="s">
        <v>171</v>
      </c>
      <c r="AD189" s="50" t="s">
        <v>171</v>
      </c>
      <c r="AE189" s="50" t="s">
        <v>171</v>
      </c>
      <c r="AF189" s="50" t="s">
        <v>171</v>
      </c>
      <c r="AG189" s="50" t="s">
        <v>171</v>
      </c>
      <c r="AH189" s="50" t="s">
        <v>171</v>
      </c>
      <c r="AI189" s="50" t="s">
        <v>171</v>
      </c>
      <c r="AJ189" s="50" t="s">
        <v>171</v>
      </c>
      <c r="AK189" s="50" t="s">
        <v>171</v>
      </c>
      <c r="AL189" s="50" t="s">
        <v>171</v>
      </c>
    </row>
    <row r="190" spans="2:38">
      <c r="B190" s="26">
        <v>19</v>
      </c>
      <c r="C190" s="30" t="s">
        <v>99</v>
      </c>
      <c r="D190" s="6" t="s">
        <v>90</v>
      </c>
      <c r="E190" s="26"/>
      <c r="F190" s="6" t="str">
        <f t="shared" si="262"/>
        <v>FI</v>
      </c>
      <c r="G190" s="6" t="s">
        <v>90</v>
      </c>
      <c r="H190" s="28"/>
      <c r="I190" s="33" t="str">
        <f t="shared" si="263"/>
        <v/>
      </c>
      <c r="J190" s="33" t="str">
        <f t="shared" si="263"/>
        <v/>
      </c>
      <c r="K190" s="33" t="str">
        <f t="shared" si="263"/>
        <v/>
      </c>
      <c r="L190" s="33" t="str">
        <f>IF(R190="","",R190/4)</f>
        <v/>
      </c>
      <c r="M190" s="33" t="str">
        <f t="shared" ref="M190:M191" si="264">IF(SUM(S190:AB190)=0,"",SUM(S190:AB190))</f>
        <v/>
      </c>
      <c r="N190" s="33" t="str">
        <f t="shared" ref="N190:N191" si="265">IF(SUM(AC190:AG190)=0,"",SUM(AC190:AG190))</f>
        <v/>
      </c>
      <c r="O190" s="33" t="str">
        <f t="shared" ref="O190:O191" si="266">IF(SUM(AH190:AL190)=0,"",SUM(AH190:AL190))</f>
        <v/>
      </c>
      <c r="P190" s="33"/>
      <c r="Q190" s="33"/>
      <c r="R190" s="48" t="s">
        <v>171</v>
      </c>
      <c r="S190" s="50" t="s">
        <v>171</v>
      </c>
      <c r="T190" s="50" t="s">
        <v>171</v>
      </c>
      <c r="U190" s="50" t="s">
        <v>171</v>
      </c>
      <c r="V190" s="50" t="s">
        <v>171</v>
      </c>
      <c r="W190" s="50" t="s">
        <v>171</v>
      </c>
      <c r="X190" s="50" t="s">
        <v>171</v>
      </c>
      <c r="Y190" s="50" t="s">
        <v>171</v>
      </c>
      <c r="Z190" s="50" t="s">
        <v>171</v>
      </c>
      <c r="AA190" s="50" t="s">
        <v>171</v>
      </c>
      <c r="AB190" s="50" t="s">
        <v>171</v>
      </c>
      <c r="AC190" s="50" t="s">
        <v>171</v>
      </c>
      <c r="AD190" s="50" t="s">
        <v>171</v>
      </c>
      <c r="AE190" s="50" t="s">
        <v>171</v>
      </c>
      <c r="AF190" s="50" t="s">
        <v>171</v>
      </c>
      <c r="AG190" s="50" t="s">
        <v>171</v>
      </c>
      <c r="AH190" s="50" t="s">
        <v>171</v>
      </c>
      <c r="AI190" s="50" t="s">
        <v>171</v>
      </c>
      <c r="AJ190" s="50" t="s">
        <v>171</v>
      </c>
      <c r="AK190" s="50" t="s">
        <v>171</v>
      </c>
      <c r="AL190" s="50" t="s">
        <v>171</v>
      </c>
    </row>
    <row r="191" spans="2:38">
      <c r="B191" s="26">
        <v>24</v>
      </c>
      <c r="C191" s="30" t="s">
        <v>4</v>
      </c>
      <c r="D191" s="6" t="s">
        <v>90</v>
      </c>
      <c r="E191" s="26"/>
      <c r="F191" s="6" t="str">
        <f t="shared" si="262"/>
        <v>FI</v>
      </c>
      <c r="G191" s="6" t="s">
        <v>90</v>
      </c>
      <c r="H191" s="28"/>
      <c r="I191" s="33">
        <f t="shared" si="263"/>
        <v>385.68825000000004</v>
      </c>
      <c r="J191" s="33">
        <f t="shared" si="263"/>
        <v>385.68825000000004</v>
      </c>
      <c r="K191" s="33">
        <f t="shared" si="263"/>
        <v>385.68825000000004</v>
      </c>
      <c r="L191" s="33">
        <f>IF(R191="","",R191/4)</f>
        <v>385.68825000000004</v>
      </c>
      <c r="M191" s="33" t="str">
        <f t="shared" si="264"/>
        <v/>
      </c>
      <c r="N191" s="33" t="str">
        <f t="shared" si="265"/>
        <v/>
      </c>
      <c r="O191" s="33" t="str">
        <f t="shared" si="266"/>
        <v/>
      </c>
      <c r="P191" s="33"/>
      <c r="Q191" s="33"/>
      <c r="R191" s="48">
        <v>1542.7530000000002</v>
      </c>
      <c r="S191" s="50" t="s">
        <v>171</v>
      </c>
      <c r="T191" s="50" t="s">
        <v>171</v>
      </c>
      <c r="U191" s="50" t="s">
        <v>171</v>
      </c>
      <c r="V191" s="50" t="s">
        <v>171</v>
      </c>
      <c r="W191" s="50" t="s">
        <v>171</v>
      </c>
      <c r="X191" s="50" t="s">
        <v>171</v>
      </c>
      <c r="Y191" s="50" t="s">
        <v>171</v>
      </c>
      <c r="Z191" s="50" t="s">
        <v>171</v>
      </c>
      <c r="AA191" s="50" t="s">
        <v>171</v>
      </c>
      <c r="AB191" s="50" t="s">
        <v>171</v>
      </c>
      <c r="AC191" s="50" t="s">
        <v>171</v>
      </c>
      <c r="AD191" s="50" t="s">
        <v>171</v>
      </c>
      <c r="AE191" s="50" t="s">
        <v>171</v>
      </c>
      <c r="AF191" s="50" t="s">
        <v>171</v>
      </c>
      <c r="AG191" s="50" t="s">
        <v>171</v>
      </c>
      <c r="AH191" s="50" t="s">
        <v>171</v>
      </c>
      <c r="AI191" s="50" t="s">
        <v>171</v>
      </c>
      <c r="AJ191" s="50" t="s">
        <v>171</v>
      </c>
      <c r="AK191" s="50" t="s">
        <v>171</v>
      </c>
      <c r="AL191" s="50" t="s">
        <v>171</v>
      </c>
    </row>
    <row r="192" spans="2:38">
      <c r="B192" s="26"/>
      <c r="C192" s="23" t="s">
        <v>92</v>
      </c>
      <c r="D192" s="6" t="str">
        <f t="shared" ref="D192" si="267">IF(SUM(I192:O192)=0,"\I: ","CHP")</f>
        <v>CHP</v>
      </c>
      <c r="E192" s="23" t="s">
        <v>63</v>
      </c>
      <c r="F192" s="6" t="str">
        <f t="shared" si="262"/>
        <v>FI</v>
      </c>
      <c r="G192" s="22" t="str">
        <f>$G$7</f>
        <v>PASTI</v>
      </c>
      <c r="H192" t="s">
        <v>33</v>
      </c>
      <c r="I192" s="42">
        <f>IF(SUM(I193:I195)=0,"",SUM(I193:I195))</f>
        <v>135.49375000000001</v>
      </c>
      <c r="J192" s="42">
        <f t="shared" ref="J192:K192" si="268">IF(SUM(J193:J195)=0,"",SUM(J193:J195))</f>
        <v>135.49375000000001</v>
      </c>
      <c r="K192" s="42">
        <f t="shared" si="268"/>
        <v>135.49375000000001</v>
      </c>
      <c r="L192" s="42">
        <f>IF(SUM(L193:L195)=0,"",SUM(L193:L195))</f>
        <v>135.49375000000001</v>
      </c>
      <c r="M192" s="43">
        <f>IF(SUM(M193:M195)=0,"",SUM(M193:M195))</f>
        <v>271</v>
      </c>
      <c r="N192" s="43">
        <f>IF(SUM(N193:N195)=0,"",SUM(N193:N195))</f>
        <v>232</v>
      </c>
      <c r="O192" s="43" t="str">
        <f>IF(SUM(O193:O195)=0,"",SUM(O193:O195))</f>
        <v/>
      </c>
      <c r="P192" s="32"/>
      <c r="Q192" s="32"/>
      <c r="R192" s="43"/>
      <c r="S192" s="43"/>
      <c r="T192" s="43"/>
      <c r="U192" s="43"/>
      <c r="V192" s="43"/>
      <c r="W192" s="43"/>
      <c r="X192" s="43"/>
      <c r="Y192" s="43"/>
      <c r="Z192" s="43"/>
      <c r="AA192" s="43"/>
      <c r="AB192" s="43" t="s">
        <v>171</v>
      </c>
      <c r="AC192" s="43"/>
      <c r="AD192" s="43"/>
      <c r="AE192" s="43"/>
      <c r="AF192" s="43"/>
      <c r="AG192" s="43" t="s">
        <v>171</v>
      </c>
      <c r="AH192" s="43"/>
      <c r="AI192" s="43"/>
      <c r="AJ192" s="43"/>
      <c r="AK192" s="43"/>
      <c r="AL192" s="43"/>
    </row>
    <row r="193" spans="2:38">
      <c r="B193" s="26">
        <v>35</v>
      </c>
      <c r="C193" s="30" t="s">
        <v>2</v>
      </c>
      <c r="D193" s="6" t="s">
        <v>90</v>
      </c>
      <c r="E193" s="26"/>
      <c r="F193" s="6" t="str">
        <f t="shared" si="262"/>
        <v>FI</v>
      </c>
      <c r="G193" s="6" t="s">
        <v>90</v>
      </c>
      <c r="H193" s="28"/>
      <c r="I193" s="33" t="str">
        <f t="shared" ref="I193:K197" si="269">$L193</f>
        <v/>
      </c>
      <c r="J193" s="33" t="str">
        <f t="shared" si="269"/>
        <v/>
      </c>
      <c r="K193" s="33" t="str">
        <f t="shared" si="269"/>
        <v/>
      </c>
      <c r="L193" s="33" t="str">
        <f>IF(R193="","",R193/4)</f>
        <v/>
      </c>
      <c r="M193" s="33" t="str">
        <f>IF(SUM(S193:AB193)=0,"",SUM(S193:AB193))</f>
        <v/>
      </c>
      <c r="N193" s="33" t="str">
        <f>IF(SUM(AC193:AG193)=0,"",SUM(AC193:AG193))</f>
        <v/>
      </c>
      <c r="O193" s="33" t="str">
        <f>IF(SUM(AH193:AL193)=0,"",SUM(AH193:AL193))</f>
        <v/>
      </c>
      <c r="P193" s="33"/>
      <c r="Q193" s="33"/>
      <c r="R193" s="48" t="s">
        <v>171</v>
      </c>
      <c r="S193" s="50" t="s">
        <v>171</v>
      </c>
      <c r="T193" s="50" t="s">
        <v>171</v>
      </c>
      <c r="U193" s="50" t="s">
        <v>171</v>
      </c>
      <c r="V193" s="50" t="s">
        <v>171</v>
      </c>
      <c r="W193" s="50" t="s">
        <v>171</v>
      </c>
      <c r="X193" s="50" t="s">
        <v>171</v>
      </c>
      <c r="Y193" s="50" t="s">
        <v>171</v>
      </c>
      <c r="Z193" s="50" t="s">
        <v>171</v>
      </c>
      <c r="AA193" s="50" t="s">
        <v>171</v>
      </c>
      <c r="AB193" s="50" t="s">
        <v>171</v>
      </c>
      <c r="AC193" s="50" t="s">
        <v>171</v>
      </c>
      <c r="AD193" s="50" t="s">
        <v>171</v>
      </c>
      <c r="AE193" s="50" t="s">
        <v>171</v>
      </c>
      <c r="AF193" s="50" t="s">
        <v>171</v>
      </c>
      <c r="AG193" s="50" t="s">
        <v>171</v>
      </c>
      <c r="AH193" s="50" t="s">
        <v>171</v>
      </c>
      <c r="AI193" s="50" t="s">
        <v>171</v>
      </c>
      <c r="AJ193" s="50" t="s">
        <v>171</v>
      </c>
      <c r="AK193" s="50" t="s">
        <v>171</v>
      </c>
      <c r="AL193" s="50" t="s">
        <v>171</v>
      </c>
    </row>
    <row r="194" spans="2:38">
      <c r="B194" s="26">
        <v>40</v>
      </c>
      <c r="C194" s="30" t="s">
        <v>99</v>
      </c>
      <c r="D194" s="6" t="s">
        <v>90</v>
      </c>
      <c r="E194" s="26"/>
      <c r="F194" s="6" t="str">
        <f t="shared" si="262"/>
        <v>FI</v>
      </c>
      <c r="G194" s="6" t="s">
        <v>90</v>
      </c>
      <c r="H194" s="28"/>
      <c r="I194" s="33">
        <f t="shared" si="269"/>
        <v>16.25</v>
      </c>
      <c r="J194" s="33">
        <f t="shared" si="269"/>
        <v>16.25</v>
      </c>
      <c r="K194" s="33">
        <f t="shared" si="269"/>
        <v>16.25</v>
      </c>
      <c r="L194" s="33">
        <f>IF(R194="","",R194/4)</f>
        <v>16.25</v>
      </c>
      <c r="M194" s="33">
        <f t="shared" ref="M194:M195" si="270">IF(SUM(S194:AB194)=0,"",SUM(S194:AB194))</f>
        <v>240</v>
      </c>
      <c r="N194" s="33">
        <f t="shared" ref="N194:N195" si="271">IF(SUM(AC194:AG194)=0,"",SUM(AC194:AG194))</f>
        <v>190</v>
      </c>
      <c r="O194" s="33" t="str">
        <f t="shared" ref="O194:O195" si="272">IF(SUM(AH194:AL194)=0,"",SUM(AH194:AL194))</f>
        <v/>
      </c>
      <c r="P194" s="33"/>
      <c r="Q194" s="33"/>
      <c r="R194" s="48">
        <v>65</v>
      </c>
      <c r="S194" s="50">
        <v>240</v>
      </c>
      <c r="T194" s="50" t="s">
        <v>171</v>
      </c>
      <c r="U194" s="50" t="s">
        <v>171</v>
      </c>
      <c r="V194" s="50" t="s">
        <v>171</v>
      </c>
      <c r="W194" s="50" t="s">
        <v>171</v>
      </c>
      <c r="X194" s="50" t="s">
        <v>171</v>
      </c>
      <c r="Y194" s="50" t="s">
        <v>171</v>
      </c>
      <c r="Z194" s="50" t="s">
        <v>171</v>
      </c>
      <c r="AA194" s="50" t="s">
        <v>171</v>
      </c>
      <c r="AB194" s="50" t="s">
        <v>171</v>
      </c>
      <c r="AC194" s="50">
        <v>190</v>
      </c>
      <c r="AD194" s="50" t="s">
        <v>171</v>
      </c>
      <c r="AE194" s="50" t="s">
        <v>171</v>
      </c>
      <c r="AF194" s="50" t="s">
        <v>171</v>
      </c>
      <c r="AG194" s="50" t="s">
        <v>171</v>
      </c>
      <c r="AH194" s="50" t="s">
        <v>171</v>
      </c>
      <c r="AI194" s="50" t="s">
        <v>171</v>
      </c>
      <c r="AJ194" s="50" t="s">
        <v>171</v>
      </c>
      <c r="AK194" s="50" t="s">
        <v>171</v>
      </c>
      <c r="AL194" s="50" t="s">
        <v>171</v>
      </c>
    </row>
    <row r="195" spans="2:38">
      <c r="B195" s="26">
        <v>45</v>
      </c>
      <c r="C195" s="30" t="s">
        <v>4</v>
      </c>
      <c r="D195" s="6" t="s">
        <v>90</v>
      </c>
      <c r="E195" s="26"/>
      <c r="F195" s="6" t="str">
        <f t="shared" si="262"/>
        <v>FI</v>
      </c>
      <c r="G195" s="6" t="s">
        <v>90</v>
      </c>
      <c r="H195" s="28"/>
      <c r="I195" s="33">
        <f t="shared" si="269"/>
        <v>119.24375000000001</v>
      </c>
      <c r="J195" s="33">
        <f t="shared" si="269"/>
        <v>119.24375000000001</v>
      </c>
      <c r="K195" s="33">
        <f t="shared" si="269"/>
        <v>119.24375000000001</v>
      </c>
      <c r="L195" s="33">
        <f>IF(R195="","",R195/4)</f>
        <v>119.24375000000001</v>
      </c>
      <c r="M195" s="33">
        <f t="shared" si="270"/>
        <v>31</v>
      </c>
      <c r="N195" s="33">
        <f t="shared" si="271"/>
        <v>42</v>
      </c>
      <c r="O195" s="33" t="str">
        <f t="shared" si="272"/>
        <v/>
      </c>
      <c r="P195" s="33"/>
      <c r="Q195" s="33"/>
      <c r="R195" s="48">
        <v>476.97500000000002</v>
      </c>
      <c r="S195" s="50" t="s">
        <v>171</v>
      </c>
      <c r="T195" s="50" t="s">
        <v>171</v>
      </c>
      <c r="U195" s="50">
        <v>14</v>
      </c>
      <c r="V195" s="50" t="s">
        <v>171</v>
      </c>
      <c r="W195" s="50" t="s">
        <v>171</v>
      </c>
      <c r="X195" s="50">
        <v>17</v>
      </c>
      <c r="Y195" s="50" t="s">
        <v>171</v>
      </c>
      <c r="Z195" s="50" t="s">
        <v>171</v>
      </c>
      <c r="AA195" s="50" t="s">
        <v>171</v>
      </c>
      <c r="AB195" s="50" t="s">
        <v>171</v>
      </c>
      <c r="AC195" s="50" t="s">
        <v>171</v>
      </c>
      <c r="AD195" s="50">
        <v>42</v>
      </c>
      <c r="AE195" s="50" t="s">
        <v>171</v>
      </c>
      <c r="AF195" s="50" t="s">
        <v>171</v>
      </c>
      <c r="AG195" s="50" t="s">
        <v>171</v>
      </c>
      <c r="AH195" s="50" t="s">
        <v>171</v>
      </c>
      <c r="AI195" s="50" t="s">
        <v>171</v>
      </c>
      <c r="AJ195" s="50" t="s">
        <v>171</v>
      </c>
      <c r="AK195" s="50" t="s">
        <v>171</v>
      </c>
      <c r="AL195" s="50" t="s">
        <v>171</v>
      </c>
    </row>
    <row r="196" spans="2:38">
      <c r="B196" s="31">
        <v>51</v>
      </c>
      <c r="C196" t="s">
        <v>7</v>
      </c>
      <c r="D196" s="6" t="str">
        <f t="shared" ref="D196:D198" si="273">IF(SUM(I196:O196)=0,"\I: ","CHP")</f>
        <v>CHP</v>
      </c>
      <c r="E196" t="s">
        <v>64</v>
      </c>
      <c r="F196" s="6" t="str">
        <f t="shared" si="262"/>
        <v>FI</v>
      </c>
      <c r="G196" s="22" t="str">
        <f t="shared" ref="G196:G198" si="274">$G$7</f>
        <v>PASTI</v>
      </c>
      <c r="H196" t="s">
        <v>34</v>
      </c>
      <c r="I196" s="42">
        <f t="shared" si="269"/>
        <v>349.00350000000003</v>
      </c>
      <c r="J196" s="42">
        <f t="shared" si="269"/>
        <v>349.00350000000003</v>
      </c>
      <c r="K196" s="42">
        <f t="shared" si="269"/>
        <v>349.00350000000003</v>
      </c>
      <c r="L196" s="42">
        <f>IF(R196="","",R196/4)</f>
        <v>349.00350000000003</v>
      </c>
      <c r="M196" s="43" t="str">
        <f>IF(SUM(S196:AB196)=0,"",SUM(S196:AB196))</f>
        <v/>
      </c>
      <c r="N196" s="43">
        <f>IF(SUM(AC196:AG196)=0,"",SUM(AC196:AG196))</f>
        <v>225</v>
      </c>
      <c r="O196" s="43" t="str">
        <f>IF(SUM(AH196:AL196)=0,"",SUM(AH196:AL196))</f>
        <v/>
      </c>
      <c r="P196" s="32"/>
      <c r="Q196" s="32"/>
      <c r="R196" s="48">
        <v>1396.0140000000001</v>
      </c>
      <c r="S196" s="50" t="s">
        <v>171</v>
      </c>
      <c r="T196" s="50" t="s">
        <v>171</v>
      </c>
      <c r="U196" s="50" t="s">
        <v>171</v>
      </c>
      <c r="V196" s="50" t="s">
        <v>171</v>
      </c>
      <c r="W196" s="50" t="s">
        <v>171</v>
      </c>
      <c r="X196" s="50" t="s">
        <v>171</v>
      </c>
      <c r="Y196" s="50" t="s">
        <v>171</v>
      </c>
      <c r="Z196" s="50" t="s">
        <v>171</v>
      </c>
      <c r="AA196" s="50" t="s">
        <v>171</v>
      </c>
      <c r="AB196" s="50" t="s">
        <v>171</v>
      </c>
      <c r="AC196" s="50">
        <v>225</v>
      </c>
      <c r="AD196" s="50" t="s">
        <v>171</v>
      </c>
      <c r="AE196" s="50" t="s">
        <v>171</v>
      </c>
      <c r="AF196" s="50" t="s">
        <v>171</v>
      </c>
      <c r="AG196" s="50" t="s">
        <v>171</v>
      </c>
      <c r="AH196" s="50" t="s">
        <v>171</v>
      </c>
      <c r="AI196" s="50" t="s">
        <v>171</v>
      </c>
      <c r="AJ196" s="50" t="s">
        <v>171</v>
      </c>
      <c r="AK196" s="50" t="s">
        <v>171</v>
      </c>
      <c r="AL196" s="50" t="s">
        <v>171</v>
      </c>
    </row>
    <row r="197" spans="2:38">
      <c r="B197" s="26">
        <v>56</v>
      </c>
      <c r="C197" t="s">
        <v>8</v>
      </c>
      <c r="D197" s="6" t="str">
        <f t="shared" si="273"/>
        <v>CHP</v>
      </c>
      <c r="E197" t="s">
        <v>65</v>
      </c>
      <c r="F197" s="6" t="str">
        <f t="shared" si="262"/>
        <v>FI</v>
      </c>
      <c r="G197" s="22" t="str">
        <f t="shared" si="274"/>
        <v>PASTI</v>
      </c>
      <c r="H197" t="s">
        <v>35</v>
      </c>
      <c r="I197" s="42">
        <f t="shared" si="269"/>
        <v>131.95575000000002</v>
      </c>
      <c r="J197" s="42">
        <f t="shared" si="269"/>
        <v>131.95575000000002</v>
      </c>
      <c r="K197" s="42">
        <f t="shared" si="269"/>
        <v>131.95575000000002</v>
      </c>
      <c r="L197" s="42">
        <f>IF(R197="","",R197/4)</f>
        <v>131.95575000000002</v>
      </c>
      <c r="M197" s="43">
        <f t="shared" ref="M197" si="275">IF(SUM(S197:AB197)=0,"",SUM(S197:AB197))</f>
        <v>0.215</v>
      </c>
      <c r="N197" s="43" t="str">
        <f t="shared" ref="N197" si="276">IF(SUM(AC197:AG197)=0,"",SUM(AC197:AG197))</f>
        <v/>
      </c>
      <c r="O197" s="43" t="str">
        <f t="shared" ref="O197" si="277">IF(SUM(AH197:AL197)=0,"",SUM(AH197:AL197))</f>
        <v/>
      </c>
      <c r="P197" s="32"/>
      <c r="Q197" s="32"/>
      <c r="R197" s="48">
        <v>527.82300000000009</v>
      </c>
      <c r="S197" s="50" t="s">
        <v>171</v>
      </c>
      <c r="T197" s="50" t="s">
        <v>171</v>
      </c>
      <c r="U197" s="50" t="s">
        <v>171</v>
      </c>
      <c r="V197" s="50" t="s">
        <v>171</v>
      </c>
      <c r="W197" s="50" t="s">
        <v>171</v>
      </c>
      <c r="X197" s="50">
        <v>0.19500000000000001</v>
      </c>
      <c r="Y197" s="50" t="s">
        <v>171</v>
      </c>
      <c r="Z197" s="50">
        <v>0.02</v>
      </c>
      <c r="AA197" s="50" t="s">
        <v>171</v>
      </c>
      <c r="AB197" s="50" t="s">
        <v>171</v>
      </c>
      <c r="AC197" s="50" t="s">
        <v>171</v>
      </c>
      <c r="AD197" s="50" t="s">
        <v>171</v>
      </c>
      <c r="AE197" s="50" t="s">
        <v>171</v>
      </c>
      <c r="AF197" s="50" t="s">
        <v>171</v>
      </c>
      <c r="AG197" s="50" t="s">
        <v>171</v>
      </c>
      <c r="AH197" s="50" t="s">
        <v>171</v>
      </c>
      <c r="AI197" s="50" t="s">
        <v>171</v>
      </c>
      <c r="AJ197" s="50" t="s">
        <v>171</v>
      </c>
      <c r="AK197" s="50" t="s">
        <v>171</v>
      </c>
      <c r="AL197" s="50" t="s">
        <v>171</v>
      </c>
    </row>
    <row r="198" spans="2:38">
      <c r="B198" s="26"/>
      <c r="C198" s="23" t="s">
        <v>93</v>
      </c>
      <c r="D198" s="6" t="str">
        <f t="shared" si="273"/>
        <v>CHP</v>
      </c>
      <c r="E198" s="23" t="s">
        <v>66</v>
      </c>
      <c r="F198" s="6" t="str">
        <f t="shared" si="262"/>
        <v>FI</v>
      </c>
      <c r="G198" s="22" t="str">
        <f t="shared" si="274"/>
        <v>PASTI</v>
      </c>
      <c r="H198" t="s">
        <v>36</v>
      </c>
      <c r="I198" s="42">
        <f>IF(SUM(I199:I201)=0,"",SUM(I199:I201))</f>
        <v>77.599999999999994</v>
      </c>
      <c r="J198" s="42">
        <f t="shared" ref="J198:K198" si="278">IF(SUM(J199:J201)=0,"",SUM(J199:J201))</f>
        <v>77.599999999999994</v>
      </c>
      <c r="K198" s="42">
        <f t="shared" si="278"/>
        <v>77.599999999999994</v>
      </c>
      <c r="L198" s="42">
        <f>IF(SUM(L199:L201)=0,"",SUM(L199:L201))</f>
        <v>77.599999999999994</v>
      </c>
      <c r="M198" s="43" t="str">
        <f>IF(SUM(M199:M201)=0,"",SUM(M199:M201))</f>
        <v/>
      </c>
      <c r="N198" s="43">
        <f>IF(SUM(N199:N201)=0,"",SUM(N199:N201))</f>
        <v>120</v>
      </c>
      <c r="O198" s="43" t="str">
        <f>IF(SUM(O199:O201)=0,"",SUM(O199:O201))</f>
        <v/>
      </c>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row>
    <row r="199" spans="2:38">
      <c r="B199" s="26">
        <v>61</v>
      </c>
      <c r="C199" s="29" t="s">
        <v>4</v>
      </c>
      <c r="D199" s="6" t="s">
        <v>90</v>
      </c>
      <c r="E199" s="27"/>
      <c r="F199" s="6" t="str">
        <f t="shared" si="262"/>
        <v>FI</v>
      </c>
      <c r="G199" s="6" t="s">
        <v>90</v>
      </c>
      <c r="H199" s="28"/>
      <c r="I199" s="33">
        <f t="shared" ref="I199:K204" si="279">$L199</f>
        <v>33.537500000000001</v>
      </c>
      <c r="J199" s="33">
        <f t="shared" si="279"/>
        <v>33.537500000000001</v>
      </c>
      <c r="K199" s="33">
        <f t="shared" si="279"/>
        <v>33.537500000000001</v>
      </c>
      <c r="L199" s="33">
        <f t="shared" ref="L199:L204" si="280">IF(R199="","",R199/4)</f>
        <v>33.537500000000001</v>
      </c>
      <c r="M199" s="33" t="str">
        <f t="shared" ref="M199:M204" si="281">IF(SUM(S199:AB199)=0,"",SUM(S199:AB199))</f>
        <v/>
      </c>
      <c r="N199" s="33">
        <f t="shared" ref="N199:N204" si="282">IF(SUM(AC199:AG199)=0,"",SUM(AC199:AG199))</f>
        <v>120</v>
      </c>
      <c r="O199" s="33" t="str">
        <f t="shared" ref="O199:O204" si="283">IF(SUM(AH199:AL199)=0,"",SUM(AH199:AL199))</f>
        <v/>
      </c>
      <c r="P199" s="33"/>
      <c r="Q199" s="33"/>
      <c r="R199" s="48">
        <v>134.15</v>
      </c>
      <c r="S199" s="50" t="s">
        <v>171</v>
      </c>
      <c r="T199" s="50" t="s">
        <v>171</v>
      </c>
      <c r="U199" s="50" t="s">
        <v>171</v>
      </c>
      <c r="V199" s="50" t="s">
        <v>171</v>
      </c>
      <c r="W199" s="50" t="s">
        <v>171</v>
      </c>
      <c r="X199" s="50" t="s">
        <v>171</v>
      </c>
      <c r="Y199" s="50" t="s">
        <v>171</v>
      </c>
      <c r="Z199" s="50" t="s">
        <v>171</v>
      </c>
      <c r="AA199" s="50" t="s">
        <v>171</v>
      </c>
      <c r="AB199" s="50" t="s">
        <v>171</v>
      </c>
      <c r="AC199" s="50" t="s">
        <v>171</v>
      </c>
      <c r="AD199" s="50" t="s">
        <v>171</v>
      </c>
      <c r="AE199" s="50" t="s">
        <v>171</v>
      </c>
      <c r="AF199" s="50" t="s">
        <v>171</v>
      </c>
      <c r="AG199" s="50">
        <v>120</v>
      </c>
      <c r="AH199" s="50" t="s">
        <v>171</v>
      </c>
      <c r="AI199" s="50" t="s">
        <v>171</v>
      </c>
      <c r="AJ199" s="50" t="s">
        <v>171</v>
      </c>
      <c r="AK199" s="50" t="s">
        <v>171</v>
      </c>
      <c r="AL199" s="50" t="s">
        <v>171</v>
      </c>
    </row>
    <row r="200" spans="2:38">
      <c r="B200" s="26">
        <v>71</v>
      </c>
      <c r="C200" s="29" t="s">
        <v>10</v>
      </c>
      <c r="D200" s="6" t="s">
        <v>90</v>
      </c>
      <c r="E200" s="27"/>
      <c r="F200" s="6" t="str">
        <f t="shared" si="262"/>
        <v>FI</v>
      </c>
      <c r="G200" s="6" t="s">
        <v>90</v>
      </c>
      <c r="H200" s="28"/>
      <c r="I200" s="33">
        <f t="shared" si="279"/>
        <v>3.25</v>
      </c>
      <c r="J200" s="33">
        <f t="shared" si="279"/>
        <v>3.25</v>
      </c>
      <c r="K200" s="33">
        <f t="shared" si="279"/>
        <v>3.25</v>
      </c>
      <c r="L200" s="33">
        <f t="shared" si="280"/>
        <v>3.25</v>
      </c>
      <c r="M200" s="33" t="str">
        <f t="shared" si="281"/>
        <v/>
      </c>
      <c r="N200" s="33" t="str">
        <f t="shared" si="282"/>
        <v/>
      </c>
      <c r="O200" s="33" t="str">
        <f t="shared" si="283"/>
        <v/>
      </c>
      <c r="P200" s="33"/>
      <c r="Q200" s="33"/>
      <c r="R200" s="48">
        <v>13</v>
      </c>
      <c r="S200" s="50" t="s">
        <v>171</v>
      </c>
      <c r="T200" s="50" t="s">
        <v>171</v>
      </c>
      <c r="U200" s="50" t="s">
        <v>171</v>
      </c>
      <c r="V200" s="50" t="s">
        <v>171</v>
      </c>
      <c r="W200" s="50" t="s">
        <v>171</v>
      </c>
      <c r="X200" s="50" t="s">
        <v>171</v>
      </c>
      <c r="Y200" s="50" t="s">
        <v>171</v>
      </c>
      <c r="Z200" s="50" t="s">
        <v>171</v>
      </c>
      <c r="AA200" s="50" t="s">
        <v>171</v>
      </c>
      <c r="AB200" s="50" t="s">
        <v>171</v>
      </c>
      <c r="AC200" s="50" t="s">
        <v>171</v>
      </c>
      <c r="AD200" s="50" t="s">
        <v>171</v>
      </c>
      <c r="AE200" s="50" t="s">
        <v>171</v>
      </c>
      <c r="AF200" s="50" t="s">
        <v>171</v>
      </c>
      <c r="AG200" s="50" t="s">
        <v>171</v>
      </c>
      <c r="AH200" s="50" t="s">
        <v>171</v>
      </c>
      <c r="AI200" s="50" t="s">
        <v>171</v>
      </c>
      <c r="AJ200" s="50" t="s">
        <v>171</v>
      </c>
      <c r="AK200" s="50" t="s">
        <v>171</v>
      </c>
      <c r="AL200" s="50" t="s">
        <v>171</v>
      </c>
    </row>
    <row r="201" spans="2:38">
      <c r="B201" s="26">
        <v>76</v>
      </c>
      <c r="C201" s="29" t="s">
        <v>101</v>
      </c>
      <c r="D201" s="6" t="s">
        <v>90</v>
      </c>
      <c r="E201" s="27"/>
      <c r="F201" s="6" t="str">
        <f t="shared" si="262"/>
        <v>FI</v>
      </c>
      <c r="G201" s="6" t="s">
        <v>90</v>
      </c>
      <c r="H201" s="28"/>
      <c r="I201" s="33">
        <f t="shared" si="279"/>
        <v>40.8125</v>
      </c>
      <c r="J201" s="33">
        <f t="shared" si="279"/>
        <v>40.8125</v>
      </c>
      <c r="K201" s="33">
        <f t="shared" si="279"/>
        <v>40.8125</v>
      </c>
      <c r="L201" s="33">
        <f t="shared" si="280"/>
        <v>40.8125</v>
      </c>
      <c r="M201" s="33" t="str">
        <f t="shared" si="281"/>
        <v/>
      </c>
      <c r="N201" s="33" t="str">
        <f t="shared" si="282"/>
        <v/>
      </c>
      <c r="O201" s="33" t="str">
        <f t="shared" si="283"/>
        <v/>
      </c>
      <c r="P201" s="33"/>
      <c r="Q201" s="33"/>
      <c r="R201" s="48">
        <v>163.25</v>
      </c>
      <c r="S201" s="50" t="s">
        <v>171</v>
      </c>
      <c r="T201" s="50" t="s">
        <v>171</v>
      </c>
      <c r="U201" s="50" t="s">
        <v>171</v>
      </c>
      <c r="V201" s="50" t="s">
        <v>171</v>
      </c>
      <c r="W201" s="50" t="s">
        <v>171</v>
      </c>
      <c r="X201" s="50" t="s">
        <v>171</v>
      </c>
      <c r="Y201" s="50" t="s">
        <v>171</v>
      </c>
      <c r="Z201" s="50" t="s">
        <v>171</v>
      </c>
      <c r="AA201" s="50" t="s">
        <v>171</v>
      </c>
      <c r="AB201" s="50" t="s">
        <v>171</v>
      </c>
      <c r="AC201" s="50" t="s">
        <v>171</v>
      </c>
      <c r="AD201" s="50" t="s">
        <v>171</v>
      </c>
      <c r="AE201" s="50" t="s">
        <v>171</v>
      </c>
      <c r="AF201" s="50" t="s">
        <v>171</v>
      </c>
      <c r="AG201" s="50" t="s">
        <v>171</v>
      </c>
      <c r="AH201" s="50" t="s">
        <v>171</v>
      </c>
      <c r="AI201" s="50" t="s">
        <v>171</v>
      </c>
      <c r="AJ201" s="50" t="s">
        <v>171</v>
      </c>
      <c r="AK201" s="50" t="s">
        <v>171</v>
      </c>
      <c r="AL201" s="50" t="s">
        <v>171</v>
      </c>
    </row>
    <row r="202" spans="2:38">
      <c r="B202" s="26">
        <v>81</v>
      </c>
      <c r="C202" t="s">
        <v>12</v>
      </c>
      <c r="D202" s="6" t="str">
        <f t="shared" ref="D202:D204" si="284">IF(SUM(I202:O202)=0,"\I: ","CHP")</f>
        <v>CHP</v>
      </c>
      <c r="E202" t="s">
        <v>62</v>
      </c>
      <c r="F202" s="6" t="str">
        <f t="shared" si="262"/>
        <v>FI</v>
      </c>
      <c r="G202" s="22" t="str">
        <f t="shared" ref="G202:G204" si="285">$G$7</f>
        <v>PASTI</v>
      </c>
      <c r="H202" t="s">
        <v>32</v>
      </c>
      <c r="I202" s="42">
        <f t="shared" si="279"/>
        <v>17.324999999999999</v>
      </c>
      <c r="J202" s="42">
        <f t="shared" si="279"/>
        <v>17.324999999999999</v>
      </c>
      <c r="K202" s="42">
        <f t="shared" si="279"/>
        <v>17.324999999999999</v>
      </c>
      <c r="L202" s="42">
        <f t="shared" si="280"/>
        <v>17.324999999999999</v>
      </c>
      <c r="M202" s="43" t="str">
        <f t="shared" si="281"/>
        <v/>
      </c>
      <c r="N202" s="43" t="str">
        <f t="shared" si="282"/>
        <v/>
      </c>
      <c r="O202" s="43" t="str">
        <f t="shared" si="283"/>
        <v/>
      </c>
      <c r="P202" s="32"/>
      <c r="Q202" s="32"/>
      <c r="R202" s="48">
        <v>69.3</v>
      </c>
      <c r="S202" s="50" t="s">
        <v>171</v>
      </c>
      <c r="T202" s="50" t="s">
        <v>171</v>
      </c>
      <c r="U202" s="50" t="s">
        <v>171</v>
      </c>
      <c r="V202" s="50" t="s">
        <v>171</v>
      </c>
      <c r="W202" s="50" t="s">
        <v>171</v>
      </c>
      <c r="X202" s="50" t="s">
        <v>171</v>
      </c>
      <c r="Y202" s="50" t="s">
        <v>171</v>
      </c>
      <c r="Z202" s="50" t="s">
        <v>171</v>
      </c>
      <c r="AA202" s="50" t="s">
        <v>171</v>
      </c>
      <c r="AB202" s="50" t="s">
        <v>171</v>
      </c>
      <c r="AC202" s="50" t="s">
        <v>171</v>
      </c>
      <c r="AD202" s="50" t="s">
        <v>171</v>
      </c>
      <c r="AE202" s="50" t="s">
        <v>171</v>
      </c>
      <c r="AF202" s="50" t="s">
        <v>171</v>
      </c>
      <c r="AG202" s="50" t="s">
        <v>171</v>
      </c>
      <c r="AH202" s="50" t="s">
        <v>171</v>
      </c>
      <c r="AI202" s="50" t="s">
        <v>171</v>
      </c>
      <c r="AJ202" s="50" t="s">
        <v>171</v>
      </c>
      <c r="AK202" s="50" t="s">
        <v>171</v>
      </c>
      <c r="AL202" s="50" t="s">
        <v>171</v>
      </c>
    </row>
    <row r="203" spans="2:38">
      <c r="B203" s="26">
        <v>102</v>
      </c>
      <c r="C203" t="s">
        <v>13</v>
      </c>
      <c r="D203" s="6" t="str">
        <f t="shared" si="284"/>
        <v>CHP</v>
      </c>
      <c r="E203" t="s">
        <v>61</v>
      </c>
      <c r="F203" s="6" t="str">
        <f t="shared" si="262"/>
        <v>FI</v>
      </c>
      <c r="G203" s="22" t="str">
        <f t="shared" si="285"/>
        <v>PASTI</v>
      </c>
      <c r="H203" t="s">
        <v>31</v>
      </c>
      <c r="I203" s="42">
        <f t="shared" si="279"/>
        <v>39.229999999999997</v>
      </c>
      <c r="J203" s="42">
        <f t="shared" si="279"/>
        <v>39.229999999999997</v>
      </c>
      <c r="K203" s="42">
        <f t="shared" si="279"/>
        <v>39.229999999999997</v>
      </c>
      <c r="L203" s="42">
        <f t="shared" si="280"/>
        <v>39.229999999999997</v>
      </c>
      <c r="M203" s="43" t="str">
        <f t="shared" si="281"/>
        <v/>
      </c>
      <c r="N203" s="43" t="str">
        <f t="shared" si="282"/>
        <v/>
      </c>
      <c r="O203" s="43" t="str">
        <f t="shared" si="283"/>
        <v/>
      </c>
      <c r="P203" s="32"/>
      <c r="Q203" s="32"/>
      <c r="R203" s="48">
        <v>156.91999999999999</v>
      </c>
      <c r="S203" s="50" t="s">
        <v>171</v>
      </c>
      <c r="T203" s="50" t="s">
        <v>171</v>
      </c>
      <c r="U203" s="50" t="s">
        <v>171</v>
      </c>
      <c r="V203" s="50" t="s">
        <v>171</v>
      </c>
      <c r="W203" s="50" t="s">
        <v>171</v>
      </c>
      <c r="X203" s="50" t="s">
        <v>171</v>
      </c>
      <c r="Y203" s="50" t="s">
        <v>171</v>
      </c>
      <c r="Z203" s="50" t="s">
        <v>171</v>
      </c>
      <c r="AA203" s="50" t="s">
        <v>171</v>
      </c>
      <c r="AB203" s="50" t="s">
        <v>171</v>
      </c>
      <c r="AC203" s="50" t="s">
        <v>171</v>
      </c>
      <c r="AD203" s="50" t="s">
        <v>171</v>
      </c>
      <c r="AE203" s="50" t="s">
        <v>171</v>
      </c>
      <c r="AF203" s="50" t="s">
        <v>171</v>
      </c>
      <c r="AG203" s="50" t="s">
        <v>171</v>
      </c>
      <c r="AH203" s="50" t="s">
        <v>171</v>
      </c>
      <c r="AI203" s="50" t="s">
        <v>171</v>
      </c>
      <c r="AJ203" s="50" t="s">
        <v>171</v>
      </c>
      <c r="AK203" s="50" t="s">
        <v>171</v>
      </c>
      <c r="AL203" s="50" t="s">
        <v>171</v>
      </c>
    </row>
    <row r="204" spans="2:38">
      <c r="B204" s="35">
        <v>118</v>
      </c>
      <c r="C204" s="5" t="s">
        <v>14</v>
      </c>
      <c r="D204" s="5" t="str">
        <f t="shared" si="284"/>
        <v>CHP</v>
      </c>
      <c r="E204" s="5" t="s">
        <v>58</v>
      </c>
      <c r="F204" s="5" t="str">
        <f t="shared" si="262"/>
        <v>FI</v>
      </c>
      <c r="G204" s="36" t="str">
        <f t="shared" si="285"/>
        <v>PASTI</v>
      </c>
      <c r="H204" s="5" t="s">
        <v>28</v>
      </c>
      <c r="I204" s="52">
        <f t="shared" si="279"/>
        <v>322.28900000000004</v>
      </c>
      <c r="J204" s="52">
        <f t="shared" si="279"/>
        <v>322.28900000000004</v>
      </c>
      <c r="K204" s="52">
        <f t="shared" si="279"/>
        <v>322.28900000000004</v>
      </c>
      <c r="L204" s="52">
        <f t="shared" si="280"/>
        <v>322.28900000000004</v>
      </c>
      <c r="M204" s="44">
        <f t="shared" si="281"/>
        <v>654.15</v>
      </c>
      <c r="N204" s="44">
        <f t="shared" si="282"/>
        <v>341.8</v>
      </c>
      <c r="O204" s="44">
        <f t="shared" si="283"/>
        <v>383.5</v>
      </c>
      <c r="P204" s="32"/>
      <c r="Q204" s="32"/>
      <c r="R204" s="49">
        <v>1289.1560000000002</v>
      </c>
      <c r="S204" s="51">
        <v>26.7</v>
      </c>
      <c r="T204" s="51">
        <v>37.4</v>
      </c>
      <c r="U204" s="51">
        <v>10.7</v>
      </c>
      <c r="V204" s="51">
        <v>159.29999999999998</v>
      </c>
      <c r="W204" s="51">
        <v>3.3</v>
      </c>
      <c r="X204" s="51">
        <v>32</v>
      </c>
      <c r="Y204" s="51">
        <v>76</v>
      </c>
      <c r="Z204" s="51">
        <v>8.6</v>
      </c>
      <c r="AA204" s="51">
        <v>86.149999999999991</v>
      </c>
      <c r="AB204" s="51">
        <v>214</v>
      </c>
      <c r="AC204" s="51" t="s">
        <v>171</v>
      </c>
      <c r="AD204" s="51">
        <v>87.4</v>
      </c>
      <c r="AE204" s="51">
        <v>254.4</v>
      </c>
      <c r="AF204" s="51" t="s">
        <v>171</v>
      </c>
      <c r="AG204" s="51" t="s">
        <v>171</v>
      </c>
      <c r="AH204" s="51" t="s">
        <v>171</v>
      </c>
      <c r="AI204" s="51">
        <v>140</v>
      </c>
      <c r="AJ204" s="51">
        <v>28.5</v>
      </c>
      <c r="AK204" s="51" t="s">
        <v>171</v>
      </c>
      <c r="AL204" s="51">
        <v>215</v>
      </c>
    </row>
    <row r="205" spans="2:38">
      <c r="B205" s="26">
        <v>9</v>
      </c>
      <c r="C205" t="s">
        <v>1</v>
      </c>
      <c r="D205" s="6" t="str">
        <f>IF(SUM(I205:O205)=0,"\I: ","CHP")</f>
        <v xml:space="preserve">\I: </v>
      </c>
      <c r="E205" t="s">
        <v>59</v>
      </c>
      <c r="F205" s="34" t="s">
        <v>112</v>
      </c>
      <c r="G205" s="22" t="str">
        <f>$G$7</f>
        <v>PASTI</v>
      </c>
      <c r="H205" s="22" t="s">
        <v>29</v>
      </c>
      <c r="I205" s="42" t="str">
        <f>$L205</f>
        <v/>
      </c>
      <c r="J205" s="42" t="str">
        <f>$L205</f>
        <v/>
      </c>
      <c r="K205" s="42" t="str">
        <f>$L205</f>
        <v/>
      </c>
      <c r="L205" s="42" t="str">
        <f>IF(R205="","",R205/4)</f>
        <v/>
      </c>
      <c r="M205" s="43" t="str">
        <f>IF(SUM(S205:AB205)=0,"",SUM(S205:AB205))</f>
        <v/>
      </c>
      <c r="N205" s="43" t="str">
        <f>IF(SUM(AC205:AG205)=0,"",SUM(AC205:AG205))</f>
        <v/>
      </c>
      <c r="O205" s="43" t="str">
        <f>IF(SUM(AH205:AL205)=0,"",SUM(AH205:AL205))</f>
        <v/>
      </c>
      <c r="P205" s="32"/>
      <c r="Q205" s="32"/>
      <c r="R205" s="48" t="s">
        <v>171</v>
      </c>
      <c r="S205" s="50" t="s">
        <v>171</v>
      </c>
      <c r="T205" s="50" t="s">
        <v>171</v>
      </c>
      <c r="U205" s="50" t="s">
        <v>171</v>
      </c>
      <c r="V205" s="50" t="s">
        <v>171</v>
      </c>
      <c r="W205" s="50" t="s">
        <v>171</v>
      </c>
      <c r="X205" s="50" t="s">
        <v>171</v>
      </c>
      <c r="Y205" s="50" t="s">
        <v>171</v>
      </c>
      <c r="Z205" s="50" t="s">
        <v>171</v>
      </c>
      <c r="AA205" s="50" t="s">
        <v>171</v>
      </c>
      <c r="AB205" s="50" t="s">
        <v>171</v>
      </c>
      <c r="AC205" s="50" t="s">
        <v>171</v>
      </c>
      <c r="AD205" s="50" t="s">
        <v>171</v>
      </c>
      <c r="AE205" s="50" t="s">
        <v>171</v>
      </c>
      <c r="AF205" s="50" t="s">
        <v>171</v>
      </c>
      <c r="AG205" s="50" t="s">
        <v>171</v>
      </c>
      <c r="AH205" s="50" t="s">
        <v>171</v>
      </c>
      <c r="AI205" s="50" t="s">
        <v>171</v>
      </c>
      <c r="AJ205" s="50" t="s">
        <v>171</v>
      </c>
      <c r="AK205" s="50" t="s">
        <v>171</v>
      </c>
      <c r="AL205" s="50" t="s">
        <v>171</v>
      </c>
    </row>
    <row r="206" spans="2:38">
      <c r="B206" s="26"/>
      <c r="C206" s="23" t="s">
        <v>92</v>
      </c>
      <c r="D206" s="6" t="str">
        <f>IF(SUM(I206:O206)=0,"\I: ","CHP")</f>
        <v>CHP</v>
      </c>
      <c r="E206" s="23" t="s">
        <v>60</v>
      </c>
      <c r="F206" s="6" t="str">
        <f>F205</f>
        <v>FR</v>
      </c>
      <c r="G206" s="22" t="str">
        <f>$G$7</f>
        <v>PASTI</v>
      </c>
      <c r="H206" t="s">
        <v>30</v>
      </c>
      <c r="I206" s="42">
        <f>IF(SUM(I207:I209)=0,"",SUM(I207:I209))</f>
        <v>118.825</v>
      </c>
      <c r="J206" s="42">
        <f t="shared" ref="J206:L206" si="286">IF(SUM(J207:J209)=0,"",SUM(J207:J209))</f>
        <v>118.825</v>
      </c>
      <c r="K206" s="42">
        <f t="shared" si="286"/>
        <v>118.825</v>
      </c>
      <c r="L206" s="42">
        <f t="shared" si="286"/>
        <v>118.825</v>
      </c>
      <c r="M206" s="43" t="str">
        <f>IF(SUM(M207:M209)=0,"",SUM(M207:M209))</f>
        <v/>
      </c>
      <c r="N206" s="43" t="str">
        <f t="shared" ref="N206:O206" si="287">IF(SUM(N207:N209)=0,"",SUM(N207:N209))</f>
        <v/>
      </c>
      <c r="O206" s="43" t="str">
        <f t="shared" si="287"/>
        <v/>
      </c>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row>
    <row r="207" spans="2:38">
      <c r="B207" s="26">
        <v>14</v>
      </c>
      <c r="C207" s="30" t="s">
        <v>2</v>
      </c>
      <c r="D207" s="6" t="s">
        <v>90</v>
      </c>
      <c r="E207" s="26"/>
      <c r="F207" s="6" t="str">
        <f t="shared" ref="F207:F222" si="288">F206</f>
        <v>FR</v>
      </c>
      <c r="G207" s="6" t="s">
        <v>90</v>
      </c>
      <c r="H207" s="28"/>
      <c r="I207" s="33" t="str">
        <f>$L207</f>
        <v/>
      </c>
      <c r="J207" s="33" t="str">
        <f t="shared" ref="I207:K209" si="289">$L207</f>
        <v/>
      </c>
      <c r="K207" s="33" t="str">
        <f t="shared" si="289"/>
        <v/>
      </c>
      <c r="L207" s="33" t="str">
        <f>IF(R207="","",R207/4)</f>
        <v/>
      </c>
      <c r="M207" s="33" t="str">
        <f>IF(SUM(S207:AB207)=0,"",SUM(S207:AB207))</f>
        <v/>
      </c>
      <c r="N207" s="33" t="str">
        <f>IF(SUM(AC207:AG207)=0,"",SUM(AC207:AG207))</f>
        <v/>
      </c>
      <c r="O207" s="33" t="str">
        <f>IF(SUM(AH207:AL207)=0,"",SUM(AH207:AL207))</f>
        <v/>
      </c>
      <c r="P207" s="33"/>
      <c r="Q207" s="33"/>
      <c r="R207" s="48" t="s">
        <v>171</v>
      </c>
      <c r="S207" s="50" t="s">
        <v>171</v>
      </c>
      <c r="T207" s="50" t="s">
        <v>171</v>
      </c>
      <c r="U207" s="50" t="s">
        <v>171</v>
      </c>
      <c r="V207" s="50" t="s">
        <v>171</v>
      </c>
      <c r="W207" s="50" t="s">
        <v>171</v>
      </c>
      <c r="X207" s="50" t="s">
        <v>171</v>
      </c>
      <c r="Y207" s="50" t="s">
        <v>171</v>
      </c>
      <c r="Z207" s="50" t="s">
        <v>171</v>
      </c>
      <c r="AA207" s="50" t="s">
        <v>171</v>
      </c>
      <c r="AB207" s="50" t="s">
        <v>171</v>
      </c>
      <c r="AC207" s="50" t="s">
        <v>171</v>
      </c>
      <c r="AD207" s="50" t="s">
        <v>171</v>
      </c>
      <c r="AE207" s="50" t="s">
        <v>171</v>
      </c>
      <c r="AF207" s="50" t="s">
        <v>171</v>
      </c>
      <c r="AG207" s="50" t="s">
        <v>171</v>
      </c>
      <c r="AH207" s="50" t="s">
        <v>171</v>
      </c>
      <c r="AI207" s="50" t="s">
        <v>171</v>
      </c>
      <c r="AJ207" s="50" t="s">
        <v>171</v>
      </c>
      <c r="AK207" s="50" t="s">
        <v>171</v>
      </c>
      <c r="AL207" s="50" t="s">
        <v>171</v>
      </c>
    </row>
    <row r="208" spans="2:38">
      <c r="B208" s="26">
        <v>19</v>
      </c>
      <c r="C208" s="30" t="s">
        <v>99</v>
      </c>
      <c r="D208" s="6" t="s">
        <v>90</v>
      </c>
      <c r="E208" s="26"/>
      <c r="F208" s="6" t="str">
        <f t="shared" si="288"/>
        <v>FR</v>
      </c>
      <c r="G208" s="6" t="s">
        <v>90</v>
      </c>
      <c r="H208" s="28"/>
      <c r="I208" s="33">
        <f t="shared" si="289"/>
        <v>3.0750000000000002</v>
      </c>
      <c r="J208" s="33">
        <f t="shared" si="289"/>
        <v>3.0750000000000002</v>
      </c>
      <c r="K208" s="33">
        <f t="shared" si="289"/>
        <v>3.0750000000000002</v>
      </c>
      <c r="L208" s="33">
        <f>IF(R208="","",R208/4)</f>
        <v>3.0750000000000002</v>
      </c>
      <c r="M208" s="33" t="str">
        <f t="shared" ref="M208:M209" si="290">IF(SUM(S208:AB208)=0,"",SUM(S208:AB208))</f>
        <v/>
      </c>
      <c r="N208" s="33" t="str">
        <f t="shared" ref="N208:N209" si="291">IF(SUM(AC208:AG208)=0,"",SUM(AC208:AG208))</f>
        <v/>
      </c>
      <c r="O208" s="33" t="str">
        <f t="shared" ref="O208:O209" si="292">IF(SUM(AH208:AL208)=0,"",SUM(AH208:AL208))</f>
        <v/>
      </c>
      <c r="P208" s="33"/>
      <c r="Q208" s="33"/>
      <c r="R208" s="48">
        <v>12.3</v>
      </c>
      <c r="S208" s="50" t="s">
        <v>171</v>
      </c>
      <c r="T208" s="50" t="s">
        <v>171</v>
      </c>
      <c r="U208" s="50" t="s">
        <v>171</v>
      </c>
      <c r="V208" s="50" t="s">
        <v>171</v>
      </c>
      <c r="W208" s="50" t="s">
        <v>171</v>
      </c>
      <c r="X208" s="50" t="s">
        <v>171</v>
      </c>
      <c r="Y208" s="50" t="s">
        <v>171</v>
      </c>
      <c r="Z208" s="50" t="s">
        <v>171</v>
      </c>
      <c r="AA208" s="50" t="s">
        <v>171</v>
      </c>
      <c r="AB208" s="50" t="s">
        <v>171</v>
      </c>
      <c r="AC208" s="50" t="s">
        <v>171</v>
      </c>
      <c r="AD208" s="50" t="s">
        <v>171</v>
      </c>
      <c r="AE208" s="50" t="s">
        <v>171</v>
      </c>
      <c r="AF208" s="50" t="s">
        <v>171</v>
      </c>
      <c r="AG208" s="50" t="s">
        <v>171</v>
      </c>
      <c r="AH208" s="50" t="s">
        <v>171</v>
      </c>
      <c r="AI208" s="50" t="s">
        <v>171</v>
      </c>
      <c r="AJ208" s="50" t="s">
        <v>171</v>
      </c>
      <c r="AK208" s="50" t="s">
        <v>171</v>
      </c>
      <c r="AL208" s="50" t="s">
        <v>171</v>
      </c>
    </row>
    <row r="209" spans="2:38">
      <c r="B209" s="26">
        <v>24</v>
      </c>
      <c r="C209" s="30" t="s">
        <v>4</v>
      </c>
      <c r="D209" s="6" t="s">
        <v>90</v>
      </c>
      <c r="E209" s="26"/>
      <c r="F209" s="6" t="str">
        <f t="shared" si="288"/>
        <v>FR</v>
      </c>
      <c r="G209" s="6" t="s">
        <v>90</v>
      </c>
      <c r="H209" s="28"/>
      <c r="I209" s="33">
        <f t="shared" si="289"/>
        <v>115.75</v>
      </c>
      <c r="J209" s="33">
        <f t="shared" si="289"/>
        <v>115.75</v>
      </c>
      <c r="K209" s="33">
        <f t="shared" si="289"/>
        <v>115.75</v>
      </c>
      <c r="L209" s="33">
        <f>IF(R209="","",R209/4)</f>
        <v>115.75</v>
      </c>
      <c r="M209" s="33" t="str">
        <f t="shared" si="290"/>
        <v/>
      </c>
      <c r="N209" s="33" t="str">
        <f t="shared" si="291"/>
        <v/>
      </c>
      <c r="O209" s="33" t="str">
        <f t="shared" si="292"/>
        <v/>
      </c>
      <c r="P209" s="33"/>
      <c r="Q209" s="33"/>
      <c r="R209" s="48">
        <v>463</v>
      </c>
      <c r="S209" s="50" t="s">
        <v>171</v>
      </c>
      <c r="T209" s="50" t="s">
        <v>171</v>
      </c>
      <c r="U209" s="50" t="s">
        <v>171</v>
      </c>
      <c r="V209" s="50" t="s">
        <v>171</v>
      </c>
      <c r="W209" s="50" t="s">
        <v>171</v>
      </c>
      <c r="X209" s="50" t="s">
        <v>171</v>
      </c>
      <c r="Y209" s="50" t="s">
        <v>171</v>
      </c>
      <c r="Z209" s="50" t="s">
        <v>171</v>
      </c>
      <c r="AA209" s="50" t="s">
        <v>171</v>
      </c>
      <c r="AB209" s="50" t="s">
        <v>171</v>
      </c>
      <c r="AC209" s="50" t="s">
        <v>171</v>
      </c>
      <c r="AD209" s="50" t="s">
        <v>171</v>
      </c>
      <c r="AE209" s="50" t="s">
        <v>171</v>
      </c>
      <c r="AF209" s="50" t="s">
        <v>171</v>
      </c>
      <c r="AG209" s="50" t="s">
        <v>171</v>
      </c>
      <c r="AH209" s="50" t="s">
        <v>171</v>
      </c>
      <c r="AI209" s="50" t="s">
        <v>171</v>
      </c>
      <c r="AJ209" s="50" t="s">
        <v>171</v>
      </c>
      <c r="AK209" s="50" t="s">
        <v>171</v>
      </c>
      <c r="AL209" s="50" t="s">
        <v>171</v>
      </c>
    </row>
    <row r="210" spans="2:38">
      <c r="B210" s="26"/>
      <c r="C210" s="23" t="s">
        <v>92</v>
      </c>
      <c r="D210" s="6" t="str">
        <f t="shared" ref="D210" si="293">IF(SUM(I210:O210)=0,"\I: ","CHP")</f>
        <v xml:space="preserve">\I: </v>
      </c>
      <c r="E210" s="23" t="s">
        <v>63</v>
      </c>
      <c r="F210" s="6" t="str">
        <f t="shared" si="288"/>
        <v>FR</v>
      </c>
      <c r="G210" s="22" t="str">
        <f>$G$7</f>
        <v>PASTI</v>
      </c>
      <c r="H210" t="s">
        <v>33</v>
      </c>
      <c r="I210" s="42" t="str">
        <f>IF(SUM(I211:I213)=0,"",SUM(I211:I213))</f>
        <v/>
      </c>
      <c r="J210" s="42" t="str">
        <f t="shared" ref="J210:K210" si="294">IF(SUM(J211:J213)=0,"",SUM(J211:J213))</f>
        <v/>
      </c>
      <c r="K210" s="42" t="str">
        <f t="shared" si="294"/>
        <v/>
      </c>
      <c r="L210" s="42" t="str">
        <f>IF(SUM(L211:L213)=0,"",SUM(L211:L213))</f>
        <v/>
      </c>
      <c r="M210" s="43" t="str">
        <f>IF(SUM(M211:M213)=0,"",SUM(M211:M213))</f>
        <v/>
      </c>
      <c r="N210" s="43" t="str">
        <f>IF(SUM(N211:N213)=0,"",SUM(N211:N213))</f>
        <v/>
      </c>
      <c r="O210" s="43" t="str">
        <f>IF(SUM(O211:O213)=0,"",SUM(O211:O213))</f>
        <v/>
      </c>
      <c r="P210" s="32"/>
      <c r="Q210" s="32"/>
      <c r="R210" s="43"/>
      <c r="S210" s="43"/>
      <c r="T210" s="43"/>
      <c r="U210" s="43"/>
      <c r="V210" s="43"/>
      <c r="W210" s="43"/>
      <c r="X210" s="43"/>
      <c r="Y210" s="43"/>
      <c r="Z210" s="43"/>
      <c r="AA210" s="43"/>
      <c r="AB210" s="43" t="s">
        <v>171</v>
      </c>
      <c r="AC210" s="43"/>
      <c r="AD210" s="43"/>
      <c r="AE210" s="43"/>
      <c r="AF210" s="43"/>
      <c r="AG210" s="43" t="s">
        <v>171</v>
      </c>
      <c r="AH210" s="43"/>
      <c r="AI210" s="43"/>
      <c r="AJ210" s="43"/>
      <c r="AK210" s="43"/>
      <c r="AL210" s="43"/>
    </row>
    <row r="211" spans="2:38">
      <c r="B211" s="26">
        <v>35</v>
      </c>
      <c r="C211" s="30" t="s">
        <v>2</v>
      </c>
      <c r="D211" s="6" t="s">
        <v>90</v>
      </c>
      <c r="E211" s="26"/>
      <c r="F211" s="6" t="str">
        <f t="shared" si="288"/>
        <v>FR</v>
      </c>
      <c r="G211" s="6" t="s">
        <v>90</v>
      </c>
      <c r="H211" s="28"/>
      <c r="I211" s="33" t="str">
        <f t="shared" ref="I211:K215" si="295">$L211</f>
        <v/>
      </c>
      <c r="J211" s="33" t="str">
        <f t="shared" si="295"/>
        <v/>
      </c>
      <c r="K211" s="33" t="str">
        <f t="shared" si="295"/>
        <v/>
      </c>
      <c r="L211" s="33" t="str">
        <f>IF(R211="","",R211/4)</f>
        <v/>
      </c>
      <c r="M211" s="33" t="str">
        <f>IF(SUM(S211:AB211)=0,"",SUM(S211:AB211))</f>
        <v/>
      </c>
      <c r="N211" s="33" t="str">
        <f>IF(SUM(AC211:AG211)=0,"",SUM(AC211:AG211))</f>
        <v/>
      </c>
      <c r="O211" s="33" t="str">
        <f>IF(SUM(AH211:AL211)=0,"",SUM(AH211:AL211))</f>
        <v/>
      </c>
      <c r="P211" s="33"/>
      <c r="Q211" s="33"/>
      <c r="R211" s="48" t="s">
        <v>171</v>
      </c>
      <c r="S211" s="50" t="s">
        <v>171</v>
      </c>
      <c r="T211" s="50" t="s">
        <v>171</v>
      </c>
      <c r="U211" s="50" t="s">
        <v>171</v>
      </c>
      <c r="V211" s="50" t="s">
        <v>171</v>
      </c>
      <c r="W211" s="50" t="s">
        <v>171</v>
      </c>
      <c r="X211" s="50" t="s">
        <v>171</v>
      </c>
      <c r="Y211" s="50" t="s">
        <v>171</v>
      </c>
      <c r="Z211" s="50" t="s">
        <v>171</v>
      </c>
      <c r="AA211" s="50" t="s">
        <v>171</v>
      </c>
      <c r="AB211" s="50" t="s">
        <v>171</v>
      </c>
      <c r="AC211" s="50" t="s">
        <v>171</v>
      </c>
      <c r="AD211" s="50" t="s">
        <v>171</v>
      </c>
      <c r="AE211" s="50" t="s">
        <v>171</v>
      </c>
      <c r="AF211" s="50" t="s">
        <v>171</v>
      </c>
      <c r="AG211" s="50" t="s">
        <v>171</v>
      </c>
      <c r="AH211" s="50" t="s">
        <v>171</v>
      </c>
      <c r="AI211" s="50" t="s">
        <v>171</v>
      </c>
      <c r="AJ211" s="50" t="s">
        <v>171</v>
      </c>
      <c r="AK211" s="50" t="s">
        <v>171</v>
      </c>
      <c r="AL211" s="50" t="s">
        <v>171</v>
      </c>
    </row>
    <row r="212" spans="2:38">
      <c r="B212" s="26">
        <v>40</v>
      </c>
      <c r="C212" s="30" t="s">
        <v>99</v>
      </c>
      <c r="D212" s="6" t="s">
        <v>90</v>
      </c>
      <c r="E212" s="26"/>
      <c r="F212" s="6" t="str">
        <f t="shared" si="288"/>
        <v>FR</v>
      </c>
      <c r="G212" s="6" t="s">
        <v>90</v>
      </c>
      <c r="H212" s="28"/>
      <c r="I212" s="33" t="str">
        <f t="shared" si="295"/>
        <v/>
      </c>
      <c r="J212" s="33" t="str">
        <f t="shared" si="295"/>
        <v/>
      </c>
      <c r="K212" s="33" t="str">
        <f t="shared" si="295"/>
        <v/>
      </c>
      <c r="L212" s="33" t="str">
        <f>IF(R212="","",R212/4)</f>
        <v/>
      </c>
      <c r="M212" s="33" t="str">
        <f t="shared" ref="M212:M213" si="296">IF(SUM(S212:AB212)=0,"",SUM(S212:AB212))</f>
        <v/>
      </c>
      <c r="N212" s="33" t="str">
        <f t="shared" ref="N212:N213" si="297">IF(SUM(AC212:AG212)=0,"",SUM(AC212:AG212))</f>
        <v/>
      </c>
      <c r="O212" s="33" t="str">
        <f t="shared" ref="O212:O213" si="298">IF(SUM(AH212:AL212)=0,"",SUM(AH212:AL212))</f>
        <v/>
      </c>
      <c r="P212" s="33"/>
      <c r="Q212" s="33"/>
      <c r="R212" s="48" t="s">
        <v>171</v>
      </c>
      <c r="S212" s="50" t="s">
        <v>171</v>
      </c>
      <c r="T212" s="50" t="s">
        <v>171</v>
      </c>
      <c r="U212" s="50" t="s">
        <v>171</v>
      </c>
      <c r="V212" s="50" t="s">
        <v>171</v>
      </c>
      <c r="W212" s="50" t="s">
        <v>171</v>
      </c>
      <c r="X212" s="50" t="s">
        <v>171</v>
      </c>
      <c r="Y212" s="50" t="s">
        <v>171</v>
      </c>
      <c r="Z212" s="50" t="s">
        <v>171</v>
      </c>
      <c r="AA212" s="50" t="s">
        <v>171</v>
      </c>
      <c r="AB212" s="50" t="s">
        <v>171</v>
      </c>
      <c r="AC212" s="50" t="s">
        <v>171</v>
      </c>
      <c r="AD212" s="50" t="s">
        <v>171</v>
      </c>
      <c r="AE212" s="50" t="s">
        <v>171</v>
      </c>
      <c r="AF212" s="50" t="s">
        <v>171</v>
      </c>
      <c r="AG212" s="50" t="s">
        <v>171</v>
      </c>
      <c r="AH212" s="50" t="s">
        <v>171</v>
      </c>
      <c r="AI212" s="50" t="s">
        <v>171</v>
      </c>
      <c r="AJ212" s="50" t="s">
        <v>171</v>
      </c>
      <c r="AK212" s="50" t="s">
        <v>171</v>
      </c>
      <c r="AL212" s="50" t="s">
        <v>171</v>
      </c>
    </row>
    <row r="213" spans="2:38">
      <c r="B213" s="26">
        <v>45</v>
      </c>
      <c r="C213" s="30" t="s">
        <v>4</v>
      </c>
      <c r="D213" s="6" t="s">
        <v>90</v>
      </c>
      <c r="E213" s="26"/>
      <c r="F213" s="6" t="str">
        <f t="shared" si="288"/>
        <v>FR</v>
      </c>
      <c r="G213" s="6" t="s">
        <v>90</v>
      </c>
      <c r="H213" s="28"/>
      <c r="I213" s="33" t="str">
        <f t="shared" si="295"/>
        <v/>
      </c>
      <c r="J213" s="33" t="str">
        <f t="shared" si="295"/>
        <v/>
      </c>
      <c r="K213" s="33" t="str">
        <f t="shared" si="295"/>
        <v/>
      </c>
      <c r="L213" s="33" t="str">
        <f>IF(R213="","",R213/4)</f>
        <v/>
      </c>
      <c r="M213" s="33" t="str">
        <f t="shared" si="296"/>
        <v/>
      </c>
      <c r="N213" s="33" t="str">
        <f t="shared" si="297"/>
        <v/>
      </c>
      <c r="O213" s="33" t="str">
        <f t="shared" si="298"/>
        <v/>
      </c>
      <c r="P213" s="33"/>
      <c r="Q213" s="33"/>
      <c r="R213" s="48" t="s">
        <v>171</v>
      </c>
      <c r="S213" s="50" t="s">
        <v>171</v>
      </c>
      <c r="T213" s="50" t="s">
        <v>171</v>
      </c>
      <c r="U213" s="50" t="s">
        <v>171</v>
      </c>
      <c r="V213" s="50" t="s">
        <v>171</v>
      </c>
      <c r="W213" s="50" t="s">
        <v>171</v>
      </c>
      <c r="X213" s="50" t="s">
        <v>171</v>
      </c>
      <c r="Y213" s="50" t="s">
        <v>171</v>
      </c>
      <c r="Z213" s="50" t="s">
        <v>171</v>
      </c>
      <c r="AA213" s="50" t="s">
        <v>171</v>
      </c>
      <c r="AB213" s="50" t="s">
        <v>171</v>
      </c>
      <c r="AC213" s="50" t="s">
        <v>171</v>
      </c>
      <c r="AD213" s="50" t="s">
        <v>171</v>
      </c>
      <c r="AE213" s="50" t="s">
        <v>171</v>
      </c>
      <c r="AF213" s="50" t="s">
        <v>171</v>
      </c>
      <c r="AG213" s="50" t="s">
        <v>171</v>
      </c>
      <c r="AH213" s="50" t="s">
        <v>171</v>
      </c>
      <c r="AI213" s="50" t="s">
        <v>171</v>
      </c>
      <c r="AJ213" s="50" t="s">
        <v>171</v>
      </c>
      <c r="AK213" s="50" t="s">
        <v>171</v>
      </c>
      <c r="AL213" s="50" t="s">
        <v>171</v>
      </c>
    </row>
    <row r="214" spans="2:38">
      <c r="B214" s="31">
        <v>51</v>
      </c>
      <c r="C214" t="s">
        <v>7</v>
      </c>
      <c r="D214" s="6" t="str">
        <f t="shared" ref="D214:D216" si="299">IF(SUM(I214:O214)=0,"\I: ","CHP")</f>
        <v>CHP</v>
      </c>
      <c r="E214" t="s">
        <v>64</v>
      </c>
      <c r="F214" s="6" t="str">
        <f t="shared" si="288"/>
        <v>FR</v>
      </c>
      <c r="G214" s="22" t="str">
        <f t="shared" ref="G214:G216" si="300">$G$7</f>
        <v>PASTI</v>
      </c>
      <c r="H214" t="s">
        <v>34</v>
      </c>
      <c r="I214" s="42">
        <f t="shared" si="295"/>
        <v>144.77499999999998</v>
      </c>
      <c r="J214" s="42">
        <f t="shared" si="295"/>
        <v>144.77499999999998</v>
      </c>
      <c r="K214" s="42">
        <f t="shared" si="295"/>
        <v>144.77499999999998</v>
      </c>
      <c r="L214" s="42">
        <f>IF(R214="","",R214/4)</f>
        <v>144.77499999999998</v>
      </c>
      <c r="M214" s="43">
        <f>IF(SUM(S214:AB214)=0,"",SUM(S214:AB214))</f>
        <v>621.6</v>
      </c>
      <c r="N214" s="43" t="str">
        <f>IF(SUM(AC214:AG214)=0,"",SUM(AC214:AG214))</f>
        <v/>
      </c>
      <c r="O214" s="43" t="str">
        <f>IF(SUM(AH214:AL214)=0,"",SUM(AH214:AL214))</f>
        <v/>
      </c>
      <c r="P214" s="32"/>
      <c r="Q214" s="32"/>
      <c r="R214" s="48">
        <v>579.09999999999991</v>
      </c>
      <c r="S214" s="50">
        <v>456.20000000000005</v>
      </c>
      <c r="T214" s="50">
        <v>165.4</v>
      </c>
      <c r="U214" s="50" t="s">
        <v>171</v>
      </c>
      <c r="V214" s="50" t="s">
        <v>171</v>
      </c>
      <c r="W214" s="50" t="s">
        <v>171</v>
      </c>
      <c r="X214" s="50" t="s">
        <v>171</v>
      </c>
      <c r="Y214" s="50" t="s">
        <v>171</v>
      </c>
      <c r="Z214" s="50" t="s">
        <v>171</v>
      </c>
      <c r="AA214" s="50" t="s">
        <v>171</v>
      </c>
      <c r="AB214" s="50" t="s">
        <v>171</v>
      </c>
      <c r="AC214" s="50" t="s">
        <v>171</v>
      </c>
      <c r="AD214" s="50" t="s">
        <v>171</v>
      </c>
      <c r="AE214" s="50" t="s">
        <v>171</v>
      </c>
      <c r="AF214" s="50" t="s">
        <v>171</v>
      </c>
      <c r="AG214" s="50" t="s">
        <v>171</v>
      </c>
      <c r="AH214" s="50" t="s">
        <v>171</v>
      </c>
      <c r="AI214" s="50" t="s">
        <v>171</v>
      </c>
      <c r="AJ214" s="50" t="s">
        <v>171</v>
      </c>
      <c r="AK214" s="50" t="s">
        <v>171</v>
      </c>
      <c r="AL214" s="50" t="s">
        <v>171</v>
      </c>
    </row>
    <row r="215" spans="2:38">
      <c r="B215" s="26">
        <v>56</v>
      </c>
      <c r="C215" t="s">
        <v>8</v>
      </c>
      <c r="D215" s="6" t="str">
        <f t="shared" si="299"/>
        <v>CHP</v>
      </c>
      <c r="E215" t="s">
        <v>65</v>
      </c>
      <c r="F215" s="6" t="str">
        <f t="shared" si="288"/>
        <v>FR</v>
      </c>
      <c r="G215" s="22" t="str">
        <f t="shared" si="300"/>
        <v>PASTI</v>
      </c>
      <c r="H215" t="s">
        <v>35</v>
      </c>
      <c r="I215" s="42">
        <f t="shared" si="295"/>
        <v>202.64999999999998</v>
      </c>
      <c r="J215" s="42">
        <f t="shared" si="295"/>
        <v>202.64999999999998</v>
      </c>
      <c r="K215" s="42">
        <f t="shared" si="295"/>
        <v>202.64999999999998</v>
      </c>
      <c r="L215" s="42">
        <f>IF(R215="","",R215/4)</f>
        <v>202.64999999999998</v>
      </c>
      <c r="M215" s="43">
        <f t="shared" ref="M215" si="301">IF(SUM(S215:AB215)=0,"",SUM(S215:AB215))</f>
        <v>139.85</v>
      </c>
      <c r="N215" s="43">
        <f t="shared" ref="N215" si="302">IF(SUM(AC215:AG215)=0,"",SUM(AC215:AG215))</f>
        <v>19.7</v>
      </c>
      <c r="O215" s="43" t="str">
        <f t="shared" ref="O215" si="303">IF(SUM(AH215:AL215)=0,"",SUM(AH215:AL215))</f>
        <v/>
      </c>
      <c r="P215" s="32"/>
      <c r="Q215" s="32"/>
      <c r="R215" s="48">
        <v>810.59999999999991</v>
      </c>
      <c r="S215" s="50">
        <v>95</v>
      </c>
      <c r="T215" s="50" t="s">
        <v>171</v>
      </c>
      <c r="U215" s="50" t="s">
        <v>171</v>
      </c>
      <c r="V215" s="50">
        <v>5</v>
      </c>
      <c r="W215" s="50">
        <v>28.33</v>
      </c>
      <c r="X215" s="50">
        <v>0.12</v>
      </c>
      <c r="Y215" s="50" t="s">
        <v>171</v>
      </c>
      <c r="Z215" s="50" t="s">
        <v>171</v>
      </c>
      <c r="AA215" s="50" t="s">
        <v>171</v>
      </c>
      <c r="AB215" s="50">
        <v>11.4</v>
      </c>
      <c r="AC215" s="50" t="s">
        <v>171</v>
      </c>
      <c r="AD215" s="50" t="s">
        <v>171</v>
      </c>
      <c r="AE215" s="50">
        <v>19.7</v>
      </c>
      <c r="AF215" s="50" t="s">
        <v>171</v>
      </c>
      <c r="AG215" s="50" t="s">
        <v>171</v>
      </c>
      <c r="AH215" s="50" t="s">
        <v>171</v>
      </c>
      <c r="AI215" s="50" t="s">
        <v>171</v>
      </c>
      <c r="AJ215" s="50" t="s">
        <v>171</v>
      </c>
      <c r="AK215" s="50" t="s">
        <v>171</v>
      </c>
      <c r="AL215" s="50" t="s">
        <v>171</v>
      </c>
    </row>
    <row r="216" spans="2:38">
      <c r="B216" s="26"/>
      <c r="C216" s="23" t="s">
        <v>93</v>
      </c>
      <c r="D216" s="6" t="str">
        <f t="shared" si="299"/>
        <v>CHP</v>
      </c>
      <c r="E216" s="23" t="s">
        <v>66</v>
      </c>
      <c r="F216" s="6" t="str">
        <f t="shared" si="288"/>
        <v>FR</v>
      </c>
      <c r="G216" s="22" t="str">
        <f t="shared" si="300"/>
        <v>PASTI</v>
      </c>
      <c r="H216" t="s">
        <v>36</v>
      </c>
      <c r="I216" s="42">
        <f>IF(SUM(I217:I219)=0,"",SUM(I217:I219))</f>
        <v>203.96250000000003</v>
      </c>
      <c r="J216" s="42">
        <f t="shared" ref="J216:K216" si="304">IF(SUM(J217:J219)=0,"",SUM(J217:J219))</f>
        <v>203.96250000000003</v>
      </c>
      <c r="K216" s="42">
        <f t="shared" si="304"/>
        <v>203.96250000000003</v>
      </c>
      <c r="L216" s="42">
        <f>IF(SUM(L217:L219)=0,"",SUM(L217:L219))</f>
        <v>203.96250000000003</v>
      </c>
      <c r="M216" s="43">
        <f>IF(SUM(M217:M219)=0,"",SUM(M217:M219))</f>
        <v>137.82</v>
      </c>
      <c r="N216" s="43">
        <f>IF(SUM(N217:N219)=0,"",SUM(N217:N219))</f>
        <v>11.4</v>
      </c>
      <c r="O216" s="43" t="str">
        <f>IF(SUM(O217:O219)=0,"",SUM(O217:O219))</f>
        <v/>
      </c>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row>
    <row r="217" spans="2:38">
      <c r="B217" s="26">
        <v>61</v>
      </c>
      <c r="C217" s="29" t="s">
        <v>4</v>
      </c>
      <c r="D217" s="6" t="s">
        <v>90</v>
      </c>
      <c r="E217" s="27"/>
      <c r="F217" s="6" t="str">
        <f t="shared" si="288"/>
        <v>FR</v>
      </c>
      <c r="G217" s="6" t="s">
        <v>90</v>
      </c>
      <c r="H217" s="28"/>
      <c r="I217" s="33">
        <f t="shared" ref="I217:K222" si="305">$L217</f>
        <v>107.1875</v>
      </c>
      <c r="J217" s="33">
        <f t="shared" si="305"/>
        <v>107.1875</v>
      </c>
      <c r="K217" s="33">
        <f t="shared" si="305"/>
        <v>107.1875</v>
      </c>
      <c r="L217" s="33">
        <f t="shared" ref="L217:L222" si="306">IF(R217="","",R217/4)</f>
        <v>107.1875</v>
      </c>
      <c r="M217" s="33">
        <f t="shared" ref="M217:M222" si="307">IF(SUM(S217:AB217)=0,"",SUM(S217:AB217))</f>
        <v>137.82</v>
      </c>
      <c r="N217" s="33">
        <f t="shared" ref="N217:N222" si="308">IF(SUM(AC217:AG217)=0,"",SUM(AC217:AG217))</f>
        <v>11.4</v>
      </c>
      <c r="O217" s="33" t="str">
        <f t="shared" ref="O217:O222" si="309">IF(SUM(AH217:AL217)=0,"",SUM(AH217:AL217))</f>
        <v/>
      </c>
      <c r="P217" s="33"/>
      <c r="Q217" s="33"/>
      <c r="R217" s="48">
        <v>428.75</v>
      </c>
      <c r="S217" s="50">
        <v>109.3</v>
      </c>
      <c r="T217" s="50" t="s">
        <v>171</v>
      </c>
      <c r="U217" s="50">
        <v>12.649999999999999</v>
      </c>
      <c r="V217" s="50" t="s">
        <v>171</v>
      </c>
      <c r="W217" s="50" t="s">
        <v>171</v>
      </c>
      <c r="X217" s="50" t="s">
        <v>171</v>
      </c>
      <c r="Y217" s="50">
        <v>5.5</v>
      </c>
      <c r="Z217" s="50" t="s">
        <v>171</v>
      </c>
      <c r="AA217" s="50" t="s">
        <v>171</v>
      </c>
      <c r="AB217" s="50">
        <v>10.37</v>
      </c>
      <c r="AC217" s="50" t="s">
        <v>171</v>
      </c>
      <c r="AD217" s="50" t="s">
        <v>171</v>
      </c>
      <c r="AE217" s="50" t="s">
        <v>171</v>
      </c>
      <c r="AF217" s="50" t="s">
        <v>171</v>
      </c>
      <c r="AG217" s="50">
        <v>11.4</v>
      </c>
      <c r="AH217" s="50" t="s">
        <v>171</v>
      </c>
      <c r="AI217" s="50" t="s">
        <v>171</v>
      </c>
      <c r="AJ217" s="50" t="s">
        <v>171</v>
      </c>
      <c r="AK217" s="50" t="s">
        <v>171</v>
      </c>
      <c r="AL217" s="50" t="s">
        <v>171</v>
      </c>
    </row>
    <row r="218" spans="2:38">
      <c r="B218" s="26">
        <v>71</v>
      </c>
      <c r="C218" s="29" t="s">
        <v>10</v>
      </c>
      <c r="D218" s="6" t="s">
        <v>90</v>
      </c>
      <c r="E218" s="27"/>
      <c r="F218" s="6" t="str">
        <f t="shared" si="288"/>
        <v>FR</v>
      </c>
      <c r="G218" s="6" t="s">
        <v>90</v>
      </c>
      <c r="H218" s="28"/>
      <c r="I218" s="33">
        <f t="shared" si="305"/>
        <v>18.274999999999999</v>
      </c>
      <c r="J218" s="33">
        <f t="shared" si="305"/>
        <v>18.274999999999999</v>
      </c>
      <c r="K218" s="33">
        <f t="shared" si="305"/>
        <v>18.274999999999999</v>
      </c>
      <c r="L218" s="33">
        <f t="shared" si="306"/>
        <v>18.274999999999999</v>
      </c>
      <c r="M218" s="33" t="str">
        <f t="shared" si="307"/>
        <v/>
      </c>
      <c r="N218" s="33" t="str">
        <f t="shared" si="308"/>
        <v/>
      </c>
      <c r="O218" s="33" t="str">
        <f t="shared" si="309"/>
        <v/>
      </c>
      <c r="P218" s="33"/>
      <c r="Q218" s="33"/>
      <c r="R218" s="48">
        <v>73.099999999999994</v>
      </c>
      <c r="S218" s="50" t="s">
        <v>171</v>
      </c>
      <c r="T218" s="50" t="s">
        <v>171</v>
      </c>
      <c r="U218" s="50" t="s">
        <v>171</v>
      </c>
      <c r="V218" s="50" t="s">
        <v>171</v>
      </c>
      <c r="W218" s="50" t="s">
        <v>171</v>
      </c>
      <c r="X218" s="50" t="s">
        <v>171</v>
      </c>
      <c r="Y218" s="50" t="s">
        <v>171</v>
      </c>
      <c r="Z218" s="50" t="s">
        <v>171</v>
      </c>
      <c r="AA218" s="50" t="s">
        <v>171</v>
      </c>
      <c r="AB218" s="50" t="s">
        <v>171</v>
      </c>
      <c r="AC218" s="50" t="s">
        <v>171</v>
      </c>
      <c r="AD218" s="50" t="s">
        <v>171</v>
      </c>
      <c r="AE218" s="50" t="s">
        <v>171</v>
      </c>
      <c r="AF218" s="50" t="s">
        <v>171</v>
      </c>
      <c r="AG218" s="50" t="s">
        <v>171</v>
      </c>
      <c r="AH218" s="50" t="s">
        <v>171</v>
      </c>
      <c r="AI218" s="50" t="s">
        <v>171</v>
      </c>
      <c r="AJ218" s="50" t="s">
        <v>171</v>
      </c>
      <c r="AK218" s="50" t="s">
        <v>171</v>
      </c>
      <c r="AL218" s="50" t="s">
        <v>171</v>
      </c>
    </row>
    <row r="219" spans="2:38">
      <c r="B219" s="26">
        <v>76</v>
      </c>
      <c r="C219" s="29" t="s">
        <v>101</v>
      </c>
      <c r="D219" s="6" t="s">
        <v>90</v>
      </c>
      <c r="E219" s="27"/>
      <c r="F219" s="6" t="str">
        <f t="shared" si="288"/>
        <v>FR</v>
      </c>
      <c r="G219" s="6" t="s">
        <v>90</v>
      </c>
      <c r="H219" s="28"/>
      <c r="I219" s="33">
        <f t="shared" si="305"/>
        <v>78.500000000000014</v>
      </c>
      <c r="J219" s="33">
        <f t="shared" si="305"/>
        <v>78.500000000000014</v>
      </c>
      <c r="K219" s="33">
        <f t="shared" si="305"/>
        <v>78.500000000000014</v>
      </c>
      <c r="L219" s="33">
        <f t="shared" si="306"/>
        <v>78.500000000000014</v>
      </c>
      <c r="M219" s="33" t="str">
        <f t="shared" si="307"/>
        <v/>
      </c>
      <c r="N219" s="33" t="str">
        <f t="shared" si="308"/>
        <v/>
      </c>
      <c r="O219" s="33" t="str">
        <f t="shared" si="309"/>
        <v/>
      </c>
      <c r="P219" s="33"/>
      <c r="Q219" s="33"/>
      <c r="R219" s="48">
        <v>314.00000000000006</v>
      </c>
      <c r="S219" s="50" t="s">
        <v>171</v>
      </c>
      <c r="T219" s="50" t="s">
        <v>171</v>
      </c>
      <c r="U219" s="50" t="s">
        <v>171</v>
      </c>
      <c r="V219" s="50" t="s">
        <v>171</v>
      </c>
      <c r="W219" s="50" t="s">
        <v>171</v>
      </c>
      <c r="X219" s="50" t="s">
        <v>171</v>
      </c>
      <c r="Y219" s="50" t="s">
        <v>171</v>
      </c>
      <c r="Z219" s="50" t="s">
        <v>171</v>
      </c>
      <c r="AA219" s="50" t="s">
        <v>171</v>
      </c>
      <c r="AB219" s="50" t="s">
        <v>171</v>
      </c>
      <c r="AC219" s="50" t="s">
        <v>171</v>
      </c>
      <c r="AD219" s="50" t="s">
        <v>171</v>
      </c>
      <c r="AE219" s="50" t="s">
        <v>171</v>
      </c>
      <c r="AF219" s="50" t="s">
        <v>171</v>
      </c>
      <c r="AG219" s="50" t="s">
        <v>171</v>
      </c>
      <c r="AH219" s="50" t="s">
        <v>171</v>
      </c>
      <c r="AI219" s="50" t="s">
        <v>171</v>
      </c>
      <c r="AJ219" s="50" t="s">
        <v>171</v>
      </c>
      <c r="AK219" s="50" t="s">
        <v>171</v>
      </c>
      <c r="AL219" s="50" t="s">
        <v>171</v>
      </c>
    </row>
    <row r="220" spans="2:38">
      <c r="B220" s="26">
        <v>81</v>
      </c>
      <c r="C220" t="s">
        <v>12</v>
      </c>
      <c r="D220" s="6" t="str">
        <f t="shared" ref="D220:D222" si="310">IF(SUM(I220:O220)=0,"\I: ","CHP")</f>
        <v>CHP</v>
      </c>
      <c r="E220" t="s">
        <v>62</v>
      </c>
      <c r="F220" s="6" t="str">
        <f t="shared" si="288"/>
        <v>FR</v>
      </c>
      <c r="G220" s="22" t="str">
        <f t="shared" ref="G220:G222" si="311">$G$7</f>
        <v>PASTI</v>
      </c>
      <c r="H220" t="s">
        <v>32</v>
      </c>
      <c r="I220" s="42">
        <f t="shared" si="305"/>
        <v>18.5</v>
      </c>
      <c r="J220" s="42">
        <f t="shared" si="305"/>
        <v>18.5</v>
      </c>
      <c r="K220" s="42">
        <f t="shared" si="305"/>
        <v>18.5</v>
      </c>
      <c r="L220" s="42">
        <f t="shared" si="306"/>
        <v>18.5</v>
      </c>
      <c r="M220" s="43">
        <f t="shared" si="307"/>
        <v>57.05</v>
      </c>
      <c r="N220" s="43" t="str">
        <f t="shared" si="308"/>
        <v/>
      </c>
      <c r="O220" s="43" t="str">
        <f t="shared" si="309"/>
        <v/>
      </c>
      <c r="P220" s="32"/>
      <c r="Q220" s="32"/>
      <c r="R220" s="48">
        <v>74</v>
      </c>
      <c r="S220" s="50">
        <v>48.48</v>
      </c>
      <c r="T220" s="50" t="s">
        <v>171</v>
      </c>
      <c r="U220" s="50" t="s">
        <v>171</v>
      </c>
      <c r="V220" s="50" t="s">
        <v>171</v>
      </c>
      <c r="W220" s="50">
        <v>8.5699999999999985</v>
      </c>
      <c r="X220" s="50" t="s">
        <v>171</v>
      </c>
      <c r="Y220" s="50" t="s">
        <v>171</v>
      </c>
      <c r="Z220" s="50" t="s">
        <v>171</v>
      </c>
      <c r="AA220" s="50" t="s">
        <v>171</v>
      </c>
      <c r="AB220" s="50" t="s">
        <v>171</v>
      </c>
      <c r="AC220" s="50" t="s">
        <v>171</v>
      </c>
      <c r="AD220" s="50" t="s">
        <v>171</v>
      </c>
      <c r="AE220" s="50" t="s">
        <v>171</v>
      </c>
      <c r="AF220" s="50" t="s">
        <v>171</v>
      </c>
      <c r="AG220" s="50" t="s">
        <v>171</v>
      </c>
      <c r="AH220" s="50" t="s">
        <v>171</v>
      </c>
      <c r="AI220" s="50" t="s">
        <v>171</v>
      </c>
      <c r="AJ220" s="50" t="s">
        <v>171</v>
      </c>
      <c r="AK220" s="50" t="s">
        <v>171</v>
      </c>
      <c r="AL220" s="50" t="s">
        <v>171</v>
      </c>
    </row>
    <row r="221" spans="2:38">
      <c r="B221" s="26">
        <v>102</v>
      </c>
      <c r="C221" t="s">
        <v>13</v>
      </c>
      <c r="D221" s="6" t="str">
        <f t="shared" si="310"/>
        <v>CHP</v>
      </c>
      <c r="E221" t="s">
        <v>61</v>
      </c>
      <c r="F221" s="6" t="str">
        <f t="shared" si="288"/>
        <v>FR</v>
      </c>
      <c r="G221" s="22" t="str">
        <f t="shared" si="311"/>
        <v>PASTI</v>
      </c>
      <c r="H221" t="s">
        <v>31</v>
      </c>
      <c r="I221" s="42">
        <f t="shared" si="305"/>
        <v>62.55</v>
      </c>
      <c r="J221" s="42">
        <f t="shared" si="305"/>
        <v>62.55</v>
      </c>
      <c r="K221" s="42">
        <f t="shared" si="305"/>
        <v>62.55</v>
      </c>
      <c r="L221" s="42">
        <f t="shared" si="306"/>
        <v>62.55</v>
      </c>
      <c r="M221" s="43" t="str">
        <f t="shared" si="307"/>
        <v/>
      </c>
      <c r="N221" s="43" t="str">
        <f t="shared" si="308"/>
        <v/>
      </c>
      <c r="O221" s="43" t="str">
        <f t="shared" si="309"/>
        <v/>
      </c>
      <c r="P221" s="32"/>
      <c r="Q221" s="32"/>
      <c r="R221" s="48">
        <v>250.2</v>
      </c>
      <c r="S221" s="50" t="s">
        <v>171</v>
      </c>
      <c r="T221" s="50" t="s">
        <v>171</v>
      </c>
      <c r="U221" s="50" t="s">
        <v>171</v>
      </c>
      <c r="V221" s="50" t="s">
        <v>171</v>
      </c>
      <c r="W221" s="50" t="s">
        <v>171</v>
      </c>
      <c r="X221" s="50" t="s">
        <v>171</v>
      </c>
      <c r="Y221" s="50" t="s">
        <v>171</v>
      </c>
      <c r="Z221" s="50" t="s">
        <v>171</v>
      </c>
      <c r="AA221" s="50" t="s">
        <v>171</v>
      </c>
      <c r="AB221" s="50" t="s">
        <v>171</v>
      </c>
      <c r="AC221" s="50" t="s">
        <v>171</v>
      </c>
      <c r="AD221" s="50" t="s">
        <v>171</v>
      </c>
      <c r="AE221" s="50" t="s">
        <v>171</v>
      </c>
      <c r="AF221" s="50" t="s">
        <v>171</v>
      </c>
      <c r="AG221" s="50" t="s">
        <v>171</v>
      </c>
      <c r="AH221" s="50" t="s">
        <v>171</v>
      </c>
      <c r="AI221" s="50" t="s">
        <v>171</v>
      </c>
      <c r="AJ221" s="50" t="s">
        <v>171</v>
      </c>
      <c r="AK221" s="50" t="s">
        <v>171</v>
      </c>
      <c r="AL221" s="50" t="s">
        <v>171</v>
      </c>
    </row>
    <row r="222" spans="2:38">
      <c r="B222" s="35">
        <v>118</v>
      </c>
      <c r="C222" s="5" t="s">
        <v>14</v>
      </c>
      <c r="D222" s="5" t="str">
        <f t="shared" si="310"/>
        <v>CHP</v>
      </c>
      <c r="E222" s="5" t="s">
        <v>58</v>
      </c>
      <c r="F222" s="5" t="str">
        <f t="shared" si="288"/>
        <v>FR</v>
      </c>
      <c r="G222" s="36" t="str">
        <f t="shared" si="311"/>
        <v>PASTI</v>
      </c>
      <c r="H222" s="5" t="s">
        <v>28</v>
      </c>
      <c r="I222" s="52">
        <f t="shared" si="305"/>
        <v>91.054999999999993</v>
      </c>
      <c r="J222" s="52">
        <f t="shared" si="305"/>
        <v>91.054999999999993</v>
      </c>
      <c r="K222" s="52">
        <f t="shared" si="305"/>
        <v>91.054999999999993</v>
      </c>
      <c r="L222" s="52">
        <f t="shared" si="306"/>
        <v>91.054999999999993</v>
      </c>
      <c r="M222" s="44">
        <f t="shared" si="307"/>
        <v>278.20000000000005</v>
      </c>
      <c r="N222" s="44">
        <f t="shared" si="308"/>
        <v>264.49</v>
      </c>
      <c r="O222" s="44">
        <f t="shared" si="309"/>
        <v>7.6</v>
      </c>
      <c r="P222" s="32"/>
      <c r="Q222" s="32"/>
      <c r="R222" s="49">
        <v>364.21999999999997</v>
      </c>
      <c r="S222" s="51">
        <v>6.7</v>
      </c>
      <c r="T222" s="51">
        <v>62.900000000000006</v>
      </c>
      <c r="U222" s="51">
        <v>3.3</v>
      </c>
      <c r="V222" s="51" t="s">
        <v>171</v>
      </c>
      <c r="W222" s="51" t="s">
        <v>171</v>
      </c>
      <c r="X222" s="51" t="s">
        <v>171</v>
      </c>
      <c r="Y222" s="51">
        <v>93.5</v>
      </c>
      <c r="Z222" s="51" t="s">
        <v>171</v>
      </c>
      <c r="AA222" s="51" t="s">
        <v>171</v>
      </c>
      <c r="AB222" s="51">
        <v>111.80000000000001</v>
      </c>
      <c r="AC222" s="51">
        <v>0.14000000000000001</v>
      </c>
      <c r="AD222" s="51" t="s">
        <v>171</v>
      </c>
      <c r="AE222" s="51">
        <v>171.95000000000002</v>
      </c>
      <c r="AF222" s="51">
        <v>72.8</v>
      </c>
      <c r="AG222" s="51">
        <v>19.600000000000001</v>
      </c>
      <c r="AH222" s="51">
        <v>3.8</v>
      </c>
      <c r="AI222" s="51" t="s">
        <v>171</v>
      </c>
      <c r="AJ222" s="51">
        <v>3.8</v>
      </c>
      <c r="AK222" s="51" t="s">
        <v>171</v>
      </c>
      <c r="AL222" s="51" t="s">
        <v>171</v>
      </c>
    </row>
    <row r="223" spans="2:38">
      <c r="B223" s="26">
        <v>9</v>
      </c>
      <c r="C223" t="s">
        <v>1</v>
      </c>
      <c r="D223" s="6" t="str">
        <f>IF(SUM(I223:O223)=0,"\I: ","CHP")</f>
        <v xml:space="preserve">\I: </v>
      </c>
      <c r="E223" t="s">
        <v>59</v>
      </c>
      <c r="F223" s="34" t="s">
        <v>113</v>
      </c>
      <c r="G223" s="22" t="str">
        <f>$G$7</f>
        <v>PASTI</v>
      </c>
      <c r="H223" s="22" t="s">
        <v>29</v>
      </c>
      <c r="I223" s="42" t="str">
        <f>$L223</f>
        <v/>
      </c>
      <c r="J223" s="42" t="str">
        <f>$L223</f>
        <v/>
      </c>
      <c r="K223" s="42" t="str">
        <f>$L223</f>
        <v/>
      </c>
      <c r="L223" s="42" t="str">
        <f>IF(R223="","",R223/4)</f>
        <v/>
      </c>
      <c r="M223" s="43" t="str">
        <f>IF(SUM(S223:AB223)=0,"",SUM(S223:AB223))</f>
        <v/>
      </c>
      <c r="N223" s="43" t="str">
        <f>IF(SUM(AC223:AG223)=0,"",SUM(AC223:AG223))</f>
        <v/>
      </c>
      <c r="O223" s="43" t="str">
        <f>IF(SUM(AH223:AL223)=0,"",SUM(AH223:AL223))</f>
        <v/>
      </c>
      <c r="P223" s="32"/>
      <c r="Q223" s="32"/>
      <c r="R223" s="48" t="s">
        <v>171</v>
      </c>
      <c r="S223" s="50" t="s">
        <v>171</v>
      </c>
      <c r="T223" s="50" t="s">
        <v>171</v>
      </c>
      <c r="U223" s="50" t="s">
        <v>171</v>
      </c>
      <c r="V223" s="50" t="s">
        <v>171</v>
      </c>
      <c r="W223" s="50" t="s">
        <v>171</v>
      </c>
      <c r="X223" s="50" t="s">
        <v>171</v>
      </c>
      <c r="Y223" s="50" t="s">
        <v>171</v>
      </c>
      <c r="Z223" s="50" t="s">
        <v>171</v>
      </c>
      <c r="AA223" s="50" t="s">
        <v>171</v>
      </c>
      <c r="AB223" s="50" t="s">
        <v>171</v>
      </c>
      <c r="AC223" s="50" t="s">
        <v>171</v>
      </c>
      <c r="AD223" s="50" t="s">
        <v>171</v>
      </c>
      <c r="AE223" s="50" t="s">
        <v>171</v>
      </c>
      <c r="AF223" s="50" t="s">
        <v>171</v>
      </c>
      <c r="AG223" s="50" t="s">
        <v>171</v>
      </c>
      <c r="AH223" s="50" t="s">
        <v>171</v>
      </c>
      <c r="AI223" s="50" t="s">
        <v>171</v>
      </c>
      <c r="AJ223" s="50" t="s">
        <v>171</v>
      </c>
      <c r="AK223" s="50" t="s">
        <v>171</v>
      </c>
      <c r="AL223" s="50" t="s">
        <v>171</v>
      </c>
    </row>
    <row r="224" spans="2:38">
      <c r="B224" s="26"/>
      <c r="C224" s="23" t="s">
        <v>92</v>
      </c>
      <c r="D224" s="6" t="str">
        <f>IF(SUM(I224:O224)=0,"\I: ","CHP")</f>
        <v xml:space="preserve">\I: </v>
      </c>
      <c r="E224" s="23" t="s">
        <v>60</v>
      </c>
      <c r="F224" s="6" t="str">
        <f>F223</f>
        <v>HR</v>
      </c>
      <c r="G224" s="22" t="str">
        <f>$G$7</f>
        <v>PASTI</v>
      </c>
      <c r="H224" t="s">
        <v>30</v>
      </c>
      <c r="I224" s="42" t="str">
        <f>IF(SUM(I225:I227)=0,"",SUM(I225:I227))</f>
        <v/>
      </c>
      <c r="J224" s="42" t="str">
        <f t="shared" ref="J224:L224" si="312">IF(SUM(J225:J227)=0,"",SUM(J225:J227))</f>
        <v/>
      </c>
      <c r="K224" s="42" t="str">
        <f t="shared" si="312"/>
        <v/>
      </c>
      <c r="L224" s="42" t="str">
        <f t="shared" si="312"/>
        <v/>
      </c>
      <c r="M224" s="43" t="str">
        <f>IF(SUM(M225:M227)=0,"",SUM(M225:M227))</f>
        <v/>
      </c>
      <c r="N224" s="43" t="str">
        <f t="shared" ref="N224:O224" si="313">IF(SUM(N225:N227)=0,"",SUM(N225:N227))</f>
        <v/>
      </c>
      <c r="O224" s="43" t="str">
        <f t="shared" si="313"/>
        <v/>
      </c>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row>
    <row r="225" spans="2:38">
      <c r="B225" s="26">
        <v>14</v>
      </c>
      <c r="C225" s="30" t="s">
        <v>2</v>
      </c>
      <c r="D225" s="6" t="s">
        <v>90</v>
      </c>
      <c r="E225" s="26"/>
      <c r="F225" s="6" t="str">
        <f t="shared" ref="F225:F240" si="314">F224</f>
        <v>HR</v>
      </c>
      <c r="G225" s="6" t="s">
        <v>90</v>
      </c>
      <c r="H225" s="28"/>
      <c r="I225" s="33" t="str">
        <f>$L225</f>
        <v/>
      </c>
      <c r="J225" s="33" t="str">
        <f t="shared" ref="I225:K227" si="315">$L225</f>
        <v/>
      </c>
      <c r="K225" s="33" t="str">
        <f t="shared" si="315"/>
        <v/>
      </c>
      <c r="L225" s="33" t="str">
        <f>IF(R225="","",R225/4)</f>
        <v/>
      </c>
      <c r="M225" s="33" t="str">
        <f>IF(SUM(S225:AB225)=0,"",SUM(S225:AB225))</f>
        <v/>
      </c>
      <c r="N225" s="33" t="str">
        <f>IF(SUM(AC225:AG225)=0,"",SUM(AC225:AG225))</f>
        <v/>
      </c>
      <c r="O225" s="33" t="str">
        <f>IF(SUM(AH225:AL225)=0,"",SUM(AH225:AL225))</f>
        <v/>
      </c>
      <c r="P225" s="33"/>
      <c r="Q225" s="33"/>
      <c r="R225" s="48" t="s">
        <v>171</v>
      </c>
      <c r="S225" s="50" t="s">
        <v>171</v>
      </c>
      <c r="T225" s="50" t="s">
        <v>171</v>
      </c>
      <c r="U225" s="50" t="s">
        <v>171</v>
      </c>
      <c r="V225" s="50" t="s">
        <v>171</v>
      </c>
      <c r="W225" s="50" t="s">
        <v>171</v>
      </c>
      <c r="X225" s="50" t="s">
        <v>171</v>
      </c>
      <c r="Y225" s="50" t="s">
        <v>171</v>
      </c>
      <c r="Z225" s="50" t="s">
        <v>171</v>
      </c>
      <c r="AA225" s="50" t="s">
        <v>171</v>
      </c>
      <c r="AB225" s="50" t="s">
        <v>171</v>
      </c>
      <c r="AC225" s="50" t="s">
        <v>171</v>
      </c>
      <c r="AD225" s="50" t="s">
        <v>171</v>
      </c>
      <c r="AE225" s="50" t="s">
        <v>171</v>
      </c>
      <c r="AF225" s="50" t="s">
        <v>171</v>
      </c>
      <c r="AG225" s="50" t="s">
        <v>171</v>
      </c>
      <c r="AH225" s="50" t="s">
        <v>171</v>
      </c>
      <c r="AI225" s="50" t="s">
        <v>171</v>
      </c>
      <c r="AJ225" s="50" t="s">
        <v>171</v>
      </c>
      <c r="AK225" s="50" t="s">
        <v>171</v>
      </c>
      <c r="AL225" s="50" t="s">
        <v>171</v>
      </c>
    </row>
    <row r="226" spans="2:38">
      <c r="B226" s="26">
        <v>19</v>
      </c>
      <c r="C226" s="30" t="s">
        <v>99</v>
      </c>
      <c r="D226" s="6" t="s">
        <v>90</v>
      </c>
      <c r="E226" s="26"/>
      <c r="F226" s="6" t="str">
        <f t="shared" si="314"/>
        <v>HR</v>
      </c>
      <c r="G226" s="6" t="s">
        <v>90</v>
      </c>
      <c r="H226" s="28"/>
      <c r="I226" s="33" t="str">
        <f t="shared" si="315"/>
        <v/>
      </c>
      <c r="J226" s="33" t="str">
        <f t="shared" si="315"/>
        <v/>
      </c>
      <c r="K226" s="33" t="str">
        <f t="shared" si="315"/>
        <v/>
      </c>
      <c r="L226" s="33" t="str">
        <f>IF(R226="","",R226/4)</f>
        <v/>
      </c>
      <c r="M226" s="33" t="str">
        <f t="shared" ref="M226:M227" si="316">IF(SUM(S226:AB226)=0,"",SUM(S226:AB226))</f>
        <v/>
      </c>
      <c r="N226" s="33" t="str">
        <f t="shared" ref="N226:N227" si="317">IF(SUM(AC226:AG226)=0,"",SUM(AC226:AG226))</f>
        <v/>
      </c>
      <c r="O226" s="33" t="str">
        <f t="shared" ref="O226:O227" si="318">IF(SUM(AH226:AL226)=0,"",SUM(AH226:AL226))</f>
        <v/>
      </c>
      <c r="P226" s="33"/>
      <c r="Q226" s="33"/>
      <c r="R226" s="48" t="s">
        <v>171</v>
      </c>
      <c r="S226" s="50" t="s">
        <v>171</v>
      </c>
      <c r="T226" s="50" t="s">
        <v>171</v>
      </c>
      <c r="U226" s="50" t="s">
        <v>171</v>
      </c>
      <c r="V226" s="50" t="s">
        <v>171</v>
      </c>
      <c r="W226" s="50" t="s">
        <v>171</v>
      </c>
      <c r="X226" s="50" t="s">
        <v>171</v>
      </c>
      <c r="Y226" s="50" t="s">
        <v>171</v>
      </c>
      <c r="Z226" s="50" t="s">
        <v>171</v>
      </c>
      <c r="AA226" s="50" t="s">
        <v>171</v>
      </c>
      <c r="AB226" s="50" t="s">
        <v>171</v>
      </c>
      <c r="AC226" s="50" t="s">
        <v>171</v>
      </c>
      <c r="AD226" s="50" t="s">
        <v>171</v>
      </c>
      <c r="AE226" s="50" t="s">
        <v>171</v>
      </c>
      <c r="AF226" s="50" t="s">
        <v>171</v>
      </c>
      <c r="AG226" s="50" t="s">
        <v>171</v>
      </c>
      <c r="AH226" s="50" t="s">
        <v>171</v>
      </c>
      <c r="AI226" s="50" t="s">
        <v>171</v>
      </c>
      <c r="AJ226" s="50" t="s">
        <v>171</v>
      </c>
      <c r="AK226" s="50" t="s">
        <v>171</v>
      </c>
      <c r="AL226" s="50" t="s">
        <v>171</v>
      </c>
    </row>
    <row r="227" spans="2:38">
      <c r="B227" s="26">
        <v>24</v>
      </c>
      <c r="C227" s="30" t="s">
        <v>4</v>
      </c>
      <c r="D227" s="6" t="s">
        <v>90</v>
      </c>
      <c r="E227" s="26"/>
      <c r="F227" s="6" t="str">
        <f t="shared" si="314"/>
        <v>HR</v>
      </c>
      <c r="G227" s="6" t="s">
        <v>90</v>
      </c>
      <c r="H227" s="28"/>
      <c r="I227" s="33" t="str">
        <f t="shared" si="315"/>
        <v/>
      </c>
      <c r="J227" s="33" t="str">
        <f t="shared" si="315"/>
        <v/>
      </c>
      <c r="K227" s="33" t="str">
        <f t="shared" si="315"/>
        <v/>
      </c>
      <c r="L227" s="33" t="str">
        <f>IF(R227="","",R227/4)</f>
        <v/>
      </c>
      <c r="M227" s="33" t="str">
        <f t="shared" si="316"/>
        <v/>
      </c>
      <c r="N227" s="33" t="str">
        <f t="shared" si="317"/>
        <v/>
      </c>
      <c r="O227" s="33" t="str">
        <f t="shared" si="318"/>
        <v/>
      </c>
      <c r="P227" s="33"/>
      <c r="Q227" s="33"/>
      <c r="R227" s="48" t="s">
        <v>171</v>
      </c>
      <c r="S227" s="50" t="s">
        <v>171</v>
      </c>
      <c r="T227" s="50" t="s">
        <v>171</v>
      </c>
      <c r="U227" s="50" t="s">
        <v>171</v>
      </c>
      <c r="V227" s="50" t="s">
        <v>171</v>
      </c>
      <c r="W227" s="50" t="s">
        <v>171</v>
      </c>
      <c r="X227" s="50" t="s">
        <v>171</v>
      </c>
      <c r="Y227" s="50" t="s">
        <v>171</v>
      </c>
      <c r="Z227" s="50" t="s">
        <v>171</v>
      </c>
      <c r="AA227" s="50" t="s">
        <v>171</v>
      </c>
      <c r="AB227" s="50" t="s">
        <v>171</v>
      </c>
      <c r="AC227" s="50" t="s">
        <v>171</v>
      </c>
      <c r="AD227" s="50" t="s">
        <v>171</v>
      </c>
      <c r="AE227" s="50" t="s">
        <v>171</v>
      </c>
      <c r="AF227" s="50" t="s">
        <v>171</v>
      </c>
      <c r="AG227" s="50" t="s">
        <v>171</v>
      </c>
      <c r="AH227" s="50" t="s">
        <v>171</v>
      </c>
      <c r="AI227" s="50" t="s">
        <v>171</v>
      </c>
      <c r="AJ227" s="50" t="s">
        <v>171</v>
      </c>
      <c r="AK227" s="50" t="s">
        <v>171</v>
      </c>
      <c r="AL227" s="50" t="s">
        <v>171</v>
      </c>
    </row>
    <row r="228" spans="2:38">
      <c r="B228" s="26"/>
      <c r="C228" s="23" t="s">
        <v>92</v>
      </c>
      <c r="D228" s="6" t="str">
        <f t="shared" ref="D228" si="319">IF(SUM(I228:O228)=0,"\I: ","CHP")</f>
        <v>CHP</v>
      </c>
      <c r="E228" s="23" t="s">
        <v>63</v>
      </c>
      <c r="F228" s="6" t="str">
        <f t="shared" si="314"/>
        <v>HR</v>
      </c>
      <c r="G228" s="22" t="str">
        <f>$G$7</f>
        <v>PASTI</v>
      </c>
      <c r="H228" t="s">
        <v>33</v>
      </c>
      <c r="I228" s="42">
        <f>IF(SUM(I229:I231)=0,"",SUM(I229:I231))</f>
        <v>1.08</v>
      </c>
      <c r="J228" s="42">
        <f t="shared" ref="J228:K228" si="320">IF(SUM(J229:J231)=0,"",SUM(J229:J231))</f>
        <v>1.08</v>
      </c>
      <c r="K228" s="42">
        <f t="shared" si="320"/>
        <v>1.08</v>
      </c>
      <c r="L228" s="42">
        <f>IF(SUM(L229:L231)=0,"",SUM(L229:L231))</f>
        <v>1.08</v>
      </c>
      <c r="M228" s="43" t="str">
        <f>IF(SUM(M229:M231)=0,"",SUM(M229:M231))</f>
        <v/>
      </c>
      <c r="N228" s="43" t="str">
        <f>IF(SUM(N229:N231)=0,"",SUM(N229:N231))</f>
        <v/>
      </c>
      <c r="O228" s="43" t="str">
        <f>IF(SUM(O229:O231)=0,"",SUM(O229:O231))</f>
        <v/>
      </c>
      <c r="P228" s="32"/>
      <c r="Q228" s="32"/>
      <c r="R228" s="43"/>
      <c r="S228" s="43"/>
      <c r="T228" s="43"/>
      <c r="U228" s="43"/>
      <c r="V228" s="43"/>
      <c r="W228" s="43"/>
      <c r="X228" s="43"/>
      <c r="Y228" s="43"/>
      <c r="Z228" s="43"/>
      <c r="AA228" s="43"/>
      <c r="AB228" s="43" t="s">
        <v>171</v>
      </c>
      <c r="AC228" s="43"/>
      <c r="AD228" s="43"/>
      <c r="AE228" s="43"/>
      <c r="AF228" s="43"/>
      <c r="AG228" s="43" t="s">
        <v>171</v>
      </c>
      <c r="AH228" s="43"/>
      <c r="AI228" s="43"/>
      <c r="AJ228" s="43"/>
      <c r="AK228" s="43"/>
      <c r="AL228" s="43"/>
    </row>
    <row r="229" spans="2:38">
      <c r="B229" s="26">
        <v>35</v>
      </c>
      <c r="C229" s="30" t="s">
        <v>2</v>
      </c>
      <c r="D229" s="6" t="s">
        <v>90</v>
      </c>
      <c r="E229" s="26"/>
      <c r="F229" s="6" t="str">
        <f t="shared" si="314"/>
        <v>HR</v>
      </c>
      <c r="G229" s="6" t="s">
        <v>90</v>
      </c>
      <c r="H229" s="28"/>
      <c r="I229" s="33" t="str">
        <f t="shared" ref="I229:K233" si="321">$L229</f>
        <v/>
      </c>
      <c r="J229" s="33" t="str">
        <f t="shared" si="321"/>
        <v/>
      </c>
      <c r="K229" s="33" t="str">
        <f t="shared" si="321"/>
        <v/>
      </c>
      <c r="L229" s="33" t="str">
        <f>IF(R229="","",R229/4)</f>
        <v/>
      </c>
      <c r="M229" s="33" t="str">
        <f>IF(SUM(S229:AB229)=0,"",SUM(S229:AB229))</f>
        <v/>
      </c>
      <c r="N229" s="33" t="str">
        <f>IF(SUM(AC229:AG229)=0,"",SUM(AC229:AG229))</f>
        <v/>
      </c>
      <c r="O229" s="33" t="str">
        <f>IF(SUM(AH229:AL229)=0,"",SUM(AH229:AL229))</f>
        <v/>
      </c>
      <c r="P229" s="33"/>
      <c r="Q229" s="33"/>
      <c r="R229" s="48" t="s">
        <v>171</v>
      </c>
      <c r="S229" s="50" t="s">
        <v>171</v>
      </c>
      <c r="T229" s="50" t="s">
        <v>171</v>
      </c>
      <c r="U229" s="50" t="s">
        <v>171</v>
      </c>
      <c r="V229" s="50" t="s">
        <v>171</v>
      </c>
      <c r="W229" s="50" t="s">
        <v>171</v>
      </c>
      <c r="X229" s="50" t="s">
        <v>171</v>
      </c>
      <c r="Y229" s="50" t="s">
        <v>171</v>
      </c>
      <c r="Z229" s="50" t="s">
        <v>171</v>
      </c>
      <c r="AA229" s="50" t="s">
        <v>171</v>
      </c>
      <c r="AB229" s="50" t="s">
        <v>171</v>
      </c>
      <c r="AC229" s="50" t="s">
        <v>171</v>
      </c>
      <c r="AD229" s="50" t="s">
        <v>171</v>
      </c>
      <c r="AE229" s="50" t="s">
        <v>171</v>
      </c>
      <c r="AF229" s="50" t="s">
        <v>171</v>
      </c>
      <c r="AG229" s="50" t="s">
        <v>171</v>
      </c>
      <c r="AH229" s="50" t="s">
        <v>171</v>
      </c>
      <c r="AI229" s="50" t="s">
        <v>171</v>
      </c>
      <c r="AJ229" s="50" t="s">
        <v>171</v>
      </c>
      <c r="AK229" s="50" t="s">
        <v>171</v>
      </c>
      <c r="AL229" s="50" t="s">
        <v>171</v>
      </c>
    </row>
    <row r="230" spans="2:38">
      <c r="B230" s="26">
        <v>40</v>
      </c>
      <c r="C230" s="30" t="s">
        <v>99</v>
      </c>
      <c r="D230" s="6" t="s">
        <v>90</v>
      </c>
      <c r="E230" s="26"/>
      <c r="F230" s="6" t="str">
        <f t="shared" si="314"/>
        <v>HR</v>
      </c>
      <c r="G230" s="6" t="s">
        <v>90</v>
      </c>
      <c r="H230" s="28"/>
      <c r="I230" s="33" t="str">
        <f t="shared" si="321"/>
        <v/>
      </c>
      <c r="J230" s="33" t="str">
        <f t="shared" si="321"/>
        <v/>
      </c>
      <c r="K230" s="33" t="str">
        <f t="shared" si="321"/>
        <v/>
      </c>
      <c r="L230" s="33" t="str">
        <f>IF(R230="","",R230/4)</f>
        <v/>
      </c>
      <c r="M230" s="33" t="str">
        <f t="shared" ref="M230:M231" si="322">IF(SUM(S230:AB230)=0,"",SUM(S230:AB230))</f>
        <v/>
      </c>
      <c r="N230" s="33" t="str">
        <f t="shared" ref="N230:N231" si="323">IF(SUM(AC230:AG230)=0,"",SUM(AC230:AG230))</f>
        <v/>
      </c>
      <c r="O230" s="33" t="str">
        <f t="shared" ref="O230:O231" si="324">IF(SUM(AH230:AL230)=0,"",SUM(AH230:AL230))</f>
        <v/>
      </c>
      <c r="P230" s="33"/>
      <c r="Q230" s="33"/>
      <c r="R230" s="48" t="s">
        <v>171</v>
      </c>
      <c r="S230" s="50" t="s">
        <v>171</v>
      </c>
      <c r="T230" s="50" t="s">
        <v>171</v>
      </c>
      <c r="U230" s="50" t="s">
        <v>171</v>
      </c>
      <c r="V230" s="50" t="s">
        <v>171</v>
      </c>
      <c r="W230" s="50" t="s">
        <v>171</v>
      </c>
      <c r="X230" s="50" t="s">
        <v>171</v>
      </c>
      <c r="Y230" s="50" t="s">
        <v>171</v>
      </c>
      <c r="Z230" s="50" t="s">
        <v>171</v>
      </c>
      <c r="AA230" s="50" t="s">
        <v>171</v>
      </c>
      <c r="AB230" s="50" t="s">
        <v>171</v>
      </c>
      <c r="AC230" s="50" t="s">
        <v>171</v>
      </c>
      <c r="AD230" s="50" t="s">
        <v>171</v>
      </c>
      <c r="AE230" s="50" t="s">
        <v>171</v>
      </c>
      <c r="AF230" s="50" t="s">
        <v>171</v>
      </c>
      <c r="AG230" s="50" t="s">
        <v>171</v>
      </c>
      <c r="AH230" s="50" t="s">
        <v>171</v>
      </c>
      <c r="AI230" s="50" t="s">
        <v>171</v>
      </c>
      <c r="AJ230" s="50" t="s">
        <v>171</v>
      </c>
      <c r="AK230" s="50" t="s">
        <v>171</v>
      </c>
      <c r="AL230" s="50" t="s">
        <v>171</v>
      </c>
    </row>
    <row r="231" spans="2:38">
      <c r="B231" s="26">
        <v>45</v>
      </c>
      <c r="C231" s="30" t="s">
        <v>4</v>
      </c>
      <c r="D231" s="6" t="s">
        <v>90</v>
      </c>
      <c r="E231" s="26"/>
      <c r="F231" s="6" t="str">
        <f t="shared" si="314"/>
        <v>HR</v>
      </c>
      <c r="G231" s="6" t="s">
        <v>90</v>
      </c>
      <c r="H231" s="28"/>
      <c r="I231" s="33">
        <f t="shared" si="321"/>
        <v>1.08</v>
      </c>
      <c r="J231" s="33">
        <f t="shared" si="321"/>
        <v>1.08</v>
      </c>
      <c r="K231" s="33">
        <f t="shared" si="321"/>
        <v>1.08</v>
      </c>
      <c r="L231" s="33">
        <f>IF(R231="","",R231/4)</f>
        <v>1.08</v>
      </c>
      <c r="M231" s="33" t="str">
        <f t="shared" si="322"/>
        <v/>
      </c>
      <c r="N231" s="33" t="str">
        <f t="shared" si="323"/>
        <v/>
      </c>
      <c r="O231" s="33" t="str">
        <f t="shared" si="324"/>
        <v/>
      </c>
      <c r="P231" s="33"/>
      <c r="Q231" s="33"/>
      <c r="R231" s="48">
        <v>4.32</v>
      </c>
      <c r="S231" s="50" t="s">
        <v>171</v>
      </c>
      <c r="T231" s="50" t="s">
        <v>171</v>
      </c>
      <c r="U231" s="50" t="s">
        <v>171</v>
      </c>
      <c r="V231" s="50" t="s">
        <v>171</v>
      </c>
      <c r="W231" s="50" t="s">
        <v>171</v>
      </c>
      <c r="X231" s="50" t="s">
        <v>171</v>
      </c>
      <c r="Y231" s="50" t="s">
        <v>171</v>
      </c>
      <c r="Z231" s="50" t="s">
        <v>171</v>
      </c>
      <c r="AA231" s="50" t="s">
        <v>171</v>
      </c>
      <c r="AB231" s="50" t="s">
        <v>171</v>
      </c>
      <c r="AC231" s="50" t="s">
        <v>171</v>
      </c>
      <c r="AD231" s="50" t="s">
        <v>171</v>
      </c>
      <c r="AE231" s="50" t="s">
        <v>171</v>
      </c>
      <c r="AF231" s="50" t="s">
        <v>171</v>
      </c>
      <c r="AG231" s="50" t="s">
        <v>171</v>
      </c>
      <c r="AH231" s="50" t="s">
        <v>171</v>
      </c>
      <c r="AI231" s="50" t="s">
        <v>171</v>
      </c>
      <c r="AJ231" s="50" t="s">
        <v>171</v>
      </c>
      <c r="AK231" s="50" t="s">
        <v>171</v>
      </c>
      <c r="AL231" s="50" t="s">
        <v>171</v>
      </c>
    </row>
    <row r="232" spans="2:38">
      <c r="B232" s="31">
        <v>51</v>
      </c>
      <c r="C232" t="s">
        <v>7</v>
      </c>
      <c r="D232" s="6" t="str">
        <f t="shared" ref="D232:D234" si="325">IF(SUM(I232:O232)=0,"\I: ","CHP")</f>
        <v>CHP</v>
      </c>
      <c r="E232" t="s">
        <v>64</v>
      </c>
      <c r="F232" s="6" t="str">
        <f t="shared" si="314"/>
        <v>HR</v>
      </c>
      <c r="G232" s="22" t="str">
        <f t="shared" ref="G232:G234" si="326">$G$7</f>
        <v>PASTI</v>
      </c>
      <c r="H232" t="s">
        <v>34</v>
      </c>
      <c r="I232" s="42">
        <f t="shared" si="321"/>
        <v>34.35</v>
      </c>
      <c r="J232" s="42">
        <f t="shared" si="321"/>
        <v>34.35</v>
      </c>
      <c r="K232" s="42">
        <f t="shared" si="321"/>
        <v>34.35</v>
      </c>
      <c r="L232" s="42">
        <f>IF(R232="","",R232/4)</f>
        <v>34.35</v>
      </c>
      <c r="M232" s="43">
        <f>IF(SUM(S232:AB232)=0,"",SUM(S232:AB232))</f>
        <v>169.4</v>
      </c>
      <c r="N232" s="43">
        <f>IF(SUM(AC232:AG232)=0,"",SUM(AC232:AG232))</f>
        <v>228</v>
      </c>
      <c r="O232" s="43" t="str">
        <f>IF(SUM(AH232:AL232)=0,"",SUM(AH232:AL232))</f>
        <v/>
      </c>
      <c r="P232" s="32"/>
      <c r="Q232" s="32"/>
      <c r="R232" s="48">
        <v>137.4</v>
      </c>
      <c r="S232" s="50" t="s">
        <v>171</v>
      </c>
      <c r="T232" s="50" t="s">
        <v>171</v>
      </c>
      <c r="U232" s="50">
        <v>63</v>
      </c>
      <c r="V232" s="50" t="s">
        <v>171</v>
      </c>
      <c r="W232" s="50" t="s">
        <v>171</v>
      </c>
      <c r="X232" s="50" t="s">
        <v>171</v>
      </c>
      <c r="Y232" s="50" t="s">
        <v>171</v>
      </c>
      <c r="Z232" s="50" t="s">
        <v>171</v>
      </c>
      <c r="AA232" s="50">
        <v>106.4</v>
      </c>
      <c r="AB232" s="50" t="s">
        <v>171</v>
      </c>
      <c r="AC232" s="50" t="s">
        <v>171</v>
      </c>
      <c r="AD232" s="50" t="s">
        <v>171</v>
      </c>
      <c r="AE232" s="50" t="s">
        <v>171</v>
      </c>
      <c r="AF232" s="50" t="s">
        <v>171</v>
      </c>
      <c r="AG232" s="50">
        <v>228</v>
      </c>
      <c r="AH232" s="50" t="s">
        <v>171</v>
      </c>
      <c r="AI232" s="50" t="s">
        <v>171</v>
      </c>
      <c r="AJ232" s="50" t="s">
        <v>171</v>
      </c>
      <c r="AK232" s="50" t="s">
        <v>171</v>
      </c>
      <c r="AL232" s="50" t="s">
        <v>171</v>
      </c>
    </row>
    <row r="233" spans="2:38">
      <c r="B233" s="26">
        <v>56</v>
      </c>
      <c r="C233" t="s">
        <v>8</v>
      </c>
      <c r="D233" s="6" t="str">
        <f t="shared" si="325"/>
        <v>CHP</v>
      </c>
      <c r="E233" t="s">
        <v>65</v>
      </c>
      <c r="F233" s="6" t="str">
        <f t="shared" si="314"/>
        <v>HR</v>
      </c>
      <c r="G233" s="22" t="str">
        <f t="shared" si="326"/>
        <v>PASTI</v>
      </c>
      <c r="H233" t="s">
        <v>35</v>
      </c>
      <c r="I233" s="42">
        <f t="shared" si="321"/>
        <v>1.5349999999999999</v>
      </c>
      <c r="J233" s="42">
        <f t="shared" si="321"/>
        <v>1.5349999999999999</v>
      </c>
      <c r="K233" s="42">
        <f t="shared" si="321"/>
        <v>1.5349999999999999</v>
      </c>
      <c r="L233" s="42">
        <f>IF(R233="","",R233/4)</f>
        <v>1.5349999999999999</v>
      </c>
      <c r="M233" s="43">
        <f t="shared" ref="M233" si="327">IF(SUM(S233:AB233)=0,"",SUM(S233:AB233))</f>
        <v>3.36</v>
      </c>
      <c r="N233" s="43" t="str">
        <f t="shared" ref="N233" si="328">IF(SUM(AC233:AG233)=0,"",SUM(AC233:AG233))</f>
        <v/>
      </c>
      <c r="O233" s="43" t="str">
        <f t="shared" ref="O233" si="329">IF(SUM(AH233:AL233)=0,"",SUM(AH233:AL233))</f>
        <v/>
      </c>
      <c r="P233" s="32"/>
      <c r="Q233" s="32"/>
      <c r="R233" s="48">
        <v>6.14</v>
      </c>
      <c r="S233" s="50" t="s">
        <v>171</v>
      </c>
      <c r="T233" s="50" t="s">
        <v>171</v>
      </c>
      <c r="U233" s="50" t="s">
        <v>171</v>
      </c>
      <c r="V233" s="50" t="s">
        <v>171</v>
      </c>
      <c r="W233" s="50" t="s">
        <v>171</v>
      </c>
      <c r="X233" s="50">
        <v>3.36</v>
      </c>
      <c r="Y233" s="50" t="s">
        <v>171</v>
      </c>
      <c r="Z233" s="50" t="s">
        <v>171</v>
      </c>
      <c r="AA233" s="50" t="s">
        <v>171</v>
      </c>
      <c r="AB233" s="50" t="s">
        <v>171</v>
      </c>
      <c r="AC233" s="50" t="s">
        <v>171</v>
      </c>
      <c r="AD233" s="50" t="s">
        <v>171</v>
      </c>
      <c r="AE233" s="50" t="s">
        <v>171</v>
      </c>
      <c r="AF233" s="50" t="s">
        <v>171</v>
      </c>
      <c r="AG233" s="50" t="s">
        <v>171</v>
      </c>
      <c r="AH233" s="50" t="s">
        <v>171</v>
      </c>
      <c r="AI233" s="50" t="s">
        <v>171</v>
      </c>
      <c r="AJ233" s="50" t="s">
        <v>171</v>
      </c>
      <c r="AK233" s="50" t="s">
        <v>171</v>
      </c>
      <c r="AL233" s="50" t="s">
        <v>171</v>
      </c>
    </row>
    <row r="234" spans="2:38">
      <c r="B234" s="26"/>
      <c r="C234" s="23" t="s">
        <v>93</v>
      </c>
      <c r="D234" s="6" t="str">
        <f t="shared" si="325"/>
        <v>CHP</v>
      </c>
      <c r="E234" s="23" t="s">
        <v>66</v>
      </c>
      <c r="F234" s="6" t="str">
        <f t="shared" si="314"/>
        <v>HR</v>
      </c>
      <c r="G234" s="22" t="str">
        <f t="shared" si="326"/>
        <v>PASTI</v>
      </c>
      <c r="H234" t="s">
        <v>36</v>
      </c>
      <c r="I234" s="42">
        <f>IF(SUM(I235:I237)=0,"",SUM(I235:I237))</f>
        <v>78</v>
      </c>
      <c r="J234" s="42">
        <f t="shared" ref="J234:K234" si="330">IF(SUM(J235:J237)=0,"",SUM(J235:J237))</f>
        <v>78</v>
      </c>
      <c r="K234" s="42">
        <f t="shared" si="330"/>
        <v>78</v>
      </c>
      <c r="L234" s="42">
        <f>IF(SUM(L235:L237)=0,"",SUM(L235:L237))</f>
        <v>78</v>
      </c>
      <c r="M234" s="43" t="str">
        <f>IF(SUM(M235:M237)=0,"",SUM(M235:M237))</f>
        <v/>
      </c>
      <c r="N234" s="43">
        <f>IF(SUM(N235:N237)=0,"",SUM(N235:N237))</f>
        <v>1.9</v>
      </c>
      <c r="O234" s="43">
        <f>IF(SUM(O235:O237)=0,"",SUM(O235:O237))</f>
        <v>2.85</v>
      </c>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row>
    <row r="235" spans="2:38">
      <c r="B235" s="26">
        <v>61</v>
      </c>
      <c r="C235" s="29" t="s">
        <v>4</v>
      </c>
      <c r="D235" s="6" t="s">
        <v>90</v>
      </c>
      <c r="E235" s="27"/>
      <c r="F235" s="6" t="str">
        <f t="shared" si="314"/>
        <v>HR</v>
      </c>
      <c r="G235" s="6" t="s">
        <v>90</v>
      </c>
      <c r="H235" s="28"/>
      <c r="I235" s="33">
        <f t="shared" ref="I235:K240" si="331">$L235</f>
        <v>78</v>
      </c>
      <c r="J235" s="33">
        <f t="shared" si="331"/>
        <v>78</v>
      </c>
      <c r="K235" s="33">
        <f t="shared" si="331"/>
        <v>78</v>
      </c>
      <c r="L235" s="33">
        <f t="shared" ref="L235:L240" si="332">IF(R235="","",R235/4)</f>
        <v>78</v>
      </c>
      <c r="M235" s="33" t="str">
        <f t="shared" ref="M235:M240" si="333">IF(SUM(S235:AB235)=0,"",SUM(S235:AB235))</f>
        <v/>
      </c>
      <c r="N235" s="33">
        <f t="shared" ref="N235:N240" si="334">IF(SUM(AC235:AG235)=0,"",SUM(AC235:AG235))</f>
        <v>1.9</v>
      </c>
      <c r="O235" s="33">
        <f t="shared" ref="O235:O240" si="335">IF(SUM(AH235:AL235)=0,"",SUM(AH235:AL235))</f>
        <v>2.85</v>
      </c>
      <c r="P235" s="33"/>
      <c r="Q235" s="33"/>
      <c r="R235" s="48">
        <v>312</v>
      </c>
      <c r="S235" s="50" t="s">
        <v>171</v>
      </c>
      <c r="T235" s="50" t="s">
        <v>171</v>
      </c>
      <c r="U235" s="50" t="s">
        <v>171</v>
      </c>
      <c r="V235" s="50" t="s">
        <v>171</v>
      </c>
      <c r="W235" s="50" t="s">
        <v>171</v>
      </c>
      <c r="X235" s="50" t="s">
        <v>171</v>
      </c>
      <c r="Y235" s="50" t="s">
        <v>171</v>
      </c>
      <c r="Z235" s="50" t="s">
        <v>171</v>
      </c>
      <c r="AA235" s="50" t="s">
        <v>171</v>
      </c>
      <c r="AB235" s="50" t="s">
        <v>171</v>
      </c>
      <c r="AC235" s="50" t="s">
        <v>171</v>
      </c>
      <c r="AD235" s="50" t="s">
        <v>171</v>
      </c>
      <c r="AE235" s="50" t="s">
        <v>171</v>
      </c>
      <c r="AF235" s="50" t="s">
        <v>171</v>
      </c>
      <c r="AG235" s="50">
        <v>1.9</v>
      </c>
      <c r="AH235" s="50" t="s">
        <v>171</v>
      </c>
      <c r="AI235" s="50">
        <v>2.85</v>
      </c>
      <c r="AJ235" s="50" t="s">
        <v>171</v>
      </c>
      <c r="AK235" s="50" t="s">
        <v>171</v>
      </c>
      <c r="AL235" s="50" t="s">
        <v>171</v>
      </c>
    </row>
    <row r="236" spans="2:38">
      <c r="B236" s="26">
        <v>71</v>
      </c>
      <c r="C236" s="29" t="s">
        <v>10</v>
      </c>
      <c r="D236" s="6" t="s">
        <v>90</v>
      </c>
      <c r="E236" s="27"/>
      <c r="F236" s="6" t="str">
        <f t="shared" si="314"/>
        <v>HR</v>
      </c>
      <c r="G236" s="6" t="s">
        <v>90</v>
      </c>
      <c r="H236" s="28"/>
      <c r="I236" s="33" t="str">
        <f t="shared" si="331"/>
        <v/>
      </c>
      <c r="J236" s="33" t="str">
        <f t="shared" si="331"/>
        <v/>
      </c>
      <c r="K236" s="33" t="str">
        <f t="shared" si="331"/>
        <v/>
      </c>
      <c r="L236" s="33" t="str">
        <f t="shared" si="332"/>
        <v/>
      </c>
      <c r="M236" s="33" t="str">
        <f t="shared" si="333"/>
        <v/>
      </c>
      <c r="N236" s="33" t="str">
        <f t="shared" si="334"/>
        <v/>
      </c>
      <c r="O236" s="33" t="str">
        <f t="shared" si="335"/>
        <v/>
      </c>
      <c r="P236" s="33"/>
      <c r="Q236" s="33"/>
      <c r="R236" s="48" t="s">
        <v>171</v>
      </c>
      <c r="S236" s="50" t="s">
        <v>171</v>
      </c>
      <c r="T236" s="50" t="s">
        <v>171</v>
      </c>
      <c r="U236" s="50" t="s">
        <v>171</v>
      </c>
      <c r="V236" s="50" t="s">
        <v>171</v>
      </c>
      <c r="W236" s="50" t="s">
        <v>171</v>
      </c>
      <c r="X236" s="50" t="s">
        <v>171</v>
      </c>
      <c r="Y236" s="50" t="s">
        <v>171</v>
      </c>
      <c r="Z236" s="50" t="s">
        <v>171</v>
      </c>
      <c r="AA236" s="50" t="s">
        <v>171</v>
      </c>
      <c r="AB236" s="50" t="s">
        <v>171</v>
      </c>
      <c r="AC236" s="50" t="s">
        <v>171</v>
      </c>
      <c r="AD236" s="50" t="s">
        <v>171</v>
      </c>
      <c r="AE236" s="50" t="s">
        <v>171</v>
      </c>
      <c r="AF236" s="50" t="s">
        <v>171</v>
      </c>
      <c r="AG236" s="50" t="s">
        <v>171</v>
      </c>
      <c r="AH236" s="50" t="s">
        <v>171</v>
      </c>
      <c r="AI236" s="50" t="s">
        <v>171</v>
      </c>
      <c r="AJ236" s="50" t="s">
        <v>171</v>
      </c>
      <c r="AK236" s="50" t="s">
        <v>171</v>
      </c>
      <c r="AL236" s="50" t="s">
        <v>171</v>
      </c>
    </row>
    <row r="237" spans="2:38">
      <c r="B237" s="26">
        <v>76</v>
      </c>
      <c r="C237" s="29" t="s">
        <v>101</v>
      </c>
      <c r="D237" s="6" t="s">
        <v>90</v>
      </c>
      <c r="E237" s="27"/>
      <c r="F237" s="6" t="str">
        <f t="shared" si="314"/>
        <v>HR</v>
      </c>
      <c r="G237" s="6" t="s">
        <v>90</v>
      </c>
      <c r="H237" s="28"/>
      <c r="I237" s="33" t="str">
        <f t="shared" si="331"/>
        <v/>
      </c>
      <c r="J237" s="33" t="str">
        <f t="shared" si="331"/>
        <v/>
      </c>
      <c r="K237" s="33" t="str">
        <f t="shared" si="331"/>
        <v/>
      </c>
      <c r="L237" s="33" t="str">
        <f t="shared" si="332"/>
        <v/>
      </c>
      <c r="M237" s="33" t="str">
        <f t="shared" si="333"/>
        <v/>
      </c>
      <c r="N237" s="33" t="str">
        <f t="shared" si="334"/>
        <v/>
      </c>
      <c r="O237" s="33" t="str">
        <f t="shared" si="335"/>
        <v/>
      </c>
      <c r="P237" s="33"/>
      <c r="Q237" s="33"/>
      <c r="R237" s="48" t="s">
        <v>171</v>
      </c>
      <c r="S237" s="50" t="s">
        <v>171</v>
      </c>
      <c r="T237" s="50" t="s">
        <v>171</v>
      </c>
      <c r="U237" s="50" t="s">
        <v>171</v>
      </c>
      <c r="V237" s="50" t="s">
        <v>171</v>
      </c>
      <c r="W237" s="50" t="s">
        <v>171</v>
      </c>
      <c r="X237" s="50" t="s">
        <v>171</v>
      </c>
      <c r="Y237" s="50" t="s">
        <v>171</v>
      </c>
      <c r="Z237" s="50" t="s">
        <v>171</v>
      </c>
      <c r="AA237" s="50" t="s">
        <v>171</v>
      </c>
      <c r="AB237" s="50" t="s">
        <v>171</v>
      </c>
      <c r="AC237" s="50" t="s">
        <v>171</v>
      </c>
      <c r="AD237" s="50" t="s">
        <v>171</v>
      </c>
      <c r="AE237" s="50" t="s">
        <v>171</v>
      </c>
      <c r="AF237" s="50" t="s">
        <v>171</v>
      </c>
      <c r="AG237" s="50" t="s">
        <v>171</v>
      </c>
      <c r="AH237" s="50" t="s">
        <v>171</v>
      </c>
      <c r="AI237" s="50" t="s">
        <v>171</v>
      </c>
      <c r="AJ237" s="50" t="s">
        <v>171</v>
      </c>
      <c r="AK237" s="50" t="s">
        <v>171</v>
      </c>
      <c r="AL237" s="50" t="s">
        <v>171</v>
      </c>
    </row>
    <row r="238" spans="2:38">
      <c r="B238" s="26">
        <v>81</v>
      </c>
      <c r="C238" t="s">
        <v>12</v>
      </c>
      <c r="D238" s="6" t="str">
        <f t="shared" ref="D238:D240" si="336">IF(SUM(I238:O238)=0,"\I: ","CHP")</f>
        <v>CHP</v>
      </c>
      <c r="E238" t="s">
        <v>62</v>
      </c>
      <c r="F238" s="6" t="str">
        <f t="shared" si="314"/>
        <v>HR</v>
      </c>
      <c r="G238" s="22" t="str">
        <f t="shared" ref="G238:G240" si="337">$G$7</f>
        <v>PASTI</v>
      </c>
      <c r="H238" t="s">
        <v>32</v>
      </c>
      <c r="I238" s="42">
        <f t="shared" si="331"/>
        <v>2.0499999999999998</v>
      </c>
      <c r="J238" s="42">
        <f t="shared" si="331"/>
        <v>2.0499999999999998</v>
      </c>
      <c r="K238" s="42">
        <f t="shared" si="331"/>
        <v>2.0499999999999998</v>
      </c>
      <c r="L238" s="42">
        <f t="shared" si="332"/>
        <v>2.0499999999999998</v>
      </c>
      <c r="M238" s="43" t="str">
        <f t="shared" si="333"/>
        <v/>
      </c>
      <c r="N238" s="43" t="str">
        <f t="shared" si="334"/>
        <v/>
      </c>
      <c r="O238" s="43" t="str">
        <f t="shared" si="335"/>
        <v/>
      </c>
      <c r="P238" s="32"/>
      <c r="Q238" s="32"/>
      <c r="R238" s="48">
        <v>8.1999999999999993</v>
      </c>
      <c r="S238" s="50" t="s">
        <v>171</v>
      </c>
      <c r="T238" s="50" t="s">
        <v>171</v>
      </c>
      <c r="U238" s="50" t="s">
        <v>171</v>
      </c>
      <c r="V238" s="50" t="s">
        <v>171</v>
      </c>
      <c r="W238" s="50" t="s">
        <v>171</v>
      </c>
      <c r="X238" s="50" t="s">
        <v>171</v>
      </c>
      <c r="Y238" s="50" t="s">
        <v>171</v>
      </c>
      <c r="Z238" s="50" t="s">
        <v>171</v>
      </c>
      <c r="AA238" s="50" t="s">
        <v>171</v>
      </c>
      <c r="AB238" s="50" t="s">
        <v>171</v>
      </c>
      <c r="AC238" s="50" t="s">
        <v>171</v>
      </c>
      <c r="AD238" s="50" t="s">
        <v>171</v>
      </c>
      <c r="AE238" s="50" t="s">
        <v>171</v>
      </c>
      <c r="AF238" s="50" t="s">
        <v>171</v>
      </c>
      <c r="AG238" s="50" t="s">
        <v>171</v>
      </c>
      <c r="AH238" s="50" t="s">
        <v>171</v>
      </c>
      <c r="AI238" s="50" t="s">
        <v>171</v>
      </c>
      <c r="AJ238" s="50" t="s">
        <v>171</v>
      </c>
      <c r="AK238" s="50" t="s">
        <v>171</v>
      </c>
      <c r="AL238" s="50" t="s">
        <v>171</v>
      </c>
    </row>
    <row r="239" spans="2:38">
      <c r="B239" s="26">
        <v>102</v>
      </c>
      <c r="C239" t="s">
        <v>13</v>
      </c>
      <c r="D239" s="6" t="str">
        <f t="shared" si="336"/>
        <v>CHP</v>
      </c>
      <c r="E239" t="s">
        <v>61</v>
      </c>
      <c r="F239" s="6" t="str">
        <f t="shared" si="314"/>
        <v>HR</v>
      </c>
      <c r="G239" s="22" t="str">
        <f t="shared" si="337"/>
        <v>PASTI</v>
      </c>
      <c r="H239" t="s">
        <v>31</v>
      </c>
      <c r="I239" s="42">
        <f t="shared" si="331"/>
        <v>60.35</v>
      </c>
      <c r="J239" s="42">
        <f t="shared" si="331"/>
        <v>60.35</v>
      </c>
      <c r="K239" s="42">
        <f t="shared" si="331"/>
        <v>60.35</v>
      </c>
      <c r="L239" s="42">
        <f t="shared" si="332"/>
        <v>60.35</v>
      </c>
      <c r="M239" s="43" t="str">
        <f t="shared" si="333"/>
        <v/>
      </c>
      <c r="N239" s="43" t="str">
        <f t="shared" si="334"/>
        <v/>
      </c>
      <c r="O239" s="43" t="str">
        <f t="shared" si="335"/>
        <v/>
      </c>
      <c r="P239" s="32"/>
      <c r="Q239" s="32"/>
      <c r="R239" s="48">
        <v>241.4</v>
      </c>
      <c r="S239" s="50" t="s">
        <v>171</v>
      </c>
      <c r="T239" s="50" t="s">
        <v>171</v>
      </c>
      <c r="U239" s="50" t="s">
        <v>171</v>
      </c>
      <c r="V239" s="50" t="s">
        <v>171</v>
      </c>
      <c r="W239" s="50" t="s">
        <v>171</v>
      </c>
      <c r="X239" s="50" t="s">
        <v>171</v>
      </c>
      <c r="Y239" s="50" t="s">
        <v>171</v>
      </c>
      <c r="Z239" s="50" t="s">
        <v>171</v>
      </c>
      <c r="AA239" s="50" t="s">
        <v>171</v>
      </c>
      <c r="AB239" s="50" t="s">
        <v>171</v>
      </c>
      <c r="AC239" s="50" t="s">
        <v>171</v>
      </c>
      <c r="AD239" s="50" t="s">
        <v>171</v>
      </c>
      <c r="AE239" s="50" t="s">
        <v>171</v>
      </c>
      <c r="AF239" s="50" t="s">
        <v>171</v>
      </c>
      <c r="AG239" s="50" t="s">
        <v>171</v>
      </c>
      <c r="AH239" s="50" t="s">
        <v>171</v>
      </c>
      <c r="AI239" s="50" t="s">
        <v>171</v>
      </c>
      <c r="AJ239" s="50" t="s">
        <v>171</v>
      </c>
      <c r="AK239" s="50" t="s">
        <v>171</v>
      </c>
      <c r="AL239" s="50" t="s">
        <v>171</v>
      </c>
    </row>
    <row r="240" spans="2:38">
      <c r="B240" s="35">
        <v>118</v>
      </c>
      <c r="C240" s="5" t="s">
        <v>14</v>
      </c>
      <c r="D240" s="5" t="str">
        <f t="shared" si="336"/>
        <v>CHP</v>
      </c>
      <c r="E240" s="5" t="s">
        <v>58</v>
      </c>
      <c r="F240" s="5" t="str">
        <f t="shared" si="314"/>
        <v>HR</v>
      </c>
      <c r="G240" s="36" t="str">
        <f t="shared" si="337"/>
        <v>PASTI</v>
      </c>
      <c r="H240" s="5" t="s">
        <v>28</v>
      </c>
      <c r="I240" s="52">
        <f t="shared" si="331"/>
        <v>1.4125000000000001</v>
      </c>
      <c r="J240" s="52">
        <f t="shared" si="331"/>
        <v>1.4125000000000001</v>
      </c>
      <c r="K240" s="52">
        <f t="shared" si="331"/>
        <v>1.4125000000000001</v>
      </c>
      <c r="L240" s="52">
        <f t="shared" si="332"/>
        <v>1.4125000000000001</v>
      </c>
      <c r="M240" s="44" t="str">
        <f t="shared" si="333"/>
        <v/>
      </c>
      <c r="N240" s="44">
        <f t="shared" si="334"/>
        <v>36.804000000000002</v>
      </c>
      <c r="O240" s="44">
        <f t="shared" si="335"/>
        <v>0.23</v>
      </c>
      <c r="P240" s="32"/>
      <c r="Q240" s="32"/>
      <c r="R240" s="49">
        <v>5.65</v>
      </c>
      <c r="S240" s="51" t="s">
        <v>171</v>
      </c>
      <c r="T240" s="51" t="s">
        <v>171</v>
      </c>
      <c r="U240" s="51" t="s">
        <v>171</v>
      </c>
      <c r="V240" s="51" t="s">
        <v>171</v>
      </c>
      <c r="W240" s="51" t="s">
        <v>171</v>
      </c>
      <c r="X240" s="51" t="s">
        <v>171</v>
      </c>
      <c r="Y240" s="51" t="s">
        <v>171</v>
      </c>
      <c r="Z240" s="51" t="s">
        <v>171</v>
      </c>
      <c r="AA240" s="51" t="s">
        <v>171</v>
      </c>
      <c r="AB240" s="51" t="s">
        <v>171</v>
      </c>
      <c r="AC240" s="51">
        <v>3.1</v>
      </c>
      <c r="AD240" s="51" t="s">
        <v>171</v>
      </c>
      <c r="AE240" s="51" t="s">
        <v>171</v>
      </c>
      <c r="AF240" s="51">
        <v>1.899</v>
      </c>
      <c r="AG240" s="51">
        <v>31.805</v>
      </c>
      <c r="AH240" s="51">
        <v>0.23</v>
      </c>
      <c r="AI240" s="51" t="s">
        <v>171</v>
      </c>
      <c r="AJ240" s="51" t="s">
        <v>171</v>
      </c>
      <c r="AK240" s="51" t="s">
        <v>171</v>
      </c>
      <c r="AL240" s="51" t="s">
        <v>171</v>
      </c>
    </row>
    <row r="241" spans="2:38">
      <c r="B241" s="26">
        <v>9</v>
      </c>
      <c r="C241" t="s">
        <v>1</v>
      </c>
      <c r="D241" s="6" t="str">
        <f>IF(SUM(I241:O241)=0,"\I: ","CHP")</f>
        <v xml:space="preserve">\I: </v>
      </c>
      <c r="E241" t="s">
        <v>59</v>
      </c>
      <c r="F241" s="34" t="s">
        <v>114</v>
      </c>
      <c r="G241" s="22" t="str">
        <f>$G$7</f>
        <v>PASTI</v>
      </c>
      <c r="H241" s="22" t="s">
        <v>29</v>
      </c>
      <c r="I241" s="42" t="str">
        <f>$L241</f>
        <v/>
      </c>
      <c r="J241" s="42" t="str">
        <f>$L241</f>
        <v/>
      </c>
      <c r="K241" s="42" t="str">
        <f>$L241</f>
        <v/>
      </c>
      <c r="L241" s="42" t="str">
        <f>IF(R241="","",R241/4)</f>
        <v/>
      </c>
      <c r="M241" s="43" t="str">
        <f>IF(SUM(S241:AB241)=0,"",SUM(S241:AB241))</f>
        <v/>
      </c>
      <c r="N241" s="43" t="str">
        <f>IF(SUM(AC241:AG241)=0,"",SUM(AC241:AG241))</f>
        <v/>
      </c>
      <c r="O241" s="43" t="str">
        <f>IF(SUM(AH241:AL241)=0,"",SUM(AH241:AL241))</f>
        <v/>
      </c>
      <c r="P241" s="32"/>
      <c r="Q241" s="32"/>
      <c r="R241" s="48" t="s">
        <v>171</v>
      </c>
      <c r="S241" s="50" t="s">
        <v>171</v>
      </c>
      <c r="T241" s="50" t="s">
        <v>171</v>
      </c>
      <c r="U241" s="50" t="s">
        <v>171</v>
      </c>
      <c r="V241" s="50" t="s">
        <v>171</v>
      </c>
      <c r="W241" s="50" t="s">
        <v>171</v>
      </c>
      <c r="X241" s="50" t="s">
        <v>171</v>
      </c>
      <c r="Y241" s="50" t="s">
        <v>171</v>
      </c>
      <c r="Z241" s="50" t="s">
        <v>171</v>
      </c>
      <c r="AA241" s="50" t="s">
        <v>171</v>
      </c>
      <c r="AB241" s="50" t="s">
        <v>171</v>
      </c>
      <c r="AC241" s="50" t="s">
        <v>171</v>
      </c>
      <c r="AD241" s="50" t="s">
        <v>171</v>
      </c>
      <c r="AE241" s="50" t="s">
        <v>171</v>
      </c>
      <c r="AF241" s="50" t="s">
        <v>171</v>
      </c>
      <c r="AG241" s="50" t="s">
        <v>171</v>
      </c>
      <c r="AH241" s="50" t="s">
        <v>171</v>
      </c>
      <c r="AI241" s="50" t="s">
        <v>171</v>
      </c>
      <c r="AJ241" s="50" t="s">
        <v>171</v>
      </c>
      <c r="AK241" s="50" t="s">
        <v>171</v>
      </c>
      <c r="AL241" s="50" t="s">
        <v>171</v>
      </c>
    </row>
    <row r="242" spans="2:38">
      <c r="B242" s="26"/>
      <c r="C242" s="23" t="s">
        <v>92</v>
      </c>
      <c r="D242" s="6" t="str">
        <f>IF(SUM(I242:O242)=0,"\I: ","CHP")</f>
        <v>CHP</v>
      </c>
      <c r="E242" s="23" t="s">
        <v>60</v>
      </c>
      <c r="F242" s="6" t="str">
        <f>F241</f>
        <v>HU</v>
      </c>
      <c r="G242" s="22" t="str">
        <f>$G$7</f>
        <v>PASTI</v>
      </c>
      <c r="H242" t="s">
        <v>30</v>
      </c>
      <c r="I242" s="42">
        <f>IF(SUM(I243:I245)=0,"",SUM(I243:I245))</f>
        <v>15.824999999999999</v>
      </c>
      <c r="J242" s="42">
        <f t="shared" ref="J242:L242" si="338">IF(SUM(J243:J245)=0,"",SUM(J243:J245))</f>
        <v>15.824999999999999</v>
      </c>
      <c r="K242" s="42">
        <f t="shared" si="338"/>
        <v>15.824999999999999</v>
      </c>
      <c r="L242" s="42">
        <f t="shared" si="338"/>
        <v>15.824999999999999</v>
      </c>
      <c r="M242" s="43" t="str">
        <f>IF(SUM(M243:M245)=0,"",SUM(M243:M245))</f>
        <v/>
      </c>
      <c r="N242" s="43" t="str">
        <f t="shared" ref="N242:O242" si="339">IF(SUM(N243:N245)=0,"",SUM(N243:N245))</f>
        <v/>
      </c>
      <c r="O242" s="43" t="str">
        <f t="shared" si="339"/>
        <v/>
      </c>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row>
    <row r="243" spans="2:38">
      <c r="B243" s="26">
        <v>14</v>
      </c>
      <c r="C243" s="30" t="s">
        <v>2</v>
      </c>
      <c r="D243" s="6" t="s">
        <v>90</v>
      </c>
      <c r="E243" s="26"/>
      <c r="F243" s="6" t="str">
        <f t="shared" ref="F243:F258" si="340">F242</f>
        <v>HU</v>
      </c>
      <c r="G243" s="6" t="s">
        <v>90</v>
      </c>
      <c r="H243" s="28"/>
      <c r="I243" s="33" t="str">
        <f>$L243</f>
        <v/>
      </c>
      <c r="J243" s="33" t="str">
        <f t="shared" ref="I243:K245" si="341">$L243</f>
        <v/>
      </c>
      <c r="K243" s="33" t="str">
        <f t="shared" si="341"/>
        <v/>
      </c>
      <c r="L243" s="33" t="str">
        <f>IF(R243="","",R243/4)</f>
        <v/>
      </c>
      <c r="M243" s="33" t="str">
        <f>IF(SUM(S243:AB243)=0,"",SUM(S243:AB243))</f>
        <v/>
      </c>
      <c r="N243" s="33" t="str">
        <f>IF(SUM(AC243:AG243)=0,"",SUM(AC243:AG243))</f>
        <v/>
      </c>
      <c r="O243" s="33" t="str">
        <f>IF(SUM(AH243:AL243)=0,"",SUM(AH243:AL243))</f>
        <v/>
      </c>
      <c r="P243" s="33"/>
      <c r="Q243" s="33"/>
      <c r="R243" s="48" t="s">
        <v>171</v>
      </c>
      <c r="S243" s="50" t="s">
        <v>171</v>
      </c>
      <c r="T243" s="50" t="s">
        <v>171</v>
      </c>
      <c r="U243" s="50" t="s">
        <v>171</v>
      </c>
      <c r="V243" s="50" t="s">
        <v>171</v>
      </c>
      <c r="W243" s="50" t="s">
        <v>171</v>
      </c>
      <c r="X243" s="50" t="s">
        <v>171</v>
      </c>
      <c r="Y243" s="50" t="s">
        <v>171</v>
      </c>
      <c r="Z243" s="50" t="s">
        <v>171</v>
      </c>
      <c r="AA243" s="50" t="s">
        <v>171</v>
      </c>
      <c r="AB243" s="50" t="s">
        <v>171</v>
      </c>
      <c r="AC243" s="50" t="s">
        <v>171</v>
      </c>
      <c r="AD243" s="50" t="s">
        <v>171</v>
      </c>
      <c r="AE243" s="50" t="s">
        <v>171</v>
      </c>
      <c r="AF243" s="50" t="s">
        <v>171</v>
      </c>
      <c r="AG243" s="50" t="s">
        <v>171</v>
      </c>
      <c r="AH243" s="50" t="s">
        <v>171</v>
      </c>
      <c r="AI243" s="50" t="s">
        <v>171</v>
      </c>
      <c r="AJ243" s="50" t="s">
        <v>171</v>
      </c>
      <c r="AK243" s="50" t="s">
        <v>171</v>
      </c>
      <c r="AL243" s="50" t="s">
        <v>171</v>
      </c>
    </row>
    <row r="244" spans="2:38">
      <c r="B244" s="26">
        <v>19</v>
      </c>
      <c r="C244" s="30" t="s">
        <v>99</v>
      </c>
      <c r="D244" s="6" t="s">
        <v>90</v>
      </c>
      <c r="E244" s="26"/>
      <c r="F244" s="6" t="str">
        <f t="shared" si="340"/>
        <v>HU</v>
      </c>
      <c r="G244" s="6" t="s">
        <v>90</v>
      </c>
      <c r="H244" s="28"/>
      <c r="I244" s="33" t="str">
        <f t="shared" si="341"/>
        <v/>
      </c>
      <c r="J244" s="33" t="str">
        <f t="shared" si="341"/>
        <v/>
      </c>
      <c r="K244" s="33" t="str">
        <f t="shared" si="341"/>
        <v/>
      </c>
      <c r="L244" s="33" t="str">
        <f>IF(R244="","",R244/4)</f>
        <v/>
      </c>
      <c r="M244" s="33" t="str">
        <f t="shared" ref="M244:M245" si="342">IF(SUM(S244:AB244)=0,"",SUM(S244:AB244))</f>
        <v/>
      </c>
      <c r="N244" s="33" t="str">
        <f t="shared" ref="N244:N245" si="343">IF(SUM(AC244:AG244)=0,"",SUM(AC244:AG244))</f>
        <v/>
      </c>
      <c r="O244" s="33" t="str">
        <f t="shared" ref="O244:O245" si="344">IF(SUM(AH244:AL244)=0,"",SUM(AH244:AL244))</f>
        <v/>
      </c>
      <c r="P244" s="33"/>
      <c r="Q244" s="33"/>
      <c r="R244" s="48" t="s">
        <v>171</v>
      </c>
      <c r="S244" s="50" t="s">
        <v>171</v>
      </c>
      <c r="T244" s="50" t="s">
        <v>171</v>
      </c>
      <c r="U244" s="50" t="s">
        <v>171</v>
      </c>
      <c r="V244" s="50" t="s">
        <v>171</v>
      </c>
      <c r="W244" s="50" t="s">
        <v>171</v>
      </c>
      <c r="X244" s="50" t="s">
        <v>171</v>
      </c>
      <c r="Y244" s="50" t="s">
        <v>171</v>
      </c>
      <c r="Z244" s="50" t="s">
        <v>171</v>
      </c>
      <c r="AA244" s="50" t="s">
        <v>171</v>
      </c>
      <c r="AB244" s="50" t="s">
        <v>171</v>
      </c>
      <c r="AC244" s="50" t="s">
        <v>171</v>
      </c>
      <c r="AD244" s="50" t="s">
        <v>171</v>
      </c>
      <c r="AE244" s="50" t="s">
        <v>171</v>
      </c>
      <c r="AF244" s="50" t="s">
        <v>171</v>
      </c>
      <c r="AG244" s="50" t="s">
        <v>171</v>
      </c>
      <c r="AH244" s="50" t="s">
        <v>171</v>
      </c>
      <c r="AI244" s="50" t="s">
        <v>171</v>
      </c>
      <c r="AJ244" s="50" t="s">
        <v>171</v>
      </c>
      <c r="AK244" s="50" t="s">
        <v>171</v>
      </c>
      <c r="AL244" s="50" t="s">
        <v>171</v>
      </c>
    </row>
    <row r="245" spans="2:38">
      <c r="B245" s="26">
        <v>24</v>
      </c>
      <c r="C245" s="30" t="s">
        <v>4</v>
      </c>
      <c r="D245" s="6" t="s">
        <v>90</v>
      </c>
      <c r="E245" s="26"/>
      <c r="F245" s="6" t="str">
        <f t="shared" si="340"/>
        <v>HU</v>
      </c>
      <c r="G245" s="6" t="s">
        <v>90</v>
      </c>
      <c r="H245" s="28"/>
      <c r="I245" s="33">
        <f t="shared" si="341"/>
        <v>15.824999999999999</v>
      </c>
      <c r="J245" s="33">
        <f t="shared" si="341"/>
        <v>15.824999999999999</v>
      </c>
      <c r="K245" s="33">
        <f t="shared" si="341"/>
        <v>15.824999999999999</v>
      </c>
      <c r="L245" s="33">
        <f>IF(R245="","",R245/4)</f>
        <v>15.824999999999999</v>
      </c>
      <c r="M245" s="33" t="str">
        <f t="shared" si="342"/>
        <v/>
      </c>
      <c r="N245" s="33" t="str">
        <f t="shared" si="343"/>
        <v/>
      </c>
      <c r="O245" s="33" t="str">
        <f t="shared" si="344"/>
        <v/>
      </c>
      <c r="P245" s="33"/>
      <c r="Q245" s="33"/>
      <c r="R245" s="48">
        <v>63.3</v>
      </c>
      <c r="S245" s="50" t="s">
        <v>171</v>
      </c>
      <c r="T245" s="50" t="s">
        <v>171</v>
      </c>
      <c r="U245" s="50" t="s">
        <v>171</v>
      </c>
      <c r="V245" s="50" t="s">
        <v>171</v>
      </c>
      <c r="W245" s="50" t="s">
        <v>171</v>
      </c>
      <c r="X245" s="50" t="s">
        <v>171</v>
      </c>
      <c r="Y245" s="50" t="s">
        <v>171</v>
      </c>
      <c r="Z245" s="50" t="s">
        <v>171</v>
      </c>
      <c r="AA245" s="50" t="s">
        <v>171</v>
      </c>
      <c r="AB245" s="50" t="s">
        <v>171</v>
      </c>
      <c r="AC245" s="50" t="s">
        <v>171</v>
      </c>
      <c r="AD245" s="50" t="s">
        <v>171</v>
      </c>
      <c r="AE245" s="50" t="s">
        <v>171</v>
      </c>
      <c r="AF245" s="50" t="s">
        <v>171</v>
      </c>
      <c r="AG245" s="50" t="s">
        <v>171</v>
      </c>
      <c r="AH245" s="50" t="s">
        <v>171</v>
      </c>
      <c r="AI245" s="50" t="s">
        <v>171</v>
      </c>
      <c r="AJ245" s="50" t="s">
        <v>171</v>
      </c>
      <c r="AK245" s="50" t="s">
        <v>171</v>
      </c>
      <c r="AL245" s="50" t="s">
        <v>171</v>
      </c>
    </row>
    <row r="246" spans="2:38">
      <c r="B246" s="26"/>
      <c r="C246" s="23" t="s">
        <v>92</v>
      </c>
      <c r="D246" s="6" t="str">
        <f t="shared" ref="D246" si="345">IF(SUM(I246:O246)=0,"\I: ","CHP")</f>
        <v>CHP</v>
      </c>
      <c r="E246" s="23" t="s">
        <v>63</v>
      </c>
      <c r="F246" s="6" t="str">
        <f t="shared" si="340"/>
        <v>HU</v>
      </c>
      <c r="G246" s="22" t="str">
        <f>$G$7</f>
        <v>PASTI</v>
      </c>
      <c r="H246" t="s">
        <v>33</v>
      </c>
      <c r="I246" s="42">
        <f>IF(SUM(I247:I249)=0,"",SUM(I247:I249))</f>
        <v>55.25</v>
      </c>
      <c r="J246" s="42">
        <f t="shared" ref="J246:K246" si="346">IF(SUM(J247:J249)=0,"",SUM(J247:J249))</f>
        <v>55.25</v>
      </c>
      <c r="K246" s="42">
        <f t="shared" si="346"/>
        <v>55.25</v>
      </c>
      <c r="L246" s="42">
        <f>IF(SUM(L247:L249)=0,"",SUM(L247:L249))</f>
        <v>55.25</v>
      </c>
      <c r="M246" s="43">
        <f>IF(SUM(M247:M249)=0,"",SUM(M247:M249))</f>
        <v>44</v>
      </c>
      <c r="N246" s="43" t="str">
        <f>IF(SUM(N247:N249)=0,"",SUM(N247:N249))</f>
        <v/>
      </c>
      <c r="O246" s="43" t="str">
        <f>IF(SUM(O247:O249)=0,"",SUM(O247:O249))</f>
        <v/>
      </c>
      <c r="P246" s="32"/>
      <c r="Q246" s="32"/>
      <c r="R246" s="43"/>
      <c r="S246" s="43"/>
      <c r="T246" s="43"/>
      <c r="U246" s="43"/>
      <c r="V246" s="43"/>
      <c r="W246" s="43"/>
      <c r="X246" s="43"/>
      <c r="Y246" s="43"/>
      <c r="Z246" s="43"/>
      <c r="AA246" s="43"/>
      <c r="AB246" s="43" t="s">
        <v>171</v>
      </c>
      <c r="AC246" s="43"/>
      <c r="AD246" s="43"/>
      <c r="AE246" s="43"/>
      <c r="AF246" s="43"/>
      <c r="AG246" s="43" t="s">
        <v>171</v>
      </c>
      <c r="AH246" s="43"/>
      <c r="AI246" s="43"/>
      <c r="AJ246" s="43"/>
      <c r="AK246" s="43"/>
      <c r="AL246" s="43"/>
    </row>
    <row r="247" spans="2:38">
      <c r="B247" s="26">
        <v>35</v>
      </c>
      <c r="C247" s="30" t="s">
        <v>2</v>
      </c>
      <c r="D247" s="6" t="s">
        <v>90</v>
      </c>
      <c r="E247" s="26"/>
      <c r="F247" s="6" t="str">
        <f t="shared" si="340"/>
        <v>HU</v>
      </c>
      <c r="G247" s="6" t="s">
        <v>90</v>
      </c>
      <c r="H247" s="28"/>
      <c r="I247" s="33" t="str">
        <f t="shared" ref="I247:K251" si="347">$L247</f>
        <v/>
      </c>
      <c r="J247" s="33" t="str">
        <f t="shared" si="347"/>
        <v/>
      </c>
      <c r="K247" s="33" t="str">
        <f t="shared" si="347"/>
        <v/>
      </c>
      <c r="L247" s="33" t="str">
        <f>IF(R247="","",R247/4)</f>
        <v/>
      </c>
      <c r="M247" s="33" t="str">
        <f>IF(SUM(S247:AB247)=0,"",SUM(S247:AB247))</f>
        <v/>
      </c>
      <c r="N247" s="33" t="str">
        <f>IF(SUM(AC247:AG247)=0,"",SUM(AC247:AG247))</f>
        <v/>
      </c>
      <c r="O247" s="33" t="str">
        <f>IF(SUM(AH247:AL247)=0,"",SUM(AH247:AL247))</f>
        <v/>
      </c>
      <c r="P247" s="33"/>
      <c r="Q247" s="33"/>
      <c r="R247" s="48" t="s">
        <v>171</v>
      </c>
      <c r="S247" s="50" t="s">
        <v>171</v>
      </c>
      <c r="T247" s="50" t="s">
        <v>171</v>
      </c>
      <c r="U247" s="50" t="s">
        <v>171</v>
      </c>
      <c r="V247" s="50" t="s">
        <v>171</v>
      </c>
      <c r="W247" s="50" t="s">
        <v>171</v>
      </c>
      <c r="X247" s="50" t="s">
        <v>171</v>
      </c>
      <c r="Y247" s="50" t="s">
        <v>171</v>
      </c>
      <c r="Z247" s="50" t="s">
        <v>171</v>
      </c>
      <c r="AA247" s="50" t="s">
        <v>171</v>
      </c>
      <c r="AB247" s="50" t="s">
        <v>171</v>
      </c>
      <c r="AC247" s="50" t="s">
        <v>171</v>
      </c>
      <c r="AD247" s="50" t="s">
        <v>171</v>
      </c>
      <c r="AE247" s="50" t="s">
        <v>171</v>
      </c>
      <c r="AF247" s="50" t="s">
        <v>171</v>
      </c>
      <c r="AG247" s="50" t="s">
        <v>171</v>
      </c>
      <c r="AH247" s="50" t="s">
        <v>171</v>
      </c>
      <c r="AI247" s="50" t="s">
        <v>171</v>
      </c>
      <c r="AJ247" s="50" t="s">
        <v>171</v>
      </c>
      <c r="AK247" s="50" t="s">
        <v>171</v>
      </c>
      <c r="AL247" s="50" t="s">
        <v>171</v>
      </c>
    </row>
    <row r="248" spans="2:38">
      <c r="B248" s="26">
        <v>40</v>
      </c>
      <c r="C248" s="30" t="s">
        <v>99</v>
      </c>
      <c r="D248" s="6" t="s">
        <v>90</v>
      </c>
      <c r="E248" s="26"/>
      <c r="F248" s="6" t="str">
        <f t="shared" si="340"/>
        <v>HU</v>
      </c>
      <c r="G248" s="6" t="s">
        <v>90</v>
      </c>
      <c r="H248" s="28"/>
      <c r="I248" s="33" t="str">
        <f t="shared" si="347"/>
        <v/>
      </c>
      <c r="J248" s="33" t="str">
        <f t="shared" si="347"/>
        <v/>
      </c>
      <c r="K248" s="33" t="str">
        <f t="shared" si="347"/>
        <v/>
      </c>
      <c r="L248" s="33" t="str">
        <f>IF(R248="","",R248/4)</f>
        <v/>
      </c>
      <c r="M248" s="33" t="str">
        <f t="shared" ref="M248:M249" si="348">IF(SUM(S248:AB248)=0,"",SUM(S248:AB248))</f>
        <v/>
      </c>
      <c r="N248" s="33" t="str">
        <f t="shared" ref="N248:N249" si="349">IF(SUM(AC248:AG248)=0,"",SUM(AC248:AG248))</f>
        <v/>
      </c>
      <c r="O248" s="33" t="str">
        <f t="shared" ref="O248:O249" si="350">IF(SUM(AH248:AL248)=0,"",SUM(AH248:AL248))</f>
        <v/>
      </c>
      <c r="P248" s="33"/>
      <c r="Q248" s="33"/>
      <c r="R248" s="48" t="s">
        <v>171</v>
      </c>
      <c r="S248" s="50" t="s">
        <v>171</v>
      </c>
      <c r="T248" s="50" t="s">
        <v>171</v>
      </c>
      <c r="U248" s="50" t="s">
        <v>171</v>
      </c>
      <c r="V248" s="50" t="s">
        <v>171</v>
      </c>
      <c r="W248" s="50" t="s">
        <v>171</v>
      </c>
      <c r="X248" s="50" t="s">
        <v>171</v>
      </c>
      <c r="Y248" s="50" t="s">
        <v>171</v>
      </c>
      <c r="Z248" s="50" t="s">
        <v>171</v>
      </c>
      <c r="AA248" s="50" t="s">
        <v>171</v>
      </c>
      <c r="AB248" s="50" t="s">
        <v>171</v>
      </c>
      <c r="AC248" s="50" t="s">
        <v>171</v>
      </c>
      <c r="AD248" s="50" t="s">
        <v>171</v>
      </c>
      <c r="AE248" s="50" t="s">
        <v>171</v>
      </c>
      <c r="AF248" s="50" t="s">
        <v>171</v>
      </c>
      <c r="AG248" s="50" t="s">
        <v>171</v>
      </c>
      <c r="AH248" s="50" t="s">
        <v>171</v>
      </c>
      <c r="AI248" s="50" t="s">
        <v>171</v>
      </c>
      <c r="AJ248" s="50" t="s">
        <v>171</v>
      </c>
      <c r="AK248" s="50" t="s">
        <v>171</v>
      </c>
      <c r="AL248" s="50" t="s">
        <v>171</v>
      </c>
    </row>
    <row r="249" spans="2:38">
      <c r="B249" s="26">
        <v>45</v>
      </c>
      <c r="C249" s="30" t="s">
        <v>4</v>
      </c>
      <c r="D249" s="6" t="s">
        <v>90</v>
      </c>
      <c r="E249" s="26"/>
      <c r="F249" s="6" t="str">
        <f t="shared" si="340"/>
        <v>HU</v>
      </c>
      <c r="G249" s="6" t="s">
        <v>90</v>
      </c>
      <c r="H249" s="28"/>
      <c r="I249" s="33">
        <f t="shared" si="347"/>
        <v>55.25</v>
      </c>
      <c r="J249" s="33">
        <f t="shared" si="347"/>
        <v>55.25</v>
      </c>
      <c r="K249" s="33">
        <f t="shared" si="347"/>
        <v>55.25</v>
      </c>
      <c r="L249" s="33">
        <f>IF(R249="","",R249/4)</f>
        <v>55.25</v>
      </c>
      <c r="M249" s="33">
        <f t="shared" si="348"/>
        <v>44</v>
      </c>
      <c r="N249" s="33" t="str">
        <f t="shared" si="349"/>
        <v/>
      </c>
      <c r="O249" s="33" t="str">
        <f t="shared" si="350"/>
        <v/>
      </c>
      <c r="P249" s="33"/>
      <c r="Q249" s="33"/>
      <c r="R249" s="48">
        <v>221</v>
      </c>
      <c r="S249" s="50">
        <v>44</v>
      </c>
      <c r="T249" s="50" t="s">
        <v>171</v>
      </c>
      <c r="U249" s="50" t="s">
        <v>171</v>
      </c>
      <c r="V249" s="50" t="s">
        <v>171</v>
      </c>
      <c r="W249" s="50" t="s">
        <v>171</v>
      </c>
      <c r="X249" s="50" t="s">
        <v>171</v>
      </c>
      <c r="Y249" s="50" t="s">
        <v>171</v>
      </c>
      <c r="Z249" s="50" t="s">
        <v>171</v>
      </c>
      <c r="AA249" s="50" t="s">
        <v>171</v>
      </c>
      <c r="AB249" s="50" t="s">
        <v>171</v>
      </c>
      <c r="AC249" s="50" t="s">
        <v>171</v>
      </c>
      <c r="AD249" s="50" t="s">
        <v>171</v>
      </c>
      <c r="AE249" s="50" t="s">
        <v>171</v>
      </c>
      <c r="AF249" s="50" t="s">
        <v>171</v>
      </c>
      <c r="AG249" s="50" t="s">
        <v>171</v>
      </c>
      <c r="AH249" s="50" t="s">
        <v>171</v>
      </c>
      <c r="AI249" s="50" t="s">
        <v>171</v>
      </c>
      <c r="AJ249" s="50" t="s">
        <v>171</v>
      </c>
      <c r="AK249" s="50" t="s">
        <v>171</v>
      </c>
      <c r="AL249" s="50" t="s">
        <v>171</v>
      </c>
    </row>
    <row r="250" spans="2:38">
      <c r="B250" s="31">
        <v>51</v>
      </c>
      <c r="C250" t="s">
        <v>7</v>
      </c>
      <c r="D250" s="6" t="str">
        <f t="shared" ref="D250:D252" si="351">IF(SUM(I250:O250)=0,"\I: ","CHP")</f>
        <v>CHP</v>
      </c>
      <c r="E250" t="s">
        <v>64</v>
      </c>
      <c r="F250" s="6" t="str">
        <f t="shared" si="340"/>
        <v>HU</v>
      </c>
      <c r="G250" s="22" t="str">
        <f t="shared" ref="G250:G252" si="352">$G$7</f>
        <v>PASTI</v>
      </c>
      <c r="H250" t="s">
        <v>34</v>
      </c>
      <c r="I250" s="42">
        <f t="shared" si="347"/>
        <v>147.625</v>
      </c>
      <c r="J250" s="42">
        <f t="shared" si="347"/>
        <v>147.625</v>
      </c>
      <c r="K250" s="42">
        <f t="shared" si="347"/>
        <v>147.625</v>
      </c>
      <c r="L250" s="42">
        <f>IF(R250="","",R250/4)</f>
        <v>147.625</v>
      </c>
      <c r="M250" s="43">
        <f>IF(SUM(S250:AB250)=0,"",SUM(S250:AB250))</f>
        <v>409.71600000000001</v>
      </c>
      <c r="N250" s="43">
        <f>IF(SUM(AC250:AG250)=0,"",SUM(AC250:AG250))</f>
        <v>435</v>
      </c>
      <c r="O250" s="43" t="str">
        <f>IF(SUM(AH250:AL250)=0,"",SUM(AH250:AL250))</f>
        <v/>
      </c>
      <c r="P250" s="32"/>
      <c r="Q250" s="32"/>
      <c r="R250" s="48">
        <v>590.5</v>
      </c>
      <c r="S250" s="50">
        <v>91</v>
      </c>
      <c r="T250" s="50">
        <v>104</v>
      </c>
      <c r="U250" s="50" t="s">
        <v>171</v>
      </c>
      <c r="V250" s="50">
        <v>110</v>
      </c>
      <c r="W250" s="50">
        <v>59.5</v>
      </c>
      <c r="X250" s="50" t="s">
        <v>171</v>
      </c>
      <c r="Y250" s="50">
        <v>45.216000000000001</v>
      </c>
      <c r="Z250" s="50" t="s">
        <v>171</v>
      </c>
      <c r="AA250" s="50" t="s">
        <v>171</v>
      </c>
      <c r="AB250" s="50" t="s">
        <v>171</v>
      </c>
      <c r="AC250" s="50" t="s">
        <v>171</v>
      </c>
      <c r="AD250" s="50" t="s">
        <v>171</v>
      </c>
      <c r="AE250" s="50" t="s">
        <v>171</v>
      </c>
      <c r="AF250" s="50" t="s">
        <v>171</v>
      </c>
      <c r="AG250" s="50">
        <v>435</v>
      </c>
      <c r="AH250" s="50" t="s">
        <v>171</v>
      </c>
      <c r="AI250" s="50" t="s">
        <v>171</v>
      </c>
      <c r="AJ250" s="50" t="s">
        <v>171</v>
      </c>
      <c r="AK250" s="50" t="s">
        <v>171</v>
      </c>
      <c r="AL250" s="50" t="s">
        <v>171</v>
      </c>
    </row>
    <row r="251" spans="2:38">
      <c r="B251" s="26">
        <v>56</v>
      </c>
      <c r="C251" t="s">
        <v>8</v>
      </c>
      <c r="D251" s="6" t="str">
        <f t="shared" si="351"/>
        <v>CHP</v>
      </c>
      <c r="E251" t="s">
        <v>65</v>
      </c>
      <c r="F251" s="6" t="str">
        <f t="shared" si="340"/>
        <v>HU</v>
      </c>
      <c r="G251" s="22" t="str">
        <f t="shared" si="352"/>
        <v>PASTI</v>
      </c>
      <c r="H251" t="s">
        <v>35</v>
      </c>
      <c r="I251" s="42" t="str">
        <f t="shared" si="347"/>
        <v/>
      </c>
      <c r="J251" s="42" t="str">
        <f t="shared" si="347"/>
        <v/>
      </c>
      <c r="K251" s="42" t="str">
        <f t="shared" si="347"/>
        <v/>
      </c>
      <c r="L251" s="42" t="str">
        <f>IF(R251="","",R251/4)</f>
        <v/>
      </c>
      <c r="M251" s="43">
        <f t="shared" ref="M251" si="353">IF(SUM(S251:AB251)=0,"",SUM(S251:AB251))</f>
        <v>67</v>
      </c>
      <c r="N251" s="43">
        <f t="shared" ref="N251" si="354">IF(SUM(AC251:AG251)=0,"",SUM(AC251:AG251))</f>
        <v>47</v>
      </c>
      <c r="O251" s="43" t="str">
        <f t="shared" ref="O251" si="355">IF(SUM(AH251:AL251)=0,"",SUM(AH251:AL251))</f>
        <v/>
      </c>
      <c r="P251" s="32"/>
      <c r="Q251" s="32"/>
      <c r="R251" s="48" t="s">
        <v>171</v>
      </c>
      <c r="S251" s="50" t="s">
        <v>171</v>
      </c>
      <c r="T251" s="50" t="s">
        <v>171</v>
      </c>
      <c r="U251" s="50" t="s">
        <v>171</v>
      </c>
      <c r="V251" s="50" t="s">
        <v>171</v>
      </c>
      <c r="W251" s="50" t="s">
        <v>171</v>
      </c>
      <c r="X251" s="50" t="s">
        <v>171</v>
      </c>
      <c r="Y251" s="50">
        <v>67</v>
      </c>
      <c r="Z251" s="50" t="s">
        <v>171</v>
      </c>
      <c r="AA251" s="50" t="s">
        <v>171</v>
      </c>
      <c r="AB251" s="50" t="s">
        <v>171</v>
      </c>
      <c r="AC251" s="50">
        <v>47</v>
      </c>
      <c r="AD251" s="50" t="s">
        <v>171</v>
      </c>
      <c r="AE251" s="50" t="s">
        <v>171</v>
      </c>
      <c r="AF251" s="50" t="s">
        <v>171</v>
      </c>
      <c r="AG251" s="50" t="s">
        <v>171</v>
      </c>
      <c r="AH251" s="50" t="s">
        <v>171</v>
      </c>
      <c r="AI251" s="50" t="s">
        <v>171</v>
      </c>
      <c r="AJ251" s="50" t="s">
        <v>171</v>
      </c>
      <c r="AK251" s="50" t="s">
        <v>171</v>
      </c>
      <c r="AL251" s="50" t="s">
        <v>171</v>
      </c>
    </row>
    <row r="252" spans="2:38">
      <c r="B252" s="26"/>
      <c r="C252" s="23" t="s">
        <v>93</v>
      </c>
      <c r="D252" s="6" t="str">
        <f t="shared" si="351"/>
        <v>CHP</v>
      </c>
      <c r="E252" s="23" t="s">
        <v>66</v>
      </c>
      <c r="F252" s="6" t="str">
        <f t="shared" si="340"/>
        <v>HU</v>
      </c>
      <c r="G252" s="22" t="str">
        <f t="shared" si="352"/>
        <v>PASTI</v>
      </c>
      <c r="H252" t="s">
        <v>36</v>
      </c>
      <c r="I252" s="42">
        <f>IF(SUM(I253:I255)=0,"",SUM(I253:I255))</f>
        <v>354.67899999999997</v>
      </c>
      <c r="J252" s="42">
        <f t="shared" ref="J252:K252" si="356">IF(SUM(J253:J255)=0,"",SUM(J253:J255))</f>
        <v>354.67899999999997</v>
      </c>
      <c r="K252" s="42">
        <f t="shared" si="356"/>
        <v>354.67899999999997</v>
      </c>
      <c r="L252" s="42">
        <f>IF(SUM(L253:L255)=0,"",SUM(L253:L255))</f>
        <v>354.67899999999997</v>
      </c>
      <c r="M252" s="43">
        <f>IF(SUM(M253:M255)=0,"",SUM(M253:M255))</f>
        <v>8.3999999999999986</v>
      </c>
      <c r="N252" s="43" t="str">
        <f>IF(SUM(N253:N255)=0,"",SUM(N253:N255))</f>
        <v/>
      </c>
      <c r="O252" s="43" t="str">
        <f>IF(SUM(O253:O255)=0,"",SUM(O253:O255))</f>
        <v/>
      </c>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row>
    <row r="253" spans="2:38">
      <c r="B253" s="26">
        <v>61</v>
      </c>
      <c r="C253" s="29" t="s">
        <v>4</v>
      </c>
      <c r="D253" s="6" t="s">
        <v>90</v>
      </c>
      <c r="E253" s="27"/>
      <c r="F253" s="6" t="str">
        <f t="shared" si="340"/>
        <v>HU</v>
      </c>
      <c r="G253" s="6" t="s">
        <v>90</v>
      </c>
      <c r="H253" s="28"/>
      <c r="I253" s="33">
        <f t="shared" ref="I253:K258" si="357">$L253</f>
        <v>344.57899999999995</v>
      </c>
      <c r="J253" s="33">
        <f t="shared" si="357"/>
        <v>344.57899999999995</v>
      </c>
      <c r="K253" s="33">
        <f t="shared" si="357"/>
        <v>344.57899999999995</v>
      </c>
      <c r="L253" s="33">
        <f t="shared" ref="L253:L258" si="358">IF(R253="","",R253/4)</f>
        <v>344.57899999999995</v>
      </c>
      <c r="M253" s="33" t="str">
        <f t="shared" ref="M253:M258" si="359">IF(SUM(S253:AB253)=0,"",SUM(S253:AB253))</f>
        <v/>
      </c>
      <c r="N253" s="33" t="str">
        <f t="shared" ref="N253:N258" si="360">IF(SUM(AC253:AG253)=0,"",SUM(AC253:AG253))</f>
        <v/>
      </c>
      <c r="O253" s="33" t="str">
        <f t="shared" ref="O253:O258" si="361">IF(SUM(AH253:AL253)=0,"",SUM(AH253:AL253))</f>
        <v/>
      </c>
      <c r="P253" s="33"/>
      <c r="Q253" s="33"/>
      <c r="R253" s="48">
        <v>1378.3159999999998</v>
      </c>
      <c r="S253" s="50" t="s">
        <v>171</v>
      </c>
      <c r="T253" s="50" t="s">
        <v>171</v>
      </c>
      <c r="U253" s="50" t="s">
        <v>171</v>
      </c>
      <c r="V253" s="50" t="s">
        <v>171</v>
      </c>
      <c r="W253" s="50" t="s">
        <v>171</v>
      </c>
      <c r="X253" s="50" t="s">
        <v>171</v>
      </c>
      <c r="Y253" s="50" t="s">
        <v>171</v>
      </c>
      <c r="Z253" s="50" t="s">
        <v>171</v>
      </c>
      <c r="AA253" s="50" t="s">
        <v>171</v>
      </c>
      <c r="AB253" s="50" t="s">
        <v>171</v>
      </c>
      <c r="AC253" s="50" t="s">
        <v>171</v>
      </c>
      <c r="AD253" s="50" t="s">
        <v>171</v>
      </c>
      <c r="AE253" s="50" t="s">
        <v>171</v>
      </c>
      <c r="AF253" s="50" t="s">
        <v>171</v>
      </c>
      <c r="AG253" s="50" t="s">
        <v>171</v>
      </c>
      <c r="AH253" s="50" t="s">
        <v>171</v>
      </c>
      <c r="AI253" s="50" t="s">
        <v>171</v>
      </c>
      <c r="AJ253" s="50" t="s">
        <v>171</v>
      </c>
      <c r="AK253" s="50" t="s">
        <v>171</v>
      </c>
      <c r="AL253" s="50" t="s">
        <v>171</v>
      </c>
    </row>
    <row r="254" spans="2:38">
      <c r="B254" s="26">
        <v>71</v>
      </c>
      <c r="C254" s="29" t="s">
        <v>10</v>
      </c>
      <c r="D254" s="6" t="s">
        <v>90</v>
      </c>
      <c r="E254" s="27"/>
      <c r="F254" s="6" t="str">
        <f t="shared" si="340"/>
        <v>HU</v>
      </c>
      <c r="G254" s="6" t="s">
        <v>90</v>
      </c>
      <c r="H254" s="28"/>
      <c r="I254" s="33">
        <f t="shared" si="357"/>
        <v>10.100000000000001</v>
      </c>
      <c r="J254" s="33">
        <f t="shared" si="357"/>
        <v>10.100000000000001</v>
      </c>
      <c r="K254" s="33">
        <f t="shared" si="357"/>
        <v>10.100000000000001</v>
      </c>
      <c r="L254" s="33">
        <f t="shared" si="358"/>
        <v>10.100000000000001</v>
      </c>
      <c r="M254" s="33" t="str">
        <f t="shared" si="359"/>
        <v/>
      </c>
      <c r="N254" s="33" t="str">
        <f t="shared" si="360"/>
        <v/>
      </c>
      <c r="O254" s="33" t="str">
        <f t="shared" si="361"/>
        <v/>
      </c>
      <c r="P254" s="33"/>
      <c r="Q254" s="33"/>
      <c r="R254" s="48">
        <v>40.400000000000006</v>
      </c>
      <c r="S254" s="50" t="s">
        <v>171</v>
      </c>
      <c r="T254" s="50" t="s">
        <v>171</v>
      </c>
      <c r="U254" s="50" t="s">
        <v>171</v>
      </c>
      <c r="V254" s="50" t="s">
        <v>171</v>
      </c>
      <c r="W254" s="50" t="s">
        <v>171</v>
      </c>
      <c r="X254" s="50" t="s">
        <v>171</v>
      </c>
      <c r="Y254" s="50" t="s">
        <v>171</v>
      </c>
      <c r="Z254" s="50" t="s">
        <v>171</v>
      </c>
      <c r="AA254" s="50" t="s">
        <v>171</v>
      </c>
      <c r="AB254" s="50" t="s">
        <v>171</v>
      </c>
      <c r="AC254" s="50" t="s">
        <v>171</v>
      </c>
      <c r="AD254" s="50" t="s">
        <v>171</v>
      </c>
      <c r="AE254" s="50" t="s">
        <v>171</v>
      </c>
      <c r="AF254" s="50" t="s">
        <v>171</v>
      </c>
      <c r="AG254" s="50" t="s">
        <v>171</v>
      </c>
      <c r="AH254" s="50" t="s">
        <v>171</v>
      </c>
      <c r="AI254" s="50" t="s">
        <v>171</v>
      </c>
      <c r="AJ254" s="50" t="s">
        <v>171</v>
      </c>
      <c r="AK254" s="50" t="s">
        <v>171</v>
      </c>
      <c r="AL254" s="50" t="s">
        <v>171</v>
      </c>
    </row>
    <row r="255" spans="2:38">
      <c r="B255" s="26">
        <v>76</v>
      </c>
      <c r="C255" s="29" t="s">
        <v>101</v>
      </c>
      <c r="D255" s="6" t="s">
        <v>90</v>
      </c>
      <c r="E255" s="27"/>
      <c r="F255" s="6" t="str">
        <f t="shared" si="340"/>
        <v>HU</v>
      </c>
      <c r="G255" s="6" t="s">
        <v>90</v>
      </c>
      <c r="H255" s="28"/>
      <c r="I255" s="33" t="str">
        <f t="shared" si="357"/>
        <v/>
      </c>
      <c r="J255" s="33" t="str">
        <f t="shared" si="357"/>
        <v/>
      </c>
      <c r="K255" s="33" t="str">
        <f t="shared" si="357"/>
        <v/>
      </c>
      <c r="L255" s="33" t="str">
        <f t="shared" si="358"/>
        <v/>
      </c>
      <c r="M255" s="33">
        <f t="shared" si="359"/>
        <v>8.3999999999999986</v>
      </c>
      <c r="N255" s="33" t="str">
        <f t="shared" si="360"/>
        <v/>
      </c>
      <c r="O255" s="33" t="str">
        <f t="shared" si="361"/>
        <v/>
      </c>
      <c r="P255" s="33"/>
      <c r="Q255" s="33"/>
      <c r="R255" s="48" t="s">
        <v>171</v>
      </c>
      <c r="S255" s="50" t="s">
        <v>171</v>
      </c>
      <c r="T255" s="50" t="s">
        <v>171</v>
      </c>
      <c r="U255" s="50" t="s">
        <v>171</v>
      </c>
      <c r="V255" s="50" t="s">
        <v>171</v>
      </c>
      <c r="W255" s="50" t="s">
        <v>171</v>
      </c>
      <c r="X255" s="50" t="s">
        <v>171</v>
      </c>
      <c r="Y255" s="50" t="s">
        <v>171</v>
      </c>
      <c r="Z255" s="50" t="s">
        <v>171</v>
      </c>
      <c r="AA255" s="50" t="s">
        <v>171</v>
      </c>
      <c r="AB255" s="50">
        <v>8.3999999999999986</v>
      </c>
      <c r="AC255" s="50" t="s">
        <v>171</v>
      </c>
      <c r="AD255" s="50" t="s">
        <v>171</v>
      </c>
      <c r="AE255" s="50" t="s">
        <v>171</v>
      </c>
      <c r="AF255" s="50" t="s">
        <v>171</v>
      </c>
      <c r="AG255" s="50" t="s">
        <v>171</v>
      </c>
      <c r="AH255" s="50" t="s">
        <v>171</v>
      </c>
      <c r="AI255" s="50" t="s">
        <v>171</v>
      </c>
      <c r="AJ255" s="50" t="s">
        <v>171</v>
      </c>
      <c r="AK255" s="50" t="s">
        <v>171</v>
      </c>
      <c r="AL255" s="50" t="s">
        <v>171</v>
      </c>
    </row>
    <row r="256" spans="2:38">
      <c r="B256" s="26">
        <v>81</v>
      </c>
      <c r="C256" t="s">
        <v>12</v>
      </c>
      <c r="D256" s="6" t="str">
        <f t="shared" ref="D256:D258" si="362">IF(SUM(I256:O256)=0,"\I: ","CHP")</f>
        <v>CHP</v>
      </c>
      <c r="E256" t="s">
        <v>62</v>
      </c>
      <c r="F256" s="6" t="str">
        <f t="shared" si="340"/>
        <v>HU</v>
      </c>
      <c r="G256" s="22" t="str">
        <f t="shared" ref="G256:G258" si="363">$G$7</f>
        <v>PASTI</v>
      </c>
      <c r="H256" t="s">
        <v>32</v>
      </c>
      <c r="I256" s="42">
        <f t="shared" si="357"/>
        <v>7.1159999999999997</v>
      </c>
      <c r="J256" s="42">
        <f t="shared" si="357"/>
        <v>7.1159999999999997</v>
      </c>
      <c r="K256" s="42">
        <f t="shared" si="357"/>
        <v>7.1159999999999997</v>
      </c>
      <c r="L256" s="42">
        <f t="shared" si="358"/>
        <v>7.1159999999999997</v>
      </c>
      <c r="M256" s="43" t="str">
        <f t="shared" si="359"/>
        <v/>
      </c>
      <c r="N256" s="43" t="str">
        <f t="shared" si="360"/>
        <v/>
      </c>
      <c r="O256" s="43" t="str">
        <f t="shared" si="361"/>
        <v/>
      </c>
      <c r="P256" s="32"/>
      <c r="Q256" s="32"/>
      <c r="R256" s="48">
        <v>28.463999999999999</v>
      </c>
      <c r="S256" s="50" t="s">
        <v>171</v>
      </c>
      <c r="T256" s="50" t="s">
        <v>171</v>
      </c>
      <c r="U256" s="50" t="s">
        <v>171</v>
      </c>
      <c r="V256" s="50" t="s">
        <v>171</v>
      </c>
      <c r="W256" s="50" t="s">
        <v>171</v>
      </c>
      <c r="X256" s="50" t="s">
        <v>171</v>
      </c>
      <c r="Y256" s="50" t="s">
        <v>171</v>
      </c>
      <c r="Z256" s="50" t="s">
        <v>171</v>
      </c>
      <c r="AA256" s="50" t="s">
        <v>171</v>
      </c>
      <c r="AB256" s="50" t="s">
        <v>171</v>
      </c>
      <c r="AC256" s="50" t="s">
        <v>171</v>
      </c>
      <c r="AD256" s="50" t="s">
        <v>171</v>
      </c>
      <c r="AE256" s="50" t="s">
        <v>171</v>
      </c>
      <c r="AF256" s="50" t="s">
        <v>171</v>
      </c>
      <c r="AG256" s="50" t="s">
        <v>171</v>
      </c>
      <c r="AH256" s="50" t="s">
        <v>171</v>
      </c>
      <c r="AI256" s="50" t="s">
        <v>171</v>
      </c>
      <c r="AJ256" s="50" t="s">
        <v>171</v>
      </c>
      <c r="AK256" s="50" t="s">
        <v>171</v>
      </c>
      <c r="AL256" s="50" t="s">
        <v>171</v>
      </c>
    </row>
    <row r="257" spans="2:38">
      <c r="B257" s="26">
        <v>102</v>
      </c>
      <c r="C257" t="s">
        <v>13</v>
      </c>
      <c r="D257" s="6" t="str">
        <f t="shared" si="362"/>
        <v>CHP</v>
      </c>
      <c r="E257" t="s">
        <v>61</v>
      </c>
      <c r="F257" s="6" t="str">
        <f t="shared" si="340"/>
        <v>HU</v>
      </c>
      <c r="G257" s="22" t="str">
        <f t="shared" si="363"/>
        <v>PASTI</v>
      </c>
      <c r="H257" t="s">
        <v>31</v>
      </c>
      <c r="I257" s="42">
        <f t="shared" si="357"/>
        <v>25.375000000000004</v>
      </c>
      <c r="J257" s="42">
        <f t="shared" si="357"/>
        <v>25.375000000000004</v>
      </c>
      <c r="K257" s="42">
        <f t="shared" si="357"/>
        <v>25.375000000000004</v>
      </c>
      <c r="L257" s="42">
        <f t="shared" si="358"/>
        <v>25.375000000000004</v>
      </c>
      <c r="M257" s="43" t="str">
        <f t="shared" si="359"/>
        <v/>
      </c>
      <c r="N257" s="43" t="str">
        <f t="shared" si="360"/>
        <v/>
      </c>
      <c r="O257" s="43" t="str">
        <f t="shared" si="361"/>
        <v/>
      </c>
      <c r="P257" s="32"/>
      <c r="Q257" s="32"/>
      <c r="R257" s="48">
        <v>101.50000000000001</v>
      </c>
      <c r="S257" s="50" t="s">
        <v>171</v>
      </c>
      <c r="T257" s="50" t="s">
        <v>171</v>
      </c>
      <c r="U257" s="50" t="s">
        <v>171</v>
      </c>
      <c r="V257" s="50" t="s">
        <v>171</v>
      </c>
      <c r="W257" s="50" t="s">
        <v>171</v>
      </c>
      <c r="X257" s="50" t="s">
        <v>171</v>
      </c>
      <c r="Y257" s="50" t="s">
        <v>171</v>
      </c>
      <c r="Z257" s="50" t="s">
        <v>171</v>
      </c>
      <c r="AA257" s="50" t="s">
        <v>171</v>
      </c>
      <c r="AB257" s="50" t="s">
        <v>171</v>
      </c>
      <c r="AC257" s="50" t="s">
        <v>171</v>
      </c>
      <c r="AD257" s="50" t="s">
        <v>171</v>
      </c>
      <c r="AE257" s="50" t="s">
        <v>171</v>
      </c>
      <c r="AF257" s="50" t="s">
        <v>171</v>
      </c>
      <c r="AG257" s="50" t="s">
        <v>171</v>
      </c>
      <c r="AH257" s="50" t="s">
        <v>171</v>
      </c>
      <c r="AI257" s="50" t="s">
        <v>171</v>
      </c>
      <c r="AJ257" s="50" t="s">
        <v>171</v>
      </c>
      <c r="AK257" s="50" t="s">
        <v>171</v>
      </c>
      <c r="AL257" s="50" t="s">
        <v>171</v>
      </c>
    </row>
    <row r="258" spans="2:38">
      <c r="B258" s="35">
        <v>118</v>
      </c>
      <c r="C258" s="5" t="s">
        <v>14</v>
      </c>
      <c r="D258" s="5" t="str">
        <f t="shared" si="362"/>
        <v>CHP</v>
      </c>
      <c r="E258" s="5" t="s">
        <v>58</v>
      </c>
      <c r="F258" s="5" t="str">
        <f t="shared" si="340"/>
        <v>HU</v>
      </c>
      <c r="G258" s="36" t="str">
        <f t="shared" si="363"/>
        <v>PASTI</v>
      </c>
      <c r="H258" s="5" t="s">
        <v>28</v>
      </c>
      <c r="I258" s="52">
        <f t="shared" si="357"/>
        <v>21.634999999999998</v>
      </c>
      <c r="J258" s="52">
        <f t="shared" si="357"/>
        <v>21.634999999999998</v>
      </c>
      <c r="K258" s="52">
        <f t="shared" si="357"/>
        <v>21.634999999999998</v>
      </c>
      <c r="L258" s="52">
        <f t="shared" si="358"/>
        <v>21.634999999999998</v>
      </c>
      <c r="M258" s="44" t="str">
        <f t="shared" si="359"/>
        <v/>
      </c>
      <c r="N258" s="44">
        <f t="shared" si="360"/>
        <v>47</v>
      </c>
      <c r="O258" s="44" t="str">
        <f t="shared" si="361"/>
        <v/>
      </c>
      <c r="P258" s="32"/>
      <c r="Q258" s="32"/>
      <c r="R258" s="49">
        <v>86.539999999999992</v>
      </c>
      <c r="S258" s="51" t="s">
        <v>171</v>
      </c>
      <c r="T258" s="51" t="s">
        <v>171</v>
      </c>
      <c r="U258" s="51" t="s">
        <v>171</v>
      </c>
      <c r="V258" s="51" t="s">
        <v>171</v>
      </c>
      <c r="W258" s="51" t="s">
        <v>171</v>
      </c>
      <c r="X258" s="51" t="s">
        <v>171</v>
      </c>
      <c r="Y258" s="51" t="s">
        <v>171</v>
      </c>
      <c r="Z258" s="51" t="s">
        <v>171</v>
      </c>
      <c r="AA258" s="51" t="s">
        <v>171</v>
      </c>
      <c r="AB258" s="51" t="s">
        <v>171</v>
      </c>
      <c r="AC258" s="51">
        <v>35</v>
      </c>
      <c r="AD258" s="51" t="s">
        <v>171</v>
      </c>
      <c r="AE258" s="51" t="s">
        <v>171</v>
      </c>
      <c r="AF258" s="51">
        <v>12</v>
      </c>
      <c r="AG258" s="51" t="s">
        <v>171</v>
      </c>
      <c r="AH258" s="51" t="s">
        <v>171</v>
      </c>
      <c r="AI258" s="51" t="s">
        <v>171</v>
      </c>
      <c r="AJ258" s="51" t="s">
        <v>171</v>
      </c>
      <c r="AK258" s="51" t="s">
        <v>171</v>
      </c>
      <c r="AL258" s="51" t="s">
        <v>171</v>
      </c>
    </row>
    <row r="259" spans="2:38">
      <c r="B259" s="26">
        <v>9</v>
      </c>
      <c r="C259" t="s">
        <v>1</v>
      </c>
      <c r="D259" s="6" t="str">
        <f>IF(SUM(I259:O259)=0,"\I: ","CHP")</f>
        <v xml:space="preserve">\I: </v>
      </c>
      <c r="E259" t="s">
        <v>59</v>
      </c>
      <c r="F259" s="34" t="s">
        <v>115</v>
      </c>
      <c r="G259" s="22" t="str">
        <f>$G$7</f>
        <v>PASTI</v>
      </c>
      <c r="H259" s="22" t="s">
        <v>29</v>
      </c>
      <c r="I259" s="42" t="str">
        <f>$L259</f>
        <v/>
      </c>
      <c r="J259" s="42" t="str">
        <f>$L259</f>
        <v/>
      </c>
      <c r="K259" s="42" t="str">
        <f>$L259</f>
        <v/>
      </c>
      <c r="L259" s="42" t="str">
        <f>IF(R259="","",R259/4)</f>
        <v/>
      </c>
      <c r="M259" s="43" t="str">
        <f>IF(SUM(S259:AB259)=0,"",SUM(S259:AB259))</f>
        <v/>
      </c>
      <c r="N259" s="43" t="str">
        <f>IF(SUM(AC259:AG259)=0,"",SUM(AC259:AG259))</f>
        <v/>
      </c>
      <c r="O259" s="43" t="str">
        <f>IF(SUM(AH259:AL259)=0,"",SUM(AH259:AL259))</f>
        <v/>
      </c>
      <c r="P259" s="32"/>
      <c r="Q259" s="32"/>
      <c r="R259" s="48" t="s">
        <v>171</v>
      </c>
      <c r="S259" s="50" t="s">
        <v>171</v>
      </c>
      <c r="T259" s="50" t="s">
        <v>171</v>
      </c>
      <c r="U259" s="50" t="s">
        <v>171</v>
      </c>
      <c r="V259" s="50" t="s">
        <v>171</v>
      </c>
      <c r="W259" s="50" t="s">
        <v>171</v>
      </c>
      <c r="X259" s="50" t="s">
        <v>171</v>
      </c>
      <c r="Y259" s="50" t="s">
        <v>171</v>
      </c>
      <c r="Z259" s="50" t="s">
        <v>171</v>
      </c>
      <c r="AA259" s="50" t="s">
        <v>171</v>
      </c>
      <c r="AB259" s="50" t="s">
        <v>171</v>
      </c>
      <c r="AC259" s="50" t="s">
        <v>171</v>
      </c>
      <c r="AD259" s="50" t="s">
        <v>171</v>
      </c>
      <c r="AE259" s="50" t="s">
        <v>171</v>
      </c>
      <c r="AF259" s="50" t="s">
        <v>171</v>
      </c>
      <c r="AG259" s="50" t="s">
        <v>171</v>
      </c>
      <c r="AH259" s="50" t="s">
        <v>171</v>
      </c>
      <c r="AI259" s="50" t="s">
        <v>171</v>
      </c>
      <c r="AJ259" s="50" t="s">
        <v>171</v>
      </c>
      <c r="AK259" s="50" t="s">
        <v>171</v>
      </c>
      <c r="AL259" s="50" t="s">
        <v>171</v>
      </c>
    </row>
    <row r="260" spans="2:38">
      <c r="B260" s="26"/>
      <c r="C260" s="23" t="s">
        <v>92</v>
      </c>
      <c r="D260" s="6" t="str">
        <f>IF(SUM(I260:O260)=0,"\I: ","CHP")</f>
        <v xml:space="preserve">\I: </v>
      </c>
      <c r="E260" s="23" t="s">
        <v>60</v>
      </c>
      <c r="F260" s="6" t="str">
        <f>F259</f>
        <v>IE</v>
      </c>
      <c r="G260" s="22" t="str">
        <f>$G$7</f>
        <v>PASTI</v>
      </c>
      <c r="H260" t="s">
        <v>30</v>
      </c>
      <c r="I260" s="42" t="str">
        <f>IF(SUM(I261:I263)=0,"",SUM(I261:I263))</f>
        <v/>
      </c>
      <c r="J260" s="42" t="str">
        <f t="shared" ref="J260:L260" si="364">IF(SUM(J261:J263)=0,"",SUM(J261:J263))</f>
        <v/>
      </c>
      <c r="K260" s="42" t="str">
        <f t="shared" si="364"/>
        <v/>
      </c>
      <c r="L260" s="42" t="str">
        <f t="shared" si="364"/>
        <v/>
      </c>
      <c r="M260" s="43" t="str">
        <f>IF(SUM(M261:M263)=0,"",SUM(M261:M263))</f>
        <v/>
      </c>
      <c r="N260" s="43" t="str">
        <f t="shared" ref="N260:O260" si="365">IF(SUM(N261:N263)=0,"",SUM(N261:N263))</f>
        <v/>
      </c>
      <c r="O260" s="43" t="str">
        <f t="shared" si="365"/>
        <v/>
      </c>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row>
    <row r="261" spans="2:38">
      <c r="B261" s="26">
        <v>14</v>
      </c>
      <c r="C261" s="30" t="s">
        <v>2</v>
      </c>
      <c r="D261" s="6" t="s">
        <v>90</v>
      </c>
      <c r="E261" s="26"/>
      <c r="F261" s="6" t="str">
        <f t="shared" ref="F261:F276" si="366">F260</f>
        <v>IE</v>
      </c>
      <c r="G261" s="6" t="s">
        <v>90</v>
      </c>
      <c r="H261" s="28"/>
      <c r="I261" s="33" t="str">
        <f>$L261</f>
        <v/>
      </c>
      <c r="J261" s="33" t="str">
        <f t="shared" ref="I261:K263" si="367">$L261</f>
        <v/>
      </c>
      <c r="K261" s="33" t="str">
        <f t="shared" si="367"/>
        <v/>
      </c>
      <c r="L261" s="33" t="str">
        <f>IF(R261="","",R261/4)</f>
        <v/>
      </c>
      <c r="M261" s="33" t="str">
        <f>IF(SUM(S261:AB261)=0,"",SUM(S261:AB261))</f>
        <v/>
      </c>
      <c r="N261" s="33" t="str">
        <f>IF(SUM(AC261:AG261)=0,"",SUM(AC261:AG261))</f>
        <v/>
      </c>
      <c r="O261" s="33" t="str">
        <f>IF(SUM(AH261:AL261)=0,"",SUM(AH261:AL261))</f>
        <v/>
      </c>
      <c r="P261" s="33"/>
      <c r="Q261" s="33"/>
      <c r="R261" s="48" t="s">
        <v>171</v>
      </c>
      <c r="S261" s="50" t="s">
        <v>171</v>
      </c>
      <c r="T261" s="50" t="s">
        <v>171</v>
      </c>
      <c r="U261" s="50" t="s">
        <v>171</v>
      </c>
      <c r="V261" s="50" t="s">
        <v>171</v>
      </c>
      <c r="W261" s="50" t="s">
        <v>171</v>
      </c>
      <c r="X261" s="50" t="s">
        <v>171</v>
      </c>
      <c r="Y261" s="50" t="s">
        <v>171</v>
      </c>
      <c r="Z261" s="50" t="s">
        <v>171</v>
      </c>
      <c r="AA261" s="50" t="s">
        <v>171</v>
      </c>
      <c r="AB261" s="50" t="s">
        <v>171</v>
      </c>
      <c r="AC261" s="50" t="s">
        <v>171</v>
      </c>
      <c r="AD261" s="50" t="s">
        <v>171</v>
      </c>
      <c r="AE261" s="50" t="s">
        <v>171</v>
      </c>
      <c r="AF261" s="50" t="s">
        <v>171</v>
      </c>
      <c r="AG261" s="50" t="s">
        <v>171</v>
      </c>
      <c r="AH261" s="50" t="s">
        <v>171</v>
      </c>
      <c r="AI261" s="50" t="s">
        <v>171</v>
      </c>
      <c r="AJ261" s="50" t="s">
        <v>171</v>
      </c>
      <c r="AK261" s="50" t="s">
        <v>171</v>
      </c>
      <c r="AL261" s="50" t="s">
        <v>171</v>
      </c>
    </row>
    <row r="262" spans="2:38">
      <c r="B262" s="26">
        <v>19</v>
      </c>
      <c r="C262" s="30" t="s">
        <v>99</v>
      </c>
      <c r="D262" s="6" t="s">
        <v>90</v>
      </c>
      <c r="E262" s="26"/>
      <c r="F262" s="6" t="str">
        <f t="shared" si="366"/>
        <v>IE</v>
      </c>
      <c r="G262" s="6" t="s">
        <v>90</v>
      </c>
      <c r="H262" s="28"/>
      <c r="I262" s="33" t="str">
        <f t="shared" si="367"/>
        <v/>
      </c>
      <c r="J262" s="33" t="str">
        <f t="shared" si="367"/>
        <v/>
      </c>
      <c r="K262" s="33" t="str">
        <f t="shared" si="367"/>
        <v/>
      </c>
      <c r="L262" s="33" t="str">
        <f>IF(R262="","",R262/4)</f>
        <v/>
      </c>
      <c r="M262" s="33" t="str">
        <f t="shared" ref="M262:M263" si="368">IF(SUM(S262:AB262)=0,"",SUM(S262:AB262))</f>
        <v/>
      </c>
      <c r="N262" s="33" t="str">
        <f t="shared" ref="N262:N263" si="369">IF(SUM(AC262:AG262)=0,"",SUM(AC262:AG262))</f>
        <v/>
      </c>
      <c r="O262" s="33" t="str">
        <f t="shared" ref="O262:O263" si="370">IF(SUM(AH262:AL262)=0,"",SUM(AH262:AL262))</f>
        <v/>
      </c>
      <c r="P262" s="33"/>
      <c r="Q262" s="33"/>
      <c r="R262" s="48" t="s">
        <v>171</v>
      </c>
      <c r="S262" s="50" t="s">
        <v>171</v>
      </c>
      <c r="T262" s="50" t="s">
        <v>171</v>
      </c>
      <c r="U262" s="50" t="s">
        <v>171</v>
      </c>
      <c r="V262" s="50" t="s">
        <v>171</v>
      </c>
      <c r="W262" s="50" t="s">
        <v>171</v>
      </c>
      <c r="X262" s="50" t="s">
        <v>171</v>
      </c>
      <c r="Y262" s="50" t="s">
        <v>171</v>
      </c>
      <c r="Z262" s="50" t="s">
        <v>171</v>
      </c>
      <c r="AA262" s="50" t="s">
        <v>171</v>
      </c>
      <c r="AB262" s="50" t="s">
        <v>171</v>
      </c>
      <c r="AC262" s="50" t="s">
        <v>171</v>
      </c>
      <c r="AD262" s="50" t="s">
        <v>171</v>
      </c>
      <c r="AE262" s="50" t="s">
        <v>171</v>
      </c>
      <c r="AF262" s="50" t="s">
        <v>171</v>
      </c>
      <c r="AG262" s="50" t="s">
        <v>171</v>
      </c>
      <c r="AH262" s="50" t="s">
        <v>171</v>
      </c>
      <c r="AI262" s="50" t="s">
        <v>171</v>
      </c>
      <c r="AJ262" s="50" t="s">
        <v>171</v>
      </c>
      <c r="AK262" s="50" t="s">
        <v>171</v>
      </c>
      <c r="AL262" s="50" t="s">
        <v>171</v>
      </c>
    </row>
    <row r="263" spans="2:38">
      <c r="B263" s="26">
        <v>24</v>
      </c>
      <c r="C263" s="30" t="s">
        <v>4</v>
      </c>
      <c r="D263" s="6" t="s">
        <v>90</v>
      </c>
      <c r="E263" s="26"/>
      <c r="F263" s="6" t="str">
        <f t="shared" si="366"/>
        <v>IE</v>
      </c>
      <c r="G263" s="6" t="s">
        <v>90</v>
      </c>
      <c r="H263" s="28"/>
      <c r="I263" s="33" t="str">
        <f t="shared" si="367"/>
        <v/>
      </c>
      <c r="J263" s="33" t="str">
        <f t="shared" si="367"/>
        <v/>
      </c>
      <c r="K263" s="33" t="str">
        <f t="shared" si="367"/>
        <v/>
      </c>
      <c r="L263" s="33" t="str">
        <f>IF(R263="","",R263/4)</f>
        <v/>
      </c>
      <c r="M263" s="33" t="str">
        <f t="shared" si="368"/>
        <v/>
      </c>
      <c r="N263" s="33" t="str">
        <f t="shared" si="369"/>
        <v/>
      </c>
      <c r="O263" s="33" t="str">
        <f t="shared" si="370"/>
        <v/>
      </c>
      <c r="P263" s="33"/>
      <c r="Q263" s="33"/>
      <c r="R263" s="48" t="s">
        <v>171</v>
      </c>
      <c r="S263" s="50" t="s">
        <v>171</v>
      </c>
      <c r="T263" s="50" t="s">
        <v>171</v>
      </c>
      <c r="U263" s="50" t="s">
        <v>171</v>
      </c>
      <c r="V263" s="50" t="s">
        <v>171</v>
      </c>
      <c r="W263" s="50" t="s">
        <v>171</v>
      </c>
      <c r="X263" s="50" t="s">
        <v>171</v>
      </c>
      <c r="Y263" s="50" t="s">
        <v>171</v>
      </c>
      <c r="Z263" s="50" t="s">
        <v>171</v>
      </c>
      <c r="AA263" s="50" t="s">
        <v>171</v>
      </c>
      <c r="AB263" s="50" t="s">
        <v>171</v>
      </c>
      <c r="AC263" s="50" t="s">
        <v>171</v>
      </c>
      <c r="AD263" s="50" t="s">
        <v>171</v>
      </c>
      <c r="AE263" s="50" t="s">
        <v>171</v>
      </c>
      <c r="AF263" s="50" t="s">
        <v>171</v>
      </c>
      <c r="AG263" s="50" t="s">
        <v>171</v>
      </c>
      <c r="AH263" s="50" t="s">
        <v>171</v>
      </c>
      <c r="AI263" s="50" t="s">
        <v>171</v>
      </c>
      <c r="AJ263" s="50" t="s">
        <v>171</v>
      </c>
      <c r="AK263" s="50" t="s">
        <v>171</v>
      </c>
      <c r="AL263" s="50" t="s">
        <v>171</v>
      </c>
    </row>
    <row r="264" spans="2:38">
      <c r="B264" s="26"/>
      <c r="C264" s="23" t="s">
        <v>92</v>
      </c>
      <c r="D264" s="6" t="str">
        <f t="shared" ref="D264" si="371">IF(SUM(I264:O264)=0,"\I: ","CHP")</f>
        <v>CHP</v>
      </c>
      <c r="E264" s="23" t="s">
        <v>63</v>
      </c>
      <c r="F264" s="6" t="str">
        <f t="shared" si="366"/>
        <v>IE</v>
      </c>
      <c r="G264" s="22" t="str">
        <f>$G$7</f>
        <v>PASTI</v>
      </c>
      <c r="H264" t="s">
        <v>33</v>
      </c>
      <c r="I264" s="42">
        <f>IF(SUM(I265:I267)=0,"",SUM(I265:I267))</f>
        <v>2.3000000000000003</v>
      </c>
      <c r="J264" s="42">
        <f t="shared" ref="J264:K264" si="372">IF(SUM(J265:J267)=0,"",SUM(J265:J267))</f>
        <v>2.3000000000000003</v>
      </c>
      <c r="K264" s="42">
        <f t="shared" si="372"/>
        <v>2.3000000000000003</v>
      </c>
      <c r="L264" s="42">
        <f>IF(SUM(L265:L267)=0,"",SUM(L265:L267))</f>
        <v>2.3000000000000003</v>
      </c>
      <c r="M264" s="43" t="str">
        <f>IF(SUM(M265:M267)=0,"",SUM(M265:M267))</f>
        <v/>
      </c>
      <c r="N264" s="43" t="str">
        <f>IF(SUM(N265:N267)=0,"",SUM(N265:N267))</f>
        <v/>
      </c>
      <c r="O264" s="43" t="str">
        <f>IF(SUM(O265:O267)=0,"",SUM(O265:O267))</f>
        <v/>
      </c>
      <c r="P264" s="32"/>
      <c r="Q264" s="32"/>
      <c r="R264" s="43"/>
      <c r="S264" s="43"/>
      <c r="T264" s="43"/>
      <c r="U264" s="43"/>
      <c r="V264" s="43"/>
      <c r="W264" s="43"/>
      <c r="X264" s="43"/>
      <c r="Y264" s="43"/>
      <c r="Z264" s="43"/>
      <c r="AA264" s="43"/>
      <c r="AB264" s="43" t="s">
        <v>171</v>
      </c>
      <c r="AC264" s="43"/>
      <c r="AD264" s="43"/>
      <c r="AE264" s="43"/>
      <c r="AF264" s="43"/>
      <c r="AG264" s="43" t="s">
        <v>171</v>
      </c>
      <c r="AH264" s="43"/>
      <c r="AI264" s="43"/>
      <c r="AJ264" s="43"/>
      <c r="AK264" s="43"/>
      <c r="AL264" s="43"/>
    </row>
    <row r="265" spans="2:38">
      <c r="B265" s="26">
        <v>35</v>
      </c>
      <c r="C265" s="30" t="s">
        <v>2</v>
      </c>
      <c r="D265" s="6" t="s">
        <v>90</v>
      </c>
      <c r="E265" s="26"/>
      <c r="F265" s="6" t="str">
        <f t="shared" si="366"/>
        <v>IE</v>
      </c>
      <c r="G265" s="6" t="s">
        <v>90</v>
      </c>
      <c r="H265" s="28"/>
      <c r="I265" s="33" t="str">
        <f t="shared" ref="I265:K269" si="373">$L265</f>
        <v/>
      </c>
      <c r="J265" s="33" t="str">
        <f t="shared" si="373"/>
        <v/>
      </c>
      <c r="K265" s="33" t="str">
        <f t="shared" si="373"/>
        <v/>
      </c>
      <c r="L265" s="33" t="str">
        <f>IF(R265="","",R265/4)</f>
        <v/>
      </c>
      <c r="M265" s="33" t="str">
        <f>IF(SUM(S265:AB265)=0,"",SUM(S265:AB265))</f>
        <v/>
      </c>
      <c r="N265" s="33" t="str">
        <f>IF(SUM(AC265:AG265)=0,"",SUM(AC265:AG265))</f>
        <v/>
      </c>
      <c r="O265" s="33" t="str">
        <f>IF(SUM(AH265:AL265)=0,"",SUM(AH265:AL265))</f>
        <v/>
      </c>
      <c r="P265" s="33"/>
      <c r="Q265" s="33"/>
      <c r="R265" s="48" t="s">
        <v>171</v>
      </c>
      <c r="S265" s="50" t="s">
        <v>171</v>
      </c>
      <c r="T265" s="50" t="s">
        <v>171</v>
      </c>
      <c r="U265" s="50" t="s">
        <v>171</v>
      </c>
      <c r="V265" s="50" t="s">
        <v>171</v>
      </c>
      <c r="W265" s="50" t="s">
        <v>171</v>
      </c>
      <c r="X265" s="50" t="s">
        <v>171</v>
      </c>
      <c r="Y265" s="50" t="s">
        <v>171</v>
      </c>
      <c r="Z265" s="50" t="s">
        <v>171</v>
      </c>
      <c r="AA265" s="50" t="s">
        <v>171</v>
      </c>
      <c r="AB265" s="50" t="s">
        <v>171</v>
      </c>
      <c r="AC265" s="50" t="s">
        <v>171</v>
      </c>
      <c r="AD265" s="50" t="s">
        <v>171</v>
      </c>
      <c r="AE265" s="50" t="s">
        <v>171</v>
      </c>
      <c r="AF265" s="50" t="s">
        <v>171</v>
      </c>
      <c r="AG265" s="50" t="s">
        <v>171</v>
      </c>
      <c r="AH265" s="50" t="s">
        <v>171</v>
      </c>
      <c r="AI265" s="50" t="s">
        <v>171</v>
      </c>
      <c r="AJ265" s="50" t="s">
        <v>171</v>
      </c>
      <c r="AK265" s="50" t="s">
        <v>171</v>
      </c>
      <c r="AL265" s="50" t="s">
        <v>171</v>
      </c>
    </row>
    <row r="266" spans="2:38">
      <c r="B266" s="26">
        <v>40</v>
      </c>
      <c r="C266" s="30" t="s">
        <v>99</v>
      </c>
      <c r="D266" s="6" t="s">
        <v>90</v>
      </c>
      <c r="E266" s="26"/>
      <c r="F266" s="6" t="str">
        <f t="shared" si="366"/>
        <v>IE</v>
      </c>
      <c r="G266" s="6" t="s">
        <v>90</v>
      </c>
      <c r="H266" s="28"/>
      <c r="I266" s="33" t="str">
        <f t="shared" si="373"/>
        <v/>
      </c>
      <c r="J266" s="33" t="str">
        <f t="shared" si="373"/>
        <v/>
      </c>
      <c r="K266" s="33" t="str">
        <f t="shared" si="373"/>
        <v/>
      </c>
      <c r="L266" s="33" t="str">
        <f>IF(R266="","",R266/4)</f>
        <v/>
      </c>
      <c r="M266" s="33" t="str">
        <f t="shared" ref="M266:M267" si="374">IF(SUM(S266:AB266)=0,"",SUM(S266:AB266))</f>
        <v/>
      </c>
      <c r="N266" s="33" t="str">
        <f t="shared" ref="N266:N267" si="375">IF(SUM(AC266:AG266)=0,"",SUM(AC266:AG266))</f>
        <v/>
      </c>
      <c r="O266" s="33" t="str">
        <f t="shared" ref="O266:O267" si="376">IF(SUM(AH266:AL266)=0,"",SUM(AH266:AL266))</f>
        <v/>
      </c>
      <c r="P266" s="33"/>
      <c r="Q266" s="33"/>
      <c r="R266" s="48" t="s">
        <v>171</v>
      </c>
      <c r="S266" s="50" t="s">
        <v>171</v>
      </c>
      <c r="T266" s="50" t="s">
        <v>171</v>
      </c>
      <c r="U266" s="50" t="s">
        <v>171</v>
      </c>
      <c r="V266" s="50" t="s">
        <v>171</v>
      </c>
      <c r="W266" s="50" t="s">
        <v>171</v>
      </c>
      <c r="X266" s="50" t="s">
        <v>171</v>
      </c>
      <c r="Y266" s="50" t="s">
        <v>171</v>
      </c>
      <c r="Z266" s="50" t="s">
        <v>171</v>
      </c>
      <c r="AA266" s="50" t="s">
        <v>171</v>
      </c>
      <c r="AB266" s="50" t="s">
        <v>171</v>
      </c>
      <c r="AC266" s="50" t="s">
        <v>171</v>
      </c>
      <c r="AD266" s="50" t="s">
        <v>171</v>
      </c>
      <c r="AE266" s="50" t="s">
        <v>171</v>
      </c>
      <c r="AF266" s="50" t="s">
        <v>171</v>
      </c>
      <c r="AG266" s="50" t="s">
        <v>171</v>
      </c>
      <c r="AH266" s="50" t="s">
        <v>171</v>
      </c>
      <c r="AI266" s="50" t="s">
        <v>171</v>
      </c>
      <c r="AJ266" s="50" t="s">
        <v>171</v>
      </c>
      <c r="AK266" s="50" t="s">
        <v>171</v>
      </c>
      <c r="AL266" s="50" t="s">
        <v>171</v>
      </c>
    </row>
    <row r="267" spans="2:38">
      <c r="B267" s="26">
        <v>45</v>
      </c>
      <c r="C267" s="30" t="s">
        <v>4</v>
      </c>
      <c r="D267" s="6" t="s">
        <v>90</v>
      </c>
      <c r="E267" s="26"/>
      <c r="F267" s="6" t="str">
        <f t="shared" si="366"/>
        <v>IE</v>
      </c>
      <c r="G267" s="6" t="s">
        <v>90</v>
      </c>
      <c r="H267" s="28"/>
      <c r="I267" s="33">
        <f t="shared" si="373"/>
        <v>2.3000000000000003</v>
      </c>
      <c r="J267" s="33">
        <f t="shared" si="373"/>
        <v>2.3000000000000003</v>
      </c>
      <c r="K267" s="33">
        <f t="shared" si="373"/>
        <v>2.3000000000000003</v>
      </c>
      <c r="L267" s="33">
        <f>IF(R267="","",R267/4)</f>
        <v>2.3000000000000003</v>
      </c>
      <c r="M267" s="33" t="str">
        <f t="shared" si="374"/>
        <v/>
      </c>
      <c r="N267" s="33" t="str">
        <f t="shared" si="375"/>
        <v/>
      </c>
      <c r="O267" s="33" t="str">
        <f t="shared" si="376"/>
        <v/>
      </c>
      <c r="P267" s="33"/>
      <c r="Q267" s="33"/>
      <c r="R267" s="48">
        <v>9.2000000000000011</v>
      </c>
      <c r="S267" s="50" t="s">
        <v>171</v>
      </c>
      <c r="T267" s="50" t="s">
        <v>171</v>
      </c>
      <c r="U267" s="50" t="s">
        <v>171</v>
      </c>
      <c r="V267" s="50" t="s">
        <v>171</v>
      </c>
      <c r="W267" s="50" t="s">
        <v>171</v>
      </c>
      <c r="X267" s="50" t="s">
        <v>171</v>
      </c>
      <c r="Y267" s="50" t="s">
        <v>171</v>
      </c>
      <c r="Z267" s="50" t="s">
        <v>171</v>
      </c>
      <c r="AA267" s="50" t="s">
        <v>171</v>
      </c>
      <c r="AB267" s="50" t="s">
        <v>171</v>
      </c>
      <c r="AC267" s="50" t="s">
        <v>171</v>
      </c>
      <c r="AD267" s="50" t="s">
        <v>171</v>
      </c>
      <c r="AE267" s="50" t="s">
        <v>171</v>
      </c>
      <c r="AF267" s="50" t="s">
        <v>171</v>
      </c>
      <c r="AG267" s="50" t="s">
        <v>171</v>
      </c>
      <c r="AH267" s="50" t="s">
        <v>171</v>
      </c>
      <c r="AI267" s="50" t="s">
        <v>171</v>
      </c>
      <c r="AJ267" s="50" t="s">
        <v>171</v>
      </c>
      <c r="AK267" s="50" t="s">
        <v>171</v>
      </c>
      <c r="AL267" s="50" t="s">
        <v>171</v>
      </c>
    </row>
    <row r="268" spans="2:38">
      <c r="B268" s="31">
        <v>51</v>
      </c>
      <c r="C268" t="s">
        <v>7</v>
      </c>
      <c r="D268" s="6" t="str">
        <f t="shared" ref="D268:D270" si="377">IF(SUM(I268:O268)=0,"\I: ","CHP")</f>
        <v>CHP</v>
      </c>
      <c r="E268" t="s">
        <v>64</v>
      </c>
      <c r="F268" s="6" t="str">
        <f t="shared" si="366"/>
        <v>IE</v>
      </c>
      <c r="G268" s="22" t="str">
        <f t="shared" ref="G268:G270" si="378">$G$7</f>
        <v>PASTI</v>
      </c>
      <c r="H268" t="s">
        <v>34</v>
      </c>
      <c r="I268" s="42">
        <f t="shared" si="373"/>
        <v>72.75</v>
      </c>
      <c r="J268" s="42">
        <f t="shared" si="373"/>
        <v>72.75</v>
      </c>
      <c r="K268" s="42">
        <f t="shared" si="373"/>
        <v>72.75</v>
      </c>
      <c r="L268" s="42">
        <f>IF(R268="","",R268/4)</f>
        <v>72.75</v>
      </c>
      <c r="M268" s="43">
        <f>IF(SUM(S268:AB268)=0,"",SUM(S268:AB268))</f>
        <v>1518</v>
      </c>
      <c r="N268" s="43" t="str">
        <f>IF(SUM(AC268:AG268)=0,"",SUM(AC268:AG268))</f>
        <v/>
      </c>
      <c r="O268" s="43" t="str">
        <f>IF(SUM(AH268:AL268)=0,"",SUM(AH268:AL268))</f>
        <v/>
      </c>
      <c r="P268" s="32"/>
      <c r="Q268" s="32"/>
      <c r="R268" s="48">
        <v>291</v>
      </c>
      <c r="S268" s="50" t="s">
        <v>171</v>
      </c>
      <c r="T268" s="50">
        <v>325</v>
      </c>
      <c r="U268" s="50" t="s">
        <v>171</v>
      </c>
      <c r="V268" s="50" t="s">
        <v>171</v>
      </c>
      <c r="W268" s="50" t="s">
        <v>171</v>
      </c>
      <c r="X268" s="50" t="s">
        <v>171</v>
      </c>
      <c r="Y268" s="50">
        <v>765</v>
      </c>
      <c r="Z268" s="50" t="s">
        <v>171</v>
      </c>
      <c r="AA268" s="50" t="s">
        <v>171</v>
      </c>
      <c r="AB268" s="50">
        <v>428</v>
      </c>
      <c r="AC268" s="50" t="s">
        <v>171</v>
      </c>
      <c r="AD268" s="50" t="s">
        <v>171</v>
      </c>
      <c r="AE268" s="50" t="s">
        <v>171</v>
      </c>
      <c r="AF268" s="50" t="s">
        <v>171</v>
      </c>
      <c r="AG268" s="50" t="s">
        <v>171</v>
      </c>
      <c r="AH268" s="50" t="s">
        <v>171</v>
      </c>
      <c r="AI268" s="50" t="s">
        <v>171</v>
      </c>
      <c r="AJ268" s="50" t="s">
        <v>171</v>
      </c>
      <c r="AK268" s="50" t="s">
        <v>171</v>
      </c>
      <c r="AL268" s="50" t="s">
        <v>171</v>
      </c>
    </row>
    <row r="269" spans="2:38">
      <c r="B269" s="26">
        <v>56</v>
      </c>
      <c r="C269" t="s">
        <v>8</v>
      </c>
      <c r="D269" s="6" t="str">
        <f t="shared" si="377"/>
        <v>CHP</v>
      </c>
      <c r="E269" t="s">
        <v>65</v>
      </c>
      <c r="F269" s="6" t="str">
        <f t="shared" si="366"/>
        <v>IE</v>
      </c>
      <c r="G269" s="22" t="str">
        <f t="shared" si="378"/>
        <v>PASTI</v>
      </c>
      <c r="H269" t="s">
        <v>35</v>
      </c>
      <c r="I269" s="42">
        <f t="shared" si="373"/>
        <v>3.4177499999999998</v>
      </c>
      <c r="J269" s="42">
        <f t="shared" si="373"/>
        <v>3.4177499999999998</v>
      </c>
      <c r="K269" s="42">
        <f t="shared" si="373"/>
        <v>3.4177499999999998</v>
      </c>
      <c r="L269" s="42">
        <f>IF(R269="","",R269/4)</f>
        <v>3.4177499999999998</v>
      </c>
      <c r="M269" s="43">
        <f t="shared" ref="M269" si="379">IF(SUM(S269:AB269)=0,"",SUM(S269:AB269))</f>
        <v>55.1</v>
      </c>
      <c r="N269" s="43">
        <f t="shared" ref="N269" si="380">IF(SUM(AC269:AG269)=0,"",SUM(AC269:AG269))</f>
        <v>164.8</v>
      </c>
      <c r="O269" s="43" t="str">
        <f t="shared" ref="O269" si="381">IF(SUM(AH269:AL269)=0,"",SUM(AH269:AL269))</f>
        <v/>
      </c>
      <c r="P269" s="32"/>
      <c r="Q269" s="32"/>
      <c r="R269" s="48">
        <v>13.670999999999999</v>
      </c>
      <c r="S269" s="50" t="s">
        <v>171</v>
      </c>
      <c r="T269" s="50" t="s">
        <v>171</v>
      </c>
      <c r="U269" s="50">
        <v>0.1</v>
      </c>
      <c r="V269" s="50" t="s">
        <v>171</v>
      </c>
      <c r="W269" s="50" t="s">
        <v>171</v>
      </c>
      <c r="X269" s="50">
        <v>50</v>
      </c>
      <c r="Y269" s="50" t="s">
        <v>171</v>
      </c>
      <c r="Z269" s="50" t="s">
        <v>171</v>
      </c>
      <c r="AA269" s="50" t="s">
        <v>171</v>
      </c>
      <c r="AB269" s="50">
        <v>5</v>
      </c>
      <c r="AC269" s="50">
        <v>4.8</v>
      </c>
      <c r="AD269" s="50" t="s">
        <v>171</v>
      </c>
      <c r="AE269" s="50" t="s">
        <v>171</v>
      </c>
      <c r="AF269" s="50" t="s">
        <v>171</v>
      </c>
      <c r="AG269" s="50">
        <v>160</v>
      </c>
      <c r="AH269" s="50" t="s">
        <v>171</v>
      </c>
      <c r="AI269" s="50" t="s">
        <v>171</v>
      </c>
      <c r="AJ269" s="50" t="s">
        <v>171</v>
      </c>
      <c r="AK269" s="50" t="s">
        <v>171</v>
      </c>
      <c r="AL269" s="50" t="s">
        <v>171</v>
      </c>
    </row>
    <row r="270" spans="2:38">
      <c r="B270" s="26"/>
      <c r="C270" s="23" t="s">
        <v>93</v>
      </c>
      <c r="D270" s="6" t="str">
        <f t="shared" si="377"/>
        <v>CHP</v>
      </c>
      <c r="E270" s="23" t="s">
        <v>66</v>
      </c>
      <c r="F270" s="6" t="str">
        <f t="shared" si="366"/>
        <v>IE</v>
      </c>
      <c r="G270" s="22" t="str">
        <f t="shared" si="378"/>
        <v>PASTI</v>
      </c>
      <c r="H270" t="s">
        <v>36</v>
      </c>
      <c r="I270" s="42">
        <f>IF(SUM(I271:I273)=0,"",SUM(I271:I273))</f>
        <v>4.625</v>
      </c>
      <c r="J270" s="42">
        <f t="shared" ref="J270:K270" si="382">IF(SUM(J271:J273)=0,"",SUM(J271:J273))</f>
        <v>4.625</v>
      </c>
      <c r="K270" s="42">
        <f t="shared" si="382"/>
        <v>4.625</v>
      </c>
      <c r="L270" s="42">
        <f>IF(SUM(L271:L273)=0,"",SUM(L271:L273))</f>
        <v>4.625</v>
      </c>
      <c r="M270" s="43">
        <f>IF(SUM(M271:M273)=0,"",SUM(M271:M273))</f>
        <v>5</v>
      </c>
      <c r="N270" s="43" t="str">
        <f>IF(SUM(N271:N273)=0,"",SUM(N271:N273))</f>
        <v/>
      </c>
      <c r="O270" s="43">
        <f>IF(SUM(O271:O273)=0,"",SUM(O271:O273))</f>
        <v>3.9</v>
      </c>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row>
    <row r="271" spans="2:38">
      <c r="B271" s="26">
        <v>61</v>
      </c>
      <c r="C271" s="29" t="s">
        <v>4</v>
      </c>
      <c r="D271" s="6" t="s">
        <v>90</v>
      </c>
      <c r="E271" s="27"/>
      <c r="F271" s="6" t="str">
        <f t="shared" si="366"/>
        <v>IE</v>
      </c>
      <c r="G271" s="6" t="s">
        <v>90</v>
      </c>
      <c r="H271" s="28"/>
      <c r="I271" s="33">
        <f t="shared" ref="I271:K276" si="383">$L271</f>
        <v>2.1749999999999998</v>
      </c>
      <c r="J271" s="33">
        <f t="shared" si="383"/>
        <v>2.1749999999999998</v>
      </c>
      <c r="K271" s="33">
        <f t="shared" si="383"/>
        <v>2.1749999999999998</v>
      </c>
      <c r="L271" s="33">
        <f t="shared" ref="L271:L276" si="384">IF(R271="","",R271/4)</f>
        <v>2.1749999999999998</v>
      </c>
      <c r="M271" s="33">
        <f t="shared" ref="M271:M276" si="385">IF(SUM(S271:AB271)=0,"",SUM(S271:AB271))</f>
        <v>5</v>
      </c>
      <c r="N271" s="33" t="str">
        <f t="shared" ref="N271:N276" si="386">IF(SUM(AC271:AG271)=0,"",SUM(AC271:AG271))</f>
        <v/>
      </c>
      <c r="O271" s="33">
        <f t="shared" ref="O271:O276" si="387">IF(SUM(AH271:AL271)=0,"",SUM(AH271:AL271))</f>
        <v>3.9</v>
      </c>
      <c r="P271" s="33"/>
      <c r="Q271" s="33"/>
      <c r="R271" s="48">
        <v>8.6999999999999993</v>
      </c>
      <c r="S271" s="50" t="s">
        <v>171</v>
      </c>
      <c r="T271" s="50" t="s">
        <v>171</v>
      </c>
      <c r="U271" s="50">
        <v>5</v>
      </c>
      <c r="V271" s="50" t="s">
        <v>171</v>
      </c>
      <c r="W271" s="50" t="s">
        <v>171</v>
      </c>
      <c r="X271" s="50" t="s">
        <v>171</v>
      </c>
      <c r="Y271" s="50" t="s">
        <v>171</v>
      </c>
      <c r="Z271" s="50" t="s">
        <v>171</v>
      </c>
      <c r="AA271" s="50" t="s">
        <v>171</v>
      </c>
      <c r="AB271" s="50" t="s">
        <v>171</v>
      </c>
      <c r="AC271" s="50" t="s">
        <v>171</v>
      </c>
      <c r="AD271" s="50" t="s">
        <v>171</v>
      </c>
      <c r="AE271" s="50" t="s">
        <v>171</v>
      </c>
      <c r="AF271" s="50" t="s">
        <v>171</v>
      </c>
      <c r="AG271" s="50" t="s">
        <v>171</v>
      </c>
      <c r="AH271" s="50" t="s">
        <v>171</v>
      </c>
      <c r="AI271" s="50" t="s">
        <v>171</v>
      </c>
      <c r="AJ271" s="50">
        <v>3.9</v>
      </c>
      <c r="AK271" s="50" t="s">
        <v>171</v>
      </c>
      <c r="AL271" s="50" t="s">
        <v>171</v>
      </c>
    </row>
    <row r="272" spans="2:38">
      <c r="B272" s="26">
        <v>71</v>
      </c>
      <c r="C272" s="29" t="s">
        <v>10</v>
      </c>
      <c r="D272" s="6" t="s">
        <v>90</v>
      </c>
      <c r="E272" s="27"/>
      <c r="F272" s="6" t="str">
        <f t="shared" si="366"/>
        <v>IE</v>
      </c>
      <c r="G272" s="6" t="s">
        <v>90</v>
      </c>
      <c r="H272" s="28"/>
      <c r="I272" s="33" t="str">
        <f t="shared" si="383"/>
        <v/>
      </c>
      <c r="J272" s="33" t="str">
        <f t="shared" si="383"/>
        <v/>
      </c>
      <c r="K272" s="33" t="str">
        <f t="shared" si="383"/>
        <v/>
      </c>
      <c r="L272" s="33" t="str">
        <f t="shared" si="384"/>
        <v/>
      </c>
      <c r="M272" s="33" t="str">
        <f t="shared" si="385"/>
        <v/>
      </c>
      <c r="N272" s="33" t="str">
        <f t="shared" si="386"/>
        <v/>
      </c>
      <c r="O272" s="33" t="str">
        <f t="shared" si="387"/>
        <v/>
      </c>
      <c r="P272" s="33"/>
      <c r="Q272" s="33"/>
      <c r="R272" s="48" t="s">
        <v>171</v>
      </c>
      <c r="S272" s="50" t="s">
        <v>171</v>
      </c>
      <c r="T272" s="50" t="s">
        <v>171</v>
      </c>
      <c r="U272" s="50" t="s">
        <v>171</v>
      </c>
      <c r="V272" s="50" t="s">
        <v>171</v>
      </c>
      <c r="W272" s="50" t="s">
        <v>171</v>
      </c>
      <c r="X272" s="50" t="s">
        <v>171</v>
      </c>
      <c r="Y272" s="50" t="s">
        <v>171</v>
      </c>
      <c r="Z272" s="50" t="s">
        <v>171</v>
      </c>
      <c r="AA272" s="50" t="s">
        <v>171</v>
      </c>
      <c r="AB272" s="50" t="s">
        <v>171</v>
      </c>
      <c r="AC272" s="50" t="s">
        <v>171</v>
      </c>
      <c r="AD272" s="50" t="s">
        <v>171</v>
      </c>
      <c r="AE272" s="50" t="s">
        <v>171</v>
      </c>
      <c r="AF272" s="50" t="s">
        <v>171</v>
      </c>
      <c r="AG272" s="50" t="s">
        <v>171</v>
      </c>
      <c r="AH272" s="50" t="s">
        <v>171</v>
      </c>
      <c r="AI272" s="50" t="s">
        <v>171</v>
      </c>
      <c r="AJ272" s="50" t="s">
        <v>171</v>
      </c>
      <c r="AK272" s="50" t="s">
        <v>171</v>
      </c>
      <c r="AL272" s="50" t="s">
        <v>171</v>
      </c>
    </row>
    <row r="273" spans="2:38">
      <c r="B273" s="26">
        <v>76</v>
      </c>
      <c r="C273" s="29" t="s">
        <v>101</v>
      </c>
      <c r="D273" s="6" t="s">
        <v>90</v>
      </c>
      <c r="E273" s="27"/>
      <c r="F273" s="6" t="str">
        <f t="shared" si="366"/>
        <v>IE</v>
      </c>
      <c r="G273" s="6" t="s">
        <v>90</v>
      </c>
      <c r="H273" s="28"/>
      <c r="I273" s="33">
        <f t="shared" si="383"/>
        <v>2.4500000000000002</v>
      </c>
      <c r="J273" s="33">
        <f t="shared" si="383"/>
        <v>2.4500000000000002</v>
      </c>
      <c r="K273" s="33">
        <f t="shared" si="383"/>
        <v>2.4500000000000002</v>
      </c>
      <c r="L273" s="33">
        <f t="shared" si="384"/>
        <v>2.4500000000000002</v>
      </c>
      <c r="M273" s="33" t="str">
        <f t="shared" si="385"/>
        <v/>
      </c>
      <c r="N273" s="33" t="str">
        <f t="shared" si="386"/>
        <v/>
      </c>
      <c r="O273" s="33" t="str">
        <f t="shared" si="387"/>
        <v/>
      </c>
      <c r="P273" s="33"/>
      <c r="Q273" s="33"/>
      <c r="R273" s="48">
        <v>9.8000000000000007</v>
      </c>
      <c r="S273" s="50" t="s">
        <v>171</v>
      </c>
      <c r="T273" s="50" t="s">
        <v>171</v>
      </c>
      <c r="U273" s="50" t="s">
        <v>171</v>
      </c>
      <c r="V273" s="50" t="s">
        <v>171</v>
      </c>
      <c r="W273" s="50" t="s">
        <v>171</v>
      </c>
      <c r="X273" s="50" t="s">
        <v>171</v>
      </c>
      <c r="Y273" s="50" t="s">
        <v>171</v>
      </c>
      <c r="Z273" s="50" t="s">
        <v>171</v>
      </c>
      <c r="AA273" s="50" t="s">
        <v>171</v>
      </c>
      <c r="AB273" s="50" t="s">
        <v>171</v>
      </c>
      <c r="AC273" s="50" t="s">
        <v>171</v>
      </c>
      <c r="AD273" s="50" t="s">
        <v>171</v>
      </c>
      <c r="AE273" s="50" t="s">
        <v>171</v>
      </c>
      <c r="AF273" s="50" t="s">
        <v>171</v>
      </c>
      <c r="AG273" s="50" t="s">
        <v>171</v>
      </c>
      <c r="AH273" s="50" t="s">
        <v>171</v>
      </c>
      <c r="AI273" s="50" t="s">
        <v>171</v>
      </c>
      <c r="AJ273" s="50" t="s">
        <v>171</v>
      </c>
      <c r="AK273" s="50" t="s">
        <v>171</v>
      </c>
      <c r="AL273" s="50" t="s">
        <v>171</v>
      </c>
    </row>
    <row r="274" spans="2:38">
      <c r="B274" s="26">
        <v>81</v>
      </c>
      <c r="C274" t="s">
        <v>12</v>
      </c>
      <c r="D274" s="6" t="str">
        <f t="shared" ref="D274:D276" si="388">IF(SUM(I274:O274)=0,"\I: ","CHP")</f>
        <v>CHP</v>
      </c>
      <c r="E274" t="s">
        <v>62</v>
      </c>
      <c r="F274" s="6" t="str">
        <f t="shared" si="366"/>
        <v>IE</v>
      </c>
      <c r="G274" s="22" t="str">
        <f t="shared" ref="G274:G276" si="389">$G$7</f>
        <v>PASTI</v>
      </c>
      <c r="H274" t="s">
        <v>32</v>
      </c>
      <c r="I274" s="42">
        <f t="shared" si="383"/>
        <v>0.72500000000000009</v>
      </c>
      <c r="J274" s="42">
        <f t="shared" si="383"/>
        <v>0.72500000000000009</v>
      </c>
      <c r="K274" s="42">
        <f t="shared" si="383"/>
        <v>0.72500000000000009</v>
      </c>
      <c r="L274" s="42">
        <f t="shared" si="384"/>
        <v>0.72500000000000009</v>
      </c>
      <c r="M274" s="43" t="str">
        <f t="shared" si="385"/>
        <v/>
      </c>
      <c r="N274" s="43" t="str">
        <f t="shared" si="386"/>
        <v/>
      </c>
      <c r="O274" s="43" t="str">
        <f t="shared" si="387"/>
        <v/>
      </c>
      <c r="P274" s="32"/>
      <c r="Q274" s="32"/>
      <c r="R274" s="48">
        <v>2.9000000000000004</v>
      </c>
      <c r="S274" s="50" t="s">
        <v>171</v>
      </c>
      <c r="T274" s="50" t="s">
        <v>171</v>
      </c>
      <c r="U274" s="50" t="s">
        <v>171</v>
      </c>
      <c r="V274" s="50" t="s">
        <v>171</v>
      </c>
      <c r="W274" s="50" t="s">
        <v>171</v>
      </c>
      <c r="X274" s="50" t="s">
        <v>171</v>
      </c>
      <c r="Y274" s="50" t="s">
        <v>171</v>
      </c>
      <c r="Z274" s="50" t="s">
        <v>171</v>
      </c>
      <c r="AA274" s="50" t="s">
        <v>171</v>
      </c>
      <c r="AB274" s="50" t="s">
        <v>171</v>
      </c>
      <c r="AC274" s="50" t="s">
        <v>171</v>
      </c>
      <c r="AD274" s="50" t="s">
        <v>171</v>
      </c>
      <c r="AE274" s="50" t="s">
        <v>171</v>
      </c>
      <c r="AF274" s="50" t="s">
        <v>171</v>
      </c>
      <c r="AG274" s="50" t="s">
        <v>171</v>
      </c>
      <c r="AH274" s="50" t="s">
        <v>171</v>
      </c>
      <c r="AI274" s="50" t="s">
        <v>171</v>
      </c>
      <c r="AJ274" s="50" t="s">
        <v>171</v>
      </c>
      <c r="AK274" s="50" t="s">
        <v>171</v>
      </c>
      <c r="AL274" s="50" t="s">
        <v>171</v>
      </c>
    </row>
    <row r="275" spans="2:38">
      <c r="B275" s="26">
        <v>102</v>
      </c>
      <c r="C275" t="s">
        <v>13</v>
      </c>
      <c r="D275" s="6" t="str">
        <f t="shared" si="388"/>
        <v xml:space="preserve">\I: </v>
      </c>
      <c r="E275" t="s">
        <v>61</v>
      </c>
      <c r="F275" s="6" t="str">
        <f t="shared" si="366"/>
        <v>IE</v>
      </c>
      <c r="G275" s="22" t="str">
        <f t="shared" si="389"/>
        <v>PASTI</v>
      </c>
      <c r="H275" t="s">
        <v>31</v>
      </c>
      <c r="I275" s="42" t="str">
        <f t="shared" si="383"/>
        <v/>
      </c>
      <c r="J275" s="42" t="str">
        <f t="shared" si="383"/>
        <v/>
      </c>
      <c r="K275" s="42" t="str">
        <f t="shared" si="383"/>
        <v/>
      </c>
      <c r="L275" s="42" t="str">
        <f t="shared" si="384"/>
        <v/>
      </c>
      <c r="M275" s="43" t="str">
        <f t="shared" si="385"/>
        <v/>
      </c>
      <c r="N275" s="43" t="str">
        <f t="shared" si="386"/>
        <v/>
      </c>
      <c r="O275" s="43" t="str">
        <f t="shared" si="387"/>
        <v/>
      </c>
      <c r="P275" s="32"/>
      <c r="Q275" s="32"/>
      <c r="R275" s="48" t="s">
        <v>171</v>
      </c>
      <c r="S275" s="50" t="s">
        <v>171</v>
      </c>
      <c r="T275" s="50" t="s">
        <v>171</v>
      </c>
      <c r="U275" s="50" t="s">
        <v>171</v>
      </c>
      <c r="V275" s="50" t="s">
        <v>171</v>
      </c>
      <c r="W275" s="50" t="s">
        <v>171</v>
      </c>
      <c r="X275" s="50" t="s">
        <v>171</v>
      </c>
      <c r="Y275" s="50" t="s">
        <v>171</v>
      </c>
      <c r="Z275" s="50" t="s">
        <v>171</v>
      </c>
      <c r="AA275" s="50" t="s">
        <v>171</v>
      </c>
      <c r="AB275" s="50" t="s">
        <v>171</v>
      </c>
      <c r="AC275" s="50" t="s">
        <v>171</v>
      </c>
      <c r="AD275" s="50" t="s">
        <v>171</v>
      </c>
      <c r="AE275" s="50" t="s">
        <v>171</v>
      </c>
      <c r="AF275" s="50" t="s">
        <v>171</v>
      </c>
      <c r="AG275" s="50" t="s">
        <v>171</v>
      </c>
      <c r="AH275" s="50" t="s">
        <v>171</v>
      </c>
      <c r="AI275" s="50" t="s">
        <v>171</v>
      </c>
      <c r="AJ275" s="50" t="s">
        <v>171</v>
      </c>
      <c r="AK275" s="50" t="s">
        <v>171</v>
      </c>
      <c r="AL275" s="50" t="s">
        <v>171</v>
      </c>
    </row>
    <row r="276" spans="2:38">
      <c r="B276" s="35">
        <v>118</v>
      </c>
      <c r="C276" s="5" t="s">
        <v>14</v>
      </c>
      <c r="D276" s="5" t="str">
        <f t="shared" si="388"/>
        <v>CHP</v>
      </c>
      <c r="E276" s="5" t="s">
        <v>58</v>
      </c>
      <c r="F276" s="5" t="str">
        <f t="shared" si="366"/>
        <v>IE</v>
      </c>
      <c r="G276" s="36" t="str">
        <f t="shared" si="389"/>
        <v>PASTI</v>
      </c>
      <c r="H276" s="5" t="s">
        <v>28</v>
      </c>
      <c r="I276" s="52" t="str">
        <f t="shared" si="383"/>
        <v/>
      </c>
      <c r="J276" s="52" t="str">
        <f t="shared" si="383"/>
        <v/>
      </c>
      <c r="K276" s="52" t="str">
        <f t="shared" si="383"/>
        <v/>
      </c>
      <c r="L276" s="52" t="str">
        <f t="shared" si="384"/>
        <v/>
      </c>
      <c r="M276" s="44">
        <f t="shared" si="385"/>
        <v>4</v>
      </c>
      <c r="N276" s="44">
        <f t="shared" si="386"/>
        <v>62</v>
      </c>
      <c r="O276" s="44">
        <f t="shared" si="387"/>
        <v>71.3</v>
      </c>
      <c r="P276" s="32"/>
      <c r="Q276" s="32"/>
      <c r="R276" s="49" t="s">
        <v>171</v>
      </c>
      <c r="S276" s="51" t="s">
        <v>171</v>
      </c>
      <c r="T276" s="51" t="s">
        <v>171</v>
      </c>
      <c r="U276" s="51" t="s">
        <v>171</v>
      </c>
      <c r="V276" s="51">
        <v>2.2999999999999998</v>
      </c>
      <c r="W276" s="51">
        <v>1.7</v>
      </c>
      <c r="X276" s="51" t="s">
        <v>171</v>
      </c>
      <c r="Y276" s="51" t="s">
        <v>171</v>
      </c>
      <c r="Z276" s="51" t="s">
        <v>171</v>
      </c>
      <c r="AA276" s="51" t="s">
        <v>171</v>
      </c>
      <c r="AB276" s="51" t="s">
        <v>171</v>
      </c>
      <c r="AC276" s="51" t="s">
        <v>171</v>
      </c>
      <c r="AD276" s="51" t="s">
        <v>171</v>
      </c>
      <c r="AE276" s="51" t="s">
        <v>171</v>
      </c>
      <c r="AF276" s="51" t="s">
        <v>171</v>
      </c>
      <c r="AG276" s="51">
        <v>62</v>
      </c>
      <c r="AH276" s="51" t="s">
        <v>171</v>
      </c>
      <c r="AI276" s="51">
        <v>55</v>
      </c>
      <c r="AJ276" s="51" t="s">
        <v>171</v>
      </c>
      <c r="AK276" s="51" t="s">
        <v>171</v>
      </c>
      <c r="AL276" s="51">
        <v>16.3</v>
      </c>
    </row>
    <row r="277" spans="2:38">
      <c r="B277" s="26">
        <v>9</v>
      </c>
      <c r="C277" t="s">
        <v>1</v>
      </c>
      <c r="D277" s="6" t="str">
        <f>IF(SUM(I277:O277)=0,"\I: ","CHP")</f>
        <v xml:space="preserve">\I: </v>
      </c>
      <c r="E277" t="s">
        <v>59</v>
      </c>
      <c r="F277" s="34" t="s">
        <v>116</v>
      </c>
      <c r="G277" s="22" t="str">
        <f>$G$7</f>
        <v>PASTI</v>
      </c>
      <c r="H277" s="22" t="s">
        <v>29</v>
      </c>
      <c r="I277" s="42" t="str">
        <f>$L277</f>
        <v/>
      </c>
      <c r="J277" s="42" t="str">
        <f>$L277</f>
        <v/>
      </c>
      <c r="K277" s="42" t="str">
        <f>$L277</f>
        <v/>
      </c>
      <c r="L277" s="42" t="str">
        <f>IF(R277="","",R277/4)</f>
        <v/>
      </c>
      <c r="M277" s="43" t="str">
        <f>IF(SUM(S277:AB277)=0,"",SUM(S277:AB277))</f>
        <v/>
      </c>
      <c r="N277" s="43" t="str">
        <f>IF(SUM(AC277:AG277)=0,"",SUM(AC277:AG277))</f>
        <v/>
      </c>
      <c r="O277" s="43" t="str">
        <f>IF(SUM(AH277:AL277)=0,"",SUM(AH277:AL277))</f>
        <v/>
      </c>
      <c r="P277" s="32"/>
      <c r="Q277" s="32"/>
      <c r="R277" s="48" t="s">
        <v>171</v>
      </c>
      <c r="S277" s="50" t="s">
        <v>171</v>
      </c>
      <c r="T277" s="50" t="s">
        <v>171</v>
      </c>
      <c r="U277" s="50" t="s">
        <v>171</v>
      </c>
      <c r="V277" s="50" t="s">
        <v>171</v>
      </c>
      <c r="W277" s="50" t="s">
        <v>171</v>
      </c>
      <c r="X277" s="50" t="s">
        <v>171</v>
      </c>
      <c r="Y277" s="50" t="s">
        <v>171</v>
      </c>
      <c r="Z277" s="50" t="s">
        <v>171</v>
      </c>
      <c r="AA277" s="50" t="s">
        <v>171</v>
      </c>
      <c r="AB277" s="50" t="s">
        <v>171</v>
      </c>
      <c r="AC277" s="50" t="s">
        <v>171</v>
      </c>
      <c r="AD277" s="50" t="s">
        <v>171</v>
      </c>
      <c r="AE277" s="50" t="s">
        <v>171</v>
      </c>
      <c r="AF277" s="50" t="s">
        <v>171</v>
      </c>
      <c r="AG277" s="50" t="s">
        <v>171</v>
      </c>
      <c r="AH277" s="50" t="s">
        <v>171</v>
      </c>
      <c r="AI277" s="50" t="s">
        <v>171</v>
      </c>
      <c r="AJ277" s="50" t="s">
        <v>171</v>
      </c>
      <c r="AK277" s="50" t="s">
        <v>171</v>
      </c>
      <c r="AL277" s="50" t="s">
        <v>171</v>
      </c>
    </row>
    <row r="278" spans="2:38">
      <c r="B278" s="26"/>
      <c r="C278" s="23" t="s">
        <v>92</v>
      </c>
      <c r="D278" s="6" t="str">
        <f>IF(SUM(I278:O278)=0,"\I: ","CHP")</f>
        <v>CHP</v>
      </c>
      <c r="E278" s="23" t="s">
        <v>60</v>
      </c>
      <c r="F278" s="6" t="str">
        <f>F277</f>
        <v>IT</v>
      </c>
      <c r="G278" s="22" t="str">
        <f>$G$7</f>
        <v>PASTI</v>
      </c>
      <c r="H278" t="s">
        <v>30</v>
      </c>
      <c r="I278" s="42">
        <f>IF(SUM(I279:I281)=0,"",SUM(I279:I281))</f>
        <v>26.7</v>
      </c>
      <c r="J278" s="42">
        <f t="shared" ref="J278:L278" si="390">IF(SUM(J279:J281)=0,"",SUM(J279:J281))</f>
        <v>26.7</v>
      </c>
      <c r="K278" s="42">
        <f t="shared" si="390"/>
        <v>26.7</v>
      </c>
      <c r="L278" s="42">
        <f t="shared" si="390"/>
        <v>26.7</v>
      </c>
      <c r="M278" s="43" t="str">
        <f>IF(SUM(M279:M281)=0,"",SUM(M279:M281))</f>
        <v/>
      </c>
      <c r="N278" s="43" t="str">
        <f t="shared" ref="N278:O278" si="391">IF(SUM(N279:N281)=0,"",SUM(N279:N281))</f>
        <v/>
      </c>
      <c r="O278" s="43" t="str">
        <f t="shared" si="391"/>
        <v/>
      </c>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row>
    <row r="279" spans="2:38">
      <c r="B279" s="26">
        <v>14</v>
      </c>
      <c r="C279" s="30" t="s">
        <v>2</v>
      </c>
      <c r="D279" s="6" t="s">
        <v>90</v>
      </c>
      <c r="E279" s="26"/>
      <c r="F279" s="6" t="str">
        <f t="shared" ref="F279:F294" si="392">F278</f>
        <v>IT</v>
      </c>
      <c r="G279" s="6" t="s">
        <v>90</v>
      </c>
      <c r="H279" s="28"/>
      <c r="I279" s="33" t="str">
        <f>$L279</f>
        <v/>
      </c>
      <c r="J279" s="33" t="str">
        <f t="shared" ref="I279:K281" si="393">$L279</f>
        <v/>
      </c>
      <c r="K279" s="33" t="str">
        <f t="shared" si="393"/>
        <v/>
      </c>
      <c r="L279" s="33" t="str">
        <f>IF(R279="","",R279/4)</f>
        <v/>
      </c>
      <c r="M279" s="33" t="str">
        <f>IF(SUM(S279:AB279)=0,"",SUM(S279:AB279))</f>
        <v/>
      </c>
      <c r="N279" s="33" t="str">
        <f>IF(SUM(AC279:AG279)=0,"",SUM(AC279:AG279))</f>
        <v/>
      </c>
      <c r="O279" s="33" t="str">
        <f>IF(SUM(AH279:AL279)=0,"",SUM(AH279:AL279))</f>
        <v/>
      </c>
      <c r="P279" s="33"/>
      <c r="Q279" s="33"/>
      <c r="R279" s="48" t="s">
        <v>171</v>
      </c>
      <c r="S279" s="50" t="s">
        <v>171</v>
      </c>
      <c r="T279" s="50" t="s">
        <v>171</v>
      </c>
      <c r="U279" s="50" t="s">
        <v>171</v>
      </c>
      <c r="V279" s="50" t="s">
        <v>171</v>
      </c>
      <c r="W279" s="50" t="s">
        <v>171</v>
      </c>
      <c r="X279" s="50" t="s">
        <v>171</v>
      </c>
      <c r="Y279" s="50" t="s">
        <v>171</v>
      </c>
      <c r="Z279" s="50" t="s">
        <v>171</v>
      </c>
      <c r="AA279" s="50" t="s">
        <v>171</v>
      </c>
      <c r="AB279" s="50" t="s">
        <v>171</v>
      </c>
      <c r="AC279" s="50" t="s">
        <v>171</v>
      </c>
      <c r="AD279" s="50" t="s">
        <v>171</v>
      </c>
      <c r="AE279" s="50" t="s">
        <v>171</v>
      </c>
      <c r="AF279" s="50" t="s">
        <v>171</v>
      </c>
      <c r="AG279" s="50" t="s">
        <v>171</v>
      </c>
      <c r="AH279" s="50" t="s">
        <v>171</v>
      </c>
      <c r="AI279" s="50" t="s">
        <v>171</v>
      </c>
      <c r="AJ279" s="50" t="s">
        <v>171</v>
      </c>
      <c r="AK279" s="50" t="s">
        <v>171</v>
      </c>
      <c r="AL279" s="50" t="s">
        <v>171</v>
      </c>
    </row>
    <row r="280" spans="2:38">
      <c r="B280" s="26">
        <v>19</v>
      </c>
      <c r="C280" s="30" t="s">
        <v>99</v>
      </c>
      <c r="D280" s="6" t="s">
        <v>90</v>
      </c>
      <c r="E280" s="26"/>
      <c r="F280" s="6" t="str">
        <f t="shared" si="392"/>
        <v>IT</v>
      </c>
      <c r="G280" s="6" t="s">
        <v>90</v>
      </c>
      <c r="H280" s="28"/>
      <c r="I280" s="33" t="str">
        <f t="shared" si="393"/>
        <v/>
      </c>
      <c r="J280" s="33" t="str">
        <f t="shared" si="393"/>
        <v/>
      </c>
      <c r="K280" s="33" t="str">
        <f t="shared" si="393"/>
        <v/>
      </c>
      <c r="L280" s="33" t="str">
        <f>IF(R280="","",R280/4)</f>
        <v/>
      </c>
      <c r="M280" s="33" t="str">
        <f t="shared" ref="M280:M281" si="394">IF(SUM(S280:AB280)=0,"",SUM(S280:AB280))</f>
        <v/>
      </c>
      <c r="N280" s="33" t="str">
        <f t="shared" ref="N280:N281" si="395">IF(SUM(AC280:AG280)=0,"",SUM(AC280:AG280))</f>
        <v/>
      </c>
      <c r="O280" s="33" t="str">
        <f t="shared" ref="O280:O281" si="396">IF(SUM(AH280:AL280)=0,"",SUM(AH280:AL280))</f>
        <v/>
      </c>
      <c r="P280" s="33"/>
      <c r="Q280" s="33"/>
      <c r="R280" s="48" t="s">
        <v>171</v>
      </c>
      <c r="S280" s="50" t="s">
        <v>171</v>
      </c>
      <c r="T280" s="50" t="s">
        <v>171</v>
      </c>
      <c r="U280" s="50" t="s">
        <v>171</v>
      </c>
      <c r="V280" s="50" t="s">
        <v>171</v>
      </c>
      <c r="W280" s="50" t="s">
        <v>171</v>
      </c>
      <c r="X280" s="50" t="s">
        <v>171</v>
      </c>
      <c r="Y280" s="50" t="s">
        <v>171</v>
      </c>
      <c r="Z280" s="50" t="s">
        <v>171</v>
      </c>
      <c r="AA280" s="50" t="s">
        <v>171</v>
      </c>
      <c r="AB280" s="50" t="s">
        <v>171</v>
      </c>
      <c r="AC280" s="50" t="s">
        <v>171</v>
      </c>
      <c r="AD280" s="50" t="s">
        <v>171</v>
      </c>
      <c r="AE280" s="50" t="s">
        <v>171</v>
      </c>
      <c r="AF280" s="50" t="s">
        <v>171</v>
      </c>
      <c r="AG280" s="50" t="s">
        <v>171</v>
      </c>
      <c r="AH280" s="50" t="s">
        <v>171</v>
      </c>
      <c r="AI280" s="50" t="s">
        <v>171</v>
      </c>
      <c r="AJ280" s="50" t="s">
        <v>171</v>
      </c>
      <c r="AK280" s="50" t="s">
        <v>171</v>
      </c>
      <c r="AL280" s="50" t="s">
        <v>171</v>
      </c>
    </row>
    <row r="281" spans="2:38">
      <c r="B281" s="26">
        <v>24</v>
      </c>
      <c r="C281" s="30" t="s">
        <v>4</v>
      </c>
      <c r="D281" s="6" t="s">
        <v>90</v>
      </c>
      <c r="E281" s="26"/>
      <c r="F281" s="6" t="str">
        <f t="shared" si="392"/>
        <v>IT</v>
      </c>
      <c r="G281" s="6" t="s">
        <v>90</v>
      </c>
      <c r="H281" s="28"/>
      <c r="I281" s="33">
        <f t="shared" si="393"/>
        <v>26.7</v>
      </c>
      <c r="J281" s="33">
        <f t="shared" si="393"/>
        <v>26.7</v>
      </c>
      <c r="K281" s="33">
        <f t="shared" si="393"/>
        <v>26.7</v>
      </c>
      <c r="L281" s="33">
        <f>IF(R281="","",R281/4)</f>
        <v>26.7</v>
      </c>
      <c r="M281" s="33" t="str">
        <f t="shared" si="394"/>
        <v/>
      </c>
      <c r="N281" s="33" t="str">
        <f t="shared" si="395"/>
        <v/>
      </c>
      <c r="O281" s="33" t="str">
        <f t="shared" si="396"/>
        <v/>
      </c>
      <c r="P281" s="33"/>
      <c r="Q281" s="33"/>
      <c r="R281" s="48">
        <v>106.8</v>
      </c>
      <c r="S281" s="50" t="s">
        <v>171</v>
      </c>
      <c r="T281" s="50" t="s">
        <v>171</v>
      </c>
      <c r="U281" s="50" t="s">
        <v>171</v>
      </c>
      <c r="V281" s="50" t="s">
        <v>171</v>
      </c>
      <c r="W281" s="50" t="s">
        <v>171</v>
      </c>
      <c r="X281" s="50" t="s">
        <v>171</v>
      </c>
      <c r="Y281" s="50" t="s">
        <v>171</v>
      </c>
      <c r="Z281" s="50" t="s">
        <v>171</v>
      </c>
      <c r="AA281" s="50" t="s">
        <v>171</v>
      </c>
      <c r="AB281" s="50" t="s">
        <v>171</v>
      </c>
      <c r="AC281" s="50" t="s">
        <v>171</v>
      </c>
      <c r="AD281" s="50" t="s">
        <v>171</v>
      </c>
      <c r="AE281" s="50" t="s">
        <v>171</v>
      </c>
      <c r="AF281" s="50" t="s">
        <v>171</v>
      </c>
      <c r="AG281" s="50" t="s">
        <v>171</v>
      </c>
      <c r="AH281" s="50" t="s">
        <v>171</v>
      </c>
      <c r="AI281" s="50" t="s">
        <v>171</v>
      </c>
      <c r="AJ281" s="50" t="s">
        <v>171</v>
      </c>
      <c r="AK281" s="50" t="s">
        <v>171</v>
      </c>
      <c r="AL281" s="50" t="s">
        <v>171</v>
      </c>
    </row>
    <row r="282" spans="2:38">
      <c r="B282" s="26"/>
      <c r="C282" s="23" t="s">
        <v>92</v>
      </c>
      <c r="D282" s="6" t="str">
        <f t="shared" ref="D282" si="397">IF(SUM(I282:O282)=0,"\I: ","CHP")</f>
        <v xml:space="preserve">\I: </v>
      </c>
      <c r="E282" s="23" t="s">
        <v>63</v>
      </c>
      <c r="F282" s="6" t="str">
        <f t="shared" si="392"/>
        <v>IT</v>
      </c>
      <c r="G282" s="22" t="str">
        <f>$G$7</f>
        <v>PASTI</v>
      </c>
      <c r="H282" t="s">
        <v>33</v>
      </c>
      <c r="I282" s="42" t="str">
        <f>IF(SUM(I283:I285)=0,"",SUM(I283:I285))</f>
        <v/>
      </c>
      <c r="J282" s="42" t="str">
        <f t="shared" ref="J282:K282" si="398">IF(SUM(J283:J285)=0,"",SUM(J283:J285))</f>
        <v/>
      </c>
      <c r="K282" s="42" t="str">
        <f t="shared" si="398"/>
        <v/>
      </c>
      <c r="L282" s="42" t="str">
        <f>IF(SUM(L283:L285)=0,"",SUM(L283:L285))</f>
        <v/>
      </c>
      <c r="M282" s="43" t="str">
        <f>IF(SUM(M283:M285)=0,"",SUM(M283:M285))</f>
        <v/>
      </c>
      <c r="N282" s="43" t="str">
        <f>IF(SUM(N283:N285)=0,"",SUM(N283:N285))</f>
        <v/>
      </c>
      <c r="O282" s="43" t="str">
        <f>IF(SUM(O283:O285)=0,"",SUM(O283:O285))</f>
        <v/>
      </c>
      <c r="P282" s="32"/>
      <c r="Q282" s="32"/>
      <c r="R282" s="43"/>
      <c r="S282" s="43"/>
      <c r="T282" s="43"/>
      <c r="U282" s="43"/>
      <c r="V282" s="43"/>
      <c r="W282" s="43"/>
      <c r="X282" s="43"/>
      <c r="Y282" s="43"/>
      <c r="Z282" s="43"/>
      <c r="AA282" s="43"/>
      <c r="AB282" s="43" t="s">
        <v>171</v>
      </c>
      <c r="AC282" s="43"/>
      <c r="AD282" s="43"/>
      <c r="AE282" s="43"/>
      <c r="AF282" s="43"/>
      <c r="AG282" s="43" t="s">
        <v>171</v>
      </c>
      <c r="AH282" s="43"/>
      <c r="AI282" s="43"/>
      <c r="AJ282" s="43"/>
      <c r="AK282" s="43"/>
      <c r="AL282" s="43"/>
    </row>
    <row r="283" spans="2:38">
      <c r="B283" s="26">
        <v>35</v>
      </c>
      <c r="C283" s="30" t="s">
        <v>2</v>
      </c>
      <c r="D283" s="6" t="s">
        <v>90</v>
      </c>
      <c r="E283" s="26"/>
      <c r="F283" s="6" t="str">
        <f t="shared" si="392"/>
        <v>IT</v>
      </c>
      <c r="G283" s="6" t="s">
        <v>90</v>
      </c>
      <c r="H283" s="28"/>
      <c r="I283" s="33" t="str">
        <f t="shared" ref="I283:K287" si="399">$L283</f>
        <v/>
      </c>
      <c r="J283" s="33" t="str">
        <f t="shared" si="399"/>
        <v/>
      </c>
      <c r="K283" s="33" t="str">
        <f t="shared" si="399"/>
        <v/>
      </c>
      <c r="L283" s="33" t="str">
        <f>IF(R283="","",R283/4)</f>
        <v/>
      </c>
      <c r="M283" s="33" t="str">
        <f>IF(SUM(S283:AB283)=0,"",SUM(S283:AB283))</f>
        <v/>
      </c>
      <c r="N283" s="33" t="str">
        <f>IF(SUM(AC283:AG283)=0,"",SUM(AC283:AG283))</f>
        <v/>
      </c>
      <c r="O283" s="33" t="str">
        <f>IF(SUM(AH283:AL283)=0,"",SUM(AH283:AL283))</f>
        <v/>
      </c>
      <c r="P283" s="33"/>
      <c r="Q283" s="33"/>
      <c r="R283" s="48" t="s">
        <v>171</v>
      </c>
      <c r="S283" s="50" t="s">
        <v>171</v>
      </c>
      <c r="T283" s="50" t="s">
        <v>171</v>
      </c>
      <c r="U283" s="50" t="s">
        <v>171</v>
      </c>
      <c r="V283" s="50" t="s">
        <v>171</v>
      </c>
      <c r="W283" s="50" t="s">
        <v>171</v>
      </c>
      <c r="X283" s="50" t="s">
        <v>171</v>
      </c>
      <c r="Y283" s="50" t="s">
        <v>171</v>
      </c>
      <c r="Z283" s="50" t="s">
        <v>171</v>
      </c>
      <c r="AA283" s="50" t="s">
        <v>171</v>
      </c>
      <c r="AB283" s="50" t="s">
        <v>171</v>
      </c>
      <c r="AC283" s="50" t="s">
        <v>171</v>
      </c>
      <c r="AD283" s="50" t="s">
        <v>171</v>
      </c>
      <c r="AE283" s="50" t="s">
        <v>171</v>
      </c>
      <c r="AF283" s="50" t="s">
        <v>171</v>
      </c>
      <c r="AG283" s="50" t="s">
        <v>171</v>
      </c>
      <c r="AH283" s="50" t="s">
        <v>171</v>
      </c>
      <c r="AI283" s="50" t="s">
        <v>171</v>
      </c>
      <c r="AJ283" s="50" t="s">
        <v>171</v>
      </c>
      <c r="AK283" s="50" t="s">
        <v>171</v>
      </c>
      <c r="AL283" s="50" t="s">
        <v>171</v>
      </c>
    </row>
    <row r="284" spans="2:38">
      <c r="B284" s="26">
        <v>40</v>
      </c>
      <c r="C284" s="30" t="s">
        <v>99</v>
      </c>
      <c r="D284" s="6" t="s">
        <v>90</v>
      </c>
      <c r="E284" s="26"/>
      <c r="F284" s="6" t="str">
        <f t="shared" si="392"/>
        <v>IT</v>
      </c>
      <c r="G284" s="6" t="s">
        <v>90</v>
      </c>
      <c r="H284" s="28"/>
      <c r="I284" s="33" t="str">
        <f t="shared" si="399"/>
        <v/>
      </c>
      <c r="J284" s="33" t="str">
        <f t="shared" si="399"/>
        <v/>
      </c>
      <c r="K284" s="33" t="str">
        <f t="shared" si="399"/>
        <v/>
      </c>
      <c r="L284" s="33" t="str">
        <f>IF(R284="","",R284/4)</f>
        <v/>
      </c>
      <c r="M284" s="33" t="str">
        <f t="shared" ref="M284:M285" si="400">IF(SUM(S284:AB284)=0,"",SUM(S284:AB284))</f>
        <v/>
      </c>
      <c r="N284" s="33" t="str">
        <f t="shared" ref="N284:N285" si="401">IF(SUM(AC284:AG284)=0,"",SUM(AC284:AG284))</f>
        <v/>
      </c>
      <c r="O284" s="33" t="str">
        <f t="shared" ref="O284:O285" si="402">IF(SUM(AH284:AL284)=0,"",SUM(AH284:AL284))</f>
        <v/>
      </c>
      <c r="P284" s="33"/>
      <c r="Q284" s="33"/>
      <c r="R284" s="48" t="s">
        <v>171</v>
      </c>
      <c r="S284" s="50" t="s">
        <v>171</v>
      </c>
      <c r="T284" s="50" t="s">
        <v>171</v>
      </c>
      <c r="U284" s="50" t="s">
        <v>171</v>
      </c>
      <c r="V284" s="50" t="s">
        <v>171</v>
      </c>
      <c r="W284" s="50" t="s">
        <v>171</v>
      </c>
      <c r="X284" s="50" t="s">
        <v>171</v>
      </c>
      <c r="Y284" s="50" t="s">
        <v>171</v>
      </c>
      <c r="Z284" s="50" t="s">
        <v>171</v>
      </c>
      <c r="AA284" s="50" t="s">
        <v>171</v>
      </c>
      <c r="AB284" s="50" t="s">
        <v>171</v>
      </c>
      <c r="AC284" s="50" t="s">
        <v>171</v>
      </c>
      <c r="AD284" s="50" t="s">
        <v>171</v>
      </c>
      <c r="AE284" s="50" t="s">
        <v>171</v>
      </c>
      <c r="AF284" s="50" t="s">
        <v>171</v>
      </c>
      <c r="AG284" s="50" t="s">
        <v>171</v>
      </c>
      <c r="AH284" s="50" t="s">
        <v>171</v>
      </c>
      <c r="AI284" s="50" t="s">
        <v>171</v>
      </c>
      <c r="AJ284" s="50" t="s">
        <v>171</v>
      </c>
      <c r="AK284" s="50" t="s">
        <v>171</v>
      </c>
      <c r="AL284" s="50" t="s">
        <v>171</v>
      </c>
    </row>
    <row r="285" spans="2:38">
      <c r="B285" s="26">
        <v>45</v>
      </c>
      <c r="C285" s="30" t="s">
        <v>4</v>
      </c>
      <c r="D285" s="6" t="s">
        <v>90</v>
      </c>
      <c r="E285" s="26"/>
      <c r="F285" s="6" t="str">
        <f t="shared" si="392"/>
        <v>IT</v>
      </c>
      <c r="G285" s="6" t="s">
        <v>90</v>
      </c>
      <c r="H285" s="28"/>
      <c r="I285" s="33" t="str">
        <f t="shared" si="399"/>
        <v/>
      </c>
      <c r="J285" s="33" t="str">
        <f t="shared" si="399"/>
        <v/>
      </c>
      <c r="K285" s="33" t="str">
        <f t="shared" si="399"/>
        <v/>
      </c>
      <c r="L285" s="33" t="str">
        <f>IF(R285="","",R285/4)</f>
        <v/>
      </c>
      <c r="M285" s="33" t="str">
        <f t="shared" si="400"/>
        <v/>
      </c>
      <c r="N285" s="33" t="str">
        <f t="shared" si="401"/>
        <v/>
      </c>
      <c r="O285" s="33" t="str">
        <f t="shared" si="402"/>
        <v/>
      </c>
      <c r="P285" s="33"/>
      <c r="Q285" s="33"/>
      <c r="R285" s="48" t="s">
        <v>171</v>
      </c>
      <c r="S285" s="50" t="s">
        <v>171</v>
      </c>
      <c r="T285" s="50" t="s">
        <v>171</v>
      </c>
      <c r="U285" s="50" t="s">
        <v>171</v>
      </c>
      <c r="V285" s="50" t="s">
        <v>171</v>
      </c>
      <c r="W285" s="50" t="s">
        <v>171</v>
      </c>
      <c r="X285" s="50" t="s">
        <v>171</v>
      </c>
      <c r="Y285" s="50" t="s">
        <v>171</v>
      </c>
      <c r="Z285" s="50" t="s">
        <v>171</v>
      </c>
      <c r="AA285" s="50" t="s">
        <v>171</v>
      </c>
      <c r="AB285" s="50" t="s">
        <v>171</v>
      </c>
      <c r="AC285" s="50" t="s">
        <v>171</v>
      </c>
      <c r="AD285" s="50" t="s">
        <v>171</v>
      </c>
      <c r="AE285" s="50" t="s">
        <v>171</v>
      </c>
      <c r="AF285" s="50" t="s">
        <v>171</v>
      </c>
      <c r="AG285" s="50" t="s">
        <v>171</v>
      </c>
      <c r="AH285" s="50" t="s">
        <v>171</v>
      </c>
      <c r="AI285" s="50" t="s">
        <v>171</v>
      </c>
      <c r="AJ285" s="50" t="s">
        <v>171</v>
      </c>
      <c r="AK285" s="50" t="s">
        <v>171</v>
      </c>
      <c r="AL285" s="50" t="s">
        <v>171</v>
      </c>
    </row>
    <row r="286" spans="2:38">
      <c r="B286" s="31">
        <v>51</v>
      </c>
      <c r="C286" t="s">
        <v>7</v>
      </c>
      <c r="D286" s="6" t="str">
        <f t="shared" ref="D286:D288" si="403">IF(SUM(I286:O286)=0,"\I: ","CHP")</f>
        <v>CHP</v>
      </c>
      <c r="E286" t="s">
        <v>64</v>
      </c>
      <c r="F286" s="6" t="str">
        <f t="shared" si="392"/>
        <v>IT</v>
      </c>
      <c r="G286" s="22" t="str">
        <f t="shared" ref="G286:G288" si="404">$G$7</f>
        <v>PASTI</v>
      </c>
      <c r="H286" t="s">
        <v>34</v>
      </c>
      <c r="I286" s="42">
        <f t="shared" si="399"/>
        <v>1314.3500000000001</v>
      </c>
      <c r="J286" s="42">
        <f t="shared" si="399"/>
        <v>1314.3500000000001</v>
      </c>
      <c r="K286" s="42">
        <f t="shared" si="399"/>
        <v>1314.3500000000001</v>
      </c>
      <c r="L286" s="42">
        <f>IF(R286="","",R286/4)</f>
        <v>1314.3500000000001</v>
      </c>
      <c r="M286" s="43">
        <f>IF(SUM(S286:AB286)=0,"",SUM(S286:AB286))</f>
        <v>5743.5</v>
      </c>
      <c r="N286" s="43">
        <f>IF(SUM(AC286:AG286)=0,"",SUM(AC286:AG286))</f>
        <v>138</v>
      </c>
      <c r="O286" s="43" t="str">
        <f>IF(SUM(AH286:AL286)=0,"",SUM(AH286:AL286))</f>
        <v/>
      </c>
      <c r="P286" s="32"/>
      <c r="Q286" s="32"/>
      <c r="R286" s="48">
        <v>5257.4000000000005</v>
      </c>
      <c r="S286" s="50">
        <v>1067</v>
      </c>
      <c r="T286" s="50" t="s">
        <v>171</v>
      </c>
      <c r="U286" s="50">
        <v>374.5</v>
      </c>
      <c r="V286" s="50">
        <v>362</v>
      </c>
      <c r="W286" s="50">
        <v>765</v>
      </c>
      <c r="X286" s="50">
        <v>1492</v>
      </c>
      <c r="Y286" s="50">
        <v>870</v>
      </c>
      <c r="Z286" s="50">
        <v>813</v>
      </c>
      <c r="AA286" s="50" t="s">
        <v>171</v>
      </c>
      <c r="AB286" s="50" t="s">
        <v>171</v>
      </c>
      <c r="AC286" s="50" t="s">
        <v>171</v>
      </c>
      <c r="AD286" s="50">
        <v>138</v>
      </c>
      <c r="AE286" s="50" t="s">
        <v>171</v>
      </c>
      <c r="AF286" s="50" t="s">
        <v>171</v>
      </c>
      <c r="AG286" s="50" t="s">
        <v>171</v>
      </c>
      <c r="AH286" s="50" t="s">
        <v>171</v>
      </c>
      <c r="AI286" s="50" t="s">
        <v>171</v>
      </c>
      <c r="AJ286" s="50" t="s">
        <v>171</v>
      </c>
      <c r="AK286" s="50" t="s">
        <v>171</v>
      </c>
      <c r="AL286" s="50" t="s">
        <v>171</v>
      </c>
    </row>
    <row r="287" spans="2:38">
      <c r="B287" s="26">
        <v>56</v>
      </c>
      <c r="C287" t="s">
        <v>8</v>
      </c>
      <c r="D287" s="6" t="str">
        <f t="shared" si="403"/>
        <v>CHP</v>
      </c>
      <c r="E287" t="s">
        <v>65</v>
      </c>
      <c r="F287" s="6" t="str">
        <f t="shared" si="392"/>
        <v>IT</v>
      </c>
      <c r="G287" s="22" t="str">
        <f t="shared" si="404"/>
        <v>PASTI</v>
      </c>
      <c r="H287" t="s">
        <v>35</v>
      </c>
      <c r="I287" s="42">
        <f t="shared" si="399"/>
        <v>411.03749999999991</v>
      </c>
      <c r="J287" s="42">
        <f t="shared" si="399"/>
        <v>411.03749999999991</v>
      </c>
      <c r="K287" s="42">
        <f t="shared" si="399"/>
        <v>411.03749999999991</v>
      </c>
      <c r="L287" s="42">
        <f>IF(R287="","",R287/4)</f>
        <v>411.03749999999991</v>
      </c>
      <c r="M287" s="43">
        <f t="shared" ref="M287" si="405">IF(SUM(S287:AB287)=0,"",SUM(S287:AB287))</f>
        <v>165.23000000000002</v>
      </c>
      <c r="N287" s="43">
        <f t="shared" ref="N287" si="406">IF(SUM(AC287:AG287)=0,"",SUM(AC287:AG287))</f>
        <v>12.4</v>
      </c>
      <c r="O287" s="43" t="str">
        <f t="shared" ref="O287" si="407">IF(SUM(AH287:AL287)=0,"",SUM(AH287:AL287))</f>
        <v/>
      </c>
      <c r="P287" s="32"/>
      <c r="Q287" s="32"/>
      <c r="R287" s="48">
        <v>1644.1499999999996</v>
      </c>
      <c r="S287" s="50">
        <v>32.200000000000003</v>
      </c>
      <c r="T287" s="50">
        <v>5.0999999999999996</v>
      </c>
      <c r="U287" s="50">
        <v>3</v>
      </c>
      <c r="V287" s="50" t="s">
        <v>171</v>
      </c>
      <c r="W287" s="50">
        <v>18.489999999999998</v>
      </c>
      <c r="X287" s="50" t="s">
        <v>171</v>
      </c>
      <c r="Y287" s="50" t="s">
        <v>171</v>
      </c>
      <c r="Z287" s="50">
        <v>30.7</v>
      </c>
      <c r="AA287" s="50" t="s">
        <v>171</v>
      </c>
      <c r="AB287" s="50">
        <v>75.740000000000009</v>
      </c>
      <c r="AC287" s="50" t="s">
        <v>171</v>
      </c>
      <c r="AD287" s="50" t="s">
        <v>171</v>
      </c>
      <c r="AE287" s="50">
        <v>12.4</v>
      </c>
      <c r="AF287" s="50" t="s">
        <v>171</v>
      </c>
      <c r="AG287" s="50" t="s">
        <v>171</v>
      </c>
      <c r="AH287" s="50" t="s">
        <v>171</v>
      </c>
      <c r="AI287" s="50" t="s">
        <v>171</v>
      </c>
      <c r="AJ287" s="50" t="s">
        <v>171</v>
      </c>
      <c r="AK287" s="50" t="s">
        <v>171</v>
      </c>
      <c r="AL287" s="50" t="s">
        <v>171</v>
      </c>
    </row>
    <row r="288" spans="2:38">
      <c r="B288" s="26"/>
      <c r="C288" s="23" t="s">
        <v>93</v>
      </c>
      <c r="D288" s="6" t="str">
        <f t="shared" si="403"/>
        <v>CHP</v>
      </c>
      <c r="E288" s="23" t="s">
        <v>66</v>
      </c>
      <c r="F288" s="6" t="str">
        <f t="shared" si="392"/>
        <v>IT</v>
      </c>
      <c r="G288" s="22" t="str">
        <f t="shared" si="404"/>
        <v>PASTI</v>
      </c>
      <c r="H288" t="s">
        <v>36</v>
      </c>
      <c r="I288" s="42">
        <f>IF(SUM(I289:I291)=0,"",SUM(I289:I291))</f>
        <v>734.77</v>
      </c>
      <c r="J288" s="42">
        <f t="shared" ref="J288:K288" si="408">IF(SUM(J289:J291)=0,"",SUM(J289:J291))</f>
        <v>734.77</v>
      </c>
      <c r="K288" s="42">
        <f t="shared" si="408"/>
        <v>734.77</v>
      </c>
      <c r="L288" s="42">
        <f>IF(SUM(L289:L291)=0,"",SUM(L289:L291))</f>
        <v>734.77</v>
      </c>
      <c r="M288" s="43">
        <f>IF(SUM(M289:M291)=0,"",SUM(M289:M291))</f>
        <v>12</v>
      </c>
      <c r="N288" s="43" t="str">
        <f>IF(SUM(N289:N291)=0,"",SUM(N289:N291))</f>
        <v/>
      </c>
      <c r="O288" s="43" t="str">
        <f>IF(SUM(O289:O291)=0,"",SUM(O289:O291))</f>
        <v/>
      </c>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row>
    <row r="289" spans="2:38">
      <c r="B289" s="26">
        <v>61</v>
      </c>
      <c r="C289" s="29" t="s">
        <v>4</v>
      </c>
      <c r="D289" s="6" t="s">
        <v>90</v>
      </c>
      <c r="E289" s="27"/>
      <c r="F289" s="6" t="str">
        <f t="shared" si="392"/>
        <v>IT</v>
      </c>
      <c r="G289" s="6" t="s">
        <v>90</v>
      </c>
      <c r="H289" s="28"/>
      <c r="I289" s="33">
        <f t="shared" ref="I289:K294" si="409">$L289</f>
        <v>364.16999999999996</v>
      </c>
      <c r="J289" s="33">
        <f t="shared" si="409"/>
        <v>364.16999999999996</v>
      </c>
      <c r="K289" s="33">
        <f t="shared" si="409"/>
        <v>364.16999999999996</v>
      </c>
      <c r="L289" s="33">
        <f t="shared" ref="L289:L294" si="410">IF(R289="","",R289/4)</f>
        <v>364.16999999999996</v>
      </c>
      <c r="M289" s="33">
        <f t="shared" ref="M289:M294" si="411">IF(SUM(S289:AB289)=0,"",SUM(S289:AB289))</f>
        <v>12</v>
      </c>
      <c r="N289" s="33" t="str">
        <f t="shared" ref="N289:N294" si="412">IF(SUM(AC289:AG289)=0,"",SUM(AC289:AG289))</f>
        <v/>
      </c>
      <c r="O289" s="33" t="str">
        <f t="shared" ref="O289:O294" si="413">IF(SUM(AH289:AL289)=0,"",SUM(AH289:AL289))</f>
        <v/>
      </c>
      <c r="P289" s="33"/>
      <c r="Q289" s="33"/>
      <c r="R289" s="48">
        <v>1456.6799999999998</v>
      </c>
      <c r="S289" s="50">
        <v>5.9</v>
      </c>
      <c r="T289" s="50" t="s">
        <v>171</v>
      </c>
      <c r="U289" s="50" t="s">
        <v>171</v>
      </c>
      <c r="V289" s="50" t="s">
        <v>171</v>
      </c>
      <c r="W289" s="50" t="s">
        <v>171</v>
      </c>
      <c r="X289" s="50" t="s">
        <v>171</v>
      </c>
      <c r="Y289" s="50" t="s">
        <v>171</v>
      </c>
      <c r="Z289" s="50" t="s">
        <v>171</v>
      </c>
      <c r="AA289" s="50" t="s">
        <v>171</v>
      </c>
      <c r="AB289" s="50">
        <v>6.1</v>
      </c>
      <c r="AC289" s="50" t="s">
        <v>171</v>
      </c>
      <c r="AD289" s="50" t="s">
        <v>171</v>
      </c>
      <c r="AE289" s="50" t="s">
        <v>171</v>
      </c>
      <c r="AF289" s="50" t="s">
        <v>171</v>
      </c>
      <c r="AG289" s="50" t="s">
        <v>171</v>
      </c>
      <c r="AH289" s="50" t="s">
        <v>171</v>
      </c>
      <c r="AI289" s="50" t="s">
        <v>171</v>
      </c>
      <c r="AJ289" s="50" t="s">
        <v>171</v>
      </c>
      <c r="AK289" s="50" t="s">
        <v>171</v>
      </c>
      <c r="AL289" s="50" t="s">
        <v>171</v>
      </c>
    </row>
    <row r="290" spans="2:38">
      <c r="B290" s="26">
        <v>71</v>
      </c>
      <c r="C290" s="29" t="s">
        <v>10</v>
      </c>
      <c r="D290" s="6" t="s">
        <v>90</v>
      </c>
      <c r="E290" s="27"/>
      <c r="F290" s="6" t="str">
        <f t="shared" si="392"/>
        <v>IT</v>
      </c>
      <c r="G290" s="6" t="s">
        <v>90</v>
      </c>
      <c r="H290" s="28"/>
      <c r="I290" s="33">
        <f t="shared" si="409"/>
        <v>260.47500000000002</v>
      </c>
      <c r="J290" s="33">
        <f t="shared" si="409"/>
        <v>260.47500000000002</v>
      </c>
      <c r="K290" s="33">
        <f t="shared" si="409"/>
        <v>260.47500000000002</v>
      </c>
      <c r="L290" s="33">
        <f t="shared" si="410"/>
        <v>260.47500000000002</v>
      </c>
      <c r="M290" s="33" t="str">
        <f t="shared" si="411"/>
        <v/>
      </c>
      <c r="N290" s="33" t="str">
        <f t="shared" si="412"/>
        <v/>
      </c>
      <c r="O290" s="33" t="str">
        <f t="shared" si="413"/>
        <v/>
      </c>
      <c r="P290" s="33"/>
      <c r="Q290" s="33"/>
      <c r="R290" s="48">
        <v>1041.9000000000001</v>
      </c>
      <c r="S290" s="50" t="s">
        <v>171</v>
      </c>
      <c r="T290" s="50" t="s">
        <v>171</v>
      </c>
      <c r="U290" s="50" t="s">
        <v>171</v>
      </c>
      <c r="V290" s="50" t="s">
        <v>171</v>
      </c>
      <c r="W290" s="50" t="s">
        <v>171</v>
      </c>
      <c r="X290" s="50" t="s">
        <v>171</v>
      </c>
      <c r="Y290" s="50" t="s">
        <v>171</v>
      </c>
      <c r="Z290" s="50" t="s">
        <v>171</v>
      </c>
      <c r="AA290" s="50" t="s">
        <v>171</v>
      </c>
      <c r="AB290" s="50" t="s">
        <v>171</v>
      </c>
      <c r="AC290" s="50" t="s">
        <v>171</v>
      </c>
      <c r="AD290" s="50" t="s">
        <v>171</v>
      </c>
      <c r="AE290" s="50" t="s">
        <v>171</v>
      </c>
      <c r="AF290" s="50" t="s">
        <v>171</v>
      </c>
      <c r="AG290" s="50" t="s">
        <v>171</v>
      </c>
      <c r="AH290" s="50" t="s">
        <v>171</v>
      </c>
      <c r="AI290" s="50" t="s">
        <v>171</v>
      </c>
      <c r="AJ290" s="50" t="s">
        <v>171</v>
      </c>
      <c r="AK290" s="50" t="s">
        <v>171</v>
      </c>
      <c r="AL290" s="50" t="s">
        <v>171</v>
      </c>
    </row>
    <row r="291" spans="2:38">
      <c r="B291" s="26">
        <v>76</v>
      </c>
      <c r="C291" s="29" t="s">
        <v>101</v>
      </c>
      <c r="D291" s="6" t="s">
        <v>90</v>
      </c>
      <c r="E291" s="27"/>
      <c r="F291" s="6" t="str">
        <f t="shared" si="392"/>
        <v>IT</v>
      </c>
      <c r="G291" s="6" t="s">
        <v>90</v>
      </c>
      <c r="H291" s="28"/>
      <c r="I291" s="33">
        <f t="shared" si="409"/>
        <v>110.125</v>
      </c>
      <c r="J291" s="33">
        <f t="shared" si="409"/>
        <v>110.125</v>
      </c>
      <c r="K291" s="33">
        <f t="shared" si="409"/>
        <v>110.125</v>
      </c>
      <c r="L291" s="33">
        <f t="shared" si="410"/>
        <v>110.125</v>
      </c>
      <c r="M291" s="33" t="str">
        <f t="shared" si="411"/>
        <v/>
      </c>
      <c r="N291" s="33" t="str">
        <f t="shared" si="412"/>
        <v/>
      </c>
      <c r="O291" s="33" t="str">
        <f t="shared" si="413"/>
        <v/>
      </c>
      <c r="P291" s="33"/>
      <c r="Q291" s="33"/>
      <c r="R291" s="48">
        <v>440.5</v>
      </c>
      <c r="S291" s="50" t="s">
        <v>171</v>
      </c>
      <c r="T291" s="50" t="s">
        <v>171</v>
      </c>
      <c r="U291" s="50" t="s">
        <v>171</v>
      </c>
      <c r="V291" s="50" t="s">
        <v>171</v>
      </c>
      <c r="W291" s="50" t="s">
        <v>171</v>
      </c>
      <c r="X291" s="50" t="s">
        <v>171</v>
      </c>
      <c r="Y291" s="50" t="s">
        <v>171</v>
      </c>
      <c r="Z291" s="50" t="s">
        <v>171</v>
      </c>
      <c r="AA291" s="50" t="s">
        <v>171</v>
      </c>
      <c r="AB291" s="50" t="s">
        <v>171</v>
      </c>
      <c r="AC291" s="50" t="s">
        <v>171</v>
      </c>
      <c r="AD291" s="50" t="s">
        <v>171</v>
      </c>
      <c r="AE291" s="50" t="s">
        <v>171</v>
      </c>
      <c r="AF291" s="50" t="s">
        <v>171</v>
      </c>
      <c r="AG291" s="50" t="s">
        <v>171</v>
      </c>
      <c r="AH291" s="50" t="s">
        <v>171</v>
      </c>
      <c r="AI291" s="50" t="s">
        <v>171</v>
      </c>
      <c r="AJ291" s="50" t="s">
        <v>171</v>
      </c>
      <c r="AK291" s="50" t="s">
        <v>171</v>
      </c>
      <c r="AL291" s="50" t="s">
        <v>171</v>
      </c>
    </row>
    <row r="292" spans="2:38">
      <c r="B292" s="26">
        <v>81</v>
      </c>
      <c r="C292" t="s">
        <v>12</v>
      </c>
      <c r="D292" s="6" t="str">
        <f t="shared" ref="D292:D294" si="414">IF(SUM(I292:O292)=0,"\I: ","CHP")</f>
        <v>CHP</v>
      </c>
      <c r="E292" t="s">
        <v>62</v>
      </c>
      <c r="F292" s="6" t="str">
        <f t="shared" si="392"/>
        <v>IT</v>
      </c>
      <c r="G292" s="22" t="str">
        <f t="shared" ref="G292:G294" si="415">$G$7</f>
        <v>PASTI</v>
      </c>
      <c r="H292" t="s">
        <v>32</v>
      </c>
      <c r="I292" s="42">
        <f t="shared" si="409"/>
        <v>100.10499999999999</v>
      </c>
      <c r="J292" s="42">
        <f t="shared" si="409"/>
        <v>100.10499999999999</v>
      </c>
      <c r="K292" s="42">
        <f t="shared" si="409"/>
        <v>100.10499999999999</v>
      </c>
      <c r="L292" s="42">
        <f t="shared" si="410"/>
        <v>100.10499999999999</v>
      </c>
      <c r="M292" s="43">
        <f t="shared" si="411"/>
        <v>6.8000000000000007</v>
      </c>
      <c r="N292" s="43" t="str">
        <f t="shared" si="412"/>
        <v/>
      </c>
      <c r="O292" s="43" t="str">
        <f t="shared" si="413"/>
        <v/>
      </c>
      <c r="P292" s="32"/>
      <c r="Q292" s="32"/>
      <c r="R292" s="48">
        <v>400.41999999999996</v>
      </c>
      <c r="S292" s="50" t="s">
        <v>171</v>
      </c>
      <c r="T292" s="50" t="s">
        <v>171</v>
      </c>
      <c r="U292" s="50" t="s">
        <v>171</v>
      </c>
      <c r="V292" s="50" t="s">
        <v>171</v>
      </c>
      <c r="W292" s="50">
        <v>4.9000000000000004</v>
      </c>
      <c r="X292" s="50">
        <v>1.9</v>
      </c>
      <c r="Y292" s="50" t="s">
        <v>171</v>
      </c>
      <c r="Z292" s="50" t="s">
        <v>171</v>
      </c>
      <c r="AA292" s="50" t="s">
        <v>171</v>
      </c>
      <c r="AB292" s="50" t="s">
        <v>171</v>
      </c>
      <c r="AC292" s="50" t="s">
        <v>171</v>
      </c>
      <c r="AD292" s="50" t="s">
        <v>171</v>
      </c>
      <c r="AE292" s="50" t="s">
        <v>171</v>
      </c>
      <c r="AF292" s="50" t="s">
        <v>171</v>
      </c>
      <c r="AG292" s="50" t="s">
        <v>171</v>
      </c>
      <c r="AH292" s="50" t="s">
        <v>171</v>
      </c>
      <c r="AI292" s="50" t="s">
        <v>171</v>
      </c>
      <c r="AJ292" s="50" t="s">
        <v>171</v>
      </c>
      <c r="AK292" s="50" t="s">
        <v>171</v>
      </c>
      <c r="AL292" s="50" t="s">
        <v>171</v>
      </c>
    </row>
    <row r="293" spans="2:38">
      <c r="B293" s="26">
        <v>102</v>
      </c>
      <c r="C293" t="s">
        <v>13</v>
      </c>
      <c r="D293" s="6" t="str">
        <f t="shared" si="414"/>
        <v>CHP</v>
      </c>
      <c r="E293" t="s">
        <v>61</v>
      </c>
      <c r="F293" s="6" t="str">
        <f t="shared" si="392"/>
        <v>IT</v>
      </c>
      <c r="G293" s="22" t="str">
        <f t="shared" si="415"/>
        <v>PASTI</v>
      </c>
      <c r="H293" t="s">
        <v>31</v>
      </c>
      <c r="I293" s="42">
        <f t="shared" si="409"/>
        <v>810.72500000000014</v>
      </c>
      <c r="J293" s="42">
        <f t="shared" si="409"/>
        <v>810.72500000000014</v>
      </c>
      <c r="K293" s="42">
        <f t="shared" si="409"/>
        <v>810.72500000000014</v>
      </c>
      <c r="L293" s="42">
        <f t="shared" si="410"/>
        <v>810.72500000000014</v>
      </c>
      <c r="M293" s="43">
        <f t="shared" si="411"/>
        <v>1000</v>
      </c>
      <c r="N293" s="43" t="str">
        <f t="shared" si="412"/>
        <v/>
      </c>
      <c r="O293" s="43" t="str">
        <f t="shared" si="413"/>
        <v/>
      </c>
      <c r="P293" s="32"/>
      <c r="Q293" s="32"/>
      <c r="R293" s="48">
        <v>3242.9000000000005</v>
      </c>
      <c r="S293" s="50" t="s">
        <v>171</v>
      </c>
      <c r="T293" s="50" t="s">
        <v>171</v>
      </c>
      <c r="U293" s="50">
        <v>240</v>
      </c>
      <c r="V293" s="50">
        <v>760</v>
      </c>
      <c r="W293" s="50" t="s">
        <v>171</v>
      </c>
      <c r="X293" s="50" t="s">
        <v>171</v>
      </c>
      <c r="Y293" s="50" t="s">
        <v>171</v>
      </c>
      <c r="Z293" s="50" t="s">
        <v>171</v>
      </c>
      <c r="AA293" s="50" t="s">
        <v>171</v>
      </c>
      <c r="AB293" s="50" t="s">
        <v>171</v>
      </c>
      <c r="AC293" s="50" t="s">
        <v>171</v>
      </c>
      <c r="AD293" s="50" t="s">
        <v>171</v>
      </c>
      <c r="AE293" s="50" t="s">
        <v>171</v>
      </c>
      <c r="AF293" s="50" t="s">
        <v>171</v>
      </c>
      <c r="AG293" s="50" t="s">
        <v>171</v>
      </c>
      <c r="AH293" s="50" t="s">
        <v>171</v>
      </c>
      <c r="AI293" s="50" t="s">
        <v>171</v>
      </c>
      <c r="AJ293" s="50" t="s">
        <v>171</v>
      </c>
      <c r="AK293" s="50" t="s">
        <v>171</v>
      </c>
      <c r="AL293" s="50" t="s">
        <v>171</v>
      </c>
    </row>
    <row r="294" spans="2:38">
      <c r="B294" s="35">
        <v>118</v>
      </c>
      <c r="C294" s="5" t="s">
        <v>14</v>
      </c>
      <c r="D294" s="5" t="str">
        <f t="shared" si="414"/>
        <v>CHP</v>
      </c>
      <c r="E294" s="5" t="s">
        <v>58</v>
      </c>
      <c r="F294" s="5" t="str">
        <f t="shared" si="392"/>
        <v>IT</v>
      </c>
      <c r="G294" s="36" t="str">
        <f t="shared" si="415"/>
        <v>PASTI</v>
      </c>
      <c r="H294" s="5" t="s">
        <v>28</v>
      </c>
      <c r="I294" s="52">
        <f t="shared" si="409"/>
        <v>43.43</v>
      </c>
      <c r="J294" s="52">
        <f t="shared" si="409"/>
        <v>43.43</v>
      </c>
      <c r="K294" s="52">
        <f t="shared" si="409"/>
        <v>43.43</v>
      </c>
      <c r="L294" s="52">
        <f t="shared" si="410"/>
        <v>43.43</v>
      </c>
      <c r="M294" s="44">
        <f t="shared" si="411"/>
        <v>263.41999999999996</v>
      </c>
      <c r="N294" s="44">
        <f t="shared" si="412"/>
        <v>17.600000000000001</v>
      </c>
      <c r="O294" s="44" t="str">
        <f t="shared" si="413"/>
        <v/>
      </c>
      <c r="P294" s="32"/>
      <c r="Q294" s="32"/>
      <c r="R294" s="49">
        <v>173.72</v>
      </c>
      <c r="S294" s="51">
        <v>23.4</v>
      </c>
      <c r="T294" s="51">
        <v>33.799999999999997</v>
      </c>
      <c r="U294" s="51">
        <v>80.400000000000006</v>
      </c>
      <c r="V294" s="51">
        <v>20.420000000000002</v>
      </c>
      <c r="W294" s="51" t="s">
        <v>171</v>
      </c>
      <c r="X294" s="51" t="s">
        <v>171</v>
      </c>
      <c r="Y294" s="51">
        <v>20.399999999999999</v>
      </c>
      <c r="Z294" s="51">
        <v>85</v>
      </c>
      <c r="AA294" s="51" t="s">
        <v>171</v>
      </c>
      <c r="AB294" s="51" t="s">
        <v>171</v>
      </c>
      <c r="AC294" s="51" t="s">
        <v>171</v>
      </c>
      <c r="AD294" s="51">
        <v>17.600000000000001</v>
      </c>
      <c r="AE294" s="51" t="s">
        <v>171</v>
      </c>
      <c r="AF294" s="51" t="s">
        <v>171</v>
      </c>
      <c r="AG294" s="51" t="s">
        <v>171</v>
      </c>
      <c r="AH294" s="51" t="s">
        <v>171</v>
      </c>
      <c r="AI294" s="51" t="s">
        <v>171</v>
      </c>
      <c r="AJ294" s="51" t="s">
        <v>171</v>
      </c>
      <c r="AK294" s="51" t="s">
        <v>171</v>
      </c>
      <c r="AL294" s="51" t="s">
        <v>171</v>
      </c>
    </row>
    <row r="295" spans="2:38">
      <c r="B295" s="26">
        <v>9</v>
      </c>
      <c r="C295" t="s">
        <v>1</v>
      </c>
      <c r="D295" s="6" t="str">
        <f>IF(SUM(I295:O295)=0,"\I: ","CHP")</f>
        <v xml:space="preserve">\I: </v>
      </c>
      <c r="E295" t="s">
        <v>59</v>
      </c>
      <c r="F295" s="34" t="s">
        <v>117</v>
      </c>
      <c r="G295" s="22" t="str">
        <f>$G$7</f>
        <v>PASTI</v>
      </c>
      <c r="H295" s="22" t="s">
        <v>29</v>
      </c>
      <c r="I295" s="42" t="str">
        <f>$L295</f>
        <v/>
      </c>
      <c r="J295" s="42" t="str">
        <f>$L295</f>
        <v/>
      </c>
      <c r="K295" s="42" t="str">
        <f>$L295</f>
        <v/>
      </c>
      <c r="L295" s="42" t="str">
        <f>IF(R295="","",R295/4)</f>
        <v/>
      </c>
      <c r="M295" s="43" t="str">
        <f>IF(SUM(S295:AB295)=0,"",SUM(S295:AB295))</f>
        <v/>
      </c>
      <c r="N295" s="43" t="str">
        <f>IF(SUM(AC295:AG295)=0,"",SUM(AC295:AG295))</f>
        <v/>
      </c>
      <c r="O295" s="43" t="str">
        <f>IF(SUM(AH295:AL295)=0,"",SUM(AH295:AL295))</f>
        <v/>
      </c>
      <c r="P295" s="32"/>
      <c r="Q295" s="32"/>
      <c r="R295" s="48" t="s">
        <v>171</v>
      </c>
      <c r="S295" s="50" t="s">
        <v>171</v>
      </c>
      <c r="T295" s="50" t="s">
        <v>171</v>
      </c>
      <c r="U295" s="50" t="s">
        <v>171</v>
      </c>
      <c r="V295" s="50" t="s">
        <v>171</v>
      </c>
      <c r="W295" s="50" t="s">
        <v>171</v>
      </c>
      <c r="X295" s="50" t="s">
        <v>171</v>
      </c>
      <c r="Y295" s="50" t="s">
        <v>171</v>
      </c>
      <c r="Z295" s="50" t="s">
        <v>171</v>
      </c>
      <c r="AA295" s="50" t="s">
        <v>171</v>
      </c>
      <c r="AB295" s="50" t="s">
        <v>171</v>
      </c>
      <c r="AC295" s="50" t="s">
        <v>171</v>
      </c>
      <c r="AD295" s="50" t="s">
        <v>171</v>
      </c>
      <c r="AE295" s="50" t="s">
        <v>171</v>
      </c>
      <c r="AF295" s="50" t="s">
        <v>171</v>
      </c>
      <c r="AG295" s="50" t="s">
        <v>171</v>
      </c>
      <c r="AH295" s="50" t="s">
        <v>171</v>
      </c>
      <c r="AI295" s="50" t="s">
        <v>171</v>
      </c>
      <c r="AJ295" s="50" t="s">
        <v>171</v>
      </c>
      <c r="AK295" s="50" t="s">
        <v>171</v>
      </c>
      <c r="AL295" s="50" t="s">
        <v>171</v>
      </c>
    </row>
    <row r="296" spans="2:38">
      <c r="B296" s="26"/>
      <c r="C296" s="23" t="s">
        <v>92</v>
      </c>
      <c r="D296" s="6" t="str">
        <f>IF(SUM(I296:O296)=0,"\I: ","CHP")</f>
        <v xml:space="preserve">\I: </v>
      </c>
      <c r="E296" s="23" t="s">
        <v>60</v>
      </c>
      <c r="F296" s="6" t="str">
        <f>F295</f>
        <v>LT</v>
      </c>
      <c r="G296" s="22" t="str">
        <f>$G$7</f>
        <v>PASTI</v>
      </c>
      <c r="H296" t="s">
        <v>30</v>
      </c>
      <c r="I296" s="42" t="str">
        <f>IF(SUM(I297:I299)=0,"",SUM(I297:I299))</f>
        <v/>
      </c>
      <c r="J296" s="42" t="str">
        <f t="shared" ref="J296:L296" si="416">IF(SUM(J297:J299)=0,"",SUM(J297:J299))</f>
        <v/>
      </c>
      <c r="K296" s="42" t="str">
        <f t="shared" si="416"/>
        <v/>
      </c>
      <c r="L296" s="42" t="str">
        <f t="shared" si="416"/>
        <v/>
      </c>
      <c r="M296" s="43" t="str">
        <f>IF(SUM(M297:M299)=0,"",SUM(M297:M299))</f>
        <v/>
      </c>
      <c r="N296" s="43" t="str">
        <f t="shared" ref="N296:O296" si="417">IF(SUM(N297:N299)=0,"",SUM(N297:N299))</f>
        <v/>
      </c>
      <c r="O296" s="43" t="str">
        <f t="shared" si="417"/>
        <v/>
      </c>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row>
    <row r="297" spans="2:38">
      <c r="B297" s="26">
        <v>14</v>
      </c>
      <c r="C297" s="30" t="s">
        <v>2</v>
      </c>
      <c r="D297" s="6" t="s">
        <v>90</v>
      </c>
      <c r="E297" s="26"/>
      <c r="F297" s="6" t="str">
        <f t="shared" ref="F297:F312" si="418">F296</f>
        <v>LT</v>
      </c>
      <c r="G297" s="6" t="s">
        <v>90</v>
      </c>
      <c r="H297" s="28"/>
      <c r="I297" s="33" t="str">
        <f>$L297</f>
        <v/>
      </c>
      <c r="J297" s="33" t="str">
        <f t="shared" ref="I297:K299" si="419">$L297</f>
        <v/>
      </c>
      <c r="K297" s="33" t="str">
        <f t="shared" si="419"/>
        <v/>
      </c>
      <c r="L297" s="33" t="str">
        <f>IF(R297="","",R297/4)</f>
        <v/>
      </c>
      <c r="M297" s="33" t="str">
        <f>IF(SUM(S297:AB297)=0,"",SUM(S297:AB297))</f>
        <v/>
      </c>
      <c r="N297" s="33" t="str">
        <f>IF(SUM(AC297:AG297)=0,"",SUM(AC297:AG297))</f>
        <v/>
      </c>
      <c r="O297" s="33" t="str">
        <f>IF(SUM(AH297:AL297)=0,"",SUM(AH297:AL297))</f>
        <v/>
      </c>
      <c r="P297" s="33"/>
      <c r="Q297" s="33"/>
      <c r="R297" s="48" t="s">
        <v>171</v>
      </c>
      <c r="S297" s="50" t="s">
        <v>171</v>
      </c>
      <c r="T297" s="50" t="s">
        <v>171</v>
      </c>
      <c r="U297" s="50" t="s">
        <v>171</v>
      </c>
      <c r="V297" s="50" t="s">
        <v>171</v>
      </c>
      <c r="W297" s="50" t="s">
        <v>171</v>
      </c>
      <c r="X297" s="50" t="s">
        <v>171</v>
      </c>
      <c r="Y297" s="50" t="s">
        <v>171</v>
      </c>
      <c r="Z297" s="50" t="s">
        <v>171</v>
      </c>
      <c r="AA297" s="50" t="s">
        <v>171</v>
      </c>
      <c r="AB297" s="50" t="s">
        <v>171</v>
      </c>
      <c r="AC297" s="50" t="s">
        <v>171</v>
      </c>
      <c r="AD297" s="50" t="s">
        <v>171</v>
      </c>
      <c r="AE297" s="50" t="s">
        <v>171</v>
      </c>
      <c r="AF297" s="50" t="s">
        <v>171</v>
      </c>
      <c r="AG297" s="50" t="s">
        <v>171</v>
      </c>
      <c r="AH297" s="50" t="s">
        <v>171</v>
      </c>
      <c r="AI297" s="50" t="s">
        <v>171</v>
      </c>
      <c r="AJ297" s="50" t="s">
        <v>171</v>
      </c>
      <c r="AK297" s="50" t="s">
        <v>171</v>
      </c>
      <c r="AL297" s="50" t="s">
        <v>171</v>
      </c>
    </row>
    <row r="298" spans="2:38">
      <c r="B298" s="26">
        <v>19</v>
      </c>
      <c r="C298" s="30" t="s">
        <v>99</v>
      </c>
      <c r="D298" s="6" t="s">
        <v>90</v>
      </c>
      <c r="E298" s="26"/>
      <c r="F298" s="6" t="str">
        <f t="shared" si="418"/>
        <v>LT</v>
      </c>
      <c r="G298" s="6" t="s">
        <v>90</v>
      </c>
      <c r="H298" s="28"/>
      <c r="I298" s="33" t="str">
        <f t="shared" si="419"/>
        <v/>
      </c>
      <c r="J298" s="33" t="str">
        <f t="shared" si="419"/>
        <v/>
      </c>
      <c r="K298" s="33" t="str">
        <f t="shared" si="419"/>
        <v/>
      </c>
      <c r="L298" s="33" t="str">
        <f>IF(R298="","",R298/4)</f>
        <v/>
      </c>
      <c r="M298" s="33" t="str">
        <f t="shared" ref="M298:M299" si="420">IF(SUM(S298:AB298)=0,"",SUM(S298:AB298))</f>
        <v/>
      </c>
      <c r="N298" s="33" t="str">
        <f t="shared" ref="N298:N299" si="421">IF(SUM(AC298:AG298)=0,"",SUM(AC298:AG298))</f>
        <v/>
      </c>
      <c r="O298" s="33" t="str">
        <f t="shared" ref="O298:O299" si="422">IF(SUM(AH298:AL298)=0,"",SUM(AH298:AL298))</f>
        <v/>
      </c>
      <c r="P298" s="33"/>
      <c r="Q298" s="33"/>
      <c r="R298" s="48" t="s">
        <v>171</v>
      </c>
      <c r="S298" s="50" t="s">
        <v>171</v>
      </c>
      <c r="T298" s="50" t="s">
        <v>171</v>
      </c>
      <c r="U298" s="50" t="s">
        <v>171</v>
      </c>
      <c r="V298" s="50" t="s">
        <v>171</v>
      </c>
      <c r="W298" s="50" t="s">
        <v>171</v>
      </c>
      <c r="X298" s="50" t="s">
        <v>171</v>
      </c>
      <c r="Y298" s="50" t="s">
        <v>171</v>
      </c>
      <c r="Z298" s="50" t="s">
        <v>171</v>
      </c>
      <c r="AA298" s="50" t="s">
        <v>171</v>
      </c>
      <c r="AB298" s="50" t="s">
        <v>171</v>
      </c>
      <c r="AC298" s="50" t="s">
        <v>171</v>
      </c>
      <c r="AD298" s="50" t="s">
        <v>171</v>
      </c>
      <c r="AE298" s="50" t="s">
        <v>171</v>
      </c>
      <c r="AF298" s="50" t="s">
        <v>171</v>
      </c>
      <c r="AG298" s="50" t="s">
        <v>171</v>
      </c>
      <c r="AH298" s="50" t="s">
        <v>171</v>
      </c>
      <c r="AI298" s="50" t="s">
        <v>171</v>
      </c>
      <c r="AJ298" s="50" t="s">
        <v>171</v>
      </c>
      <c r="AK298" s="50" t="s">
        <v>171</v>
      </c>
      <c r="AL298" s="50" t="s">
        <v>171</v>
      </c>
    </row>
    <row r="299" spans="2:38">
      <c r="B299" s="26">
        <v>24</v>
      </c>
      <c r="C299" s="30" t="s">
        <v>4</v>
      </c>
      <c r="D299" s="6" t="s">
        <v>90</v>
      </c>
      <c r="E299" s="26"/>
      <c r="F299" s="6" t="str">
        <f t="shared" si="418"/>
        <v>LT</v>
      </c>
      <c r="G299" s="6" t="s">
        <v>90</v>
      </c>
      <c r="H299" s="28"/>
      <c r="I299" s="33" t="str">
        <f t="shared" si="419"/>
        <v/>
      </c>
      <c r="J299" s="33" t="str">
        <f t="shared" si="419"/>
        <v/>
      </c>
      <c r="K299" s="33" t="str">
        <f t="shared" si="419"/>
        <v/>
      </c>
      <c r="L299" s="33" t="str">
        <f>IF(R299="","",R299/4)</f>
        <v/>
      </c>
      <c r="M299" s="33" t="str">
        <f t="shared" si="420"/>
        <v/>
      </c>
      <c r="N299" s="33" t="str">
        <f t="shared" si="421"/>
        <v/>
      </c>
      <c r="O299" s="33" t="str">
        <f t="shared" si="422"/>
        <v/>
      </c>
      <c r="P299" s="33"/>
      <c r="Q299" s="33"/>
      <c r="R299" s="48" t="s">
        <v>171</v>
      </c>
      <c r="S299" s="50" t="s">
        <v>171</v>
      </c>
      <c r="T299" s="50" t="s">
        <v>171</v>
      </c>
      <c r="U299" s="50" t="s">
        <v>171</v>
      </c>
      <c r="V299" s="50" t="s">
        <v>171</v>
      </c>
      <c r="W299" s="50" t="s">
        <v>171</v>
      </c>
      <c r="X299" s="50" t="s">
        <v>171</v>
      </c>
      <c r="Y299" s="50" t="s">
        <v>171</v>
      </c>
      <c r="Z299" s="50" t="s">
        <v>171</v>
      </c>
      <c r="AA299" s="50" t="s">
        <v>171</v>
      </c>
      <c r="AB299" s="50" t="s">
        <v>171</v>
      </c>
      <c r="AC299" s="50" t="s">
        <v>171</v>
      </c>
      <c r="AD299" s="50" t="s">
        <v>171</v>
      </c>
      <c r="AE299" s="50" t="s">
        <v>171</v>
      </c>
      <c r="AF299" s="50" t="s">
        <v>171</v>
      </c>
      <c r="AG299" s="50" t="s">
        <v>171</v>
      </c>
      <c r="AH299" s="50" t="s">
        <v>171</v>
      </c>
      <c r="AI299" s="50" t="s">
        <v>171</v>
      </c>
      <c r="AJ299" s="50" t="s">
        <v>171</v>
      </c>
      <c r="AK299" s="50" t="s">
        <v>171</v>
      </c>
      <c r="AL299" s="50" t="s">
        <v>171</v>
      </c>
    </row>
    <row r="300" spans="2:38">
      <c r="B300" s="26"/>
      <c r="C300" s="23" t="s">
        <v>92</v>
      </c>
      <c r="D300" s="6" t="str">
        <f t="shared" ref="D300" si="423">IF(SUM(I300:O300)=0,"\I: ","CHP")</f>
        <v xml:space="preserve">\I: </v>
      </c>
      <c r="E300" s="23" t="s">
        <v>63</v>
      </c>
      <c r="F300" s="6" t="str">
        <f t="shared" si="418"/>
        <v>LT</v>
      </c>
      <c r="G300" s="22" t="str">
        <f>$G$7</f>
        <v>PASTI</v>
      </c>
      <c r="H300" t="s">
        <v>33</v>
      </c>
      <c r="I300" s="42" t="str">
        <f>IF(SUM(I301:I303)=0,"",SUM(I301:I303))</f>
        <v/>
      </c>
      <c r="J300" s="42" t="str">
        <f t="shared" ref="J300:K300" si="424">IF(SUM(J301:J303)=0,"",SUM(J301:J303))</f>
        <v/>
      </c>
      <c r="K300" s="42" t="str">
        <f t="shared" si="424"/>
        <v/>
      </c>
      <c r="L300" s="42" t="str">
        <f>IF(SUM(L301:L303)=0,"",SUM(L301:L303))</f>
        <v/>
      </c>
      <c r="M300" s="43" t="str">
        <f>IF(SUM(M301:M303)=0,"",SUM(M301:M303))</f>
        <v/>
      </c>
      <c r="N300" s="43" t="str">
        <f>IF(SUM(N301:N303)=0,"",SUM(N301:N303))</f>
        <v/>
      </c>
      <c r="O300" s="43" t="str">
        <f>IF(SUM(O301:O303)=0,"",SUM(O301:O303))</f>
        <v/>
      </c>
      <c r="P300" s="32"/>
      <c r="Q300" s="32"/>
      <c r="R300" s="43"/>
      <c r="S300" s="43"/>
      <c r="T300" s="43"/>
      <c r="U300" s="43"/>
      <c r="V300" s="43"/>
      <c r="W300" s="43"/>
      <c r="X300" s="43"/>
      <c r="Y300" s="43"/>
      <c r="Z300" s="43"/>
      <c r="AA300" s="43"/>
      <c r="AB300" s="43" t="s">
        <v>171</v>
      </c>
      <c r="AC300" s="43"/>
      <c r="AD300" s="43"/>
      <c r="AE300" s="43"/>
      <c r="AF300" s="43"/>
      <c r="AG300" s="43" t="s">
        <v>171</v>
      </c>
      <c r="AH300" s="43"/>
      <c r="AI300" s="43"/>
      <c r="AJ300" s="43"/>
      <c r="AK300" s="43"/>
      <c r="AL300" s="43"/>
    </row>
    <row r="301" spans="2:38">
      <c r="B301" s="26">
        <v>35</v>
      </c>
      <c r="C301" s="30" t="s">
        <v>2</v>
      </c>
      <c r="D301" s="6" t="s">
        <v>90</v>
      </c>
      <c r="E301" s="26"/>
      <c r="F301" s="6" t="str">
        <f t="shared" si="418"/>
        <v>LT</v>
      </c>
      <c r="G301" s="6" t="s">
        <v>90</v>
      </c>
      <c r="H301" s="28"/>
      <c r="I301" s="33" t="str">
        <f t="shared" ref="I301:K305" si="425">$L301</f>
        <v/>
      </c>
      <c r="J301" s="33" t="str">
        <f t="shared" si="425"/>
        <v/>
      </c>
      <c r="K301" s="33" t="str">
        <f t="shared" si="425"/>
        <v/>
      </c>
      <c r="L301" s="33" t="str">
        <f>IF(R301="","",R301/4)</f>
        <v/>
      </c>
      <c r="M301" s="33" t="str">
        <f>IF(SUM(S301:AB301)=0,"",SUM(S301:AB301))</f>
        <v/>
      </c>
      <c r="N301" s="33" t="str">
        <f>IF(SUM(AC301:AG301)=0,"",SUM(AC301:AG301))</f>
        <v/>
      </c>
      <c r="O301" s="33" t="str">
        <f>IF(SUM(AH301:AL301)=0,"",SUM(AH301:AL301))</f>
        <v/>
      </c>
      <c r="P301" s="33"/>
      <c r="Q301" s="33"/>
      <c r="R301" s="48" t="s">
        <v>171</v>
      </c>
      <c r="S301" s="50" t="s">
        <v>171</v>
      </c>
      <c r="T301" s="50" t="s">
        <v>171</v>
      </c>
      <c r="U301" s="50" t="s">
        <v>171</v>
      </c>
      <c r="V301" s="50" t="s">
        <v>171</v>
      </c>
      <c r="W301" s="50" t="s">
        <v>171</v>
      </c>
      <c r="X301" s="50" t="s">
        <v>171</v>
      </c>
      <c r="Y301" s="50" t="s">
        <v>171</v>
      </c>
      <c r="Z301" s="50" t="s">
        <v>171</v>
      </c>
      <c r="AA301" s="50" t="s">
        <v>171</v>
      </c>
      <c r="AB301" s="50" t="s">
        <v>171</v>
      </c>
      <c r="AC301" s="50" t="s">
        <v>171</v>
      </c>
      <c r="AD301" s="50" t="s">
        <v>171</v>
      </c>
      <c r="AE301" s="50" t="s">
        <v>171</v>
      </c>
      <c r="AF301" s="50" t="s">
        <v>171</v>
      </c>
      <c r="AG301" s="50" t="s">
        <v>171</v>
      </c>
      <c r="AH301" s="50" t="s">
        <v>171</v>
      </c>
      <c r="AI301" s="50" t="s">
        <v>171</v>
      </c>
      <c r="AJ301" s="50" t="s">
        <v>171</v>
      </c>
      <c r="AK301" s="50" t="s">
        <v>171</v>
      </c>
      <c r="AL301" s="50" t="s">
        <v>171</v>
      </c>
    </row>
    <row r="302" spans="2:38">
      <c r="B302" s="26">
        <v>40</v>
      </c>
      <c r="C302" s="30" t="s">
        <v>99</v>
      </c>
      <c r="D302" s="6" t="s">
        <v>90</v>
      </c>
      <c r="E302" s="26"/>
      <c r="F302" s="6" t="str">
        <f t="shared" si="418"/>
        <v>LT</v>
      </c>
      <c r="G302" s="6" t="s">
        <v>90</v>
      </c>
      <c r="H302" s="28"/>
      <c r="I302" s="33" t="str">
        <f t="shared" si="425"/>
        <v/>
      </c>
      <c r="J302" s="33" t="str">
        <f t="shared" si="425"/>
        <v/>
      </c>
      <c r="K302" s="33" t="str">
        <f t="shared" si="425"/>
        <v/>
      </c>
      <c r="L302" s="33" t="str">
        <f>IF(R302="","",R302/4)</f>
        <v/>
      </c>
      <c r="M302" s="33" t="str">
        <f t="shared" ref="M302:M303" si="426">IF(SUM(S302:AB302)=0,"",SUM(S302:AB302))</f>
        <v/>
      </c>
      <c r="N302" s="33" t="str">
        <f t="shared" ref="N302:N303" si="427">IF(SUM(AC302:AG302)=0,"",SUM(AC302:AG302))</f>
        <v/>
      </c>
      <c r="O302" s="33" t="str">
        <f t="shared" ref="O302:O303" si="428">IF(SUM(AH302:AL302)=0,"",SUM(AH302:AL302))</f>
        <v/>
      </c>
      <c r="P302" s="33"/>
      <c r="Q302" s="33"/>
      <c r="R302" s="48" t="s">
        <v>171</v>
      </c>
      <c r="S302" s="50" t="s">
        <v>171</v>
      </c>
      <c r="T302" s="50" t="s">
        <v>171</v>
      </c>
      <c r="U302" s="50" t="s">
        <v>171</v>
      </c>
      <c r="V302" s="50" t="s">
        <v>171</v>
      </c>
      <c r="W302" s="50" t="s">
        <v>171</v>
      </c>
      <c r="X302" s="50" t="s">
        <v>171</v>
      </c>
      <c r="Y302" s="50" t="s">
        <v>171</v>
      </c>
      <c r="Z302" s="50" t="s">
        <v>171</v>
      </c>
      <c r="AA302" s="50" t="s">
        <v>171</v>
      </c>
      <c r="AB302" s="50" t="s">
        <v>171</v>
      </c>
      <c r="AC302" s="50" t="s">
        <v>171</v>
      </c>
      <c r="AD302" s="50" t="s">
        <v>171</v>
      </c>
      <c r="AE302" s="50" t="s">
        <v>171</v>
      </c>
      <c r="AF302" s="50" t="s">
        <v>171</v>
      </c>
      <c r="AG302" s="50" t="s">
        <v>171</v>
      </c>
      <c r="AH302" s="50" t="s">
        <v>171</v>
      </c>
      <c r="AI302" s="50" t="s">
        <v>171</v>
      </c>
      <c r="AJ302" s="50" t="s">
        <v>171</v>
      </c>
      <c r="AK302" s="50" t="s">
        <v>171</v>
      </c>
      <c r="AL302" s="50" t="s">
        <v>171</v>
      </c>
    </row>
    <row r="303" spans="2:38">
      <c r="B303" s="26">
        <v>45</v>
      </c>
      <c r="C303" s="30" t="s">
        <v>4</v>
      </c>
      <c r="D303" s="6" t="s">
        <v>90</v>
      </c>
      <c r="E303" s="26"/>
      <c r="F303" s="6" t="str">
        <f t="shared" si="418"/>
        <v>LT</v>
      </c>
      <c r="G303" s="6" t="s">
        <v>90</v>
      </c>
      <c r="H303" s="28"/>
      <c r="I303" s="33" t="str">
        <f t="shared" si="425"/>
        <v/>
      </c>
      <c r="J303" s="33" t="str">
        <f t="shared" si="425"/>
        <v/>
      </c>
      <c r="K303" s="33" t="str">
        <f t="shared" si="425"/>
        <v/>
      </c>
      <c r="L303" s="33" t="str">
        <f>IF(R303="","",R303/4)</f>
        <v/>
      </c>
      <c r="M303" s="33" t="str">
        <f t="shared" si="426"/>
        <v/>
      </c>
      <c r="N303" s="33" t="str">
        <f t="shared" si="427"/>
        <v/>
      </c>
      <c r="O303" s="33" t="str">
        <f t="shared" si="428"/>
        <v/>
      </c>
      <c r="P303" s="33"/>
      <c r="Q303" s="33"/>
      <c r="R303" s="48" t="s">
        <v>171</v>
      </c>
      <c r="S303" s="50" t="s">
        <v>171</v>
      </c>
      <c r="T303" s="50" t="s">
        <v>171</v>
      </c>
      <c r="U303" s="50" t="s">
        <v>171</v>
      </c>
      <c r="V303" s="50" t="s">
        <v>171</v>
      </c>
      <c r="W303" s="50" t="s">
        <v>171</v>
      </c>
      <c r="X303" s="50" t="s">
        <v>171</v>
      </c>
      <c r="Y303" s="50" t="s">
        <v>171</v>
      </c>
      <c r="Z303" s="50" t="s">
        <v>171</v>
      </c>
      <c r="AA303" s="50" t="s">
        <v>171</v>
      </c>
      <c r="AB303" s="50" t="s">
        <v>171</v>
      </c>
      <c r="AC303" s="50" t="s">
        <v>171</v>
      </c>
      <c r="AD303" s="50" t="s">
        <v>171</v>
      </c>
      <c r="AE303" s="50" t="s">
        <v>171</v>
      </c>
      <c r="AF303" s="50" t="s">
        <v>171</v>
      </c>
      <c r="AG303" s="50" t="s">
        <v>171</v>
      </c>
      <c r="AH303" s="50" t="s">
        <v>171</v>
      </c>
      <c r="AI303" s="50" t="s">
        <v>171</v>
      </c>
      <c r="AJ303" s="50" t="s">
        <v>171</v>
      </c>
      <c r="AK303" s="50" t="s">
        <v>171</v>
      </c>
      <c r="AL303" s="50" t="s">
        <v>171</v>
      </c>
    </row>
    <row r="304" spans="2:38">
      <c r="B304" s="31">
        <v>51</v>
      </c>
      <c r="C304" t="s">
        <v>7</v>
      </c>
      <c r="D304" s="6" t="str">
        <f t="shared" ref="D304:D306" si="429">IF(SUM(I304:O304)=0,"\I: ","CHP")</f>
        <v>CHP</v>
      </c>
      <c r="E304" t="s">
        <v>64</v>
      </c>
      <c r="F304" s="6" t="str">
        <f t="shared" si="418"/>
        <v>LT</v>
      </c>
      <c r="G304" s="22" t="str">
        <f t="shared" ref="G304:G306" si="430">$G$7</f>
        <v>PASTI</v>
      </c>
      <c r="H304" t="s">
        <v>34</v>
      </c>
      <c r="I304" s="42" t="str">
        <f t="shared" si="425"/>
        <v/>
      </c>
      <c r="J304" s="42" t="str">
        <f t="shared" si="425"/>
        <v/>
      </c>
      <c r="K304" s="42" t="str">
        <f t="shared" si="425"/>
        <v/>
      </c>
      <c r="L304" s="42" t="str">
        <f>IF(R304="","",R304/4)</f>
        <v/>
      </c>
      <c r="M304" s="43" t="str">
        <f>IF(SUM(S304:AB304)=0,"",SUM(S304:AB304))</f>
        <v/>
      </c>
      <c r="N304" s="43">
        <f>IF(SUM(AC304:AG304)=0,"",SUM(AC304:AG304))</f>
        <v>488.59999999999997</v>
      </c>
      <c r="O304" s="43" t="str">
        <f>IF(SUM(AH304:AL304)=0,"",SUM(AH304:AL304))</f>
        <v/>
      </c>
      <c r="P304" s="32"/>
      <c r="Q304" s="32"/>
      <c r="R304" s="48" t="s">
        <v>171</v>
      </c>
      <c r="S304" s="50" t="s">
        <v>171</v>
      </c>
      <c r="T304" s="50" t="s">
        <v>171</v>
      </c>
      <c r="U304" s="50" t="s">
        <v>171</v>
      </c>
      <c r="V304" s="50" t="s">
        <v>171</v>
      </c>
      <c r="W304" s="50" t="s">
        <v>171</v>
      </c>
      <c r="X304" s="50" t="s">
        <v>171</v>
      </c>
      <c r="Y304" s="50" t="s">
        <v>171</v>
      </c>
      <c r="Z304" s="50" t="s">
        <v>171</v>
      </c>
      <c r="AA304" s="50" t="s">
        <v>171</v>
      </c>
      <c r="AB304" s="50" t="s">
        <v>171</v>
      </c>
      <c r="AC304" s="50">
        <v>47</v>
      </c>
      <c r="AD304" s="50">
        <v>441.59999999999997</v>
      </c>
      <c r="AE304" s="50" t="s">
        <v>171</v>
      </c>
      <c r="AF304" s="50" t="s">
        <v>171</v>
      </c>
      <c r="AG304" s="50" t="s">
        <v>171</v>
      </c>
      <c r="AH304" s="50" t="s">
        <v>171</v>
      </c>
      <c r="AI304" s="50" t="s">
        <v>171</v>
      </c>
      <c r="AJ304" s="50" t="s">
        <v>171</v>
      </c>
      <c r="AK304" s="50" t="s">
        <v>171</v>
      </c>
      <c r="AL304" s="50" t="s">
        <v>171</v>
      </c>
    </row>
    <row r="305" spans="2:38">
      <c r="B305" s="26">
        <v>56</v>
      </c>
      <c r="C305" t="s">
        <v>8</v>
      </c>
      <c r="D305" s="6" t="str">
        <f t="shared" si="429"/>
        <v>CHP</v>
      </c>
      <c r="E305" t="s">
        <v>65</v>
      </c>
      <c r="F305" s="6" t="str">
        <f t="shared" si="418"/>
        <v>LT</v>
      </c>
      <c r="G305" s="22" t="str">
        <f t="shared" si="430"/>
        <v>PASTI</v>
      </c>
      <c r="H305" t="s">
        <v>35</v>
      </c>
      <c r="I305" s="42" t="str">
        <f t="shared" si="425"/>
        <v/>
      </c>
      <c r="J305" s="42" t="str">
        <f t="shared" si="425"/>
        <v/>
      </c>
      <c r="K305" s="42" t="str">
        <f t="shared" si="425"/>
        <v/>
      </c>
      <c r="L305" s="42" t="str">
        <f>IF(R305="","",R305/4)</f>
        <v/>
      </c>
      <c r="M305" s="43">
        <f t="shared" ref="M305" si="431">IF(SUM(S305:AB305)=0,"",SUM(S305:AB305))</f>
        <v>21</v>
      </c>
      <c r="N305" s="43" t="str">
        <f t="shared" ref="N305" si="432">IF(SUM(AC305:AG305)=0,"",SUM(AC305:AG305))</f>
        <v/>
      </c>
      <c r="O305" s="43" t="str">
        <f t="shared" ref="O305" si="433">IF(SUM(AH305:AL305)=0,"",SUM(AH305:AL305))</f>
        <v/>
      </c>
      <c r="P305" s="32"/>
      <c r="Q305" s="32"/>
      <c r="R305" s="48" t="s">
        <v>171</v>
      </c>
      <c r="S305" s="50" t="s">
        <v>171</v>
      </c>
      <c r="T305" s="50" t="s">
        <v>171</v>
      </c>
      <c r="U305" s="50" t="s">
        <v>171</v>
      </c>
      <c r="V305" s="50" t="s">
        <v>171</v>
      </c>
      <c r="W305" s="50" t="s">
        <v>171</v>
      </c>
      <c r="X305" s="50" t="s">
        <v>171</v>
      </c>
      <c r="Y305" s="50" t="s">
        <v>171</v>
      </c>
      <c r="Z305" s="50">
        <v>21</v>
      </c>
      <c r="AA305" s="50" t="s">
        <v>171</v>
      </c>
      <c r="AB305" s="50" t="s">
        <v>171</v>
      </c>
      <c r="AC305" s="50" t="s">
        <v>171</v>
      </c>
      <c r="AD305" s="50" t="s">
        <v>171</v>
      </c>
      <c r="AE305" s="50" t="s">
        <v>171</v>
      </c>
      <c r="AF305" s="50" t="s">
        <v>171</v>
      </c>
      <c r="AG305" s="50" t="s">
        <v>171</v>
      </c>
      <c r="AH305" s="50" t="s">
        <v>171</v>
      </c>
      <c r="AI305" s="50" t="s">
        <v>171</v>
      </c>
      <c r="AJ305" s="50" t="s">
        <v>171</v>
      </c>
      <c r="AK305" s="50" t="s">
        <v>171</v>
      </c>
      <c r="AL305" s="50" t="s">
        <v>171</v>
      </c>
    </row>
    <row r="306" spans="2:38">
      <c r="B306" s="26"/>
      <c r="C306" s="23" t="s">
        <v>93</v>
      </c>
      <c r="D306" s="6" t="str">
        <f t="shared" si="429"/>
        <v>CHP</v>
      </c>
      <c r="E306" s="23" t="s">
        <v>66</v>
      </c>
      <c r="F306" s="6" t="str">
        <f t="shared" si="418"/>
        <v>LT</v>
      </c>
      <c r="G306" s="22" t="str">
        <f t="shared" si="430"/>
        <v>PASTI</v>
      </c>
      <c r="H306" t="s">
        <v>36</v>
      </c>
      <c r="I306" s="42">
        <f>IF(SUM(I307:I309)=0,"",SUM(I307:I309))</f>
        <v>208.47499999999999</v>
      </c>
      <c r="J306" s="42">
        <f t="shared" ref="J306:K306" si="434">IF(SUM(J307:J309)=0,"",SUM(J307:J309))</f>
        <v>208.47499999999999</v>
      </c>
      <c r="K306" s="42">
        <f t="shared" si="434"/>
        <v>208.47499999999999</v>
      </c>
      <c r="L306" s="42">
        <f>IF(SUM(L307:L309)=0,"",SUM(L307:L309))</f>
        <v>208.47499999999999</v>
      </c>
      <c r="M306" s="43">
        <f>IF(SUM(M307:M309)=0,"",SUM(M307:M309))</f>
        <v>294.8</v>
      </c>
      <c r="N306" s="43" t="str">
        <f>IF(SUM(N307:N309)=0,"",SUM(N307:N309))</f>
        <v/>
      </c>
      <c r="O306" s="43" t="str">
        <f>IF(SUM(O307:O309)=0,"",SUM(O307:O309))</f>
        <v/>
      </c>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row>
    <row r="307" spans="2:38">
      <c r="B307" s="26">
        <v>61</v>
      </c>
      <c r="C307" s="29" t="s">
        <v>4</v>
      </c>
      <c r="D307" s="6" t="s">
        <v>90</v>
      </c>
      <c r="E307" s="27"/>
      <c r="F307" s="6" t="str">
        <f t="shared" si="418"/>
        <v>LT</v>
      </c>
      <c r="G307" s="6" t="s">
        <v>90</v>
      </c>
      <c r="H307" s="28"/>
      <c r="I307" s="33">
        <f t="shared" ref="I307:K312" si="435">$L307</f>
        <v>208.47499999999999</v>
      </c>
      <c r="J307" s="33">
        <f t="shared" si="435"/>
        <v>208.47499999999999</v>
      </c>
      <c r="K307" s="33">
        <f t="shared" si="435"/>
        <v>208.47499999999999</v>
      </c>
      <c r="L307" s="33">
        <f t="shared" ref="L307:L312" si="436">IF(R307="","",R307/4)</f>
        <v>208.47499999999999</v>
      </c>
      <c r="M307" s="33">
        <f t="shared" ref="M307:M312" si="437">IF(SUM(S307:AB307)=0,"",SUM(S307:AB307))</f>
        <v>294.8</v>
      </c>
      <c r="N307" s="33" t="str">
        <f t="shared" ref="N307:N312" si="438">IF(SUM(AC307:AG307)=0,"",SUM(AC307:AG307))</f>
        <v/>
      </c>
      <c r="O307" s="33" t="str">
        <f t="shared" ref="O307:O312" si="439">IF(SUM(AH307:AL307)=0,"",SUM(AH307:AL307))</f>
        <v/>
      </c>
      <c r="P307" s="33"/>
      <c r="Q307" s="33"/>
      <c r="R307" s="48">
        <v>833.9</v>
      </c>
      <c r="S307" s="50" t="s">
        <v>171</v>
      </c>
      <c r="T307" s="50" t="s">
        <v>171</v>
      </c>
      <c r="U307" s="50" t="s">
        <v>171</v>
      </c>
      <c r="V307" s="50" t="s">
        <v>171</v>
      </c>
      <c r="W307" s="50">
        <v>137.80000000000001</v>
      </c>
      <c r="X307" s="50">
        <v>145</v>
      </c>
      <c r="Y307" s="50" t="s">
        <v>171</v>
      </c>
      <c r="Z307" s="50">
        <v>12</v>
      </c>
      <c r="AA307" s="50" t="s">
        <v>171</v>
      </c>
      <c r="AB307" s="50" t="s">
        <v>171</v>
      </c>
      <c r="AC307" s="50" t="s">
        <v>171</v>
      </c>
      <c r="AD307" s="50" t="s">
        <v>171</v>
      </c>
      <c r="AE307" s="50" t="s">
        <v>171</v>
      </c>
      <c r="AF307" s="50" t="s">
        <v>171</v>
      </c>
      <c r="AG307" s="50" t="s">
        <v>171</v>
      </c>
      <c r="AH307" s="50" t="s">
        <v>171</v>
      </c>
      <c r="AI307" s="50" t="s">
        <v>171</v>
      </c>
      <c r="AJ307" s="50" t="s">
        <v>171</v>
      </c>
      <c r="AK307" s="50" t="s">
        <v>171</v>
      </c>
      <c r="AL307" s="50" t="s">
        <v>171</v>
      </c>
    </row>
    <row r="308" spans="2:38">
      <c r="B308" s="26">
        <v>71</v>
      </c>
      <c r="C308" s="29" t="s">
        <v>10</v>
      </c>
      <c r="D308" s="6" t="s">
        <v>90</v>
      </c>
      <c r="E308" s="27"/>
      <c r="F308" s="6" t="str">
        <f t="shared" si="418"/>
        <v>LT</v>
      </c>
      <c r="G308" s="6" t="s">
        <v>90</v>
      </c>
      <c r="H308" s="28"/>
      <c r="I308" s="33" t="str">
        <f t="shared" si="435"/>
        <v/>
      </c>
      <c r="J308" s="33" t="str">
        <f t="shared" si="435"/>
        <v/>
      </c>
      <c r="K308" s="33" t="str">
        <f t="shared" si="435"/>
        <v/>
      </c>
      <c r="L308" s="33" t="str">
        <f t="shared" si="436"/>
        <v/>
      </c>
      <c r="M308" s="33" t="str">
        <f t="shared" si="437"/>
        <v/>
      </c>
      <c r="N308" s="33" t="str">
        <f t="shared" si="438"/>
        <v/>
      </c>
      <c r="O308" s="33" t="str">
        <f t="shared" si="439"/>
        <v/>
      </c>
      <c r="P308" s="33"/>
      <c r="Q308" s="33"/>
      <c r="R308" s="48" t="s">
        <v>171</v>
      </c>
      <c r="S308" s="50" t="s">
        <v>171</v>
      </c>
      <c r="T308" s="50" t="s">
        <v>171</v>
      </c>
      <c r="U308" s="50" t="s">
        <v>171</v>
      </c>
      <c r="V308" s="50" t="s">
        <v>171</v>
      </c>
      <c r="W308" s="50" t="s">
        <v>171</v>
      </c>
      <c r="X308" s="50" t="s">
        <v>171</v>
      </c>
      <c r="Y308" s="50" t="s">
        <v>171</v>
      </c>
      <c r="Z308" s="50" t="s">
        <v>171</v>
      </c>
      <c r="AA308" s="50" t="s">
        <v>171</v>
      </c>
      <c r="AB308" s="50" t="s">
        <v>171</v>
      </c>
      <c r="AC308" s="50" t="s">
        <v>171</v>
      </c>
      <c r="AD308" s="50" t="s">
        <v>171</v>
      </c>
      <c r="AE308" s="50" t="s">
        <v>171</v>
      </c>
      <c r="AF308" s="50" t="s">
        <v>171</v>
      </c>
      <c r="AG308" s="50" t="s">
        <v>171</v>
      </c>
      <c r="AH308" s="50" t="s">
        <v>171</v>
      </c>
      <c r="AI308" s="50" t="s">
        <v>171</v>
      </c>
      <c r="AJ308" s="50" t="s">
        <v>171</v>
      </c>
      <c r="AK308" s="50" t="s">
        <v>171</v>
      </c>
      <c r="AL308" s="50" t="s">
        <v>171</v>
      </c>
    </row>
    <row r="309" spans="2:38">
      <c r="B309" s="26">
        <v>76</v>
      </c>
      <c r="C309" s="29" t="s">
        <v>101</v>
      </c>
      <c r="D309" s="6" t="s">
        <v>90</v>
      </c>
      <c r="E309" s="27"/>
      <c r="F309" s="6" t="str">
        <f t="shared" si="418"/>
        <v>LT</v>
      </c>
      <c r="G309" s="6" t="s">
        <v>90</v>
      </c>
      <c r="H309" s="28"/>
      <c r="I309" s="33" t="str">
        <f t="shared" si="435"/>
        <v/>
      </c>
      <c r="J309" s="33" t="str">
        <f t="shared" si="435"/>
        <v/>
      </c>
      <c r="K309" s="33" t="str">
        <f t="shared" si="435"/>
        <v/>
      </c>
      <c r="L309" s="33" t="str">
        <f t="shared" si="436"/>
        <v/>
      </c>
      <c r="M309" s="33" t="str">
        <f t="shared" si="437"/>
        <v/>
      </c>
      <c r="N309" s="33" t="str">
        <f t="shared" si="438"/>
        <v/>
      </c>
      <c r="O309" s="33" t="str">
        <f t="shared" si="439"/>
        <v/>
      </c>
      <c r="P309" s="33"/>
      <c r="Q309" s="33"/>
      <c r="R309" s="48" t="s">
        <v>171</v>
      </c>
      <c r="S309" s="50" t="s">
        <v>171</v>
      </c>
      <c r="T309" s="50" t="s">
        <v>171</v>
      </c>
      <c r="U309" s="50" t="s">
        <v>171</v>
      </c>
      <c r="V309" s="50" t="s">
        <v>171</v>
      </c>
      <c r="W309" s="50" t="s">
        <v>171</v>
      </c>
      <c r="X309" s="50" t="s">
        <v>171</v>
      </c>
      <c r="Y309" s="50" t="s">
        <v>171</v>
      </c>
      <c r="Z309" s="50" t="s">
        <v>171</v>
      </c>
      <c r="AA309" s="50" t="s">
        <v>171</v>
      </c>
      <c r="AB309" s="50" t="s">
        <v>171</v>
      </c>
      <c r="AC309" s="50" t="s">
        <v>171</v>
      </c>
      <c r="AD309" s="50" t="s">
        <v>171</v>
      </c>
      <c r="AE309" s="50" t="s">
        <v>171</v>
      </c>
      <c r="AF309" s="50" t="s">
        <v>171</v>
      </c>
      <c r="AG309" s="50" t="s">
        <v>171</v>
      </c>
      <c r="AH309" s="50" t="s">
        <v>171</v>
      </c>
      <c r="AI309" s="50" t="s">
        <v>171</v>
      </c>
      <c r="AJ309" s="50" t="s">
        <v>171</v>
      </c>
      <c r="AK309" s="50" t="s">
        <v>171</v>
      </c>
      <c r="AL309" s="50" t="s">
        <v>171</v>
      </c>
    </row>
    <row r="310" spans="2:38">
      <c r="B310" s="26">
        <v>81</v>
      </c>
      <c r="C310" t="s">
        <v>12</v>
      </c>
      <c r="D310" s="6" t="str">
        <f t="shared" ref="D310:D312" si="440">IF(SUM(I310:O310)=0,"\I: ","CHP")</f>
        <v xml:space="preserve">\I: </v>
      </c>
      <c r="E310" t="s">
        <v>62</v>
      </c>
      <c r="F310" s="6" t="str">
        <f t="shared" si="418"/>
        <v>LT</v>
      </c>
      <c r="G310" s="22" t="str">
        <f t="shared" ref="G310:G312" si="441">$G$7</f>
        <v>PASTI</v>
      </c>
      <c r="H310" t="s">
        <v>32</v>
      </c>
      <c r="I310" s="42" t="str">
        <f t="shared" si="435"/>
        <v/>
      </c>
      <c r="J310" s="42" t="str">
        <f t="shared" si="435"/>
        <v/>
      </c>
      <c r="K310" s="42" t="str">
        <f t="shared" si="435"/>
        <v/>
      </c>
      <c r="L310" s="42" t="str">
        <f t="shared" si="436"/>
        <v/>
      </c>
      <c r="M310" s="43" t="str">
        <f t="shared" si="437"/>
        <v/>
      </c>
      <c r="N310" s="43" t="str">
        <f t="shared" si="438"/>
        <v/>
      </c>
      <c r="O310" s="43" t="str">
        <f t="shared" si="439"/>
        <v/>
      </c>
      <c r="P310" s="32"/>
      <c r="Q310" s="32"/>
      <c r="R310" s="48" t="s">
        <v>171</v>
      </c>
      <c r="S310" s="50" t="s">
        <v>171</v>
      </c>
      <c r="T310" s="50" t="s">
        <v>171</v>
      </c>
      <c r="U310" s="50" t="s">
        <v>171</v>
      </c>
      <c r="V310" s="50" t="s">
        <v>171</v>
      </c>
      <c r="W310" s="50" t="s">
        <v>171</v>
      </c>
      <c r="X310" s="50" t="s">
        <v>171</v>
      </c>
      <c r="Y310" s="50" t="s">
        <v>171</v>
      </c>
      <c r="Z310" s="50" t="s">
        <v>171</v>
      </c>
      <c r="AA310" s="50" t="s">
        <v>171</v>
      </c>
      <c r="AB310" s="50" t="s">
        <v>171</v>
      </c>
      <c r="AC310" s="50" t="s">
        <v>171</v>
      </c>
      <c r="AD310" s="50" t="s">
        <v>171</v>
      </c>
      <c r="AE310" s="50" t="s">
        <v>171</v>
      </c>
      <c r="AF310" s="50" t="s">
        <v>171</v>
      </c>
      <c r="AG310" s="50" t="s">
        <v>171</v>
      </c>
      <c r="AH310" s="50" t="s">
        <v>171</v>
      </c>
      <c r="AI310" s="50" t="s">
        <v>171</v>
      </c>
      <c r="AJ310" s="50" t="s">
        <v>171</v>
      </c>
      <c r="AK310" s="50" t="s">
        <v>171</v>
      </c>
      <c r="AL310" s="50" t="s">
        <v>171</v>
      </c>
    </row>
    <row r="311" spans="2:38">
      <c r="B311" s="26">
        <v>102</v>
      </c>
      <c r="C311" t="s">
        <v>13</v>
      </c>
      <c r="D311" s="6" t="str">
        <f t="shared" si="440"/>
        <v>CHP</v>
      </c>
      <c r="E311" t="s">
        <v>61</v>
      </c>
      <c r="F311" s="6" t="str">
        <f t="shared" si="418"/>
        <v>LT</v>
      </c>
      <c r="G311" s="22" t="str">
        <f t="shared" si="441"/>
        <v>PASTI</v>
      </c>
      <c r="H311" t="s">
        <v>31</v>
      </c>
      <c r="I311" s="42">
        <f t="shared" si="435"/>
        <v>49.875</v>
      </c>
      <c r="J311" s="42">
        <f t="shared" si="435"/>
        <v>49.875</v>
      </c>
      <c r="K311" s="42">
        <f t="shared" si="435"/>
        <v>49.875</v>
      </c>
      <c r="L311" s="42">
        <f t="shared" si="436"/>
        <v>49.875</v>
      </c>
      <c r="M311" s="43" t="str">
        <f t="shared" si="437"/>
        <v/>
      </c>
      <c r="N311" s="43" t="str">
        <f t="shared" si="438"/>
        <v/>
      </c>
      <c r="O311" s="43" t="str">
        <f t="shared" si="439"/>
        <v/>
      </c>
      <c r="P311" s="32"/>
      <c r="Q311" s="32"/>
      <c r="R311" s="48">
        <v>199.5</v>
      </c>
      <c r="S311" s="50" t="s">
        <v>171</v>
      </c>
      <c r="T311" s="50" t="s">
        <v>171</v>
      </c>
      <c r="U311" s="50" t="s">
        <v>171</v>
      </c>
      <c r="V311" s="50" t="s">
        <v>171</v>
      </c>
      <c r="W311" s="50" t="s">
        <v>171</v>
      </c>
      <c r="X311" s="50" t="s">
        <v>171</v>
      </c>
      <c r="Y311" s="50" t="s">
        <v>171</v>
      </c>
      <c r="Z311" s="50" t="s">
        <v>171</v>
      </c>
      <c r="AA311" s="50" t="s">
        <v>171</v>
      </c>
      <c r="AB311" s="50" t="s">
        <v>171</v>
      </c>
      <c r="AC311" s="50" t="s">
        <v>171</v>
      </c>
      <c r="AD311" s="50" t="s">
        <v>171</v>
      </c>
      <c r="AE311" s="50" t="s">
        <v>171</v>
      </c>
      <c r="AF311" s="50" t="s">
        <v>171</v>
      </c>
      <c r="AG311" s="50" t="s">
        <v>171</v>
      </c>
      <c r="AH311" s="50" t="s">
        <v>171</v>
      </c>
      <c r="AI311" s="50" t="s">
        <v>171</v>
      </c>
      <c r="AJ311" s="50" t="s">
        <v>171</v>
      </c>
      <c r="AK311" s="50" t="s">
        <v>171</v>
      </c>
      <c r="AL311" s="50" t="s">
        <v>171</v>
      </c>
    </row>
    <row r="312" spans="2:38">
      <c r="B312" s="35">
        <v>118</v>
      </c>
      <c r="C312" s="5" t="s">
        <v>14</v>
      </c>
      <c r="D312" s="5" t="str">
        <f t="shared" si="440"/>
        <v>CHP</v>
      </c>
      <c r="E312" s="5" t="s">
        <v>58</v>
      </c>
      <c r="F312" s="5" t="str">
        <f t="shared" si="418"/>
        <v>LT</v>
      </c>
      <c r="G312" s="36" t="str">
        <f t="shared" si="441"/>
        <v>PASTI</v>
      </c>
      <c r="H312" s="5" t="s">
        <v>28</v>
      </c>
      <c r="I312" s="52">
        <f t="shared" si="435"/>
        <v>6.875</v>
      </c>
      <c r="J312" s="52">
        <f t="shared" si="435"/>
        <v>6.875</v>
      </c>
      <c r="K312" s="52">
        <f t="shared" si="435"/>
        <v>6.875</v>
      </c>
      <c r="L312" s="52">
        <f t="shared" si="436"/>
        <v>6.875</v>
      </c>
      <c r="M312" s="44" t="str">
        <f t="shared" si="437"/>
        <v/>
      </c>
      <c r="N312" s="44">
        <f t="shared" si="438"/>
        <v>29</v>
      </c>
      <c r="O312" s="44" t="str">
        <f t="shared" si="439"/>
        <v/>
      </c>
      <c r="P312" s="32"/>
      <c r="Q312" s="32"/>
      <c r="R312" s="49">
        <v>27.5</v>
      </c>
      <c r="S312" s="51" t="s">
        <v>171</v>
      </c>
      <c r="T312" s="51" t="s">
        <v>171</v>
      </c>
      <c r="U312" s="51" t="s">
        <v>171</v>
      </c>
      <c r="V312" s="51" t="s">
        <v>171</v>
      </c>
      <c r="W312" s="51" t="s">
        <v>171</v>
      </c>
      <c r="X312" s="51" t="s">
        <v>171</v>
      </c>
      <c r="Y312" s="51" t="s">
        <v>171</v>
      </c>
      <c r="Z312" s="51" t="s">
        <v>171</v>
      </c>
      <c r="AA312" s="51" t="s">
        <v>171</v>
      </c>
      <c r="AB312" s="51" t="s">
        <v>171</v>
      </c>
      <c r="AC312" s="51" t="s">
        <v>171</v>
      </c>
      <c r="AD312" s="51">
        <v>11</v>
      </c>
      <c r="AE312" s="51">
        <v>18</v>
      </c>
      <c r="AF312" s="51" t="s">
        <v>171</v>
      </c>
      <c r="AG312" s="51" t="s">
        <v>171</v>
      </c>
      <c r="AH312" s="51" t="s">
        <v>171</v>
      </c>
      <c r="AI312" s="51" t="s">
        <v>171</v>
      </c>
      <c r="AJ312" s="51" t="s">
        <v>171</v>
      </c>
      <c r="AK312" s="51" t="s">
        <v>171</v>
      </c>
      <c r="AL312" s="51" t="s">
        <v>171</v>
      </c>
    </row>
    <row r="313" spans="2:38">
      <c r="B313" s="26">
        <v>9</v>
      </c>
      <c r="C313" t="s">
        <v>1</v>
      </c>
      <c r="D313" s="6" t="str">
        <f>IF(SUM(I313:O313)=0,"\I: ","CHP")</f>
        <v xml:space="preserve">\I: </v>
      </c>
      <c r="E313" t="s">
        <v>59</v>
      </c>
      <c r="F313" s="34" t="s">
        <v>118</v>
      </c>
      <c r="G313" s="22" t="str">
        <f>$G$7</f>
        <v>PASTI</v>
      </c>
      <c r="H313" s="22" t="s">
        <v>29</v>
      </c>
      <c r="I313" s="42" t="str">
        <f>$L313</f>
        <v/>
      </c>
      <c r="J313" s="42" t="str">
        <f>$L313</f>
        <v/>
      </c>
      <c r="K313" s="42" t="str">
        <f>$L313</f>
        <v/>
      </c>
      <c r="L313" s="42" t="str">
        <f>IF(R313="","",R313/4)</f>
        <v/>
      </c>
      <c r="M313" s="43" t="str">
        <f>IF(SUM(S313:AB313)=0,"",SUM(S313:AB313))</f>
        <v/>
      </c>
      <c r="N313" s="43" t="str">
        <f>IF(SUM(AC313:AG313)=0,"",SUM(AC313:AG313))</f>
        <v/>
      </c>
      <c r="O313" s="43" t="str">
        <f>IF(SUM(AH313:AL313)=0,"",SUM(AH313:AL313))</f>
        <v/>
      </c>
      <c r="P313" s="32"/>
      <c r="Q313" s="32"/>
      <c r="R313" s="48" t="s">
        <v>171</v>
      </c>
      <c r="S313" s="50" t="s">
        <v>171</v>
      </c>
      <c r="T313" s="50" t="s">
        <v>171</v>
      </c>
      <c r="U313" s="50" t="s">
        <v>171</v>
      </c>
      <c r="V313" s="50" t="s">
        <v>171</v>
      </c>
      <c r="W313" s="50" t="s">
        <v>171</v>
      </c>
      <c r="X313" s="50" t="s">
        <v>171</v>
      </c>
      <c r="Y313" s="50" t="s">
        <v>171</v>
      </c>
      <c r="Z313" s="50" t="s">
        <v>171</v>
      </c>
      <c r="AA313" s="50" t="s">
        <v>171</v>
      </c>
      <c r="AB313" s="50" t="s">
        <v>171</v>
      </c>
      <c r="AC313" s="50" t="s">
        <v>171</v>
      </c>
      <c r="AD313" s="50" t="s">
        <v>171</v>
      </c>
      <c r="AE313" s="50" t="s">
        <v>171</v>
      </c>
      <c r="AF313" s="50" t="s">
        <v>171</v>
      </c>
      <c r="AG313" s="50" t="s">
        <v>171</v>
      </c>
      <c r="AH313" s="50" t="s">
        <v>171</v>
      </c>
      <c r="AI313" s="50" t="s">
        <v>171</v>
      </c>
      <c r="AJ313" s="50" t="s">
        <v>171</v>
      </c>
      <c r="AK313" s="50" t="s">
        <v>171</v>
      </c>
      <c r="AL313" s="50" t="s">
        <v>171</v>
      </c>
    </row>
    <row r="314" spans="2:38">
      <c r="B314" s="26"/>
      <c r="C314" s="23" t="s">
        <v>92</v>
      </c>
      <c r="D314" s="6" t="str">
        <f>IF(SUM(I314:O314)=0,"\I: ","CHP")</f>
        <v xml:space="preserve">\I: </v>
      </c>
      <c r="E314" s="23" t="s">
        <v>60</v>
      </c>
      <c r="F314" s="6" t="str">
        <f>F313</f>
        <v>LU</v>
      </c>
      <c r="G314" s="22" t="str">
        <f>$G$7</f>
        <v>PASTI</v>
      </c>
      <c r="H314" t="s">
        <v>30</v>
      </c>
      <c r="I314" s="42" t="str">
        <f>IF(SUM(I315:I317)=0,"",SUM(I315:I317))</f>
        <v/>
      </c>
      <c r="J314" s="42" t="str">
        <f t="shared" ref="J314:L314" si="442">IF(SUM(J315:J317)=0,"",SUM(J315:J317))</f>
        <v/>
      </c>
      <c r="K314" s="42" t="str">
        <f t="shared" si="442"/>
        <v/>
      </c>
      <c r="L314" s="42" t="str">
        <f t="shared" si="442"/>
        <v/>
      </c>
      <c r="M314" s="43" t="str">
        <f>IF(SUM(M315:M317)=0,"",SUM(M315:M317))</f>
        <v/>
      </c>
      <c r="N314" s="43" t="str">
        <f t="shared" ref="N314:O314" si="443">IF(SUM(N315:N317)=0,"",SUM(N315:N317))</f>
        <v/>
      </c>
      <c r="O314" s="43" t="str">
        <f t="shared" si="443"/>
        <v/>
      </c>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row>
    <row r="315" spans="2:38">
      <c r="B315" s="26">
        <v>14</v>
      </c>
      <c r="C315" s="30" t="s">
        <v>2</v>
      </c>
      <c r="D315" s="6" t="s">
        <v>90</v>
      </c>
      <c r="E315" s="26"/>
      <c r="F315" s="6" t="str">
        <f t="shared" ref="F315:F330" si="444">F314</f>
        <v>LU</v>
      </c>
      <c r="G315" s="6" t="s">
        <v>90</v>
      </c>
      <c r="H315" s="28"/>
      <c r="I315" s="33" t="str">
        <f>$L315</f>
        <v/>
      </c>
      <c r="J315" s="33" t="str">
        <f t="shared" ref="I315:K317" si="445">$L315</f>
        <v/>
      </c>
      <c r="K315" s="33" t="str">
        <f t="shared" si="445"/>
        <v/>
      </c>
      <c r="L315" s="33" t="str">
        <f>IF(R315="","",R315/4)</f>
        <v/>
      </c>
      <c r="M315" s="33" t="str">
        <f>IF(SUM(S315:AB315)=0,"",SUM(S315:AB315))</f>
        <v/>
      </c>
      <c r="N315" s="33" t="str">
        <f>IF(SUM(AC315:AG315)=0,"",SUM(AC315:AG315))</f>
        <v/>
      </c>
      <c r="O315" s="33" t="str">
        <f>IF(SUM(AH315:AL315)=0,"",SUM(AH315:AL315))</f>
        <v/>
      </c>
      <c r="P315" s="33"/>
      <c r="Q315" s="33"/>
      <c r="R315" s="48" t="s">
        <v>171</v>
      </c>
      <c r="S315" s="50" t="s">
        <v>171</v>
      </c>
      <c r="T315" s="50" t="s">
        <v>171</v>
      </c>
      <c r="U315" s="50" t="s">
        <v>171</v>
      </c>
      <c r="V315" s="50" t="s">
        <v>171</v>
      </c>
      <c r="W315" s="50" t="s">
        <v>171</v>
      </c>
      <c r="X315" s="50" t="s">
        <v>171</v>
      </c>
      <c r="Y315" s="50" t="s">
        <v>171</v>
      </c>
      <c r="Z315" s="50" t="s">
        <v>171</v>
      </c>
      <c r="AA315" s="50" t="s">
        <v>171</v>
      </c>
      <c r="AB315" s="50" t="s">
        <v>171</v>
      </c>
      <c r="AC315" s="50" t="s">
        <v>171</v>
      </c>
      <c r="AD315" s="50" t="s">
        <v>171</v>
      </c>
      <c r="AE315" s="50" t="s">
        <v>171</v>
      </c>
      <c r="AF315" s="50" t="s">
        <v>171</v>
      </c>
      <c r="AG315" s="50" t="s">
        <v>171</v>
      </c>
      <c r="AH315" s="50" t="s">
        <v>171</v>
      </c>
      <c r="AI315" s="50" t="s">
        <v>171</v>
      </c>
      <c r="AJ315" s="50" t="s">
        <v>171</v>
      </c>
      <c r="AK315" s="50" t="s">
        <v>171</v>
      </c>
      <c r="AL315" s="50" t="s">
        <v>171</v>
      </c>
    </row>
    <row r="316" spans="2:38">
      <c r="B316" s="26">
        <v>19</v>
      </c>
      <c r="C316" s="30" t="s">
        <v>99</v>
      </c>
      <c r="D316" s="6" t="s">
        <v>90</v>
      </c>
      <c r="E316" s="26"/>
      <c r="F316" s="6" t="str">
        <f t="shared" si="444"/>
        <v>LU</v>
      </c>
      <c r="G316" s="6" t="s">
        <v>90</v>
      </c>
      <c r="H316" s="28"/>
      <c r="I316" s="33" t="str">
        <f t="shared" si="445"/>
        <v/>
      </c>
      <c r="J316" s="33" t="str">
        <f t="shared" si="445"/>
        <v/>
      </c>
      <c r="K316" s="33" t="str">
        <f t="shared" si="445"/>
        <v/>
      </c>
      <c r="L316" s="33" t="str">
        <f>IF(R316="","",R316/4)</f>
        <v/>
      </c>
      <c r="M316" s="33" t="str">
        <f t="shared" ref="M316:M317" si="446">IF(SUM(S316:AB316)=0,"",SUM(S316:AB316))</f>
        <v/>
      </c>
      <c r="N316" s="33" t="str">
        <f t="shared" ref="N316:N317" si="447">IF(SUM(AC316:AG316)=0,"",SUM(AC316:AG316))</f>
        <v/>
      </c>
      <c r="O316" s="33" t="str">
        <f t="shared" ref="O316:O317" si="448">IF(SUM(AH316:AL316)=0,"",SUM(AH316:AL316))</f>
        <v/>
      </c>
      <c r="P316" s="33"/>
      <c r="Q316" s="33"/>
      <c r="R316" s="48" t="s">
        <v>171</v>
      </c>
      <c r="S316" s="50" t="s">
        <v>171</v>
      </c>
      <c r="T316" s="50" t="s">
        <v>171</v>
      </c>
      <c r="U316" s="50" t="s">
        <v>171</v>
      </c>
      <c r="V316" s="50" t="s">
        <v>171</v>
      </c>
      <c r="W316" s="50" t="s">
        <v>171</v>
      </c>
      <c r="X316" s="50" t="s">
        <v>171</v>
      </c>
      <c r="Y316" s="50" t="s">
        <v>171</v>
      </c>
      <c r="Z316" s="50" t="s">
        <v>171</v>
      </c>
      <c r="AA316" s="50" t="s">
        <v>171</v>
      </c>
      <c r="AB316" s="50" t="s">
        <v>171</v>
      </c>
      <c r="AC316" s="50" t="s">
        <v>171</v>
      </c>
      <c r="AD316" s="50" t="s">
        <v>171</v>
      </c>
      <c r="AE316" s="50" t="s">
        <v>171</v>
      </c>
      <c r="AF316" s="50" t="s">
        <v>171</v>
      </c>
      <c r="AG316" s="50" t="s">
        <v>171</v>
      </c>
      <c r="AH316" s="50" t="s">
        <v>171</v>
      </c>
      <c r="AI316" s="50" t="s">
        <v>171</v>
      </c>
      <c r="AJ316" s="50" t="s">
        <v>171</v>
      </c>
      <c r="AK316" s="50" t="s">
        <v>171</v>
      </c>
      <c r="AL316" s="50" t="s">
        <v>171</v>
      </c>
    </row>
    <row r="317" spans="2:38">
      <c r="B317" s="26">
        <v>24</v>
      </c>
      <c r="C317" s="30" t="s">
        <v>4</v>
      </c>
      <c r="D317" s="6" t="s">
        <v>90</v>
      </c>
      <c r="E317" s="26"/>
      <c r="F317" s="6" t="str">
        <f t="shared" si="444"/>
        <v>LU</v>
      </c>
      <c r="G317" s="6" t="s">
        <v>90</v>
      </c>
      <c r="H317" s="28"/>
      <c r="I317" s="33" t="str">
        <f t="shared" si="445"/>
        <v/>
      </c>
      <c r="J317" s="33" t="str">
        <f t="shared" si="445"/>
        <v/>
      </c>
      <c r="K317" s="33" t="str">
        <f t="shared" si="445"/>
        <v/>
      </c>
      <c r="L317" s="33" t="str">
        <f>IF(R317="","",R317/4)</f>
        <v/>
      </c>
      <c r="M317" s="33" t="str">
        <f t="shared" si="446"/>
        <v/>
      </c>
      <c r="N317" s="33" t="str">
        <f t="shared" si="447"/>
        <v/>
      </c>
      <c r="O317" s="33" t="str">
        <f t="shared" si="448"/>
        <v/>
      </c>
      <c r="P317" s="33"/>
      <c r="Q317" s="33"/>
      <c r="R317" s="48" t="s">
        <v>171</v>
      </c>
      <c r="S317" s="50" t="s">
        <v>171</v>
      </c>
      <c r="T317" s="50" t="s">
        <v>171</v>
      </c>
      <c r="U317" s="50" t="s">
        <v>171</v>
      </c>
      <c r="V317" s="50" t="s">
        <v>171</v>
      </c>
      <c r="W317" s="50" t="s">
        <v>171</v>
      </c>
      <c r="X317" s="50" t="s">
        <v>171</v>
      </c>
      <c r="Y317" s="50" t="s">
        <v>171</v>
      </c>
      <c r="Z317" s="50" t="s">
        <v>171</v>
      </c>
      <c r="AA317" s="50" t="s">
        <v>171</v>
      </c>
      <c r="AB317" s="50" t="s">
        <v>171</v>
      </c>
      <c r="AC317" s="50" t="s">
        <v>171</v>
      </c>
      <c r="AD317" s="50" t="s">
        <v>171</v>
      </c>
      <c r="AE317" s="50" t="s">
        <v>171</v>
      </c>
      <c r="AF317" s="50" t="s">
        <v>171</v>
      </c>
      <c r="AG317" s="50" t="s">
        <v>171</v>
      </c>
      <c r="AH317" s="50" t="s">
        <v>171</v>
      </c>
      <c r="AI317" s="50" t="s">
        <v>171</v>
      </c>
      <c r="AJ317" s="50" t="s">
        <v>171</v>
      </c>
      <c r="AK317" s="50" t="s">
        <v>171</v>
      </c>
      <c r="AL317" s="50" t="s">
        <v>171</v>
      </c>
    </row>
    <row r="318" spans="2:38">
      <c r="B318" s="26"/>
      <c r="C318" s="23" t="s">
        <v>92</v>
      </c>
      <c r="D318" s="6" t="str">
        <f t="shared" ref="D318" si="449">IF(SUM(I318:O318)=0,"\I: ","CHP")</f>
        <v xml:space="preserve">\I: </v>
      </c>
      <c r="E318" s="23" t="s">
        <v>63</v>
      </c>
      <c r="F318" s="6" t="str">
        <f t="shared" si="444"/>
        <v>LU</v>
      </c>
      <c r="G318" s="22" t="str">
        <f>$G$7</f>
        <v>PASTI</v>
      </c>
      <c r="H318" t="s">
        <v>33</v>
      </c>
      <c r="I318" s="42" t="str">
        <f>IF(SUM(I319:I321)=0,"",SUM(I319:I321))</f>
        <v/>
      </c>
      <c r="J318" s="42" t="str">
        <f t="shared" ref="J318:K318" si="450">IF(SUM(J319:J321)=0,"",SUM(J319:J321))</f>
        <v/>
      </c>
      <c r="K318" s="42" t="str">
        <f t="shared" si="450"/>
        <v/>
      </c>
      <c r="L318" s="42" t="str">
        <f>IF(SUM(L319:L321)=0,"",SUM(L319:L321))</f>
        <v/>
      </c>
      <c r="M318" s="43" t="str">
        <f>IF(SUM(M319:M321)=0,"",SUM(M319:M321))</f>
        <v/>
      </c>
      <c r="N318" s="43" t="str">
        <f>IF(SUM(N319:N321)=0,"",SUM(N319:N321))</f>
        <v/>
      </c>
      <c r="O318" s="43" t="str">
        <f>IF(SUM(O319:O321)=0,"",SUM(O319:O321))</f>
        <v/>
      </c>
      <c r="P318" s="32"/>
      <c r="Q318" s="32"/>
      <c r="R318" s="43"/>
      <c r="S318" s="43"/>
      <c r="T318" s="43"/>
      <c r="U318" s="43"/>
      <c r="V318" s="43"/>
      <c r="W318" s="43"/>
      <c r="X318" s="43"/>
      <c r="Y318" s="43"/>
      <c r="Z318" s="43"/>
      <c r="AA318" s="43"/>
      <c r="AB318" s="43" t="s">
        <v>171</v>
      </c>
      <c r="AC318" s="43"/>
      <c r="AD318" s="43"/>
      <c r="AE318" s="43"/>
      <c r="AF318" s="43"/>
      <c r="AG318" s="43" t="s">
        <v>171</v>
      </c>
      <c r="AH318" s="43"/>
      <c r="AI318" s="43"/>
      <c r="AJ318" s="43"/>
      <c r="AK318" s="43"/>
      <c r="AL318" s="43"/>
    </row>
    <row r="319" spans="2:38">
      <c r="B319" s="26">
        <v>35</v>
      </c>
      <c r="C319" s="30" t="s">
        <v>2</v>
      </c>
      <c r="D319" s="6" t="s">
        <v>90</v>
      </c>
      <c r="E319" s="26"/>
      <c r="F319" s="6" t="str">
        <f t="shared" si="444"/>
        <v>LU</v>
      </c>
      <c r="G319" s="6" t="s">
        <v>90</v>
      </c>
      <c r="H319" s="28"/>
      <c r="I319" s="33" t="str">
        <f t="shared" ref="I319:K323" si="451">$L319</f>
        <v/>
      </c>
      <c r="J319" s="33" t="str">
        <f t="shared" si="451"/>
        <v/>
      </c>
      <c r="K319" s="33" t="str">
        <f t="shared" si="451"/>
        <v/>
      </c>
      <c r="L319" s="33" t="str">
        <f>IF(R319="","",R319/4)</f>
        <v/>
      </c>
      <c r="M319" s="33" t="str">
        <f>IF(SUM(S319:AB319)=0,"",SUM(S319:AB319))</f>
        <v/>
      </c>
      <c r="N319" s="33" t="str">
        <f>IF(SUM(AC319:AG319)=0,"",SUM(AC319:AG319))</f>
        <v/>
      </c>
      <c r="O319" s="33" t="str">
        <f>IF(SUM(AH319:AL319)=0,"",SUM(AH319:AL319))</f>
        <v/>
      </c>
      <c r="P319" s="33"/>
      <c r="Q319" s="33"/>
      <c r="R319" s="48" t="s">
        <v>171</v>
      </c>
      <c r="S319" s="50" t="s">
        <v>171</v>
      </c>
      <c r="T319" s="50" t="s">
        <v>171</v>
      </c>
      <c r="U319" s="50" t="s">
        <v>171</v>
      </c>
      <c r="V319" s="50" t="s">
        <v>171</v>
      </c>
      <c r="W319" s="50" t="s">
        <v>171</v>
      </c>
      <c r="X319" s="50" t="s">
        <v>171</v>
      </c>
      <c r="Y319" s="50" t="s">
        <v>171</v>
      </c>
      <c r="Z319" s="50" t="s">
        <v>171</v>
      </c>
      <c r="AA319" s="50" t="s">
        <v>171</v>
      </c>
      <c r="AB319" s="50" t="s">
        <v>171</v>
      </c>
      <c r="AC319" s="50" t="s">
        <v>171</v>
      </c>
      <c r="AD319" s="50" t="s">
        <v>171</v>
      </c>
      <c r="AE319" s="50" t="s">
        <v>171</v>
      </c>
      <c r="AF319" s="50" t="s">
        <v>171</v>
      </c>
      <c r="AG319" s="50" t="s">
        <v>171</v>
      </c>
      <c r="AH319" s="50" t="s">
        <v>171</v>
      </c>
      <c r="AI319" s="50" t="s">
        <v>171</v>
      </c>
      <c r="AJ319" s="50" t="s">
        <v>171</v>
      </c>
      <c r="AK319" s="50" t="s">
        <v>171</v>
      </c>
      <c r="AL319" s="50" t="s">
        <v>171</v>
      </c>
    </row>
    <row r="320" spans="2:38">
      <c r="B320" s="26">
        <v>40</v>
      </c>
      <c r="C320" s="30" t="s">
        <v>99</v>
      </c>
      <c r="D320" s="6" t="s">
        <v>90</v>
      </c>
      <c r="E320" s="26"/>
      <c r="F320" s="6" t="str">
        <f t="shared" si="444"/>
        <v>LU</v>
      </c>
      <c r="G320" s="6" t="s">
        <v>90</v>
      </c>
      <c r="H320" s="28"/>
      <c r="I320" s="33" t="str">
        <f t="shared" si="451"/>
        <v/>
      </c>
      <c r="J320" s="33" t="str">
        <f t="shared" si="451"/>
        <v/>
      </c>
      <c r="K320" s="33" t="str">
        <f t="shared" si="451"/>
        <v/>
      </c>
      <c r="L320" s="33" t="str">
        <f>IF(R320="","",R320/4)</f>
        <v/>
      </c>
      <c r="M320" s="33" t="str">
        <f t="shared" ref="M320:M321" si="452">IF(SUM(S320:AB320)=0,"",SUM(S320:AB320))</f>
        <v/>
      </c>
      <c r="N320" s="33" t="str">
        <f t="shared" ref="N320:N321" si="453">IF(SUM(AC320:AG320)=0,"",SUM(AC320:AG320))</f>
        <v/>
      </c>
      <c r="O320" s="33" t="str">
        <f t="shared" ref="O320:O321" si="454">IF(SUM(AH320:AL320)=0,"",SUM(AH320:AL320))</f>
        <v/>
      </c>
      <c r="P320" s="33"/>
      <c r="Q320" s="33"/>
      <c r="R320" s="48" t="s">
        <v>171</v>
      </c>
      <c r="S320" s="50" t="s">
        <v>171</v>
      </c>
      <c r="T320" s="50" t="s">
        <v>171</v>
      </c>
      <c r="U320" s="50" t="s">
        <v>171</v>
      </c>
      <c r="V320" s="50" t="s">
        <v>171</v>
      </c>
      <c r="W320" s="50" t="s">
        <v>171</v>
      </c>
      <c r="X320" s="50" t="s">
        <v>171</v>
      </c>
      <c r="Y320" s="50" t="s">
        <v>171</v>
      </c>
      <c r="Z320" s="50" t="s">
        <v>171</v>
      </c>
      <c r="AA320" s="50" t="s">
        <v>171</v>
      </c>
      <c r="AB320" s="50" t="s">
        <v>171</v>
      </c>
      <c r="AC320" s="50" t="s">
        <v>171</v>
      </c>
      <c r="AD320" s="50" t="s">
        <v>171</v>
      </c>
      <c r="AE320" s="50" t="s">
        <v>171</v>
      </c>
      <c r="AF320" s="50" t="s">
        <v>171</v>
      </c>
      <c r="AG320" s="50" t="s">
        <v>171</v>
      </c>
      <c r="AH320" s="50" t="s">
        <v>171</v>
      </c>
      <c r="AI320" s="50" t="s">
        <v>171</v>
      </c>
      <c r="AJ320" s="50" t="s">
        <v>171</v>
      </c>
      <c r="AK320" s="50" t="s">
        <v>171</v>
      </c>
      <c r="AL320" s="50" t="s">
        <v>171</v>
      </c>
    </row>
    <row r="321" spans="2:38">
      <c r="B321" s="26">
        <v>45</v>
      </c>
      <c r="C321" s="30" t="s">
        <v>4</v>
      </c>
      <c r="D321" s="6" t="s">
        <v>90</v>
      </c>
      <c r="E321" s="26"/>
      <c r="F321" s="6" t="str">
        <f t="shared" si="444"/>
        <v>LU</v>
      </c>
      <c r="G321" s="6" t="s">
        <v>90</v>
      </c>
      <c r="H321" s="28"/>
      <c r="I321" s="33" t="str">
        <f t="shared" si="451"/>
        <v/>
      </c>
      <c r="J321" s="33" t="str">
        <f t="shared" si="451"/>
        <v/>
      </c>
      <c r="K321" s="33" t="str">
        <f t="shared" si="451"/>
        <v/>
      </c>
      <c r="L321" s="33" t="str">
        <f>IF(R321="","",R321/4)</f>
        <v/>
      </c>
      <c r="M321" s="33" t="str">
        <f t="shared" si="452"/>
        <v/>
      </c>
      <c r="N321" s="33" t="str">
        <f t="shared" si="453"/>
        <v/>
      </c>
      <c r="O321" s="33" t="str">
        <f t="shared" si="454"/>
        <v/>
      </c>
      <c r="P321" s="33"/>
      <c r="Q321" s="33"/>
      <c r="R321" s="48" t="s">
        <v>171</v>
      </c>
      <c r="S321" s="50" t="s">
        <v>171</v>
      </c>
      <c r="T321" s="50" t="s">
        <v>171</v>
      </c>
      <c r="U321" s="50" t="s">
        <v>171</v>
      </c>
      <c r="V321" s="50" t="s">
        <v>171</v>
      </c>
      <c r="W321" s="50" t="s">
        <v>171</v>
      </c>
      <c r="X321" s="50" t="s">
        <v>171</v>
      </c>
      <c r="Y321" s="50" t="s">
        <v>171</v>
      </c>
      <c r="Z321" s="50" t="s">
        <v>171</v>
      </c>
      <c r="AA321" s="50" t="s">
        <v>171</v>
      </c>
      <c r="AB321" s="50" t="s">
        <v>171</v>
      </c>
      <c r="AC321" s="50" t="s">
        <v>171</v>
      </c>
      <c r="AD321" s="50" t="s">
        <v>171</v>
      </c>
      <c r="AE321" s="50" t="s">
        <v>171</v>
      </c>
      <c r="AF321" s="50" t="s">
        <v>171</v>
      </c>
      <c r="AG321" s="50" t="s">
        <v>171</v>
      </c>
      <c r="AH321" s="50" t="s">
        <v>171</v>
      </c>
      <c r="AI321" s="50" t="s">
        <v>171</v>
      </c>
      <c r="AJ321" s="50" t="s">
        <v>171</v>
      </c>
      <c r="AK321" s="50" t="s">
        <v>171</v>
      </c>
      <c r="AL321" s="50" t="s">
        <v>171</v>
      </c>
    </row>
    <row r="322" spans="2:38">
      <c r="B322" s="31">
        <v>51</v>
      </c>
      <c r="C322" t="s">
        <v>7</v>
      </c>
      <c r="D322" s="6" t="str">
        <f t="shared" ref="D322:D324" si="455">IF(SUM(I322:O322)=0,"\I: ","CHP")</f>
        <v xml:space="preserve">\I: </v>
      </c>
      <c r="E322" t="s">
        <v>64</v>
      </c>
      <c r="F322" s="6" t="str">
        <f t="shared" si="444"/>
        <v>LU</v>
      </c>
      <c r="G322" s="22" t="str">
        <f t="shared" ref="G322:G324" si="456">$G$7</f>
        <v>PASTI</v>
      </c>
      <c r="H322" t="s">
        <v>34</v>
      </c>
      <c r="I322" s="42" t="str">
        <f t="shared" si="451"/>
        <v/>
      </c>
      <c r="J322" s="42" t="str">
        <f t="shared" si="451"/>
        <v/>
      </c>
      <c r="K322" s="42" t="str">
        <f t="shared" si="451"/>
        <v/>
      </c>
      <c r="L322" s="42" t="str">
        <f>IF(R322="","",R322/4)</f>
        <v/>
      </c>
      <c r="M322" s="43" t="str">
        <f>IF(SUM(S322:AB322)=0,"",SUM(S322:AB322))</f>
        <v/>
      </c>
      <c r="N322" s="43" t="str">
        <f>IF(SUM(AC322:AG322)=0,"",SUM(AC322:AG322))</f>
        <v/>
      </c>
      <c r="O322" s="43" t="str">
        <f>IF(SUM(AH322:AL322)=0,"",SUM(AH322:AL322))</f>
        <v/>
      </c>
      <c r="P322" s="32"/>
      <c r="Q322" s="32"/>
      <c r="R322" s="48" t="s">
        <v>171</v>
      </c>
      <c r="S322" s="50" t="s">
        <v>171</v>
      </c>
      <c r="T322" s="50" t="s">
        <v>171</v>
      </c>
      <c r="U322" s="50" t="s">
        <v>171</v>
      </c>
      <c r="V322" s="50" t="s">
        <v>171</v>
      </c>
      <c r="W322" s="50" t="s">
        <v>171</v>
      </c>
      <c r="X322" s="50" t="s">
        <v>171</v>
      </c>
      <c r="Y322" s="50" t="s">
        <v>171</v>
      </c>
      <c r="Z322" s="50" t="s">
        <v>171</v>
      </c>
      <c r="AA322" s="50" t="s">
        <v>171</v>
      </c>
      <c r="AB322" s="50" t="s">
        <v>171</v>
      </c>
      <c r="AC322" s="50" t="s">
        <v>171</v>
      </c>
      <c r="AD322" s="50" t="s">
        <v>171</v>
      </c>
      <c r="AE322" s="50" t="s">
        <v>171</v>
      </c>
      <c r="AF322" s="50" t="s">
        <v>171</v>
      </c>
      <c r="AG322" s="50" t="s">
        <v>171</v>
      </c>
      <c r="AH322" s="50" t="s">
        <v>171</v>
      </c>
      <c r="AI322" s="50" t="s">
        <v>171</v>
      </c>
      <c r="AJ322" s="50" t="s">
        <v>171</v>
      </c>
      <c r="AK322" s="50" t="s">
        <v>171</v>
      </c>
      <c r="AL322" s="50" t="s">
        <v>171</v>
      </c>
    </row>
    <row r="323" spans="2:38">
      <c r="B323" s="26">
        <v>56</v>
      </c>
      <c r="C323" t="s">
        <v>8</v>
      </c>
      <c r="D323" s="6" t="str">
        <f t="shared" si="455"/>
        <v>CHP</v>
      </c>
      <c r="E323" t="s">
        <v>65</v>
      </c>
      <c r="F323" s="6" t="str">
        <f t="shared" si="444"/>
        <v>LU</v>
      </c>
      <c r="G323" s="22" t="str">
        <f t="shared" si="456"/>
        <v>PASTI</v>
      </c>
      <c r="H323" t="s">
        <v>35</v>
      </c>
      <c r="I323" s="42">
        <f t="shared" si="451"/>
        <v>4.2750000000000004</v>
      </c>
      <c r="J323" s="42">
        <f t="shared" si="451"/>
        <v>4.2750000000000004</v>
      </c>
      <c r="K323" s="42">
        <f t="shared" si="451"/>
        <v>4.2750000000000004</v>
      </c>
      <c r="L323" s="42">
        <f>IF(R323="","",R323/4)</f>
        <v>4.2750000000000004</v>
      </c>
      <c r="M323" s="43" t="str">
        <f t="shared" ref="M323" si="457">IF(SUM(S323:AB323)=0,"",SUM(S323:AB323))</f>
        <v/>
      </c>
      <c r="N323" s="43" t="str">
        <f t="shared" ref="N323" si="458">IF(SUM(AC323:AG323)=0,"",SUM(AC323:AG323))</f>
        <v/>
      </c>
      <c r="O323" s="43" t="str">
        <f t="shared" ref="O323" si="459">IF(SUM(AH323:AL323)=0,"",SUM(AH323:AL323))</f>
        <v/>
      </c>
      <c r="P323" s="32"/>
      <c r="Q323" s="32"/>
      <c r="R323" s="48">
        <v>17.100000000000001</v>
      </c>
      <c r="S323" s="50" t="s">
        <v>171</v>
      </c>
      <c r="T323" s="50" t="s">
        <v>171</v>
      </c>
      <c r="U323" s="50" t="s">
        <v>171</v>
      </c>
      <c r="V323" s="50" t="s">
        <v>171</v>
      </c>
      <c r="W323" s="50" t="s">
        <v>171</v>
      </c>
      <c r="X323" s="50" t="s">
        <v>171</v>
      </c>
      <c r="Y323" s="50" t="s">
        <v>171</v>
      </c>
      <c r="Z323" s="50" t="s">
        <v>171</v>
      </c>
      <c r="AA323" s="50" t="s">
        <v>171</v>
      </c>
      <c r="AB323" s="50" t="s">
        <v>171</v>
      </c>
      <c r="AC323" s="50" t="s">
        <v>171</v>
      </c>
      <c r="AD323" s="50" t="s">
        <v>171</v>
      </c>
      <c r="AE323" s="50" t="s">
        <v>171</v>
      </c>
      <c r="AF323" s="50" t="s">
        <v>171</v>
      </c>
      <c r="AG323" s="50" t="s">
        <v>171</v>
      </c>
      <c r="AH323" s="50" t="s">
        <v>171</v>
      </c>
      <c r="AI323" s="50" t="s">
        <v>171</v>
      </c>
      <c r="AJ323" s="50" t="s">
        <v>171</v>
      </c>
      <c r="AK323" s="50" t="s">
        <v>171</v>
      </c>
      <c r="AL323" s="50" t="s">
        <v>171</v>
      </c>
    </row>
    <row r="324" spans="2:38">
      <c r="B324" s="26"/>
      <c r="C324" s="23" t="s">
        <v>93</v>
      </c>
      <c r="D324" s="6" t="str">
        <f t="shared" si="455"/>
        <v>CHP</v>
      </c>
      <c r="E324" s="23" t="s">
        <v>66</v>
      </c>
      <c r="F324" s="6" t="str">
        <f t="shared" si="444"/>
        <v>LU</v>
      </c>
      <c r="G324" s="22" t="str">
        <f t="shared" si="456"/>
        <v>PASTI</v>
      </c>
      <c r="H324" t="s">
        <v>36</v>
      </c>
      <c r="I324" s="42">
        <f>IF(SUM(I325:I327)=0,"",SUM(I325:I327))</f>
        <v>0.15</v>
      </c>
      <c r="J324" s="42">
        <f t="shared" ref="J324:K324" si="460">IF(SUM(J325:J327)=0,"",SUM(J325:J327))</f>
        <v>0.15</v>
      </c>
      <c r="K324" s="42">
        <f t="shared" si="460"/>
        <v>0.15</v>
      </c>
      <c r="L324" s="42">
        <f>IF(SUM(L325:L327)=0,"",SUM(L325:L327))</f>
        <v>0.15</v>
      </c>
      <c r="M324" s="43" t="str">
        <f>IF(SUM(M325:M327)=0,"",SUM(M325:M327))</f>
        <v/>
      </c>
      <c r="N324" s="43" t="str">
        <f>IF(SUM(N325:N327)=0,"",SUM(N325:N327))</f>
        <v/>
      </c>
      <c r="O324" s="43" t="str">
        <f>IF(SUM(O325:O327)=0,"",SUM(O325:O327))</f>
        <v/>
      </c>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row>
    <row r="325" spans="2:38">
      <c r="B325" s="26">
        <v>61</v>
      </c>
      <c r="C325" s="29" t="s">
        <v>4</v>
      </c>
      <c r="D325" s="6" t="s">
        <v>90</v>
      </c>
      <c r="E325" s="27"/>
      <c r="F325" s="6" t="str">
        <f t="shared" si="444"/>
        <v>LU</v>
      </c>
      <c r="G325" s="6" t="s">
        <v>90</v>
      </c>
      <c r="H325" s="28"/>
      <c r="I325" s="33">
        <f t="shared" ref="I325:K330" si="461">$L325</f>
        <v>0.15</v>
      </c>
      <c r="J325" s="33">
        <f t="shared" si="461"/>
        <v>0.15</v>
      </c>
      <c r="K325" s="33">
        <f t="shared" si="461"/>
        <v>0.15</v>
      </c>
      <c r="L325" s="33">
        <f t="shared" ref="L325:L330" si="462">IF(R325="","",R325/4)</f>
        <v>0.15</v>
      </c>
      <c r="M325" s="33" t="str">
        <f t="shared" ref="M325:M330" si="463">IF(SUM(S325:AB325)=0,"",SUM(S325:AB325))</f>
        <v/>
      </c>
      <c r="N325" s="33" t="str">
        <f t="shared" ref="N325:N330" si="464">IF(SUM(AC325:AG325)=0,"",SUM(AC325:AG325))</f>
        <v/>
      </c>
      <c r="O325" s="33" t="str">
        <f t="shared" ref="O325:O330" si="465">IF(SUM(AH325:AL325)=0,"",SUM(AH325:AL325))</f>
        <v/>
      </c>
      <c r="P325" s="33"/>
      <c r="Q325" s="33"/>
      <c r="R325" s="48">
        <v>0.6</v>
      </c>
      <c r="S325" s="50" t="s">
        <v>171</v>
      </c>
      <c r="T325" s="50" t="s">
        <v>171</v>
      </c>
      <c r="U325" s="50" t="s">
        <v>171</v>
      </c>
      <c r="V325" s="50" t="s">
        <v>171</v>
      </c>
      <c r="W325" s="50" t="s">
        <v>171</v>
      </c>
      <c r="X325" s="50" t="s">
        <v>171</v>
      </c>
      <c r="Y325" s="50" t="s">
        <v>171</v>
      </c>
      <c r="Z325" s="50" t="s">
        <v>171</v>
      </c>
      <c r="AA325" s="50" t="s">
        <v>171</v>
      </c>
      <c r="AB325" s="50" t="s">
        <v>171</v>
      </c>
      <c r="AC325" s="50" t="s">
        <v>171</v>
      </c>
      <c r="AD325" s="50" t="s">
        <v>171</v>
      </c>
      <c r="AE325" s="50" t="s">
        <v>171</v>
      </c>
      <c r="AF325" s="50" t="s">
        <v>171</v>
      </c>
      <c r="AG325" s="50" t="s">
        <v>171</v>
      </c>
      <c r="AH325" s="50" t="s">
        <v>171</v>
      </c>
      <c r="AI325" s="50" t="s">
        <v>171</v>
      </c>
      <c r="AJ325" s="50" t="s">
        <v>171</v>
      </c>
      <c r="AK325" s="50" t="s">
        <v>171</v>
      </c>
      <c r="AL325" s="50" t="s">
        <v>171</v>
      </c>
    </row>
    <row r="326" spans="2:38">
      <c r="B326" s="26">
        <v>71</v>
      </c>
      <c r="C326" s="29" t="s">
        <v>10</v>
      </c>
      <c r="D326" s="6" t="s">
        <v>90</v>
      </c>
      <c r="E326" s="27"/>
      <c r="F326" s="6" t="str">
        <f t="shared" si="444"/>
        <v>LU</v>
      </c>
      <c r="G326" s="6" t="s">
        <v>90</v>
      </c>
      <c r="H326" s="28"/>
      <c r="I326" s="33" t="str">
        <f t="shared" si="461"/>
        <v/>
      </c>
      <c r="J326" s="33" t="str">
        <f t="shared" si="461"/>
        <v/>
      </c>
      <c r="K326" s="33" t="str">
        <f t="shared" si="461"/>
        <v/>
      </c>
      <c r="L326" s="33" t="str">
        <f t="shared" si="462"/>
        <v/>
      </c>
      <c r="M326" s="33" t="str">
        <f t="shared" si="463"/>
        <v/>
      </c>
      <c r="N326" s="33" t="str">
        <f t="shared" si="464"/>
        <v/>
      </c>
      <c r="O326" s="33" t="str">
        <f t="shared" si="465"/>
        <v/>
      </c>
      <c r="P326" s="33"/>
      <c r="Q326" s="33"/>
      <c r="R326" s="48" t="s">
        <v>171</v>
      </c>
      <c r="S326" s="50" t="s">
        <v>171</v>
      </c>
      <c r="T326" s="50" t="s">
        <v>171</v>
      </c>
      <c r="U326" s="50" t="s">
        <v>171</v>
      </c>
      <c r="V326" s="50" t="s">
        <v>171</v>
      </c>
      <c r="W326" s="50" t="s">
        <v>171</v>
      </c>
      <c r="X326" s="50" t="s">
        <v>171</v>
      </c>
      <c r="Y326" s="50" t="s">
        <v>171</v>
      </c>
      <c r="Z326" s="50" t="s">
        <v>171</v>
      </c>
      <c r="AA326" s="50" t="s">
        <v>171</v>
      </c>
      <c r="AB326" s="50" t="s">
        <v>171</v>
      </c>
      <c r="AC326" s="50" t="s">
        <v>171</v>
      </c>
      <c r="AD326" s="50" t="s">
        <v>171</v>
      </c>
      <c r="AE326" s="50" t="s">
        <v>171</v>
      </c>
      <c r="AF326" s="50" t="s">
        <v>171</v>
      </c>
      <c r="AG326" s="50" t="s">
        <v>171</v>
      </c>
      <c r="AH326" s="50" t="s">
        <v>171</v>
      </c>
      <c r="AI326" s="50" t="s">
        <v>171</v>
      </c>
      <c r="AJ326" s="50" t="s">
        <v>171</v>
      </c>
      <c r="AK326" s="50" t="s">
        <v>171</v>
      </c>
      <c r="AL326" s="50" t="s">
        <v>171</v>
      </c>
    </row>
    <row r="327" spans="2:38">
      <c r="B327" s="26">
        <v>76</v>
      </c>
      <c r="C327" s="29" t="s">
        <v>101</v>
      </c>
      <c r="D327" s="6" t="s">
        <v>90</v>
      </c>
      <c r="E327" s="27"/>
      <c r="F327" s="6" t="str">
        <f t="shared" si="444"/>
        <v>LU</v>
      </c>
      <c r="G327" s="6" t="s">
        <v>90</v>
      </c>
      <c r="H327" s="28"/>
      <c r="I327" s="33" t="str">
        <f t="shared" si="461"/>
        <v/>
      </c>
      <c r="J327" s="33" t="str">
        <f t="shared" si="461"/>
        <v/>
      </c>
      <c r="K327" s="33" t="str">
        <f t="shared" si="461"/>
        <v/>
      </c>
      <c r="L327" s="33" t="str">
        <f t="shared" si="462"/>
        <v/>
      </c>
      <c r="M327" s="33" t="str">
        <f t="shared" si="463"/>
        <v/>
      </c>
      <c r="N327" s="33" t="str">
        <f t="shared" si="464"/>
        <v/>
      </c>
      <c r="O327" s="33" t="str">
        <f t="shared" si="465"/>
        <v/>
      </c>
      <c r="P327" s="33"/>
      <c r="Q327" s="33"/>
      <c r="R327" s="48" t="s">
        <v>171</v>
      </c>
      <c r="S327" s="50" t="s">
        <v>171</v>
      </c>
      <c r="T327" s="50" t="s">
        <v>171</v>
      </c>
      <c r="U327" s="50" t="s">
        <v>171</v>
      </c>
      <c r="V327" s="50" t="s">
        <v>171</v>
      </c>
      <c r="W327" s="50" t="s">
        <v>171</v>
      </c>
      <c r="X327" s="50" t="s">
        <v>171</v>
      </c>
      <c r="Y327" s="50" t="s">
        <v>171</v>
      </c>
      <c r="Z327" s="50" t="s">
        <v>171</v>
      </c>
      <c r="AA327" s="50" t="s">
        <v>171</v>
      </c>
      <c r="AB327" s="50" t="s">
        <v>171</v>
      </c>
      <c r="AC327" s="50" t="s">
        <v>171</v>
      </c>
      <c r="AD327" s="50" t="s">
        <v>171</v>
      </c>
      <c r="AE327" s="50" t="s">
        <v>171</v>
      </c>
      <c r="AF327" s="50" t="s">
        <v>171</v>
      </c>
      <c r="AG327" s="50" t="s">
        <v>171</v>
      </c>
      <c r="AH327" s="50" t="s">
        <v>171</v>
      </c>
      <c r="AI327" s="50" t="s">
        <v>171</v>
      </c>
      <c r="AJ327" s="50" t="s">
        <v>171</v>
      </c>
      <c r="AK327" s="50" t="s">
        <v>171</v>
      </c>
      <c r="AL327" s="50" t="s">
        <v>171</v>
      </c>
    </row>
    <row r="328" spans="2:38">
      <c r="B328" s="26">
        <v>81</v>
      </c>
      <c r="C328" t="s">
        <v>12</v>
      </c>
      <c r="D328" s="6" t="str">
        <f t="shared" ref="D328:D330" si="466">IF(SUM(I328:O328)=0,"\I: ","CHP")</f>
        <v>CHP</v>
      </c>
      <c r="E328" t="s">
        <v>62</v>
      </c>
      <c r="F328" s="6" t="str">
        <f t="shared" si="444"/>
        <v>LU</v>
      </c>
      <c r="G328" s="22" t="str">
        <f t="shared" ref="G328:G330" si="467">$G$7</f>
        <v>PASTI</v>
      </c>
      <c r="H328" t="s">
        <v>32</v>
      </c>
      <c r="I328" s="42">
        <f t="shared" si="461"/>
        <v>0.96499999999999997</v>
      </c>
      <c r="J328" s="42">
        <f t="shared" si="461"/>
        <v>0.96499999999999997</v>
      </c>
      <c r="K328" s="42">
        <f t="shared" si="461"/>
        <v>0.96499999999999997</v>
      </c>
      <c r="L328" s="42">
        <f t="shared" si="462"/>
        <v>0.96499999999999997</v>
      </c>
      <c r="M328" s="43" t="str">
        <f t="shared" si="463"/>
        <v/>
      </c>
      <c r="N328" s="43" t="str">
        <f t="shared" si="464"/>
        <v/>
      </c>
      <c r="O328" s="43" t="str">
        <f t="shared" si="465"/>
        <v/>
      </c>
      <c r="P328" s="32"/>
      <c r="Q328" s="32"/>
      <c r="R328" s="48">
        <v>3.86</v>
      </c>
      <c r="S328" s="50" t="s">
        <v>171</v>
      </c>
      <c r="T328" s="50" t="s">
        <v>171</v>
      </c>
      <c r="U328" s="50" t="s">
        <v>171</v>
      </c>
      <c r="V328" s="50" t="s">
        <v>171</v>
      </c>
      <c r="W328" s="50" t="s">
        <v>171</v>
      </c>
      <c r="X328" s="50" t="s">
        <v>171</v>
      </c>
      <c r="Y328" s="50" t="s">
        <v>171</v>
      </c>
      <c r="Z328" s="50" t="s">
        <v>171</v>
      </c>
      <c r="AA328" s="50" t="s">
        <v>171</v>
      </c>
      <c r="AB328" s="50" t="s">
        <v>171</v>
      </c>
      <c r="AC328" s="50" t="s">
        <v>171</v>
      </c>
      <c r="AD328" s="50" t="s">
        <v>171</v>
      </c>
      <c r="AE328" s="50" t="s">
        <v>171</v>
      </c>
      <c r="AF328" s="50" t="s">
        <v>171</v>
      </c>
      <c r="AG328" s="50" t="s">
        <v>171</v>
      </c>
      <c r="AH328" s="50" t="s">
        <v>171</v>
      </c>
      <c r="AI328" s="50" t="s">
        <v>171</v>
      </c>
      <c r="AJ328" s="50" t="s">
        <v>171</v>
      </c>
      <c r="AK328" s="50" t="s">
        <v>171</v>
      </c>
      <c r="AL328" s="50" t="s">
        <v>171</v>
      </c>
    </row>
    <row r="329" spans="2:38">
      <c r="B329" s="26">
        <v>102</v>
      </c>
      <c r="C329" t="s">
        <v>13</v>
      </c>
      <c r="D329" s="6" t="str">
        <f t="shared" si="466"/>
        <v xml:space="preserve">\I: </v>
      </c>
      <c r="E329" t="s">
        <v>61</v>
      </c>
      <c r="F329" s="6" t="str">
        <f t="shared" si="444"/>
        <v>LU</v>
      </c>
      <c r="G329" s="22" t="str">
        <f t="shared" si="467"/>
        <v>PASTI</v>
      </c>
      <c r="H329" t="s">
        <v>31</v>
      </c>
      <c r="I329" s="42" t="str">
        <f t="shared" si="461"/>
        <v/>
      </c>
      <c r="J329" s="42" t="str">
        <f t="shared" si="461"/>
        <v/>
      </c>
      <c r="K329" s="42" t="str">
        <f t="shared" si="461"/>
        <v/>
      </c>
      <c r="L329" s="42" t="str">
        <f t="shared" si="462"/>
        <v/>
      </c>
      <c r="M329" s="43" t="str">
        <f t="shared" si="463"/>
        <v/>
      </c>
      <c r="N329" s="43" t="str">
        <f t="shared" si="464"/>
        <v/>
      </c>
      <c r="O329" s="43" t="str">
        <f t="shared" si="465"/>
        <v/>
      </c>
      <c r="P329" s="32"/>
      <c r="Q329" s="32"/>
      <c r="R329" s="48" t="s">
        <v>171</v>
      </c>
      <c r="S329" s="50" t="s">
        <v>171</v>
      </c>
      <c r="T329" s="50" t="s">
        <v>171</v>
      </c>
      <c r="U329" s="50" t="s">
        <v>171</v>
      </c>
      <c r="V329" s="50" t="s">
        <v>171</v>
      </c>
      <c r="W329" s="50" t="s">
        <v>171</v>
      </c>
      <c r="X329" s="50" t="s">
        <v>171</v>
      </c>
      <c r="Y329" s="50" t="s">
        <v>171</v>
      </c>
      <c r="Z329" s="50" t="s">
        <v>171</v>
      </c>
      <c r="AA329" s="50" t="s">
        <v>171</v>
      </c>
      <c r="AB329" s="50" t="s">
        <v>171</v>
      </c>
      <c r="AC329" s="50" t="s">
        <v>171</v>
      </c>
      <c r="AD329" s="50" t="s">
        <v>171</v>
      </c>
      <c r="AE329" s="50" t="s">
        <v>171</v>
      </c>
      <c r="AF329" s="50" t="s">
        <v>171</v>
      </c>
      <c r="AG329" s="50" t="s">
        <v>171</v>
      </c>
      <c r="AH329" s="50" t="s">
        <v>171</v>
      </c>
      <c r="AI329" s="50" t="s">
        <v>171</v>
      </c>
      <c r="AJ329" s="50" t="s">
        <v>171</v>
      </c>
      <c r="AK329" s="50" t="s">
        <v>171</v>
      </c>
      <c r="AL329" s="50" t="s">
        <v>171</v>
      </c>
    </row>
    <row r="330" spans="2:38">
      <c r="B330" s="35">
        <v>118</v>
      </c>
      <c r="C330" s="5" t="s">
        <v>14</v>
      </c>
      <c r="D330" s="5" t="str">
        <f t="shared" si="466"/>
        <v>CHP</v>
      </c>
      <c r="E330" s="5" t="s">
        <v>58</v>
      </c>
      <c r="F330" s="5" t="str">
        <f t="shared" si="444"/>
        <v>LU</v>
      </c>
      <c r="G330" s="36" t="str">
        <f t="shared" si="467"/>
        <v>PASTI</v>
      </c>
      <c r="H330" s="5" t="s">
        <v>28</v>
      </c>
      <c r="I330" s="52" t="str">
        <f t="shared" si="461"/>
        <v/>
      </c>
      <c r="J330" s="52" t="str">
        <f t="shared" si="461"/>
        <v/>
      </c>
      <c r="K330" s="52" t="str">
        <f t="shared" si="461"/>
        <v/>
      </c>
      <c r="L330" s="52" t="str">
        <f t="shared" si="462"/>
        <v/>
      </c>
      <c r="M330" s="44" t="str">
        <f t="shared" si="463"/>
        <v/>
      </c>
      <c r="N330" s="44">
        <f t="shared" si="464"/>
        <v>4.9379999999999997</v>
      </c>
      <c r="O330" s="44" t="str">
        <f t="shared" si="465"/>
        <v/>
      </c>
      <c r="P330" s="32"/>
      <c r="Q330" s="32"/>
      <c r="R330" s="49" t="s">
        <v>171</v>
      </c>
      <c r="S330" s="51" t="s">
        <v>171</v>
      </c>
      <c r="T330" s="51" t="s">
        <v>171</v>
      </c>
      <c r="U330" s="51" t="s">
        <v>171</v>
      </c>
      <c r="V330" s="51" t="s">
        <v>171</v>
      </c>
      <c r="W330" s="51" t="s">
        <v>171</v>
      </c>
      <c r="X330" s="51" t="s">
        <v>171</v>
      </c>
      <c r="Y330" s="51" t="s">
        <v>171</v>
      </c>
      <c r="Z330" s="51" t="s">
        <v>171</v>
      </c>
      <c r="AA330" s="51" t="s">
        <v>171</v>
      </c>
      <c r="AB330" s="51" t="s">
        <v>171</v>
      </c>
      <c r="AC330" s="51" t="s">
        <v>171</v>
      </c>
      <c r="AD330" s="51">
        <v>2.4</v>
      </c>
      <c r="AE330" s="51">
        <v>2.38</v>
      </c>
      <c r="AF330" s="51" t="s">
        <v>171</v>
      </c>
      <c r="AG330" s="51">
        <v>0.158</v>
      </c>
      <c r="AH330" s="51" t="s">
        <v>171</v>
      </c>
      <c r="AI330" s="51" t="s">
        <v>171</v>
      </c>
      <c r="AJ330" s="51" t="s">
        <v>171</v>
      </c>
      <c r="AK330" s="51" t="s">
        <v>171</v>
      </c>
      <c r="AL330" s="51" t="s">
        <v>171</v>
      </c>
    </row>
    <row r="331" spans="2:38">
      <c r="B331" s="26">
        <v>9</v>
      </c>
      <c r="C331" t="s">
        <v>1</v>
      </c>
      <c r="D331" s="6" t="str">
        <f>IF(SUM(I331:O331)=0,"\I: ","CHP")</f>
        <v xml:space="preserve">\I: </v>
      </c>
      <c r="E331" t="s">
        <v>59</v>
      </c>
      <c r="F331" s="34" t="s">
        <v>119</v>
      </c>
      <c r="G331" s="22" t="str">
        <f>$G$7</f>
        <v>PASTI</v>
      </c>
      <c r="H331" s="22" t="s">
        <v>29</v>
      </c>
      <c r="I331" s="42" t="str">
        <f>$L331</f>
        <v/>
      </c>
      <c r="J331" s="42" t="str">
        <f>$L331</f>
        <v/>
      </c>
      <c r="K331" s="42" t="str">
        <f>$L331</f>
        <v/>
      </c>
      <c r="L331" s="42" t="str">
        <f>IF(R331="","",R331/4)</f>
        <v/>
      </c>
      <c r="M331" s="43" t="str">
        <f>IF(SUM(S331:AB331)=0,"",SUM(S331:AB331))</f>
        <v/>
      </c>
      <c r="N331" s="43" t="str">
        <f>IF(SUM(AC331:AG331)=0,"",SUM(AC331:AG331))</f>
        <v/>
      </c>
      <c r="O331" s="43" t="str">
        <f>IF(SUM(AH331:AL331)=0,"",SUM(AH331:AL331))</f>
        <v/>
      </c>
      <c r="P331" s="32"/>
      <c r="Q331" s="32"/>
      <c r="R331" s="48" t="s">
        <v>171</v>
      </c>
      <c r="S331" s="50" t="s">
        <v>171</v>
      </c>
      <c r="T331" s="50" t="s">
        <v>171</v>
      </c>
      <c r="U331" s="50" t="s">
        <v>171</v>
      </c>
      <c r="V331" s="50" t="s">
        <v>171</v>
      </c>
      <c r="W331" s="50" t="s">
        <v>171</v>
      </c>
      <c r="X331" s="50" t="s">
        <v>171</v>
      </c>
      <c r="Y331" s="50" t="s">
        <v>171</v>
      </c>
      <c r="Z331" s="50" t="s">
        <v>171</v>
      </c>
      <c r="AA331" s="50" t="s">
        <v>171</v>
      </c>
      <c r="AB331" s="50" t="s">
        <v>171</v>
      </c>
      <c r="AC331" s="50" t="s">
        <v>171</v>
      </c>
      <c r="AD331" s="50" t="s">
        <v>171</v>
      </c>
      <c r="AE331" s="50" t="s">
        <v>171</v>
      </c>
      <c r="AF331" s="50" t="s">
        <v>171</v>
      </c>
      <c r="AG331" s="50" t="s">
        <v>171</v>
      </c>
      <c r="AH331" s="50" t="s">
        <v>171</v>
      </c>
      <c r="AI331" s="50" t="s">
        <v>171</v>
      </c>
      <c r="AJ331" s="50" t="s">
        <v>171</v>
      </c>
      <c r="AK331" s="50" t="s">
        <v>171</v>
      </c>
      <c r="AL331" s="50" t="s">
        <v>171</v>
      </c>
    </row>
    <row r="332" spans="2:38">
      <c r="B332" s="26"/>
      <c r="C332" s="23" t="s">
        <v>92</v>
      </c>
      <c r="D332" s="6" t="str">
        <f>IF(SUM(I332:O332)=0,"\I: ","CHP")</f>
        <v>CHP</v>
      </c>
      <c r="E332" s="23" t="s">
        <v>60</v>
      </c>
      <c r="F332" s="6" t="str">
        <f>F331</f>
        <v>LV</v>
      </c>
      <c r="G332" s="22" t="str">
        <f>$G$7</f>
        <v>PASTI</v>
      </c>
      <c r="H332" t="s">
        <v>30</v>
      </c>
      <c r="I332" s="42" t="str">
        <f>IF(SUM(I333:I335)=0,"",SUM(I333:I335))</f>
        <v/>
      </c>
      <c r="J332" s="42" t="str">
        <f t="shared" ref="J332:L332" si="468">IF(SUM(J333:J335)=0,"",SUM(J333:J335))</f>
        <v/>
      </c>
      <c r="K332" s="42" t="str">
        <f t="shared" si="468"/>
        <v/>
      </c>
      <c r="L332" s="42" t="str">
        <f t="shared" si="468"/>
        <v/>
      </c>
      <c r="M332" s="43">
        <f>IF(SUM(M333:M335)=0,"",SUM(M333:M335))</f>
        <v>26.5</v>
      </c>
      <c r="N332" s="43" t="str">
        <f t="shared" ref="N332:O332" si="469">IF(SUM(N333:N335)=0,"",SUM(N333:N335))</f>
        <v/>
      </c>
      <c r="O332" s="43" t="str">
        <f t="shared" si="469"/>
        <v/>
      </c>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row>
    <row r="333" spans="2:38">
      <c r="B333" s="26">
        <v>14</v>
      </c>
      <c r="C333" s="30" t="s">
        <v>2</v>
      </c>
      <c r="D333" s="6" t="s">
        <v>90</v>
      </c>
      <c r="E333" s="26"/>
      <c r="F333" s="6" t="str">
        <f t="shared" ref="F333:F348" si="470">F332</f>
        <v>LV</v>
      </c>
      <c r="G333" s="6" t="s">
        <v>90</v>
      </c>
      <c r="H333" s="28"/>
      <c r="I333" s="33" t="str">
        <f>$L333</f>
        <v/>
      </c>
      <c r="J333" s="33" t="str">
        <f t="shared" ref="I333:K335" si="471">$L333</f>
        <v/>
      </c>
      <c r="K333" s="33" t="str">
        <f t="shared" si="471"/>
        <v/>
      </c>
      <c r="L333" s="33" t="str">
        <f>IF(R333="","",R333/4)</f>
        <v/>
      </c>
      <c r="M333" s="33" t="str">
        <f>IF(SUM(S333:AB333)=0,"",SUM(S333:AB333))</f>
        <v/>
      </c>
      <c r="N333" s="33" t="str">
        <f>IF(SUM(AC333:AG333)=0,"",SUM(AC333:AG333))</f>
        <v/>
      </c>
      <c r="O333" s="33" t="str">
        <f>IF(SUM(AH333:AL333)=0,"",SUM(AH333:AL333))</f>
        <v/>
      </c>
      <c r="P333" s="33"/>
      <c r="Q333" s="33"/>
      <c r="R333" s="48" t="s">
        <v>171</v>
      </c>
      <c r="S333" s="50" t="s">
        <v>171</v>
      </c>
      <c r="T333" s="50" t="s">
        <v>171</v>
      </c>
      <c r="U333" s="50" t="s">
        <v>171</v>
      </c>
      <c r="V333" s="50" t="s">
        <v>171</v>
      </c>
      <c r="W333" s="50" t="s">
        <v>171</v>
      </c>
      <c r="X333" s="50" t="s">
        <v>171</v>
      </c>
      <c r="Y333" s="50" t="s">
        <v>171</v>
      </c>
      <c r="Z333" s="50" t="s">
        <v>171</v>
      </c>
      <c r="AA333" s="50" t="s">
        <v>171</v>
      </c>
      <c r="AB333" s="50" t="s">
        <v>171</v>
      </c>
      <c r="AC333" s="50" t="s">
        <v>171</v>
      </c>
      <c r="AD333" s="50" t="s">
        <v>171</v>
      </c>
      <c r="AE333" s="50" t="s">
        <v>171</v>
      </c>
      <c r="AF333" s="50" t="s">
        <v>171</v>
      </c>
      <c r="AG333" s="50" t="s">
        <v>171</v>
      </c>
      <c r="AH333" s="50" t="s">
        <v>171</v>
      </c>
      <c r="AI333" s="50" t="s">
        <v>171</v>
      </c>
      <c r="AJ333" s="50" t="s">
        <v>171</v>
      </c>
      <c r="AK333" s="50" t="s">
        <v>171</v>
      </c>
      <c r="AL333" s="50" t="s">
        <v>171</v>
      </c>
    </row>
    <row r="334" spans="2:38">
      <c r="B334" s="26">
        <v>19</v>
      </c>
      <c r="C334" s="30" t="s">
        <v>99</v>
      </c>
      <c r="D334" s="6" t="s">
        <v>90</v>
      </c>
      <c r="E334" s="26"/>
      <c r="F334" s="6" t="str">
        <f t="shared" si="470"/>
        <v>LV</v>
      </c>
      <c r="G334" s="6" t="s">
        <v>90</v>
      </c>
      <c r="H334" s="28"/>
      <c r="I334" s="33" t="str">
        <f t="shared" si="471"/>
        <v/>
      </c>
      <c r="J334" s="33" t="str">
        <f t="shared" si="471"/>
        <v/>
      </c>
      <c r="K334" s="33" t="str">
        <f t="shared" si="471"/>
        <v/>
      </c>
      <c r="L334" s="33" t="str">
        <f>IF(R334="","",R334/4)</f>
        <v/>
      </c>
      <c r="M334" s="33" t="str">
        <f t="shared" ref="M334:M335" si="472">IF(SUM(S334:AB334)=0,"",SUM(S334:AB334))</f>
        <v/>
      </c>
      <c r="N334" s="33" t="str">
        <f t="shared" ref="N334:N335" si="473">IF(SUM(AC334:AG334)=0,"",SUM(AC334:AG334))</f>
        <v/>
      </c>
      <c r="O334" s="33" t="str">
        <f t="shared" ref="O334:O335" si="474">IF(SUM(AH334:AL334)=0,"",SUM(AH334:AL334))</f>
        <v/>
      </c>
      <c r="P334" s="33"/>
      <c r="Q334" s="33"/>
      <c r="R334" s="48" t="s">
        <v>171</v>
      </c>
      <c r="S334" s="50" t="s">
        <v>171</v>
      </c>
      <c r="T334" s="50" t="s">
        <v>171</v>
      </c>
      <c r="U334" s="50" t="s">
        <v>171</v>
      </c>
      <c r="V334" s="50" t="s">
        <v>171</v>
      </c>
      <c r="W334" s="50" t="s">
        <v>171</v>
      </c>
      <c r="X334" s="50" t="s">
        <v>171</v>
      </c>
      <c r="Y334" s="50" t="s">
        <v>171</v>
      </c>
      <c r="Z334" s="50" t="s">
        <v>171</v>
      </c>
      <c r="AA334" s="50" t="s">
        <v>171</v>
      </c>
      <c r="AB334" s="50" t="s">
        <v>171</v>
      </c>
      <c r="AC334" s="50" t="s">
        <v>171</v>
      </c>
      <c r="AD334" s="50" t="s">
        <v>171</v>
      </c>
      <c r="AE334" s="50" t="s">
        <v>171</v>
      </c>
      <c r="AF334" s="50" t="s">
        <v>171</v>
      </c>
      <c r="AG334" s="50" t="s">
        <v>171</v>
      </c>
      <c r="AH334" s="50" t="s">
        <v>171</v>
      </c>
      <c r="AI334" s="50" t="s">
        <v>171</v>
      </c>
      <c r="AJ334" s="50" t="s">
        <v>171</v>
      </c>
      <c r="AK334" s="50" t="s">
        <v>171</v>
      </c>
      <c r="AL334" s="50" t="s">
        <v>171</v>
      </c>
    </row>
    <row r="335" spans="2:38">
      <c r="B335" s="26">
        <v>24</v>
      </c>
      <c r="C335" s="30" t="s">
        <v>4</v>
      </c>
      <c r="D335" s="6" t="s">
        <v>90</v>
      </c>
      <c r="E335" s="26"/>
      <c r="F335" s="6" t="str">
        <f t="shared" si="470"/>
        <v>LV</v>
      </c>
      <c r="G335" s="6" t="s">
        <v>90</v>
      </c>
      <c r="H335" s="28"/>
      <c r="I335" s="33" t="str">
        <f t="shared" si="471"/>
        <v/>
      </c>
      <c r="J335" s="33" t="str">
        <f t="shared" si="471"/>
        <v/>
      </c>
      <c r="K335" s="33" t="str">
        <f t="shared" si="471"/>
        <v/>
      </c>
      <c r="L335" s="33" t="str">
        <f>IF(R335="","",R335/4)</f>
        <v/>
      </c>
      <c r="M335" s="33">
        <f t="shared" si="472"/>
        <v>26.5</v>
      </c>
      <c r="N335" s="33" t="str">
        <f t="shared" si="473"/>
        <v/>
      </c>
      <c r="O335" s="33" t="str">
        <f t="shared" si="474"/>
        <v/>
      </c>
      <c r="P335" s="33"/>
      <c r="Q335" s="33"/>
      <c r="R335" s="48" t="s">
        <v>171</v>
      </c>
      <c r="S335" s="50" t="s">
        <v>171</v>
      </c>
      <c r="T335" s="50" t="s">
        <v>171</v>
      </c>
      <c r="U335" s="50" t="s">
        <v>171</v>
      </c>
      <c r="V335" s="50" t="s">
        <v>171</v>
      </c>
      <c r="W335" s="50" t="s">
        <v>171</v>
      </c>
      <c r="X335" s="50" t="s">
        <v>171</v>
      </c>
      <c r="Y335" s="50">
        <v>4.5</v>
      </c>
      <c r="Z335" s="50" t="s">
        <v>171</v>
      </c>
      <c r="AA335" s="50">
        <v>22</v>
      </c>
      <c r="AB335" s="50" t="s">
        <v>171</v>
      </c>
      <c r="AC335" s="50" t="s">
        <v>171</v>
      </c>
      <c r="AD335" s="50" t="s">
        <v>171</v>
      </c>
      <c r="AE335" s="50" t="s">
        <v>171</v>
      </c>
      <c r="AF335" s="50" t="s">
        <v>171</v>
      </c>
      <c r="AG335" s="50" t="s">
        <v>171</v>
      </c>
      <c r="AH335" s="50" t="s">
        <v>171</v>
      </c>
      <c r="AI335" s="50" t="s">
        <v>171</v>
      </c>
      <c r="AJ335" s="50" t="s">
        <v>171</v>
      </c>
      <c r="AK335" s="50" t="s">
        <v>171</v>
      </c>
      <c r="AL335" s="50" t="s">
        <v>171</v>
      </c>
    </row>
    <row r="336" spans="2:38">
      <c r="B336" s="26"/>
      <c r="C336" s="23" t="s">
        <v>92</v>
      </c>
      <c r="D336" s="6" t="str">
        <f t="shared" ref="D336" si="475">IF(SUM(I336:O336)=0,"\I: ","CHP")</f>
        <v>CHP</v>
      </c>
      <c r="E336" s="23" t="s">
        <v>63</v>
      </c>
      <c r="F336" s="6" t="str">
        <f t="shared" si="470"/>
        <v>LV</v>
      </c>
      <c r="G336" s="22" t="str">
        <f>$G$7</f>
        <v>PASTI</v>
      </c>
      <c r="H336" t="s">
        <v>33</v>
      </c>
      <c r="I336" s="42">
        <f>IF(SUM(I337:I339)=0,"",SUM(I337:I339))</f>
        <v>30.85</v>
      </c>
      <c r="J336" s="42">
        <f t="shared" ref="J336:K336" si="476">IF(SUM(J337:J339)=0,"",SUM(J337:J339))</f>
        <v>30.85</v>
      </c>
      <c r="K336" s="42">
        <f t="shared" si="476"/>
        <v>30.85</v>
      </c>
      <c r="L336" s="42">
        <f>IF(SUM(L337:L339)=0,"",SUM(L337:L339))</f>
        <v>30.85</v>
      </c>
      <c r="M336" s="43" t="str">
        <f>IF(SUM(M337:M339)=0,"",SUM(M337:M339))</f>
        <v/>
      </c>
      <c r="N336" s="43" t="str">
        <f>IF(SUM(N337:N339)=0,"",SUM(N337:N339))</f>
        <v/>
      </c>
      <c r="O336" s="43" t="str">
        <f>IF(SUM(O337:O339)=0,"",SUM(O337:O339))</f>
        <v/>
      </c>
      <c r="P336" s="32"/>
      <c r="Q336" s="32"/>
      <c r="R336" s="43"/>
      <c r="S336" s="43"/>
      <c r="T336" s="43"/>
      <c r="U336" s="43"/>
      <c r="V336" s="43"/>
      <c r="W336" s="43"/>
      <c r="X336" s="43"/>
      <c r="Y336" s="43"/>
      <c r="Z336" s="43"/>
      <c r="AA336" s="43"/>
      <c r="AB336" s="43" t="s">
        <v>171</v>
      </c>
      <c r="AC336" s="43"/>
      <c r="AD336" s="43"/>
      <c r="AE336" s="43"/>
      <c r="AF336" s="43"/>
      <c r="AG336" s="43" t="s">
        <v>171</v>
      </c>
      <c r="AH336" s="43"/>
      <c r="AI336" s="43"/>
      <c r="AJ336" s="43"/>
      <c r="AK336" s="43"/>
      <c r="AL336" s="43"/>
    </row>
    <row r="337" spans="2:38">
      <c r="B337" s="26">
        <v>35</v>
      </c>
      <c r="C337" s="30" t="s">
        <v>2</v>
      </c>
      <c r="D337" s="6" t="s">
        <v>90</v>
      </c>
      <c r="E337" s="26"/>
      <c r="F337" s="6" t="str">
        <f t="shared" si="470"/>
        <v>LV</v>
      </c>
      <c r="G337" s="6" t="s">
        <v>90</v>
      </c>
      <c r="H337" s="28"/>
      <c r="I337" s="33" t="str">
        <f t="shared" ref="I337:K341" si="477">$L337</f>
        <v/>
      </c>
      <c r="J337" s="33" t="str">
        <f t="shared" si="477"/>
        <v/>
      </c>
      <c r="K337" s="33" t="str">
        <f t="shared" si="477"/>
        <v/>
      </c>
      <c r="L337" s="33" t="str">
        <f>IF(R337="","",R337/4)</f>
        <v/>
      </c>
      <c r="M337" s="33" t="str">
        <f>IF(SUM(S337:AB337)=0,"",SUM(S337:AB337))</f>
        <v/>
      </c>
      <c r="N337" s="33" t="str">
        <f>IF(SUM(AC337:AG337)=0,"",SUM(AC337:AG337))</f>
        <v/>
      </c>
      <c r="O337" s="33" t="str">
        <f>IF(SUM(AH337:AL337)=0,"",SUM(AH337:AL337))</f>
        <v/>
      </c>
      <c r="P337" s="33"/>
      <c r="Q337" s="33"/>
      <c r="R337" s="48" t="s">
        <v>171</v>
      </c>
      <c r="S337" s="50" t="s">
        <v>171</v>
      </c>
      <c r="T337" s="50" t="s">
        <v>171</v>
      </c>
      <c r="U337" s="50" t="s">
        <v>171</v>
      </c>
      <c r="V337" s="50" t="s">
        <v>171</v>
      </c>
      <c r="W337" s="50" t="s">
        <v>171</v>
      </c>
      <c r="X337" s="50" t="s">
        <v>171</v>
      </c>
      <c r="Y337" s="50" t="s">
        <v>171</v>
      </c>
      <c r="Z337" s="50" t="s">
        <v>171</v>
      </c>
      <c r="AA337" s="50" t="s">
        <v>171</v>
      </c>
      <c r="AB337" s="50" t="s">
        <v>171</v>
      </c>
      <c r="AC337" s="50" t="s">
        <v>171</v>
      </c>
      <c r="AD337" s="50" t="s">
        <v>171</v>
      </c>
      <c r="AE337" s="50" t="s">
        <v>171</v>
      </c>
      <c r="AF337" s="50" t="s">
        <v>171</v>
      </c>
      <c r="AG337" s="50" t="s">
        <v>171</v>
      </c>
      <c r="AH337" s="50" t="s">
        <v>171</v>
      </c>
      <c r="AI337" s="50" t="s">
        <v>171</v>
      </c>
      <c r="AJ337" s="50" t="s">
        <v>171</v>
      </c>
      <c r="AK337" s="50" t="s">
        <v>171</v>
      </c>
      <c r="AL337" s="50" t="s">
        <v>171</v>
      </c>
    </row>
    <row r="338" spans="2:38">
      <c r="B338" s="26">
        <v>40</v>
      </c>
      <c r="C338" s="30" t="s">
        <v>99</v>
      </c>
      <c r="D338" s="6" t="s">
        <v>90</v>
      </c>
      <c r="E338" s="26"/>
      <c r="F338" s="6" t="str">
        <f t="shared" si="470"/>
        <v>LV</v>
      </c>
      <c r="G338" s="6" t="s">
        <v>90</v>
      </c>
      <c r="H338" s="28"/>
      <c r="I338" s="33" t="str">
        <f t="shared" si="477"/>
        <v/>
      </c>
      <c r="J338" s="33" t="str">
        <f t="shared" si="477"/>
        <v/>
      </c>
      <c r="K338" s="33" t="str">
        <f t="shared" si="477"/>
        <v/>
      </c>
      <c r="L338" s="33" t="str">
        <f>IF(R338="","",R338/4)</f>
        <v/>
      </c>
      <c r="M338" s="33" t="str">
        <f t="shared" ref="M338:M339" si="478">IF(SUM(S338:AB338)=0,"",SUM(S338:AB338))</f>
        <v/>
      </c>
      <c r="N338" s="33" t="str">
        <f t="shared" ref="N338:N339" si="479">IF(SUM(AC338:AG338)=0,"",SUM(AC338:AG338))</f>
        <v/>
      </c>
      <c r="O338" s="33" t="str">
        <f t="shared" ref="O338:O339" si="480">IF(SUM(AH338:AL338)=0,"",SUM(AH338:AL338))</f>
        <v/>
      </c>
      <c r="P338" s="33"/>
      <c r="Q338" s="33"/>
      <c r="R338" s="48" t="s">
        <v>171</v>
      </c>
      <c r="S338" s="50" t="s">
        <v>171</v>
      </c>
      <c r="T338" s="50" t="s">
        <v>171</v>
      </c>
      <c r="U338" s="50" t="s">
        <v>171</v>
      </c>
      <c r="V338" s="50" t="s">
        <v>171</v>
      </c>
      <c r="W338" s="50" t="s">
        <v>171</v>
      </c>
      <c r="X338" s="50" t="s">
        <v>171</v>
      </c>
      <c r="Y338" s="50" t="s">
        <v>171</v>
      </c>
      <c r="Z338" s="50" t="s">
        <v>171</v>
      </c>
      <c r="AA338" s="50" t="s">
        <v>171</v>
      </c>
      <c r="AB338" s="50" t="s">
        <v>171</v>
      </c>
      <c r="AC338" s="50" t="s">
        <v>171</v>
      </c>
      <c r="AD338" s="50" t="s">
        <v>171</v>
      </c>
      <c r="AE338" s="50" t="s">
        <v>171</v>
      </c>
      <c r="AF338" s="50" t="s">
        <v>171</v>
      </c>
      <c r="AG338" s="50" t="s">
        <v>171</v>
      </c>
      <c r="AH338" s="50" t="s">
        <v>171</v>
      </c>
      <c r="AI338" s="50" t="s">
        <v>171</v>
      </c>
      <c r="AJ338" s="50" t="s">
        <v>171</v>
      </c>
      <c r="AK338" s="50" t="s">
        <v>171</v>
      </c>
      <c r="AL338" s="50" t="s">
        <v>171</v>
      </c>
    </row>
    <row r="339" spans="2:38">
      <c r="B339" s="26">
        <v>45</v>
      </c>
      <c r="C339" s="30" t="s">
        <v>4</v>
      </c>
      <c r="D339" s="6" t="s">
        <v>90</v>
      </c>
      <c r="E339" s="26"/>
      <c r="F339" s="6" t="str">
        <f t="shared" si="470"/>
        <v>LV</v>
      </c>
      <c r="G339" s="6" t="s">
        <v>90</v>
      </c>
      <c r="H339" s="28"/>
      <c r="I339" s="33">
        <f t="shared" si="477"/>
        <v>30.85</v>
      </c>
      <c r="J339" s="33">
        <f t="shared" si="477"/>
        <v>30.85</v>
      </c>
      <c r="K339" s="33">
        <f t="shared" si="477"/>
        <v>30.85</v>
      </c>
      <c r="L339" s="33">
        <f>IF(R339="","",R339/4)</f>
        <v>30.85</v>
      </c>
      <c r="M339" s="33" t="str">
        <f t="shared" si="478"/>
        <v/>
      </c>
      <c r="N339" s="33" t="str">
        <f t="shared" si="479"/>
        <v/>
      </c>
      <c r="O339" s="33" t="str">
        <f t="shared" si="480"/>
        <v/>
      </c>
      <c r="P339" s="33"/>
      <c r="Q339" s="33"/>
      <c r="R339" s="48">
        <v>123.4</v>
      </c>
      <c r="S339" s="50" t="s">
        <v>171</v>
      </c>
      <c r="T339" s="50" t="s">
        <v>171</v>
      </c>
      <c r="U339" s="50" t="s">
        <v>171</v>
      </c>
      <c r="V339" s="50" t="s">
        <v>171</v>
      </c>
      <c r="W339" s="50" t="s">
        <v>171</v>
      </c>
      <c r="X339" s="50" t="s">
        <v>171</v>
      </c>
      <c r="Y339" s="50" t="s">
        <v>171</v>
      </c>
      <c r="Z339" s="50" t="s">
        <v>171</v>
      </c>
      <c r="AA339" s="50" t="s">
        <v>171</v>
      </c>
      <c r="AB339" s="50" t="s">
        <v>171</v>
      </c>
      <c r="AC339" s="50" t="s">
        <v>171</v>
      </c>
      <c r="AD339" s="50" t="s">
        <v>171</v>
      </c>
      <c r="AE339" s="50" t="s">
        <v>171</v>
      </c>
      <c r="AF339" s="50" t="s">
        <v>171</v>
      </c>
      <c r="AG339" s="50" t="s">
        <v>171</v>
      </c>
      <c r="AH339" s="50" t="s">
        <v>171</v>
      </c>
      <c r="AI339" s="50" t="s">
        <v>171</v>
      </c>
      <c r="AJ339" s="50" t="s">
        <v>171</v>
      </c>
      <c r="AK339" s="50" t="s">
        <v>171</v>
      </c>
      <c r="AL339" s="50" t="s">
        <v>171</v>
      </c>
    </row>
    <row r="340" spans="2:38">
      <c r="B340" s="31">
        <v>51</v>
      </c>
      <c r="C340" t="s">
        <v>7</v>
      </c>
      <c r="D340" s="6" t="str">
        <f t="shared" ref="D340:D342" si="481">IF(SUM(I340:O340)=0,"\I: ","CHP")</f>
        <v>CHP</v>
      </c>
      <c r="E340" t="s">
        <v>64</v>
      </c>
      <c r="F340" s="6" t="str">
        <f t="shared" si="470"/>
        <v>LV</v>
      </c>
      <c r="G340" s="22" t="str">
        <f t="shared" ref="G340:G342" si="482">$G$7</f>
        <v>PASTI</v>
      </c>
      <c r="H340" t="s">
        <v>34</v>
      </c>
      <c r="I340" s="42" t="str">
        <f t="shared" si="477"/>
        <v/>
      </c>
      <c r="J340" s="42" t="str">
        <f t="shared" si="477"/>
        <v/>
      </c>
      <c r="K340" s="42" t="str">
        <f t="shared" si="477"/>
        <v/>
      </c>
      <c r="L340" s="42" t="str">
        <f>IF(R340="","",R340/4)</f>
        <v/>
      </c>
      <c r="M340" s="43">
        <f>IF(SUM(S340:AB340)=0,"",SUM(S340:AB340))</f>
        <v>538</v>
      </c>
      <c r="N340" s="43">
        <f>IF(SUM(AC340:AG340)=0,"",SUM(AC340:AG340))</f>
        <v>394</v>
      </c>
      <c r="O340" s="43" t="str">
        <f>IF(SUM(AH340:AL340)=0,"",SUM(AH340:AL340))</f>
        <v/>
      </c>
      <c r="P340" s="32"/>
      <c r="Q340" s="32"/>
      <c r="R340" s="48" t="s">
        <v>171</v>
      </c>
      <c r="S340" s="50" t="s">
        <v>171</v>
      </c>
      <c r="T340" s="50" t="s">
        <v>171</v>
      </c>
      <c r="U340" s="50" t="s">
        <v>171</v>
      </c>
      <c r="V340" s="50">
        <v>52</v>
      </c>
      <c r="W340" s="50">
        <v>82</v>
      </c>
      <c r="X340" s="50" t="s">
        <v>171</v>
      </c>
      <c r="Y340" s="50" t="s">
        <v>171</v>
      </c>
      <c r="Z340" s="50" t="s">
        <v>171</v>
      </c>
      <c r="AA340" s="50">
        <v>404</v>
      </c>
      <c r="AB340" s="50" t="s">
        <v>171</v>
      </c>
      <c r="AC340" s="50" t="s">
        <v>171</v>
      </c>
      <c r="AD340" s="50" t="s">
        <v>171</v>
      </c>
      <c r="AE340" s="50">
        <v>394</v>
      </c>
      <c r="AF340" s="50" t="s">
        <v>171</v>
      </c>
      <c r="AG340" s="50" t="s">
        <v>171</v>
      </c>
      <c r="AH340" s="50" t="s">
        <v>171</v>
      </c>
      <c r="AI340" s="50" t="s">
        <v>171</v>
      </c>
      <c r="AJ340" s="50" t="s">
        <v>171</v>
      </c>
      <c r="AK340" s="50" t="s">
        <v>171</v>
      </c>
      <c r="AL340" s="50" t="s">
        <v>171</v>
      </c>
    </row>
    <row r="341" spans="2:38">
      <c r="B341" s="26">
        <v>56</v>
      </c>
      <c r="C341" t="s">
        <v>8</v>
      </c>
      <c r="D341" s="6" t="str">
        <f t="shared" si="481"/>
        <v>CHP</v>
      </c>
      <c r="E341" t="s">
        <v>65</v>
      </c>
      <c r="F341" s="6" t="str">
        <f t="shared" si="470"/>
        <v>LV</v>
      </c>
      <c r="G341" s="22" t="str">
        <f t="shared" si="482"/>
        <v>PASTI</v>
      </c>
      <c r="H341" t="s">
        <v>35</v>
      </c>
      <c r="I341" s="42" t="str">
        <f t="shared" si="477"/>
        <v/>
      </c>
      <c r="J341" s="42" t="str">
        <f t="shared" si="477"/>
        <v/>
      </c>
      <c r="K341" s="42" t="str">
        <f t="shared" si="477"/>
        <v/>
      </c>
      <c r="L341" s="42" t="str">
        <f>IF(R341="","",R341/4)</f>
        <v/>
      </c>
      <c r="M341" s="43">
        <f t="shared" ref="M341" si="483">IF(SUM(S341:AB341)=0,"",SUM(S341:AB341))</f>
        <v>1.56</v>
      </c>
      <c r="N341" s="43" t="str">
        <f t="shared" ref="N341" si="484">IF(SUM(AC341:AG341)=0,"",SUM(AC341:AG341))</f>
        <v/>
      </c>
      <c r="O341" s="43" t="str">
        <f t="shared" ref="O341" si="485">IF(SUM(AH341:AL341)=0,"",SUM(AH341:AL341))</f>
        <v/>
      </c>
      <c r="P341" s="32"/>
      <c r="Q341" s="32"/>
      <c r="R341" s="48" t="s">
        <v>171</v>
      </c>
      <c r="S341" s="50" t="s">
        <v>171</v>
      </c>
      <c r="T341" s="50">
        <v>1.56</v>
      </c>
      <c r="U341" s="50" t="s">
        <v>171</v>
      </c>
      <c r="V341" s="50" t="s">
        <v>171</v>
      </c>
      <c r="W341" s="50" t="s">
        <v>171</v>
      </c>
      <c r="X341" s="50" t="s">
        <v>171</v>
      </c>
      <c r="Y341" s="50" t="s">
        <v>171</v>
      </c>
      <c r="Z341" s="50" t="s">
        <v>171</v>
      </c>
      <c r="AA341" s="50" t="s">
        <v>171</v>
      </c>
      <c r="AB341" s="50" t="s">
        <v>171</v>
      </c>
      <c r="AC341" s="50" t="s">
        <v>171</v>
      </c>
      <c r="AD341" s="50" t="s">
        <v>171</v>
      </c>
      <c r="AE341" s="50" t="s">
        <v>171</v>
      </c>
      <c r="AF341" s="50" t="s">
        <v>171</v>
      </c>
      <c r="AG341" s="50" t="s">
        <v>171</v>
      </c>
      <c r="AH341" s="50" t="s">
        <v>171</v>
      </c>
      <c r="AI341" s="50" t="s">
        <v>171</v>
      </c>
      <c r="AJ341" s="50" t="s">
        <v>171</v>
      </c>
      <c r="AK341" s="50" t="s">
        <v>171</v>
      </c>
      <c r="AL341" s="50" t="s">
        <v>171</v>
      </c>
    </row>
    <row r="342" spans="2:38">
      <c r="B342" s="26"/>
      <c r="C342" s="23" t="s">
        <v>93</v>
      </c>
      <c r="D342" s="6" t="str">
        <f t="shared" si="481"/>
        <v>CHP</v>
      </c>
      <c r="E342" s="23" t="s">
        <v>66</v>
      </c>
      <c r="F342" s="6" t="str">
        <f t="shared" si="470"/>
        <v>LV</v>
      </c>
      <c r="G342" s="22" t="str">
        <f t="shared" si="482"/>
        <v>PASTI</v>
      </c>
      <c r="H342" t="s">
        <v>36</v>
      </c>
      <c r="I342" s="42">
        <f>IF(SUM(I343:I345)=0,"",SUM(I343:I345))</f>
        <v>97.474999999999994</v>
      </c>
      <c r="J342" s="42">
        <f t="shared" ref="J342:K342" si="486">IF(SUM(J343:J345)=0,"",SUM(J343:J345))</f>
        <v>97.474999999999994</v>
      </c>
      <c r="K342" s="42">
        <f t="shared" si="486"/>
        <v>97.474999999999994</v>
      </c>
      <c r="L342" s="42">
        <f>IF(SUM(L343:L345)=0,"",SUM(L343:L345))</f>
        <v>97.474999999999994</v>
      </c>
      <c r="M342" s="43">
        <f>IF(SUM(M343:M345)=0,"",SUM(M343:M345))</f>
        <v>36</v>
      </c>
      <c r="N342" s="43">
        <f>IF(SUM(N343:N345)=0,"",SUM(N343:N345))</f>
        <v>54</v>
      </c>
      <c r="O342" s="43" t="str">
        <f>IF(SUM(O343:O345)=0,"",SUM(O343:O345))</f>
        <v/>
      </c>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row>
    <row r="343" spans="2:38">
      <c r="B343" s="26">
        <v>61</v>
      </c>
      <c r="C343" s="29" t="s">
        <v>4</v>
      </c>
      <c r="D343" s="6" t="s">
        <v>90</v>
      </c>
      <c r="E343" s="27"/>
      <c r="F343" s="6" t="str">
        <f t="shared" si="470"/>
        <v>LV</v>
      </c>
      <c r="G343" s="6" t="s">
        <v>90</v>
      </c>
      <c r="H343" s="28"/>
      <c r="I343" s="33">
        <f t="shared" ref="I343:K348" si="487">$L343</f>
        <v>97.474999999999994</v>
      </c>
      <c r="J343" s="33">
        <f t="shared" si="487"/>
        <v>97.474999999999994</v>
      </c>
      <c r="K343" s="33">
        <f t="shared" si="487"/>
        <v>97.474999999999994</v>
      </c>
      <c r="L343" s="33">
        <f t="shared" ref="L343:L348" si="488">IF(R343="","",R343/4)</f>
        <v>97.474999999999994</v>
      </c>
      <c r="M343" s="33">
        <f t="shared" ref="M343:M348" si="489">IF(SUM(S343:AB343)=0,"",SUM(S343:AB343))</f>
        <v>36</v>
      </c>
      <c r="N343" s="33">
        <f t="shared" ref="N343:N348" si="490">IF(SUM(AC343:AG343)=0,"",SUM(AC343:AG343))</f>
        <v>54</v>
      </c>
      <c r="O343" s="33" t="str">
        <f t="shared" ref="O343:O348" si="491">IF(SUM(AH343:AL343)=0,"",SUM(AH343:AL343))</f>
        <v/>
      </c>
      <c r="P343" s="33"/>
      <c r="Q343" s="33"/>
      <c r="R343" s="48">
        <v>389.9</v>
      </c>
      <c r="S343" s="50" t="s">
        <v>171</v>
      </c>
      <c r="T343" s="50" t="s">
        <v>171</v>
      </c>
      <c r="U343" s="50" t="s">
        <v>171</v>
      </c>
      <c r="V343" s="50" t="s">
        <v>171</v>
      </c>
      <c r="W343" s="50" t="s">
        <v>171</v>
      </c>
      <c r="X343" s="50" t="s">
        <v>171</v>
      </c>
      <c r="Y343" s="50" t="s">
        <v>171</v>
      </c>
      <c r="Z343" s="50">
        <v>21</v>
      </c>
      <c r="AA343" s="50" t="s">
        <v>171</v>
      </c>
      <c r="AB343" s="50">
        <v>15</v>
      </c>
      <c r="AC343" s="50" t="s">
        <v>171</v>
      </c>
      <c r="AD343" s="50">
        <v>34</v>
      </c>
      <c r="AE343" s="50">
        <v>20</v>
      </c>
      <c r="AF343" s="50" t="s">
        <v>171</v>
      </c>
      <c r="AG343" s="50" t="s">
        <v>171</v>
      </c>
      <c r="AH343" s="50" t="s">
        <v>171</v>
      </c>
      <c r="AI343" s="50" t="s">
        <v>171</v>
      </c>
      <c r="AJ343" s="50" t="s">
        <v>171</v>
      </c>
      <c r="AK343" s="50" t="s">
        <v>171</v>
      </c>
      <c r="AL343" s="50" t="s">
        <v>171</v>
      </c>
    </row>
    <row r="344" spans="2:38">
      <c r="B344" s="26">
        <v>71</v>
      </c>
      <c r="C344" s="29" t="s">
        <v>10</v>
      </c>
      <c r="D344" s="6" t="s">
        <v>90</v>
      </c>
      <c r="E344" s="27"/>
      <c r="F344" s="6" t="str">
        <f t="shared" si="470"/>
        <v>LV</v>
      </c>
      <c r="G344" s="6" t="s">
        <v>90</v>
      </c>
      <c r="H344" s="28"/>
      <c r="I344" s="33" t="str">
        <f t="shared" si="487"/>
        <v/>
      </c>
      <c r="J344" s="33" t="str">
        <f t="shared" si="487"/>
        <v/>
      </c>
      <c r="K344" s="33" t="str">
        <f t="shared" si="487"/>
        <v/>
      </c>
      <c r="L344" s="33" t="str">
        <f t="shared" si="488"/>
        <v/>
      </c>
      <c r="M344" s="33" t="str">
        <f t="shared" si="489"/>
        <v/>
      </c>
      <c r="N344" s="33" t="str">
        <f t="shared" si="490"/>
        <v/>
      </c>
      <c r="O344" s="33" t="str">
        <f t="shared" si="491"/>
        <v/>
      </c>
      <c r="P344" s="33"/>
      <c r="Q344" s="33"/>
      <c r="R344" s="48" t="s">
        <v>171</v>
      </c>
      <c r="S344" s="50" t="s">
        <v>171</v>
      </c>
      <c r="T344" s="50" t="s">
        <v>171</v>
      </c>
      <c r="U344" s="50" t="s">
        <v>171</v>
      </c>
      <c r="V344" s="50" t="s">
        <v>171</v>
      </c>
      <c r="W344" s="50" t="s">
        <v>171</v>
      </c>
      <c r="X344" s="50" t="s">
        <v>171</v>
      </c>
      <c r="Y344" s="50" t="s">
        <v>171</v>
      </c>
      <c r="Z344" s="50" t="s">
        <v>171</v>
      </c>
      <c r="AA344" s="50" t="s">
        <v>171</v>
      </c>
      <c r="AB344" s="50" t="s">
        <v>171</v>
      </c>
      <c r="AC344" s="50" t="s">
        <v>171</v>
      </c>
      <c r="AD344" s="50" t="s">
        <v>171</v>
      </c>
      <c r="AE344" s="50" t="s">
        <v>171</v>
      </c>
      <c r="AF344" s="50" t="s">
        <v>171</v>
      </c>
      <c r="AG344" s="50" t="s">
        <v>171</v>
      </c>
      <c r="AH344" s="50" t="s">
        <v>171</v>
      </c>
      <c r="AI344" s="50" t="s">
        <v>171</v>
      </c>
      <c r="AJ344" s="50" t="s">
        <v>171</v>
      </c>
      <c r="AK344" s="50" t="s">
        <v>171</v>
      </c>
      <c r="AL344" s="50" t="s">
        <v>171</v>
      </c>
    </row>
    <row r="345" spans="2:38">
      <c r="B345" s="26">
        <v>76</v>
      </c>
      <c r="C345" s="29" t="s">
        <v>101</v>
      </c>
      <c r="D345" s="6" t="s">
        <v>90</v>
      </c>
      <c r="E345" s="27"/>
      <c r="F345" s="6" t="str">
        <f t="shared" si="470"/>
        <v>LV</v>
      </c>
      <c r="G345" s="6" t="s">
        <v>90</v>
      </c>
      <c r="H345" s="28"/>
      <c r="I345" s="33" t="str">
        <f t="shared" si="487"/>
        <v/>
      </c>
      <c r="J345" s="33" t="str">
        <f t="shared" si="487"/>
        <v/>
      </c>
      <c r="K345" s="33" t="str">
        <f t="shared" si="487"/>
        <v/>
      </c>
      <c r="L345" s="33" t="str">
        <f t="shared" si="488"/>
        <v/>
      </c>
      <c r="M345" s="33" t="str">
        <f t="shared" si="489"/>
        <v/>
      </c>
      <c r="N345" s="33" t="str">
        <f t="shared" si="490"/>
        <v/>
      </c>
      <c r="O345" s="33" t="str">
        <f t="shared" si="491"/>
        <v/>
      </c>
      <c r="P345" s="33"/>
      <c r="Q345" s="33"/>
      <c r="R345" s="48" t="s">
        <v>171</v>
      </c>
      <c r="S345" s="50" t="s">
        <v>171</v>
      </c>
      <c r="T345" s="50" t="s">
        <v>171</v>
      </c>
      <c r="U345" s="50" t="s">
        <v>171</v>
      </c>
      <c r="V345" s="50" t="s">
        <v>171</v>
      </c>
      <c r="W345" s="50" t="s">
        <v>171</v>
      </c>
      <c r="X345" s="50" t="s">
        <v>171</v>
      </c>
      <c r="Y345" s="50" t="s">
        <v>171</v>
      </c>
      <c r="Z345" s="50" t="s">
        <v>171</v>
      </c>
      <c r="AA345" s="50" t="s">
        <v>171</v>
      </c>
      <c r="AB345" s="50" t="s">
        <v>171</v>
      </c>
      <c r="AC345" s="50" t="s">
        <v>171</v>
      </c>
      <c r="AD345" s="50" t="s">
        <v>171</v>
      </c>
      <c r="AE345" s="50" t="s">
        <v>171</v>
      </c>
      <c r="AF345" s="50" t="s">
        <v>171</v>
      </c>
      <c r="AG345" s="50" t="s">
        <v>171</v>
      </c>
      <c r="AH345" s="50" t="s">
        <v>171</v>
      </c>
      <c r="AI345" s="50" t="s">
        <v>171</v>
      </c>
      <c r="AJ345" s="50" t="s">
        <v>171</v>
      </c>
      <c r="AK345" s="50" t="s">
        <v>171</v>
      </c>
      <c r="AL345" s="50" t="s">
        <v>171</v>
      </c>
    </row>
    <row r="346" spans="2:38">
      <c r="B346" s="26">
        <v>81</v>
      </c>
      <c r="C346" t="s">
        <v>12</v>
      </c>
      <c r="D346" s="6" t="str">
        <f t="shared" ref="D346:D348" si="492">IF(SUM(I346:O346)=0,"\I: ","CHP")</f>
        <v>CHP</v>
      </c>
      <c r="E346" t="s">
        <v>62</v>
      </c>
      <c r="F346" s="6" t="str">
        <f t="shared" si="470"/>
        <v>LV</v>
      </c>
      <c r="G346" s="22" t="str">
        <f t="shared" ref="G346:G348" si="493">$G$7</f>
        <v>PASTI</v>
      </c>
      <c r="H346" t="s">
        <v>32</v>
      </c>
      <c r="I346" s="42">
        <f t="shared" si="487"/>
        <v>2.2374999999999998</v>
      </c>
      <c r="J346" s="42">
        <f t="shared" si="487"/>
        <v>2.2374999999999998</v>
      </c>
      <c r="K346" s="42">
        <f t="shared" si="487"/>
        <v>2.2374999999999998</v>
      </c>
      <c r="L346" s="42">
        <f t="shared" si="488"/>
        <v>2.2374999999999998</v>
      </c>
      <c r="M346" s="43" t="str">
        <f t="shared" si="489"/>
        <v/>
      </c>
      <c r="N346" s="43" t="str">
        <f t="shared" si="490"/>
        <v/>
      </c>
      <c r="O346" s="43" t="str">
        <f t="shared" si="491"/>
        <v/>
      </c>
      <c r="P346" s="32"/>
      <c r="Q346" s="32"/>
      <c r="R346" s="48">
        <v>8.9499999999999993</v>
      </c>
      <c r="S346" s="50" t="s">
        <v>171</v>
      </c>
      <c r="T346" s="50" t="s">
        <v>171</v>
      </c>
      <c r="U346" s="50" t="s">
        <v>171</v>
      </c>
      <c r="V346" s="50" t="s">
        <v>171</v>
      </c>
      <c r="W346" s="50" t="s">
        <v>171</v>
      </c>
      <c r="X346" s="50" t="s">
        <v>171</v>
      </c>
      <c r="Y346" s="50" t="s">
        <v>171</v>
      </c>
      <c r="Z346" s="50" t="s">
        <v>171</v>
      </c>
      <c r="AA346" s="50" t="s">
        <v>171</v>
      </c>
      <c r="AB346" s="50" t="s">
        <v>171</v>
      </c>
      <c r="AC346" s="50" t="s">
        <v>171</v>
      </c>
      <c r="AD346" s="50" t="s">
        <v>171</v>
      </c>
      <c r="AE346" s="50" t="s">
        <v>171</v>
      </c>
      <c r="AF346" s="50" t="s">
        <v>171</v>
      </c>
      <c r="AG346" s="50" t="s">
        <v>171</v>
      </c>
      <c r="AH346" s="50" t="s">
        <v>171</v>
      </c>
      <c r="AI346" s="50" t="s">
        <v>171</v>
      </c>
      <c r="AJ346" s="50" t="s">
        <v>171</v>
      </c>
      <c r="AK346" s="50" t="s">
        <v>171</v>
      </c>
      <c r="AL346" s="50" t="s">
        <v>171</v>
      </c>
    </row>
    <row r="347" spans="2:38">
      <c r="B347" s="26">
        <v>102</v>
      </c>
      <c r="C347" t="s">
        <v>13</v>
      </c>
      <c r="D347" s="6" t="str">
        <f t="shared" si="492"/>
        <v>CHP</v>
      </c>
      <c r="E347" t="s">
        <v>61</v>
      </c>
      <c r="F347" s="6" t="str">
        <f t="shared" si="470"/>
        <v>LV</v>
      </c>
      <c r="G347" s="22" t="str">
        <f t="shared" si="493"/>
        <v>PASTI</v>
      </c>
      <c r="H347" t="s">
        <v>31</v>
      </c>
      <c r="I347" s="42">
        <f t="shared" si="487"/>
        <v>10.475</v>
      </c>
      <c r="J347" s="42">
        <f t="shared" si="487"/>
        <v>10.475</v>
      </c>
      <c r="K347" s="42">
        <f t="shared" si="487"/>
        <v>10.475</v>
      </c>
      <c r="L347" s="42">
        <f t="shared" si="488"/>
        <v>10.475</v>
      </c>
      <c r="M347" s="43" t="str">
        <f t="shared" si="489"/>
        <v/>
      </c>
      <c r="N347" s="43" t="str">
        <f t="shared" si="490"/>
        <v/>
      </c>
      <c r="O347" s="43" t="str">
        <f t="shared" si="491"/>
        <v/>
      </c>
      <c r="P347" s="32"/>
      <c r="Q347" s="32"/>
      <c r="R347" s="48">
        <v>41.9</v>
      </c>
      <c r="S347" s="50" t="s">
        <v>171</v>
      </c>
      <c r="T347" s="50" t="s">
        <v>171</v>
      </c>
      <c r="U347" s="50" t="s">
        <v>171</v>
      </c>
      <c r="V347" s="50" t="s">
        <v>171</v>
      </c>
      <c r="W347" s="50" t="s">
        <v>171</v>
      </c>
      <c r="X347" s="50" t="s">
        <v>171</v>
      </c>
      <c r="Y347" s="50" t="s">
        <v>171</v>
      </c>
      <c r="Z347" s="50" t="s">
        <v>171</v>
      </c>
      <c r="AA347" s="50" t="s">
        <v>171</v>
      </c>
      <c r="AB347" s="50" t="s">
        <v>171</v>
      </c>
      <c r="AC347" s="50" t="s">
        <v>171</v>
      </c>
      <c r="AD347" s="50" t="s">
        <v>171</v>
      </c>
      <c r="AE347" s="50" t="s">
        <v>171</v>
      </c>
      <c r="AF347" s="50" t="s">
        <v>171</v>
      </c>
      <c r="AG347" s="50" t="s">
        <v>171</v>
      </c>
      <c r="AH347" s="50" t="s">
        <v>171</v>
      </c>
      <c r="AI347" s="50" t="s">
        <v>171</v>
      </c>
      <c r="AJ347" s="50" t="s">
        <v>171</v>
      </c>
      <c r="AK347" s="50" t="s">
        <v>171</v>
      </c>
      <c r="AL347" s="50" t="s">
        <v>171</v>
      </c>
    </row>
    <row r="348" spans="2:38">
      <c r="B348" s="35">
        <v>118</v>
      </c>
      <c r="C348" s="5" t="s">
        <v>14</v>
      </c>
      <c r="D348" s="5" t="str">
        <f t="shared" si="492"/>
        <v>CHP</v>
      </c>
      <c r="E348" s="5" t="s">
        <v>58</v>
      </c>
      <c r="F348" s="5" t="str">
        <f t="shared" si="470"/>
        <v>LV</v>
      </c>
      <c r="G348" s="36" t="str">
        <f t="shared" si="493"/>
        <v>PASTI</v>
      </c>
      <c r="H348" s="5" t="s">
        <v>28</v>
      </c>
      <c r="I348" s="52">
        <f t="shared" si="487"/>
        <v>0.3</v>
      </c>
      <c r="J348" s="52">
        <f t="shared" si="487"/>
        <v>0.3</v>
      </c>
      <c r="K348" s="52">
        <f t="shared" si="487"/>
        <v>0.3</v>
      </c>
      <c r="L348" s="52">
        <f t="shared" si="488"/>
        <v>0.3</v>
      </c>
      <c r="M348" s="44">
        <f t="shared" si="489"/>
        <v>4.1950000000000003</v>
      </c>
      <c r="N348" s="44">
        <f t="shared" si="490"/>
        <v>59.449999999999996</v>
      </c>
      <c r="O348" s="44">
        <f t="shared" si="491"/>
        <v>21.98</v>
      </c>
      <c r="P348" s="32"/>
      <c r="Q348" s="32"/>
      <c r="R348" s="49">
        <v>1.2</v>
      </c>
      <c r="S348" s="51" t="s">
        <v>171</v>
      </c>
      <c r="T348" s="51" t="s">
        <v>171</v>
      </c>
      <c r="U348" s="51">
        <v>0.79499999999999993</v>
      </c>
      <c r="V348" s="51">
        <v>1</v>
      </c>
      <c r="W348" s="51" t="s">
        <v>171</v>
      </c>
      <c r="X348" s="51" t="s">
        <v>171</v>
      </c>
      <c r="Y348" s="51" t="s">
        <v>171</v>
      </c>
      <c r="Z348" s="51" t="s">
        <v>171</v>
      </c>
      <c r="AA348" s="51" t="s">
        <v>171</v>
      </c>
      <c r="AB348" s="51">
        <v>2.4</v>
      </c>
      <c r="AC348" s="51" t="s">
        <v>171</v>
      </c>
      <c r="AD348" s="51">
        <v>16.649999999999999</v>
      </c>
      <c r="AE348" s="51">
        <v>31</v>
      </c>
      <c r="AF348" s="51">
        <v>8</v>
      </c>
      <c r="AG348" s="51">
        <v>3.8</v>
      </c>
      <c r="AH348" s="51">
        <v>15</v>
      </c>
      <c r="AI348" s="51">
        <v>6.98</v>
      </c>
      <c r="AJ348" s="51" t="s">
        <v>171</v>
      </c>
      <c r="AK348" s="51" t="s">
        <v>171</v>
      </c>
      <c r="AL348" s="51" t="s">
        <v>171</v>
      </c>
    </row>
    <row r="349" spans="2:38">
      <c r="B349" s="26">
        <v>9</v>
      </c>
      <c r="C349" t="s">
        <v>1</v>
      </c>
      <c r="D349" s="6" t="str">
        <f>IF(SUM(I349:O349)=0,"\I: ","CHP")</f>
        <v xml:space="preserve">\I: </v>
      </c>
      <c r="E349" t="s">
        <v>59</v>
      </c>
      <c r="F349" s="34" t="s">
        <v>120</v>
      </c>
      <c r="G349" s="22" t="str">
        <f>$G$7</f>
        <v>PASTI</v>
      </c>
      <c r="H349" s="22" t="s">
        <v>29</v>
      </c>
      <c r="I349" s="42" t="str">
        <f>$L349</f>
        <v/>
      </c>
      <c r="J349" s="42" t="str">
        <f>$L349</f>
        <v/>
      </c>
      <c r="K349" s="42" t="str">
        <f>$L349</f>
        <v/>
      </c>
      <c r="L349" s="42" t="str">
        <f>IF(R349="","",R349/4)</f>
        <v/>
      </c>
      <c r="M349" s="43" t="str">
        <f>IF(SUM(S349:AB349)=0,"",SUM(S349:AB349))</f>
        <v/>
      </c>
      <c r="N349" s="43" t="str">
        <f>IF(SUM(AC349:AG349)=0,"",SUM(AC349:AG349))</f>
        <v/>
      </c>
      <c r="O349" s="43" t="str">
        <f>IF(SUM(AH349:AL349)=0,"",SUM(AH349:AL349))</f>
        <v/>
      </c>
      <c r="P349" s="32"/>
      <c r="Q349" s="32"/>
      <c r="R349" s="48" t="s">
        <v>171</v>
      </c>
      <c r="S349" s="50" t="s">
        <v>171</v>
      </c>
      <c r="T349" s="50" t="s">
        <v>171</v>
      </c>
      <c r="U349" s="50" t="s">
        <v>171</v>
      </c>
      <c r="V349" s="50" t="s">
        <v>171</v>
      </c>
      <c r="W349" s="50" t="s">
        <v>171</v>
      </c>
      <c r="X349" s="50" t="s">
        <v>171</v>
      </c>
      <c r="Y349" s="50" t="s">
        <v>171</v>
      </c>
      <c r="Z349" s="50" t="s">
        <v>171</v>
      </c>
      <c r="AA349" s="50" t="s">
        <v>171</v>
      </c>
      <c r="AB349" s="50" t="s">
        <v>171</v>
      </c>
      <c r="AC349" s="50" t="s">
        <v>171</v>
      </c>
      <c r="AD349" s="50" t="s">
        <v>171</v>
      </c>
      <c r="AE349" s="50" t="s">
        <v>171</v>
      </c>
      <c r="AF349" s="50" t="s">
        <v>171</v>
      </c>
      <c r="AG349" s="50" t="s">
        <v>171</v>
      </c>
      <c r="AH349" s="50" t="s">
        <v>171</v>
      </c>
      <c r="AI349" s="50" t="s">
        <v>171</v>
      </c>
      <c r="AJ349" s="50" t="s">
        <v>171</v>
      </c>
      <c r="AK349" s="50" t="s">
        <v>171</v>
      </c>
      <c r="AL349" s="50" t="s">
        <v>171</v>
      </c>
    </row>
    <row r="350" spans="2:38">
      <c r="B350" s="26"/>
      <c r="C350" s="23" t="s">
        <v>92</v>
      </c>
      <c r="D350" s="6" t="str">
        <f>IF(SUM(I350:O350)=0,"\I: ","CHP")</f>
        <v xml:space="preserve">\I: </v>
      </c>
      <c r="E350" s="23" t="s">
        <v>60</v>
      </c>
      <c r="F350" s="6" t="str">
        <f>F349</f>
        <v>MT</v>
      </c>
      <c r="G350" s="22" t="str">
        <f>$G$7</f>
        <v>PASTI</v>
      </c>
      <c r="H350" t="s">
        <v>30</v>
      </c>
      <c r="I350" s="42" t="str">
        <f>IF(SUM(I351:I353)=0,"",SUM(I351:I353))</f>
        <v/>
      </c>
      <c r="J350" s="42" t="str">
        <f t="shared" ref="J350:L350" si="494">IF(SUM(J351:J353)=0,"",SUM(J351:J353))</f>
        <v/>
      </c>
      <c r="K350" s="42" t="str">
        <f t="shared" si="494"/>
        <v/>
      </c>
      <c r="L350" s="42" t="str">
        <f t="shared" si="494"/>
        <v/>
      </c>
      <c r="M350" s="43" t="str">
        <f>IF(SUM(M351:M353)=0,"",SUM(M351:M353))</f>
        <v/>
      </c>
      <c r="N350" s="43" t="str">
        <f t="shared" ref="N350:O350" si="495">IF(SUM(N351:N353)=0,"",SUM(N351:N353))</f>
        <v/>
      </c>
      <c r="O350" s="43" t="str">
        <f t="shared" si="495"/>
        <v/>
      </c>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row>
    <row r="351" spans="2:38">
      <c r="B351" s="26">
        <v>14</v>
      </c>
      <c r="C351" s="30" t="s">
        <v>2</v>
      </c>
      <c r="D351" s="6" t="s">
        <v>90</v>
      </c>
      <c r="E351" s="26"/>
      <c r="F351" s="6" t="str">
        <f t="shared" ref="F351:F366" si="496">F350</f>
        <v>MT</v>
      </c>
      <c r="G351" s="6" t="s">
        <v>90</v>
      </c>
      <c r="H351" s="28"/>
      <c r="I351" s="33" t="str">
        <f>$L351</f>
        <v/>
      </c>
      <c r="J351" s="33" t="str">
        <f t="shared" ref="I351:K353" si="497">$L351</f>
        <v/>
      </c>
      <c r="K351" s="33" t="str">
        <f t="shared" si="497"/>
        <v/>
      </c>
      <c r="L351" s="33" t="str">
        <f>IF(R351="","",R351/4)</f>
        <v/>
      </c>
      <c r="M351" s="33" t="str">
        <f>IF(SUM(S351:AB351)=0,"",SUM(S351:AB351))</f>
        <v/>
      </c>
      <c r="N351" s="33" t="str">
        <f>IF(SUM(AC351:AG351)=0,"",SUM(AC351:AG351))</f>
        <v/>
      </c>
      <c r="O351" s="33" t="str">
        <f>IF(SUM(AH351:AL351)=0,"",SUM(AH351:AL351))</f>
        <v/>
      </c>
      <c r="P351" s="33"/>
      <c r="Q351" s="33"/>
      <c r="R351" s="48" t="s">
        <v>171</v>
      </c>
      <c r="S351" s="50" t="s">
        <v>171</v>
      </c>
      <c r="T351" s="50" t="s">
        <v>171</v>
      </c>
      <c r="U351" s="50" t="s">
        <v>171</v>
      </c>
      <c r="V351" s="50" t="s">
        <v>171</v>
      </c>
      <c r="W351" s="50" t="s">
        <v>171</v>
      </c>
      <c r="X351" s="50" t="s">
        <v>171</v>
      </c>
      <c r="Y351" s="50" t="s">
        <v>171</v>
      </c>
      <c r="Z351" s="50" t="s">
        <v>171</v>
      </c>
      <c r="AA351" s="50" t="s">
        <v>171</v>
      </c>
      <c r="AB351" s="50" t="s">
        <v>171</v>
      </c>
      <c r="AC351" s="50" t="s">
        <v>171</v>
      </c>
      <c r="AD351" s="50" t="s">
        <v>171</v>
      </c>
      <c r="AE351" s="50" t="s">
        <v>171</v>
      </c>
      <c r="AF351" s="50" t="s">
        <v>171</v>
      </c>
      <c r="AG351" s="50" t="s">
        <v>171</v>
      </c>
      <c r="AH351" s="50" t="s">
        <v>171</v>
      </c>
      <c r="AI351" s="50" t="s">
        <v>171</v>
      </c>
      <c r="AJ351" s="50" t="s">
        <v>171</v>
      </c>
      <c r="AK351" s="50" t="s">
        <v>171</v>
      </c>
      <c r="AL351" s="50" t="s">
        <v>171</v>
      </c>
    </row>
    <row r="352" spans="2:38">
      <c r="B352" s="26">
        <v>19</v>
      </c>
      <c r="C352" s="30" t="s">
        <v>99</v>
      </c>
      <c r="D352" s="6" t="s">
        <v>90</v>
      </c>
      <c r="E352" s="26"/>
      <c r="F352" s="6" t="str">
        <f t="shared" si="496"/>
        <v>MT</v>
      </c>
      <c r="G352" s="6" t="s">
        <v>90</v>
      </c>
      <c r="H352" s="28"/>
      <c r="I352" s="33" t="str">
        <f t="shared" si="497"/>
        <v/>
      </c>
      <c r="J352" s="33" t="str">
        <f t="shared" si="497"/>
        <v/>
      </c>
      <c r="K352" s="33" t="str">
        <f t="shared" si="497"/>
        <v/>
      </c>
      <c r="L352" s="33" t="str">
        <f>IF(R352="","",R352/4)</f>
        <v/>
      </c>
      <c r="M352" s="33" t="str">
        <f t="shared" ref="M352:M353" si="498">IF(SUM(S352:AB352)=0,"",SUM(S352:AB352))</f>
        <v/>
      </c>
      <c r="N352" s="33" t="str">
        <f t="shared" ref="N352:N353" si="499">IF(SUM(AC352:AG352)=0,"",SUM(AC352:AG352))</f>
        <v/>
      </c>
      <c r="O352" s="33" t="str">
        <f t="shared" ref="O352:O353" si="500">IF(SUM(AH352:AL352)=0,"",SUM(AH352:AL352))</f>
        <v/>
      </c>
      <c r="P352" s="33"/>
      <c r="Q352" s="33"/>
      <c r="R352" s="48" t="s">
        <v>171</v>
      </c>
      <c r="S352" s="50" t="s">
        <v>171</v>
      </c>
      <c r="T352" s="50" t="s">
        <v>171</v>
      </c>
      <c r="U352" s="50" t="s">
        <v>171</v>
      </c>
      <c r="V352" s="50" t="s">
        <v>171</v>
      </c>
      <c r="W352" s="50" t="s">
        <v>171</v>
      </c>
      <c r="X352" s="50" t="s">
        <v>171</v>
      </c>
      <c r="Y352" s="50" t="s">
        <v>171</v>
      </c>
      <c r="Z352" s="50" t="s">
        <v>171</v>
      </c>
      <c r="AA352" s="50" t="s">
        <v>171</v>
      </c>
      <c r="AB352" s="50" t="s">
        <v>171</v>
      </c>
      <c r="AC352" s="50" t="s">
        <v>171</v>
      </c>
      <c r="AD352" s="50" t="s">
        <v>171</v>
      </c>
      <c r="AE352" s="50" t="s">
        <v>171</v>
      </c>
      <c r="AF352" s="50" t="s">
        <v>171</v>
      </c>
      <c r="AG352" s="50" t="s">
        <v>171</v>
      </c>
      <c r="AH352" s="50" t="s">
        <v>171</v>
      </c>
      <c r="AI352" s="50" t="s">
        <v>171</v>
      </c>
      <c r="AJ352" s="50" t="s">
        <v>171</v>
      </c>
      <c r="AK352" s="50" t="s">
        <v>171</v>
      </c>
      <c r="AL352" s="50" t="s">
        <v>171</v>
      </c>
    </row>
    <row r="353" spans="2:38">
      <c r="B353" s="26">
        <v>24</v>
      </c>
      <c r="C353" s="30" t="s">
        <v>4</v>
      </c>
      <c r="D353" s="6" t="s">
        <v>90</v>
      </c>
      <c r="E353" s="26"/>
      <c r="F353" s="6" t="str">
        <f t="shared" si="496"/>
        <v>MT</v>
      </c>
      <c r="G353" s="6" t="s">
        <v>90</v>
      </c>
      <c r="H353" s="28"/>
      <c r="I353" s="33" t="str">
        <f t="shared" si="497"/>
        <v/>
      </c>
      <c r="J353" s="33" t="str">
        <f t="shared" si="497"/>
        <v/>
      </c>
      <c r="K353" s="33" t="str">
        <f t="shared" si="497"/>
        <v/>
      </c>
      <c r="L353" s="33" t="str">
        <f>IF(R353="","",R353/4)</f>
        <v/>
      </c>
      <c r="M353" s="33" t="str">
        <f t="shared" si="498"/>
        <v/>
      </c>
      <c r="N353" s="33" t="str">
        <f t="shared" si="499"/>
        <v/>
      </c>
      <c r="O353" s="33" t="str">
        <f t="shared" si="500"/>
        <v/>
      </c>
      <c r="P353" s="33"/>
      <c r="Q353" s="33"/>
      <c r="R353" s="48" t="s">
        <v>171</v>
      </c>
      <c r="S353" s="50" t="s">
        <v>171</v>
      </c>
      <c r="T353" s="50" t="s">
        <v>171</v>
      </c>
      <c r="U353" s="50" t="s">
        <v>171</v>
      </c>
      <c r="V353" s="50" t="s">
        <v>171</v>
      </c>
      <c r="W353" s="50" t="s">
        <v>171</v>
      </c>
      <c r="X353" s="50" t="s">
        <v>171</v>
      </c>
      <c r="Y353" s="50" t="s">
        <v>171</v>
      </c>
      <c r="Z353" s="50" t="s">
        <v>171</v>
      </c>
      <c r="AA353" s="50" t="s">
        <v>171</v>
      </c>
      <c r="AB353" s="50" t="s">
        <v>171</v>
      </c>
      <c r="AC353" s="50" t="s">
        <v>171</v>
      </c>
      <c r="AD353" s="50" t="s">
        <v>171</v>
      </c>
      <c r="AE353" s="50" t="s">
        <v>171</v>
      </c>
      <c r="AF353" s="50" t="s">
        <v>171</v>
      </c>
      <c r="AG353" s="50" t="s">
        <v>171</v>
      </c>
      <c r="AH353" s="50" t="s">
        <v>171</v>
      </c>
      <c r="AI353" s="50" t="s">
        <v>171</v>
      </c>
      <c r="AJ353" s="50" t="s">
        <v>171</v>
      </c>
      <c r="AK353" s="50" t="s">
        <v>171</v>
      </c>
      <c r="AL353" s="50" t="s">
        <v>171</v>
      </c>
    </row>
    <row r="354" spans="2:38">
      <c r="B354" s="26"/>
      <c r="C354" s="23" t="s">
        <v>92</v>
      </c>
      <c r="D354" s="6" t="str">
        <f t="shared" ref="D354" si="501">IF(SUM(I354:O354)=0,"\I: ","CHP")</f>
        <v xml:space="preserve">\I: </v>
      </c>
      <c r="E354" s="23" t="s">
        <v>63</v>
      </c>
      <c r="F354" s="6" t="str">
        <f t="shared" si="496"/>
        <v>MT</v>
      </c>
      <c r="G354" s="22" t="str">
        <f>$G$7</f>
        <v>PASTI</v>
      </c>
      <c r="H354" t="s">
        <v>33</v>
      </c>
      <c r="I354" s="42" t="str">
        <f>IF(SUM(I355:I357)=0,"",SUM(I355:I357))</f>
        <v/>
      </c>
      <c r="J354" s="42" t="str">
        <f t="shared" ref="J354:K354" si="502">IF(SUM(J355:J357)=0,"",SUM(J355:J357))</f>
        <v/>
      </c>
      <c r="K354" s="42" t="str">
        <f t="shared" si="502"/>
        <v/>
      </c>
      <c r="L354" s="42" t="str">
        <f>IF(SUM(L355:L357)=0,"",SUM(L355:L357))</f>
        <v/>
      </c>
      <c r="M354" s="43" t="str">
        <f>IF(SUM(M355:M357)=0,"",SUM(M355:M357))</f>
        <v/>
      </c>
      <c r="N354" s="43" t="str">
        <f>IF(SUM(N355:N357)=0,"",SUM(N355:N357))</f>
        <v/>
      </c>
      <c r="O354" s="43" t="str">
        <f>IF(SUM(O355:O357)=0,"",SUM(O355:O357))</f>
        <v/>
      </c>
      <c r="P354" s="32"/>
      <c r="Q354" s="32"/>
      <c r="R354" s="43"/>
      <c r="S354" s="43"/>
      <c r="T354" s="43"/>
      <c r="U354" s="43"/>
      <c r="V354" s="43"/>
      <c r="W354" s="43"/>
      <c r="X354" s="43"/>
      <c r="Y354" s="43"/>
      <c r="Z354" s="43"/>
      <c r="AA354" s="43"/>
      <c r="AB354" s="43" t="s">
        <v>171</v>
      </c>
      <c r="AC354" s="43"/>
      <c r="AD354" s="43"/>
      <c r="AE354" s="43"/>
      <c r="AF354" s="43"/>
      <c r="AG354" s="43" t="s">
        <v>171</v>
      </c>
      <c r="AH354" s="43"/>
      <c r="AI354" s="43"/>
      <c r="AJ354" s="43"/>
      <c r="AK354" s="43"/>
      <c r="AL354" s="43"/>
    </row>
    <row r="355" spans="2:38">
      <c r="B355" s="26">
        <v>35</v>
      </c>
      <c r="C355" s="30" t="s">
        <v>2</v>
      </c>
      <c r="D355" s="6" t="s">
        <v>90</v>
      </c>
      <c r="E355" s="26"/>
      <c r="F355" s="6" t="str">
        <f t="shared" si="496"/>
        <v>MT</v>
      </c>
      <c r="G355" s="6" t="s">
        <v>90</v>
      </c>
      <c r="H355" s="28"/>
      <c r="I355" s="33" t="str">
        <f t="shared" ref="I355:K359" si="503">$L355</f>
        <v/>
      </c>
      <c r="J355" s="33" t="str">
        <f t="shared" si="503"/>
        <v/>
      </c>
      <c r="K355" s="33" t="str">
        <f t="shared" si="503"/>
        <v/>
      </c>
      <c r="L355" s="33" t="str">
        <f>IF(R355="","",R355/4)</f>
        <v/>
      </c>
      <c r="M355" s="33" t="str">
        <f>IF(SUM(S355:AB355)=0,"",SUM(S355:AB355))</f>
        <v/>
      </c>
      <c r="N355" s="33" t="str">
        <f>IF(SUM(AC355:AG355)=0,"",SUM(AC355:AG355))</f>
        <v/>
      </c>
      <c r="O355" s="33" t="str">
        <f>IF(SUM(AH355:AL355)=0,"",SUM(AH355:AL355))</f>
        <v/>
      </c>
      <c r="P355" s="33"/>
      <c r="Q355" s="33"/>
      <c r="R355" s="48" t="s">
        <v>171</v>
      </c>
      <c r="S355" s="50" t="s">
        <v>171</v>
      </c>
      <c r="T355" s="50" t="s">
        <v>171</v>
      </c>
      <c r="U355" s="50" t="s">
        <v>171</v>
      </c>
      <c r="V355" s="50" t="s">
        <v>171</v>
      </c>
      <c r="W355" s="50" t="s">
        <v>171</v>
      </c>
      <c r="X355" s="50" t="s">
        <v>171</v>
      </c>
      <c r="Y355" s="50" t="s">
        <v>171</v>
      </c>
      <c r="Z355" s="50" t="s">
        <v>171</v>
      </c>
      <c r="AA355" s="50" t="s">
        <v>171</v>
      </c>
      <c r="AB355" s="50" t="s">
        <v>171</v>
      </c>
      <c r="AC355" s="50" t="s">
        <v>171</v>
      </c>
      <c r="AD355" s="50" t="s">
        <v>171</v>
      </c>
      <c r="AE355" s="50" t="s">
        <v>171</v>
      </c>
      <c r="AF355" s="50" t="s">
        <v>171</v>
      </c>
      <c r="AG355" s="50" t="s">
        <v>171</v>
      </c>
      <c r="AH355" s="50" t="s">
        <v>171</v>
      </c>
      <c r="AI355" s="50" t="s">
        <v>171</v>
      </c>
      <c r="AJ355" s="50" t="s">
        <v>171</v>
      </c>
      <c r="AK355" s="50" t="s">
        <v>171</v>
      </c>
      <c r="AL355" s="50" t="s">
        <v>171</v>
      </c>
    </row>
    <row r="356" spans="2:38">
      <c r="B356" s="26">
        <v>40</v>
      </c>
      <c r="C356" s="30" t="s">
        <v>99</v>
      </c>
      <c r="D356" s="6" t="s">
        <v>90</v>
      </c>
      <c r="E356" s="26"/>
      <c r="F356" s="6" t="str">
        <f t="shared" si="496"/>
        <v>MT</v>
      </c>
      <c r="G356" s="6" t="s">
        <v>90</v>
      </c>
      <c r="H356" s="28"/>
      <c r="I356" s="33" t="str">
        <f t="shared" si="503"/>
        <v/>
      </c>
      <c r="J356" s="33" t="str">
        <f t="shared" si="503"/>
        <v/>
      </c>
      <c r="K356" s="33" t="str">
        <f t="shared" si="503"/>
        <v/>
      </c>
      <c r="L356" s="33" t="str">
        <f>IF(R356="","",R356/4)</f>
        <v/>
      </c>
      <c r="M356" s="33" t="str">
        <f t="shared" ref="M356:M357" si="504">IF(SUM(S356:AB356)=0,"",SUM(S356:AB356))</f>
        <v/>
      </c>
      <c r="N356" s="33" t="str">
        <f t="shared" ref="N356:N357" si="505">IF(SUM(AC356:AG356)=0,"",SUM(AC356:AG356))</f>
        <v/>
      </c>
      <c r="O356" s="33" t="str">
        <f t="shared" ref="O356:O357" si="506">IF(SUM(AH356:AL356)=0,"",SUM(AH356:AL356))</f>
        <v/>
      </c>
      <c r="P356" s="33"/>
      <c r="Q356" s="33"/>
      <c r="R356" s="48" t="s">
        <v>171</v>
      </c>
      <c r="S356" s="50" t="s">
        <v>171</v>
      </c>
      <c r="T356" s="50" t="s">
        <v>171</v>
      </c>
      <c r="U356" s="50" t="s">
        <v>171</v>
      </c>
      <c r="V356" s="50" t="s">
        <v>171</v>
      </c>
      <c r="W356" s="50" t="s">
        <v>171</v>
      </c>
      <c r="X356" s="50" t="s">
        <v>171</v>
      </c>
      <c r="Y356" s="50" t="s">
        <v>171</v>
      </c>
      <c r="Z356" s="50" t="s">
        <v>171</v>
      </c>
      <c r="AA356" s="50" t="s">
        <v>171</v>
      </c>
      <c r="AB356" s="50" t="s">
        <v>171</v>
      </c>
      <c r="AC356" s="50" t="s">
        <v>171</v>
      </c>
      <c r="AD356" s="50" t="s">
        <v>171</v>
      </c>
      <c r="AE356" s="50" t="s">
        <v>171</v>
      </c>
      <c r="AF356" s="50" t="s">
        <v>171</v>
      </c>
      <c r="AG356" s="50" t="s">
        <v>171</v>
      </c>
      <c r="AH356" s="50" t="s">
        <v>171</v>
      </c>
      <c r="AI356" s="50" t="s">
        <v>171</v>
      </c>
      <c r="AJ356" s="50" t="s">
        <v>171</v>
      </c>
      <c r="AK356" s="50" t="s">
        <v>171</v>
      </c>
      <c r="AL356" s="50" t="s">
        <v>171</v>
      </c>
    </row>
    <row r="357" spans="2:38">
      <c r="B357" s="26">
        <v>45</v>
      </c>
      <c r="C357" s="30" t="s">
        <v>4</v>
      </c>
      <c r="D357" s="6" t="s">
        <v>90</v>
      </c>
      <c r="E357" s="26"/>
      <c r="F357" s="6" t="str">
        <f t="shared" si="496"/>
        <v>MT</v>
      </c>
      <c r="G357" s="6" t="s">
        <v>90</v>
      </c>
      <c r="H357" s="28"/>
      <c r="I357" s="33" t="str">
        <f t="shared" si="503"/>
        <v/>
      </c>
      <c r="J357" s="33" t="str">
        <f t="shared" si="503"/>
        <v/>
      </c>
      <c r="K357" s="33" t="str">
        <f t="shared" si="503"/>
        <v/>
      </c>
      <c r="L357" s="33" t="str">
        <f>IF(R357="","",R357/4)</f>
        <v/>
      </c>
      <c r="M357" s="33" t="str">
        <f t="shared" si="504"/>
        <v/>
      </c>
      <c r="N357" s="33" t="str">
        <f t="shared" si="505"/>
        <v/>
      </c>
      <c r="O357" s="33" t="str">
        <f t="shared" si="506"/>
        <v/>
      </c>
      <c r="P357" s="33"/>
      <c r="Q357" s="33"/>
      <c r="R357" s="48" t="s">
        <v>171</v>
      </c>
      <c r="S357" s="50" t="s">
        <v>171</v>
      </c>
      <c r="T357" s="50" t="s">
        <v>171</v>
      </c>
      <c r="U357" s="50" t="s">
        <v>171</v>
      </c>
      <c r="V357" s="50" t="s">
        <v>171</v>
      </c>
      <c r="W357" s="50" t="s">
        <v>171</v>
      </c>
      <c r="X357" s="50" t="s">
        <v>171</v>
      </c>
      <c r="Y357" s="50" t="s">
        <v>171</v>
      </c>
      <c r="Z357" s="50" t="s">
        <v>171</v>
      </c>
      <c r="AA357" s="50" t="s">
        <v>171</v>
      </c>
      <c r="AB357" s="50" t="s">
        <v>171</v>
      </c>
      <c r="AC357" s="50" t="s">
        <v>171</v>
      </c>
      <c r="AD357" s="50" t="s">
        <v>171</v>
      </c>
      <c r="AE357" s="50" t="s">
        <v>171</v>
      </c>
      <c r="AF357" s="50" t="s">
        <v>171</v>
      </c>
      <c r="AG357" s="50" t="s">
        <v>171</v>
      </c>
      <c r="AH357" s="50" t="s">
        <v>171</v>
      </c>
      <c r="AI357" s="50" t="s">
        <v>171</v>
      </c>
      <c r="AJ357" s="50" t="s">
        <v>171</v>
      </c>
      <c r="AK357" s="50" t="s">
        <v>171</v>
      </c>
      <c r="AL357" s="50" t="s">
        <v>171</v>
      </c>
    </row>
    <row r="358" spans="2:38">
      <c r="B358" s="31">
        <v>51</v>
      </c>
      <c r="C358" t="s">
        <v>7</v>
      </c>
      <c r="D358" s="6" t="str">
        <f t="shared" ref="D358:D360" si="507">IF(SUM(I358:O358)=0,"\I: ","CHP")</f>
        <v xml:space="preserve">\I: </v>
      </c>
      <c r="E358" t="s">
        <v>64</v>
      </c>
      <c r="F358" s="6" t="str">
        <f t="shared" si="496"/>
        <v>MT</v>
      </c>
      <c r="G358" s="22" t="str">
        <f t="shared" ref="G358:G360" si="508">$G$7</f>
        <v>PASTI</v>
      </c>
      <c r="H358" t="s">
        <v>34</v>
      </c>
      <c r="I358" s="42" t="str">
        <f t="shared" si="503"/>
        <v/>
      </c>
      <c r="J358" s="42" t="str">
        <f t="shared" si="503"/>
        <v/>
      </c>
      <c r="K358" s="42" t="str">
        <f t="shared" si="503"/>
        <v/>
      </c>
      <c r="L358" s="42" t="str">
        <f>IF(R358="","",R358/4)</f>
        <v/>
      </c>
      <c r="M358" s="43" t="str">
        <f>IF(SUM(S358:AB358)=0,"",SUM(S358:AB358))</f>
        <v/>
      </c>
      <c r="N358" s="43" t="str">
        <f>IF(SUM(AC358:AG358)=0,"",SUM(AC358:AG358))</f>
        <v/>
      </c>
      <c r="O358" s="43" t="str">
        <f>IF(SUM(AH358:AL358)=0,"",SUM(AH358:AL358))</f>
        <v/>
      </c>
      <c r="P358" s="32"/>
      <c r="Q358" s="32"/>
      <c r="R358" s="48" t="s">
        <v>171</v>
      </c>
      <c r="S358" s="50" t="s">
        <v>171</v>
      </c>
      <c r="T358" s="50" t="s">
        <v>171</v>
      </c>
      <c r="U358" s="50" t="s">
        <v>171</v>
      </c>
      <c r="V358" s="50" t="s">
        <v>171</v>
      </c>
      <c r="W358" s="50" t="s">
        <v>171</v>
      </c>
      <c r="X358" s="50" t="s">
        <v>171</v>
      </c>
      <c r="Y358" s="50" t="s">
        <v>171</v>
      </c>
      <c r="Z358" s="50" t="s">
        <v>171</v>
      </c>
      <c r="AA358" s="50" t="s">
        <v>171</v>
      </c>
      <c r="AB358" s="50" t="s">
        <v>171</v>
      </c>
      <c r="AC358" s="50" t="s">
        <v>171</v>
      </c>
      <c r="AD358" s="50" t="s">
        <v>171</v>
      </c>
      <c r="AE358" s="50" t="s">
        <v>171</v>
      </c>
      <c r="AF358" s="50" t="s">
        <v>171</v>
      </c>
      <c r="AG358" s="50" t="s">
        <v>171</v>
      </c>
      <c r="AH358" s="50" t="s">
        <v>171</v>
      </c>
      <c r="AI358" s="50" t="s">
        <v>171</v>
      </c>
      <c r="AJ358" s="50" t="s">
        <v>171</v>
      </c>
      <c r="AK358" s="50" t="s">
        <v>171</v>
      </c>
      <c r="AL358" s="50" t="s">
        <v>171</v>
      </c>
    </row>
    <row r="359" spans="2:38">
      <c r="B359" s="26">
        <v>56</v>
      </c>
      <c r="C359" t="s">
        <v>8</v>
      </c>
      <c r="D359" s="6" t="str">
        <f t="shared" si="507"/>
        <v xml:space="preserve">\I: </v>
      </c>
      <c r="E359" t="s">
        <v>65</v>
      </c>
      <c r="F359" s="6" t="str">
        <f t="shared" si="496"/>
        <v>MT</v>
      </c>
      <c r="G359" s="22" t="str">
        <f t="shared" si="508"/>
        <v>PASTI</v>
      </c>
      <c r="H359" t="s">
        <v>35</v>
      </c>
      <c r="I359" s="42" t="str">
        <f t="shared" si="503"/>
        <v/>
      </c>
      <c r="J359" s="42" t="str">
        <f t="shared" si="503"/>
        <v/>
      </c>
      <c r="K359" s="42" t="str">
        <f t="shared" si="503"/>
        <v/>
      </c>
      <c r="L359" s="42" t="str">
        <f>IF(R359="","",R359/4)</f>
        <v/>
      </c>
      <c r="M359" s="43" t="str">
        <f t="shared" ref="M359" si="509">IF(SUM(S359:AB359)=0,"",SUM(S359:AB359))</f>
        <v/>
      </c>
      <c r="N359" s="43" t="str">
        <f t="shared" ref="N359" si="510">IF(SUM(AC359:AG359)=0,"",SUM(AC359:AG359))</f>
        <v/>
      </c>
      <c r="O359" s="43" t="str">
        <f t="shared" ref="O359" si="511">IF(SUM(AH359:AL359)=0,"",SUM(AH359:AL359))</f>
        <v/>
      </c>
      <c r="P359" s="32"/>
      <c r="Q359" s="32"/>
      <c r="R359" s="48" t="s">
        <v>171</v>
      </c>
      <c r="S359" s="50" t="s">
        <v>171</v>
      </c>
      <c r="T359" s="50" t="s">
        <v>171</v>
      </c>
      <c r="U359" s="50" t="s">
        <v>171</v>
      </c>
      <c r="V359" s="50" t="s">
        <v>171</v>
      </c>
      <c r="W359" s="50" t="s">
        <v>171</v>
      </c>
      <c r="X359" s="50" t="s">
        <v>171</v>
      </c>
      <c r="Y359" s="50" t="s">
        <v>171</v>
      </c>
      <c r="Z359" s="50" t="s">
        <v>171</v>
      </c>
      <c r="AA359" s="50" t="s">
        <v>171</v>
      </c>
      <c r="AB359" s="50" t="s">
        <v>171</v>
      </c>
      <c r="AC359" s="50" t="s">
        <v>171</v>
      </c>
      <c r="AD359" s="50" t="s">
        <v>171</v>
      </c>
      <c r="AE359" s="50" t="s">
        <v>171</v>
      </c>
      <c r="AF359" s="50" t="s">
        <v>171</v>
      </c>
      <c r="AG359" s="50" t="s">
        <v>171</v>
      </c>
      <c r="AH359" s="50" t="s">
        <v>171</v>
      </c>
      <c r="AI359" s="50" t="s">
        <v>171</v>
      </c>
      <c r="AJ359" s="50" t="s">
        <v>171</v>
      </c>
      <c r="AK359" s="50" t="s">
        <v>171</v>
      </c>
      <c r="AL359" s="50" t="s">
        <v>171</v>
      </c>
    </row>
    <row r="360" spans="2:38">
      <c r="B360" s="26"/>
      <c r="C360" s="23" t="s">
        <v>93</v>
      </c>
      <c r="D360" s="6" t="str">
        <f t="shared" si="507"/>
        <v xml:space="preserve">\I: </v>
      </c>
      <c r="E360" s="23" t="s">
        <v>66</v>
      </c>
      <c r="F360" s="6" t="str">
        <f t="shared" si="496"/>
        <v>MT</v>
      </c>
      <c r="G360" s="22" t="str">
        <f t="shared" si="508"/>
        <v>PASTI</v>
      </c>
      <c r="H360" t="s">
        <v>36</v>
      </c>
      <c r="I360" s="42" t="str">
        <f>IF(SUM(I361:I363)=0,"",SUM(I361:I363))</f>
        <v/>
      </c>
      <c r="J360" s="42" t="str">
        <f t="shared" ref="J360:K360" si="512">IF(SUM(J361:J363)=0,"",SUM(J361:J363))</f>
        <v/>
      </c>
      <c r="K360" s="42" t="str">
        <f t="shared" si="512"/>
        <v/>
      </c>
      <c r="L360" s="42" t="str">
        <f>IF(SUM(L361:L363)=0,"",SUM(L361:L363))</f>
        <v/>
      </c>
      <c r="M360" s="43" t="str">
        <f>IF(SUM(M361:M363)=0,"",SUM(M361:M363))</f>
        <v/>
      </c>
      <c r="N360" s="43" t="str">
        <f>IF(SUM(N361:N363)=0,"",SUM(N361:N363))</f>
        <v/>
      </c>
      <c r="O360" s="43" t="str">
        <f>IF(SUM(O361:O363)=0,"",SUM(O361:O363))</f>
        <v/>
      </c>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row>
    <row r="361" spans="2:38">
      <c r="B361" s="26">
        <v>61</v>
      </c>
      <c r="C361" s="29" t="s">
        <v>4</v>
      </c>
      <c r="D361" s="6" t="s">
        <v>90</v>
      </c>
      <c r="E361" s="27"/>
      <c r="F361" s="6" t="str">
        <f t="shared" si="496"/>
        <v>MT</v>
      </c>
      <c r="G361" s="6" t="s">
        <v>90</v>
      </c>
      <c r="H361" s="28"/>
      <c r="I361" s="33" t="str">
        <f t="shared" ref="I361:K366" si="513">$L361</f>
        <v/>
      </c>
      <c r="J361" s="33" t="str">
        <f t="shared" si="513"/>
        <v/>
      </c>
      <c r="K361" s="33" t="str">
        <f t="shared" si="513"/>
        <v/>
      </c>
      <c r="L361" s="33" t="str">
        <f t="shared" ref="L361:L366" si="514">IF(R361="","",R361/4)</f>
        <v/>
      </c>
      <c r="M361" s="33" t="str">
        <f t="shared" ref="M361:M366" si="515">IF(SUM(S361:AB361)=0,"",SUM(S361:AB361))</f>
        <v/>
      </c>
      <c r="N361" s="33" t="str">
        <f t="shared" ref="N361:N366" si="516">IF(SUM(AC361:AG361)=0,"",SUM(AC361:AG361))</f>
        <v/>
      </c>
      <c r="O361" s="33" t="str">
        <f t="shared" ref="O361:O366" si="517">IF(SUM(AH361:AL361)=0,"",SUM(AH361:AL361))</f>
        <v/>
      </c>
      <c r="P361" s="33"/>
      <c r="Q361" s="33"/>
      <c r="R361" s="48" t="s">
        <v>171</v>
      </c>
      <c r="S361" s="50" t="s">
        <v>171</v>
      </c>
      <c r="T361" s="50" t="s">
        <v>171</v>
      </c>
      <c r="U361" s="50" t="s">
        <v>171</v>
      </c>
      <c r="V361" s="50" t="s">
        <v>171</v>
      </c>
      <c r="W361" s="50" t="s">
        <v>171</v>
      </c>
      <c r="X361" s="50" t="s">
        <v>171</v>
      </c>
      <c r="Y361" s="50" t="s">
        <v>171</v>
      </c>
      <c r="Z361" s="50" t="s">
        <v>171</v>
      </c>
      <c r="AA361" s="50" t="s">
        <v>171</v>
      </c>
      <c r="AB361" s="50" t="s">
        <v>171</v>
      </c>
      <c r="AC361" s="50" t="s">
        <v>171</v>
      </c>
      <c r="AD361" s="50" t="s">
        <v>171</v>
      </c>
      <c r="AE361" s="50" t="s">
        <v>171</v>
      </c>
      <c r="AF361" s="50" t="s">
        <v>171</v>
      </c>
      <c r="AG361" s="50" t="s">
        <v>171</v>
      </c>
      <c r="AH361" s="50" t="s">
        <v>171</v>
      </c>
      <c r="AI361" s="50" t="s">
        <v>171</v>
      </c>
      <c r="AJ361" s="50" t="s">
        <v>171</v>
      </c>
      <c r="AK361" s="50" t="s">
        <v>171</v>
      </c>
      <c r="AL361" s="50" t="s">
        <v>171</v>
      </c>
    </row>
    <row r="362" spans="2:38">
      <c r="B362" s="26">
        <v>71</v>
      </c>
      <c r="C362" s="29" t="s">
        <v>10</v>
      </c>
      <c r="D362" s="6" t="s">
        <v>90</v>
      </c>
      <c r="E362" s="27"/>
      <c r="F362" s="6" t="str">
        <f t="shared" si="496"/>
        <v>MT</v>
      </c>
      <c r="G362" s="6" t="s">
        <v>90</v>
      </c>
      <c r="H362" s="28"/>
      <c r="I362" s="33" t="str">
        <f t="shared" si="513"/>
        <v/>
      </c>
      <c r="J362" s="33" t="str">
        <f t="shared" si="513"/>
        <v/>
      </c>
      <c r="K362" s="33" t="str">
        <f t="shared" si="513"/>
        <v/>
      </c>
      <c r="L362" s="33" t="str">
        <f t="shared" si="514"/>
        <v/>
      </c>
      <c r="M362" s="33" t="str">
        <f t="shared" si="515"/>
        <v/>
      </c>
      <c r="N362" s="33" t="str">
        <f t="shared" si="516"/>
        <v/>
      </c>
      <c r="O362" s="33" t="str">
        <f t="shared" si="517"/>
        <v/>
      </c>
      <c r="P362" s="33"/>
      <c r="Q362" s="33"/>
      <c r="R362" s="48" t="s">
        <v>171</v>
      </c>
      <c r="S362" s="50" t="s">
        <v>171</v>
      </c>
      <c r="T362" s="50" t="s">
        <v>171</v>
      </c>
      <c r="U362" s="50" t="s">
        <v>171</v>
      </c>
      <c r="V362" s="50" t="s">
        <v>171</v>
      </c>
      <c r="W362" s="50" t="s">
        <v>171</v>
      </c>
      <c r="X362" s="50" t="s">
        <v>171</v>
      </c>
      <c r="Y362" s="50" t="s">
        <v>171</v>
      </c>
      <c r="Z362" s="50" t="s">
        <v>171</v>
      </c>
      <c r="AA362" s="50" t="s">
        <v>171</v>
      </c>
      <c r="AB362" s="50" t="s">
        <v>171</v>
      </c>
      <c r="AC362" s="50" t="s">
        <v>171</v>
      </c>
      <c r="AD362" s="50" t="s">
        <v>171</v>
      </c>
      <c r="AE362" s="50" t="s">
        <v>171</v>
      </c>
      <c r="AF362" s="50" t="s">
        <v>171</v>
      </c>
      <c r="AG362" s="50" t="s">
        <v>171</v>
      </c>
      <c r="AH362" s="50" t="s">
        <v>171</v>
      </c>
      <c r="AI362" s="50" t="s">
        <v>171</v>
      </c>
      <c r="AJ362" s="50" t="s">
        <v>171</v>
      </c>
      <c r="AK362" s="50" t="s">
        <v>171</v>
      </c>
      <c r="AL362" s="50" t="s">
        <v>171</v>
      </c>
    </row>
    <row r="363" spans="2:38">
      <c r="B363" s="26">
        <v>76</v>
      </c>
      <c r="C363" s="29" t="s">
        <v>101</v>
      </c>
      <c r="D363" s="6" t="s">
        <v>90</v>
      </c>
      <c r="E363" s="27"/>
      <c r="F363" s="6" t="str">
        <f t="shared" si="496"/>
        <v>MT</v>
      </c>
      <c r="G363" s="6" t="s">
        <v>90</v>
      </c>
      <c r="H363" s="28"/>
      <c r="I363" s="33" t="str">
        <f t="shared" si="513"/>
        <v/>
      </c>
      <c r="J363" s="33" t="str">
        <f t="shared" si="513"/>
        <v/>
      </c>
      <c r="K363" s="33" t="str">
        <f t="shared" si="513"/>
        <v/>
      </c>
      <c r="L363" s="33" t="str">
        <f t="shared" si="514"/>
        <v/>
      </c>
      <c r="M363" s="33" t="str">
        <f t="shared" si="515"/>
        <v/>
      </c>
      <c r="N363" s="33" t="str">
        <f t="shared" si="516"/>
        <v/>
      </c>
      <c r="O363" s="33" t="str">
        <f t="shared" si="517"/>
        <v/>
      </c>
      <c r="P363" s="33"/>
      <c r="Q363" s="33"/>
      <c r="R363" s="48" t="s">
        <v>171</v>
      </c>
      <c r="S363" s="50" t="s">
        <v>171</v>
      </c>
      <c r="T363" s="50" t="s">
        <v>171</v>
      </c>
      <c r="U363" s="50" t="s">
        <v>171</v>
      </c>
      <c r="V363" s="50" t="s">
        <v>171</v>
      </c>
      <c r="W363" s="50" t="s">
        <v>171</v>
      </c>
      <c r="X363" s="50" t="s">
        <v>171</v>
      </c>
      <c r="Y363" s="50" t="s">
        <v>171</v>
      </c>
      <c r="Z363" s="50" t="s">
        <v>171</v>
      </c>
      <c r="AA363" s="50" t="s">
        <v>171</v>
      </c>
      <c r="AB363" s="50" t="s">
        <v>171</v>
      </c>
      <c r="AC363" s="50" t="s">
        <v>171</v>
      </c>
      <c r="AD363" s="50" t="s">
        <v>171</v>
      </c>
      <c r="AE363" s="50" t="s">
        <v>171</v>
      </c>
      <c r="AF363" s="50" t="s">
        <v>171</v>
      </c>
      <c r="AG363" s="50" t="s">
        <v>171</v>
      </c>
      <c r="AH363" s="50" t="s">
        <v>171</v>
      </c>
      <c r="AI363" s="50" t="s">
        <v>171</v>
      </c>
      <c r="AJ363" s="50" t="s">
        <v>171</v>
      </c>
      <c r="AK363" s="50" t="s">
        <v>171</v>
      </c>
      <c r="AL363" s="50" t="s">
        <v>171</v>
      </c>
    </row>
    <row r="364" spans="2:38">
      <c r="B364" s="26">
        <v>81</v>
      </c>
      <c r="C364" t="s">
        <v>12</v>
      </c>
      <c r="D364" s="6" t="str">
        <f t="shared" ref="D364:D366" si="518">IF(SUM(I364:O364)=0,"\I: ","CHP")</f>
        <v xml:space="preserve">\I: </v>
      </c>
      <c r="E364" t="s">
        <v>62</v>
      </c>
      <c r="F364" s="6" t="str">
        <f t="shared" si="496"/>
        <v>MT</v>
      </c>
      <c r="G364" s="22" t="str">
        <f t="shared" ref="G364:G366" si="519">$G$7</f>
        <v>PASTI</v>
      </c>
      <c r="H364" t="s">
        <v>32</v>
      </c>
      <c r="I364" s="42" t="str">
        <f t="shared" si="513"/>
        <v/>
      </c>
      <c r="J364" s="42" t="str">
        <f t="shared" si="513"/>
        <v/>
      </c>
      <c r="K364" s="42" t="str">
        <f t="shared" si="513"/>
        <v/>
      </c>
      <c r="L364" s="42" t="str">
        <f t="shared" si="514"/>
        <v/>
      </c>
      <c r="M364" s="43" t="str">
        <f t="shared" si="515"/>
        <v/>
      </c>
      <c r="N364" s="43" t="str">
        <f t="shared" si="516"/>
        <v/>
      </c>
      <c r="O364" s="43" t="str">
        <f t="shared" si="517"/>
        <v/>
      </c>
      <c r="P364" s="32"/>
      <c r="Q364" s="32"/>
      <c r="R364" s="48" t="s">
        <v>171</v>
      </c>
      <c r="S364" s="50" t="s">
        <v>171</v>
      </c>
      <c r="T364" s="50" t="s">
        <v>171</v>
      </c>
      <c r="U364" s="50" t="s">
        <v>171</v>
      </c>
      <c r="V364" s="50" t="s">
        <v>171</v>
      </c>
      <c r="W364" s="50" t="s">
        <v>171</v>
      </c>
      <c r="X364" s="50" t="s">
        <v>171</v>
      </c>
      <c r="Y364" s="50" t="s">
        <v>171</v>
      </c>
      <c r="Z364" s="50" t="s">
        <v>171</v>
      </c>
      <c r="AA364" s="50" t="s">
        <v>171</v>
      </c>
      <c r="AB364" s="50" t="s">
        <v>171</v>
      </c>
      <c r="AC364" s="50" t="s">
        <v>171</v>
      </c>
      <c r="AD364" s="50" t="s">
        <v>171</v>
      </c>
      <c r="AE364" s="50" t="s">
        <v>171</v>
      </c>
      <c r="AF364" s="50" t="s">
        <v>171</v>
      </c>
      <c r="AG364" s="50" t="s">
        <v>171</v>
      </c>
      <c r="AH364" s="50" t="s">
        <v>171</v>
      </c>
      <c r="AI364" s="50" t="s">
        <v>171</v>
      </c>
      <c r="AJ364" s="50" t="s">
        <v>171</v>
      </c>
      <c r="AK364" s="50" t="s">
        <v>171</v>
      </c>
      <c r="AL364" s="50" t="s">
        <v>171</v>
      </c>
    </row>
    <row r="365" spans="2:38">
      <c r="B365" s="26">
        <v>102</v>
      </c>
      <c r="C365" t="s">
        <v>13</v>
      </c>
      <c r="D365" s="6" t="str">
        <f t="shared" si="518"/>
        <v xml:space="preserve">\I: </v>
      </c>
      <c r="E365" t="s">
        <v>61</v>
      </c>
      <c r="F365" s="6" t="str">
        <f t="shared" si="496"/>
        <v>MT</v>
      </c>
      <c r="G365" s="22" t="str">
        <f t="shared" si="519"/>
        <v>PASTI</v>
      </c>
      <c r="H365" t="s">
        <v>31</v>
      </c>
      <c r="I365" s="42" t="str">
        <f t="shared" si="513"/>
        <v/>
      </c>
      <c r="J365" s="42" t="str">
        <f t="shared" si="513"/>
        <v/>
      </c>
      <c r="K365" s="42" t="str">
        <f t="shared" si="513"/>
        <v/>
      </c>
      <c r="L365" s="42" t="str">
        <f t="shared" si="514"/>
        <v/>
      </c>
      <c r="M365" s="43" t="str">
        <f t="shared" si="515"/>
        <v/>
      </c>
      <c r="N365" s="43" t="str">
        <f t="shared" si="516"/>
        <v/>
      </c>
      <c r="O365" s="43" t="str">
        <f t="shared" si="517"/>
        <v/>
      </c>
      <c r="P365" s="32"/>
      <c r="Q365" s="32"/>
      <c r="R365" s="48" t="s">
        <v>171</v>
      </c>
      <c r="S365" s="50" t="s">
        <v>171</v>
      </c>
      <c r="T365" s="50" t="s">
        <v>171</v>
      </c>
      <c r="U365" s="50" t="s">
        <v>171</v>
      </c>
      <c r="V365" s="50" t="s">
        <v>171</v>
      </c>
      <c r="W365" s="50" t="s">
        <v>171</v>
      </c>
      <c r="X365" s="50" t="s">
        <v>171</v>
      </c>
      <c r="Y365" s="50" t="s">
        <v>171</v>
      </c>
      <c r="Z365" s="50" t="s">
        <v>171</v>
      </c>
      <c r="AA365" s="50" t="s">
        <v>171</v>
      </c>
      <c r="AB365" s="50" t="s">
        <v>171</v>
      </c>
      <c r="AC365" s="50" t="s">
        <v>171</v>
      </c>
      <c r="AD365" s="50" t="s">
        <v>171</v>
      </c>
      <c r="AE365" s="50" t="s">
        <v>171</v>
      </c>
      <c r="AF365" s="50" t="s">
        <v>171</v>
      </c>
      <c r="AG365" s="50" t="s">
        <v>171</v>
      </c>
      <c r="AH365" s="50" t="s">
        <v>171</v>
      </c>
      <c r="AI365" s="50" t="s">
        <v>171</v>
      </c>
      <c r="AJ365" s="50" t="s">
        <v>171</v>
      </c>
      <c r="AK365" s="50" t="s">
        <v>171</v>
      </c>
      <c r="AL365" s="50" t="s">
        <v>171</v>
      </c>
    </row>
    <row r="366" spans="2:38">
      <c r="B366" s="35">
        <v>118</v>
      </c>
      <c r="C366" s="5" t="s">
        <v>14</v>
      </c>
      <c r="D366" s="5" t="str">
        <f t="shared" si="518"/>
        <v xml:space="preserve">\I: </v>
      </c>
      <c r="E366" s="5" t="s">
        <v>58</v>
      </c>
      <c r="F366" s="5" t="str">
        <f t="shared" si="496"/>
        <v>MT</v>
      </c>
      <c r="G366" s="36" t="str">
        <f t="shared" si="519"/>
        <v>PASTI</v>
      </c>
      <c r="H366" s="5" t="s">
        <v>28</v>
      </c>
      <c r="I366" s="52" t="str">
        <f t="shared" si="513"/>
        <v/>
      </c>
      <c r="J366" s="52" t="str">
        <f t="shared" si="513"/>
        <v/>
      </c>
      <c r="K366" s="52" t="str">
        <f t="shared" si="513"/>
        <v/>
      </c>
      <c r="L366" s="52" t="str">
        <f t="shared" si="514"/>
        <v/>
      </c>
      <c r="M366" s="44" t="str">
        <f t="shared" si="515"/>
        <v/>
      </c>
      <c r="N366" s="44" t="str">
        <f t="shared" si="516"/>
        <v/>
      </c>
      <c r="O366" s="44" t="str">
        <f t="shared" si="517"/>
        <v/>
      </c>
      <c r="P366" s="32"/>
      <c r="Q366" s="32"/>
      <c r="R366" s="49" t="s">
        <v>171</v>
      </c>
      <c r="S366" s="51" t="s">
        <v>171</v>
      </c>
      <c r="T366" s="51" t="s">
        <v>171</v>
      </c>
      <c r="U366" s="51" t="s">
        <v>171</v>
      </c>
      <c r="V366" s="51" t="s">
        <v>171</v>
      </c>
      <c r="W366" s="51" t="s">
        <v>171</v>
      </c>
      <c r="X366" s="51" t="s">
        <v>171</v>
      </c>
      <c r="Y366" s="51" t="s">
        <v>171</v>
      </c>
      <c r="Z366" s="51" t="s">
        <v>171</v>
      </c>
      <c r="AA366" s="51" t="s">
        <v>171</v>
      </c>
      <c r="AB366" s="51" t="s">
        <v>171</v>
      </c>
      <c r="AC366" s="51" t="s">
        <v>171</v>
      </c>
      <c r="AD366" s="51" t="s">
        <v>171</v>
      </c>
      <c r="AE366" s="51" t="s">
        <v>171</v>
      </c>
      <c r="AF366" s="51" t="s">
        <v>171</v>
      </c>
      <c r="AG366" s="51" t="s">
        <v>171</v>
      </c>
      <c r="AH366" s="51" t="s">
        <v>171</v>
      </c>
      <c r="AI366" s="51" t="s">
        <v>171</v>
      </c>
      <c r="AJ366" s="51" t="s">
        <v>171</v>
      </c>
      <c r="AK366" s="51" t="s">
        <v>171</v>
      </c>
      <c r="AL366" s="51" t="s">
        <v>171</v>
      </c>
    </row>
    <row r="367" spans="2:38">
      <c r="B367" s="26">
        <v>9</v>
      </c>
      <c r="C367" t="s">
        <v>1</v>
      </c>
      <c r="D367" s="6" t="str">
        <f>IF(SUM(I367:O367)=0,"\I: ","CHP")</f>
        <v xml:space="preserve">\I: </v>
      </c>
      <c r="E367" t="s">
        <v>59</v>
      </c>
      <c r="F367" s="34" t="s">
        <v>121</v>
      </c>
      <c r="G367" s="22" t="str">
        <f>$G$7</f>
        <v>PASTI</v>
      </c>
      <c r="H367" s="22" t="s">
        <v>29</v>
      </c>
      <c r="I367" s="42" t="str">
        <f>$L367</f>
        <v/>
      </c>
      <c r="J367" s="42" t="str">
        <f>$L367</f>
        <v/>
      </c>
      <c r="K367" s="42" t="str">
        <f>$L367</f>
        <v/>
      </c>
      <c r="L367" s="42" t="str">
        <f>IF(R367="","",R367/4)</f>
        <v/>
      </c>
      <c r="M367" s="43" t="str">
        <f>IF(SUM(S367:AB367)=0,"",SUM(S367:AB367))</f>
        <v/>
      </c>
      <c r="N367" s="43" t="str">
        <f>IF(SUM(AC367:AG367)=0,"",SUM(AC367:AG367))</f>
        <v/>
      </c>
      <c r="O367" s="43" t="str">
        <f>IF(SUM(AH367:AL367)=0,"",SUM(AH367:AL367))</f>
        <v/>
      </c>
      <c r="P367" s="32"/>
      <c r="Q367" s="32"/>
      <c r="R367" s="48" t="s">
        <v>171</v>
      </c>
      <c r="S367" s="50" t="s">
        <v>171</v>
      </c>
      <c r="T367" s="50" t="s">
        <v>171</v>
      </c>
      <c r="U367" s="50" t="s">
        <v>171</v>
      </c>
      <c r="V367" s="50" t="s">
        <v>171</v>
      </c>
      <c r="W367" s="50" t="s">
        <v>171</v>
      </c>
      <c r="X367" s="50" t="s">
        <v>171</v>
      </c>
      <c r="Y367" s="50" t="s">
        <v>171</v>
      </c>
      <c r="Z367" s="50" t="s">
        <v>171</v>
      </c>
      <c r="AA367" s="50" t="s">
        <v>171</v>
      </c>
      <c r="AB367" s="50" t="s">
        <v>171</v>
      </c>
      <c r="AC367" s="50" t="s">
        <v>171</v>
      </c>
      <c r="AD367" s="50" t="s">
        <v>171</v>
      </c>
      <c r="AE367" s="50" t="s">
        <v>171</v>
      </c>
      <c r="AF367" s="50" t="s">
        <v>171</v>
      </c>
      <c r="AG367" s="50" t="s">
        <v>171</v>
      </c>
      <c r="AH367" s="50" t="s">
        <v>171</v>
      </c>
      <c r="AI367" s="50" t="s">
        <v>171</v>
      </c>
      <c r="AJ367" s="50" t="s">
        <v>171</v>
      </c>
      <c r="AK367" s="50" t="s">
        <v>171</v>
      </c>
      <c r="AL367" s="50" t="s">
        <v>171</v>
      </c>
    </row>
    <row r="368" spans="2:38">
      <c r="B368" s="26"/>
      <c r="C368" s="23" t="s">
        <v>92</v>
      </c>
      <c r="D368" s="6" t="str">
        <f>IF(SUM(I368:O368)=0,"\I: ","CHP")</f>
        <v>CHP</v>
      </c>
      <c r="E368" s="23" t="s">
        <v>60</v>
      </c>
      <c r="F368" s="6" t="str">
        <f>F367</f>
        <v>NL</v>
      </c>
      <c r="G368" s="22" t="str">
        <f>$G$7</f>
        <v>PASTI</v>
      </c>
      <c r="H368" t="s">
        <v>30</v>
      </c>
      <c r="I368" s="42">
        <f>IF(SUM(I369:I371)=0,"",SUM(I369:I371))</f>
        <v>367.625</v>
      </c>
      <c r="J368" s="42">
        <f t="shared" ref="J368:L368" si="520">IF(SUM(J369:J371)=0,"",SUM(J369:J371))</f>
        <v>367.625</v>
      </c>
      <c r="K368" s="42">
        <f t="shared" si="520"/>
        <v>367.625</v>
      </c>
      <c r="L368" s="42">
        <f t="shared" si="520"/>
        <v>367.625</v>
      </c>
      <c r="M368" s="43" t="str">
        <f>IF(SUM(M369:M371)=0,"",SUM(M369:M371))</f>
        <v/>
      </c>
      <c r="N368" s="43" t="str">
        <f t="shared" ref="N368:O368" si="521">IF(SUM(N369:N371)=0,"",SUM(N369:N371))</f>
        <v/>
      </c>
      <c r="O368" s="43" t="str">
        <f t="shared" si="521"/>
        <v/>
      </c>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row>
    <row r="369" spans="2:38">
      <c r="B369" s="26">
        <v>14</v>
      </c>
      <c r="C369" s="30" t="s">
        <v>2</v>
      </c>
      <c r="D369" s="6" t="s">
        <v>90</v>
      </c>
      <c r="E369" s="26"/>
      <c r="F369" s="6" t="str">
        <f t="shared" ref="F369:F384" si="522">F368</f>
        <v>NL</v>
      </c>
      <c r="G369" s="6" t="s">
        <v>90</v>
      </c>
      <c r="H369" s="28"/>
      <c r="I369" s="33" t="str">
        <f>$L369</f>
        <v/>
      </c>
      <c r="J369" s="33" t="str">
        <f t="shared" ref="I369:K371" si="523">$L369</f>
        <v/>
      </c>
      <c r="K369" s="33" t="str">
        <f t="shared" si="523"/>
        <v/>
      </c>
      <c r="L369" s="33" t="str">
        <f>IF(R369="","",R369/4)</f>
        <v/>
      </c>
      <c r="M369" s="33" t="str">
        <f>IF(SUM(S369:AB369)=0,"",SUM(S369:AB369))</f>
        <v/>
      </c>
      <c r="N369" s="33" t="str">
        <f>IF(SUM(AC369:AG369)=0,"",SUM(AC369:AG369))</f>
        <v/>
      </c>
      <c r="O369" s="33" t="str">
        <f>IF(SUM(AH369:AL369)=0,"",SUM(AH369:AL369))</f>
        <v/>
      </c>
      <c r="P369" s="33"/>
      <c r="Q369" s="33"/>
      <c r="R369" s="48" t="s">
        <v>171</v>
      </c>
      <c r="S369" s="50" t="s">
        <v>171</v>
      </c>
      <c r="T369" s="50" t="s">
        <v>171</v>
      </c>
      <c r="U369" s="50" t="s">
        <v>171</v>
      </c>
      <c r="V369" s="50" t="s">
        <v>171</v>
      </c>
      <c r="W369" s="50" t="s">
        <v>171</v>
      </c>
      <c r="X369" s="50" t="s">
        <v>171</v>
      </c>
      <c r="Y369" s="50" t="s">
        <v>171</v>
      </c>
      <c r="Z369" s="50" t="s">
        <v>171</v>
      </c>
      <c r="AA369" s="50" t="s">
        <v>171</v>
      </c>
      <c r="AB369" s="50" t="s">
        <v>171</v>
      </c>
      <c r="AC369" s="50" t="s">
        <v>171</v>
      </c>
      <c r="AD369" s="50" t="s">
        <v>171</v>
      </c>
      <c r="AE369" s="50" t="s">
        <v>171</v>
      </c>
      <c r="AF369" s="50" t="s">
        <v>171</v>
      </c>
      <c r="AG369" s="50" t="s">
        <v>171</v>
      </c>
      <c r="AH369" s="50" t="s">
        <v>171</v>
      </c>
      <c r="AI369" s="50" t="s">
        <v>171</v>
      </c>
      <c r="AJ369" s="50" t="s">
        <v>171</v>
      </c>
      <c r="AK369" s="50" t="s">
        <v>171</v>
      </c>
      <c r="AL369" s="50" t="s">
        <v>171</v>
      </c>
    </row>
    <row r="370" spans="2:38">
      <c r="B370" s="26">
        <v>19</v>
      </c>
      <c r="C370" s="30" t="s">
        <v>99</v>
      </c>
      <c r="D370" s="6" t="s">
        <v>90</v>
      </c>
      <c r="E370" s="26"/>
      <c r="F370" s="6" t="str">
        <f t="shared" si="522"/>
        <v>NL</v>
      </c>
      <c r="G370" s="6" t="s">
        <v>90</v>
      </c>
      <c r="H370" s="28"/>
      <c r="I370" s="33" t="str">
        <f t="shared" si="523"/>
        <v/>
      </c>
      <c r="J370" s="33" t="str">
        <f t="shared" si="523"/>
        <v/>
      </c>
      <c r="K370" s="33" t="str">
        <f t="shared" si="523"/>
        <v/>
      </c>
      <c r="L370" s="33" t="str">
        <f>IF(R370="","",R370/4)</f>
        <v/>
      </c>
      <c r="M370" s="33" t="str">
        <f t="shared" ref="M370:M371" si="524">IF(SUM(S370:AB370)=0,"",SUM(S370:AB370))</f>
        <v/>
      </c>
      <c r="N370" s="33" t="str">
        <f t="shared" ref="N370:N371" si="525">IF(SUM(AC370:AG370)=0,"",SUM(AC370:AG370))</f>
        <v/>
      </c>
      <c r="O370" s="33" t="str">
        <f t="shared" ref="O370:O371" si="526">IF(SUM(AH370:AL370)=0,"",SUM(AH370:AL370))</f>
        <v/>
      </c>
      <c r="P370" s="33"/>
      <c r="Q370" s="33"/>
      <c r="R370" s="48" t="s">
        <v>171</v>
      </c>
      <c r="S370" s="50" t="s">
        <v>171</v>
      </c>
      <c r="T370" s="50" t="s">
        <v>171</v>
      </c>
      <c r="U370" s="50" t="s">
        <v>171</v>
      </c>
      <c r="V370" s="50" t="s">
        <v>171</v>
      </c>
      <c r="W370" s="50" t="s">
        <v>171</v>
      </c>
      <c r="X370" s="50" t="s">
        <v>171</v>
      </c>
      <c r="Y370" s="50" t="s">
        <v>171</v>
      </c>
      <c r="Z370" s="50" t="s">
        <v>171</v>
      </c>
      <c r="AA370" s="50" t="s">
        <v>171</v>
      </c>
      <c r="AB370" s="50" t="s">
        <v>171</v>
      </c>
      <c r="AC370" s="50" t="s">
        <v>171</v>
      </c>
      <c r="AD370" s="50" t="s">
        <v>171</v>
      </c>
      <c r="AE370" s="50" t="s">
        <v>171</v>
      </c>
      <c r="AF370" s="50" t="s">
        <v>171</v>
      </c>
      <c r="AG370" s="50" t="s">
        <v>171</v>
      </c>
      <c r="AH370" s="50" t="s">
        <v>171</v>
      </c>
      <c r="AI370" s="50" t="s">
        <v>171</v>
      </c>
      <c r="AJ370" s="50" t="s">
        <v>171</v>
      </c>
      <c r="AK370" s="50" t="s">
        <v>171</v>
      </c>
      <c r="AL370" s="50" t="s">
        <v>171</v>
      </c>
    </row>
    <row r="371" spans="2:38">
      <c r="B371" s="26">
        <v>24</v>
      </c>
      <c r="C371" s="30" t="s">
        <v>4</v>
      </c>
      <c r="D371" s="6" t="s">
        <v>90</v>
      </c>
      <c r="E371" s="26"/>
      <c r="F371" s="6" t="str">
        <f t="shared" si="522"/>
        <v>NL</v>
      </c>
      <c r="G371" s="6" t="s">
        <v>90</v>
      </c>
      <c r="H371" s="28"/>
      <c r="I371" s="33">
        <f t="shared" si="523"/>
        <v>367.625</v>
      </c>
      <c r="J371" s="33">
        <f t="shared" si="523"/>
        <v>367.625</v>
      </c>
      <c r="K371" s="33">
        <f t="shared" si="523"/>
        <v>367.625</v>
      </c>
      <c r="L371" s="33">
        <f>IF(R371="","",R371/4)</f>
        <v>367.625</v>
      </c>
      <c r="M371" s="33" t="str">
        <f t="shared" si="524"/>
        <v/>
      </c>
      <c r="N371" s="33" t="str">
        <f t="shared" si="525"/>
        <v/>
      </c>
      <c r="O371" s="33" t="str">
        <f t="shared" si="526"/>
        <v/>
      </c>
      <c r="P371" s="33"/>
      <c r="Q371" s="33"/>
      <c r="R371" s="48">
        <v>1470.5</v>
      </c>
      <c r="S371" s="50" t="s">
        <v>171</v>
      </c>
      <c r="T371" s="50" t="s">
        <v>171</v>
      </c>
      <c r="U371" s="50" t="s">
        <v>171</v>
      </c>
      <c r="V371" s="50" t="s">
        <v>171</v>
      </c>
      <c r="W371" s="50" t="s">
        <v>171</v>
      </c>
      <c r="X371" s="50" t="s">
        <v>171</v>
      </c>
      <c r="Y371" s="50" t="s">
        <v>171</v>
      </c>
      <c r="Z371" s="50" t="s">
        <v>171</v>
      </c>
      <c r="AA371" s="50" t="s">
        <v>171</v>
      </c>
      <c r="AB371" s="50" t="s">
        <v>171</v>
      </c>
      <c r="AC371" s="50" t="s">
        <v>171</v>
      </c>
      <c r="AD371" s="50" t="s">
        <v>171</v>
      </c>
      <c r="AE371" s="50" t="s">
        <v>171</v>
      </c>
      <c r="AF371" s="50" t="s">
        <v>171</v>
      </c>
      <c r="AG371" s="50" t="s">
        <v>171</v>
      </c>
      <c r="AH371" s="50" t="s">
        <v>171</v>
      </c>
      <c r="AI371" s="50" t="s">
        <v>171</v>
      </c>
      <c r="AJ371" s="50" t="s">
        <v>171</v>
      </c>
      <c r="AK371" s="50" t="s">
        <v>171</v>
      </c>
      <c r="AL371" s="50" t="s">
        <v>171</v>
      </c>
    </row>
    <row r="372" spans="2:38">
      <c r="B372" s="26"/>
      <c r="C372" s="23" t="s">
        <v>92</v>
      </c>
      <c r="D372" s="6" t="str">
        <f t="shared" ref="D372" si="527">IF(SUM(I372:O372)=0,"\I: ","CHP")</f>
        <v xml:space="preserve">\I: </v>
      </c>
      <c r="E372" s="23" t="s">
        <v>63</v>
      </c>
      <c r="F372" s="6" t="str">
        <f t="shared" si="522"/>
        <v>NL</v>
      </c>
      <c r="G372" s="22" t="str">
        <f>$G$7</f>
        <v>PASTI</v>
      </c>
      <c r="H372" t="s">
        <v>33</v>
      </c>
      <c r="I372" s="42" t="str">
        <f>IF(SUM(I373:I375)=0,"",SUM(I373:I375))</f>
        <v/>
      </c>
      <c r="J372" s="42" t="str">
        <f t="shared" ref="J372:K372" si="528">IF(SUM(J373:J375)=0,"",SUM(J373:J375))</f>
        <v/>
      </c>
      <c r="K372" s="42" t="str">
        <f t="shared" si="528"/>
        <v/>
      </c>
      <c r="L372" s="42" t="str">
        <f>IF(SUM(L373:L375)=0,"",SUM(L373:L375))</f>
        <v/>
      </c>
      <c r="M372" s="43" t="str">
        <f>IF(SUM(M373:M375)=0,"",SUM(M373:M375))</f>
        <v/>
      </c>
      <c r="N372" s="43" t="str">
        <f>IF(SUM(N373:N375)=0,"",SUM(N373:N375))</f>
        <v/>
      </c>
      <c r="O372" s="43" t="str">
        <f>IF(SUM(O373:O375)=0,"",SUM(O373:O375))</f>
        <v/>
      </c>
      <c r="P372" s="32"/>
      <c r="Q372" s="32"/>
      <c r="R372" s="43"/>
      <c r="S372" s="43"/>
      <c r="T372" s="43"/>
      <c r="U372" s="43"/>
      <c r="V372" s="43"/>
      <c r="W372" s="43"/>
      <c r="X372" s="43"/>
      <c r="Y372" s="43"/>
      <c r="Z372" s="43"/>
      <c r="AA372" s="43"/>
      <c r="AB372" s="43" t="s">
        <v>171</v>
      </c>
      <c r="AC372" s="43"/>
      <c r="AD372" s="43"/>
      <c r="AE372" s="43"/>
      <c r="AF372" s="43"/>
      <c r="AG372" s="43" t="s">
        <v>171</v>
      </c>
      <c r="AH372" s="43"/>
      <c r="AI372" s="43"/>
      <c r="AJ372" s="43"/>
      <c r="AK372" s="43"/>
      <c r="AL372" s="43"/>
    </row>
    <row r="373" spans="2:38">
      <c r="B373" s="26">
        <v>35</v>
      </c>
      <c r="C373" s="30" t="s">
        <v>2</v>
      </c>
      <c r="D373" s="6" t="s">
        <v>90</v>
      </c>
      <c r="E373" s="26"/>
      <c r="F373" s="6" t="str">
        <f t="shared" si="522"/>
        <v>NL</v>
      </c>
      <c r="G373" s="6" t="s">
        <v>90</v>
      </c>
      <c r="H373" s="28"/>
      <c r="I373" s="33" t="str">
        <f t="shared" ref="I373:K377" si="529">$L373</f>
        <v/>
      </c>
      <c r="J373" s="33" t="str">
        <f t="shared" si="529"/>
        <v/>
      </c>
      <c r="K373" s="33" t="str">
        <f t="shared" si="529"/>
        <v/>
      </c>
      <c r="L373" s="33" t="str">
        <f>IF(R373="","",R373/4)</f>
        <v/>
      </c>
      <c r="M373" s="33" t="str">
        <f>IF(SUM(S373:AB373)=0,"",SUM(S373:AB373))</f>
        <v/>
      </c>
      <c r="N373" s="33" t="str">
        <f>IF(SUM(AC373:AG373)=0,"",SUM(AC373:AG373))</f>
        <v/>
      </c>
      <c r="O373" s="33" t="str">
        <f>IF(SUM(AH373:AL373)=0,"",SUM(AH373:AL373))</f>
        <v/>
      </c>
      <c r="P373" s="33"/>
      <c r="Q373" s="33"/>
      <c r="R373" s="48" t="s">
        <v>171</v>
      </c>
      <c r="S373" s="50" t="s">
        <v>171</v>
      </c>
      <c r="T373" s="50" t="s">
        <v>171</v>
      </c>
      <c r="U373" s="50" t="s">
        <v>171</v>
      </c>
      <c r="V373" s="50" t="s">
        <v>171</v>
      </c>
      <c r="W373" s="50" t="s">
        <v>171</v>
      </c>
      <c r="X373" s="50" t="s">
        <v>171</v>
      </c>
      <c r="Y373" s="50" t="s">
        <v>171</v>
      </c>
      <c r="Z373" s="50" t="s">
        <v>171</v>
      </c>
      <c r="AA373" s="50" t="s">
        <v>171</v>
      </c>
      <c r="AB373" s="50" t="s">
        <v>171</v>
      </c>
      <c r="AC373" s="50" t="s">
        <v>171</v>
      </c>
      <c r="AD373" s="50" t="s">
        <v>171</v>
      </c>
      <c r="AE373" s="50" t="s">
        <v>171</v>
      </c>
      <c r="AF373" s="50" t="s">
        <v>171</v>
      </c>
      <c r="AG373" s="50" t="s">
        <v>171</v>
      </c>
      <c r="AH373" s="50" t="s">
        <v>171</v>
      </c>
      <c r="AI373" s="50" t="s">
        <v>171</v>
      </c>
      <c r="AJ373" s="50" t="s">
        <v>171</v>
      </c>
      <c r="AK373" s="50" t="s">
        <v>171</v>
      </c>
      <c r="AL373" s="50" t="s">
        <v>171</v>
      </c>
    </row>
    <row r="374" spans="2:38">
      <c r="B374" s="26">
        <v>40</v>
      </c>
      <c r="C374" s="30" t="s">
        <v>99</v>
      </c>
      <c r="D374" s="6" t="s">
        <v>90</v>
      </c>
      <c r="E374" s="26"/>
      <c r="F374" s="6" t="str">
        <f t="shared" si="522"/>
        <v>NL</v>
      </c>
      <c r="G374" s="6" t="s">
        <v>90</v>
      </c>
      <c r="H374" s="28"/>
      <c r="I374" s="33" t="str">
        <f t="shared" si="529"/>
        <v/>
      </c>
      <c r="J374" s="33" t="str">
        <f t="shared" si="529"/>
        <v/>
      </c>
      <c r="K374" s="33" t="str">
        <f t="shared" si="529"/>
        <v/>
      </c>
      <c r="L374" s="33" t="str">
        <f>IF(R374="","",R374/4)</f>
        <v/>
      </c>
      <c r="M374" s="33" t="str">
        <f t="shared" ref="M374:M375" si="530">IF(SUM(S374:AB374)=0,"",SUM(S374:AB374))</f>
        <v/>
      </c>
      <c r="N374" s="33" t="str">
        <f t="shared" ref="N374:N375" si="531">IF(SUM(AC374:AG374)=0,"",SUM(AC374:AG374))</f>
        <v/>
      </c>
      <c r="O374" s="33" t="str">
        <f t="shared" ref="O374:O375" si="532">IF(SUM(AH374:AL374)=0,"",SUM(AH374:AL374))</f>
        <v/>
      </c>
      <c r="P374" s="33"/>
      <c r="Q374" s="33"/>
      <c r="R374" s="48" t="s">
        <v>171</v>
      </c>
      <c r="S374" s="50" t="s">
        <v>171</v>
      </c>
      <c r="T374" s="50" t="s">
        <v>171</v>
      </c>
      <c r="U374" s="50" t="s">
        <v>171</v>
      </c>
      <c r="V374" s="50" t="s">
        <v>171</v>
      </c>
      <c r="W374" s="50" t="s">
        <v>171</v>
      </c>
      <c r="X374" s="50" t="s">
        <v>171</v>
      </c>
      <c r="Y374" s="50" t="s">
        <v>171</v>
      </c>
      <c r="Z374" s="50" t="s">
        <v>171</v>
      </c>
      <c r="AA374" s="50" t="s">
        <v>171</v>
      </c>
      <c r="AB374" s="50" t="s">
        <v>171</v>
      </c>
      <c r="AC374" s="50" t="s">
        <v>171</v>
      </c>
      <c r="AD374" s="50" t="s">
        <v>171</v>
      </c>
      <c r="AE374" s="50" t="s">
        <v>171</v>
      </c>
      <c r="AF374" s="50" t="s">
        <v>171</v>
      </c>
      <c r="AG374" s="50" t="s">
        <v>171</v>
      </c>
      <c r="AH374" s="50" t="s">
        <v>171</v>
      </c>
      <c r="AI374" s="50" t="s">
        <v>171</v>
      </c>
      <c r="AJ374" s="50" t="s">
        <v>171</v>
      </c>
      <c r="AK374" s="50" t="s">
        <v>171</v>
      </c>
      <c r="AL374" s="50" t="s">
        <v>171</v>
      </c>
    </row>
    <row r="375" spans="2:38">
      <c r="B375" s="26">
        <v>45</v>
      </c>
      <c r="C375" s="30" t="s">
        <v>4</v>
      </c>
      <c r="D375" s="6" t="s">
        <v>90</v>
      </c>
      <c r="E375" s="26"/>
      <c r="F375" s="6" t="str">
        <f t="shared" si="522"/>
        <v>NL</v>
      </c>
      <c r="G375" s="6" t="s">
        <v>90</v>
      </c>
      <c r="H375" s="28"/>
      <c r="I375" s="33" t="str">
        <f t="shared" si="529"/>
        <v/>
      </c>
      <c r="J375" s="33" t="str">
        <f t="shared" si="529"/>
        <v/>
      </c>
      <c r="K375" s="33" t="str">
        <f t="shared" si="529"/>
        <v/>
      </c>
      <c r="L375" s="33" t="str">
        <f>IF(R375="","",R375/4)</f>
        <v/>
      </c>
      <c r="M375" s="33" t="str">
        <f t="shared" si="530"/>
        <v/>
      </c>
      <c r="N375" s="33" t="str">
        <f t="shared" si="531"/>
        <v/>
      </c>
      <c r="O375" s="33" t="str">
        <f t="shared" si="532"/>
        <v/>
      </c>
      <c r="P375" s="33"/>
      <c r="Q375" s="33"/>
      <c r="R375" s="48" t="s">
        <v>171</v>
      </c>
      <c r="S375" s="50" t="s">
        <v>171</v>
      </c>
      <c r="T375" s="50" t="s">
        <v>171</v>
      </c>
      <c r="U375" s="50" t="s">
        <v>171</v>
      </c>
      <c r="V375" s="50" t="s">
        <v>171</v>
      </c>
      <c r="W375" s="50" t="s">
        <v>171</v>
      </c>
      <c r="X375" s="50" t="s">
        <v>171</v>
      </c>
      <c r="Y375" s="50" t="s">
        <v>171</v>
      </c>
      <c r="Z375" s="50" t="s">
        <v>171</v>
      </c>
      <c r="AA375" s="50" t="s">
        <v>171</v>
      </c>
      <c r="AB375" s="50" t="s">
        <v>171</v>
      </c>
      <c r="AC375" s="50" t="s">
        <v>171</v>
      </c>
      <c r="AD375" s="50" t="s">
        <v>171</v>
      </c>
      <c r="AE375" s="50" t="s">
        <v>171</v>
      </c>
      <c r="AF375" s="50" t="s">
        <v>171</v>
      </c>
      <c r="AG375" s="50" t="s">
        <v>171</v>
      </c>
      <c r="AH375" s="50" t="s">
        <v>171</v>
      </c>
      <c r="AI375" s="50" t="s">
        <v>171</v>
      </c>
      <c r="AJ375" s="50" t="s">
        <v>171</v>
      </c>
      <c r="AK375" s="50" t="s">
        <v>171</v>
      </c>
      <c r="AL375" s="50" t="s">
        <v>171</v>
      </c>
    </row>
    <row r="376" spans="2:38">
      <c r="B376" s="31">
        <v>51</v>
      </c>
      <c r="C376" t="s">
        <v>7</v>
      </c>
      <c r="D376" s="6" t="str">
        <f t="shared" ref="D376:D378" si="533">IF(SUM(I376:O376)=0,"\I: ","CHP")</f>
        <v>CHP</v>
      </c>
      <c r="E376" t="s">
        <v>64</v>
      </c>
      <c r="F376" s="6" t="str">
        <f t="shared" si="522"/>
        <v>NL</v>
      </c>
      <c r="G376" s="22" t="str">
        <f t="shared" ref="G376:G378" si="534">$G$7</f>
        <v>PASTI</v>
      </c>
      <c r="H376" t="s">
        <v>34</v>
      </c>
      <c r="I376" s="42">
        <f t="shared" si="529"/>
        <v>1100.75</v>
      </c>
      <c r="J376" s="42">
        <f t="shared" si="529"/>
        <v>1100.75</v>
      </c>
      <c r="K376" s="42">
        <f t="shared" si="529"/>
        <v>1100.75</v>
      </c>
      <c r="L376" s="42">
        <f>IF(R376="","",R376/4)</f>
        <v>1100.75</v>
      </c>
      <c r="M376" s="43">
        <f>IF(SUM(S376:AB376)=0,"",SUM(S376:AB376))</f>
        <v>907.1</v>
      </c>
      <c r="N376" s="43">
        <f>IF(SUM(AC376:AG376)=0,"",SUM(AC376:AG376))</f>
        <v>435</v>
      </c>
      <c r="O376" s="43">
        <f>IF(SUM(AH376:AL376)=0,"",SUM(AH376:AL376))</f>
        <v>800</v>
      </c>
      <c r="P376" s="32"/>
      <c r="Q376" s="32"/>
      <c r="R376" s="48">
        <v>4403</v>
      </c>
      <c r="S376" s="50" t="s">
        <v>171</v>
      </c>
      <c r="T376" s="50" t="s">
        <v>171</v>
      </c>
      <c r="U376" s="50" t="s">
        <v>171</v>
      </c>
      <c r="V376" s="50">
        <v>880</v>
      </c>
      <c r="W376" s="50">
        <v>27.1</v>
      </c>
      <c r="X376" s="50" t="s">
        <v>171</v>
      </c>
      <c r="Y376" s="50" t="s">
        <v>171</v>
      </c>
      <c r="Z376" s="50" t="s">
        <v>171</v>
      </c>
      <c r="AA376" s="50" t="s">
        <v>171</v>
      </c>
      <c r="AB376" s="50" t="s">
        <v>171</v>
      </c>
      <c r="AC376" s="50" t="s">
        <v>171</v>
      </c>
      <c r="AD376" s="50" t="s">
        <v>171</v>
      </c>
      <c r="AE376" s="50">
        <v>435</v>
      </c>
      <c r="AF376" s="50" t="s">
        <v>171</v>
      </c>
      <c r="AG376" s="50" t="s">
        <v>171</v>
      </c>
      <c r="AH376" s="50" t="s">
        <v>171</v>
      </c>
      <c r="AI376" s="50">
        <v>800</v>
      </c>
      <c r="AJ376" s="50" t="s">
        <v>171</v>
      </c>
      <c r="AK376" s="50" t="s">
        <v>171</v>
      </c>
      <c r="AL376" s="50" t="s">
        <v>171</v>
      </c>
    </row>
    <row r="377" spans="2:38">
      <c r="B377" s="26">
        <v>56</v>
      </c>
      <c r="C377" t="s">
        <v>8</v>
      </c>
      <c r="D377" s="6" t="str">
        <f t="shared" si="533"/>
        <v>CHP</v>
      </c>
      <c r="E377" t="s">
        <v>65</v>
      </c>
      <c r="F377" s="6" t="str">
        <f t="shared" si="522"/>
        <v>NL</v>
      </c>
      <c r="G377" s="22" t="str">
        <f t="shared" si="534"/>
        <v>PASTI</v>
      </c>
      <c r="H377" t="s">
        <v>35</v>
      </c>
      <c r="I377" s="42">
        <f t="shared" si="529"/>
        <v>394.19712499999997</v>
      </c>
      <c r="J377" s="42">
        <f t="shared" si="529"/>
        <v>394.19712499999997</v>
      </c>
      <c r="K377" s="42">
        <f t="shared" si="529"/>
        <v>394.19712499999997</v>
      </c>
      <c r="L377" s="42">
        <f>IF(R377="","",R377/4)</f>
        <v>394.19712499999997</v>
      </c>
      <c r="M377" s="43">
        <f t="shared" ref="M377" si="535">IF(SUM(S377:AB377)=0,"",SUM(S377:AB377))</f>
        <v>446.70000000000005</v>
      </c>
      <c r="N377" s="43" t="str">
        <f t="shared" ref="N377" si="536">IF(SUM(AC377:AG377)=0,"",SUM(AC377:AG377))</f>
        <v/>
      </c>
      <c r="O377" s="43" t="str">
        <f t="shared" ref="O377" si="537">IF(SUM(AH377:AL377)=0,"",SUM(AH377:AL377))</f>
        <v/>
      </c>
      <c r="P377" s="32"/>
      <c r="Q377" s="32"/>
      <c r="R377" s="48">
        <v>1576.7884999999999</v>
      </c>
      <c r="S377" s="50">
        <v>41.2</v>
      </c>
      <c r="T377" s="50" t="s">
        <v>171</v>
      </c>
      <c r="U377" s="50">
        <v>7.2</v>
      </c>
      <c r="V377" s="50" t="s">
        <v>171</v>
      </c>
      <c r="W377" s="50" t="s">
        <v>171</v>
      </c>
      <c r="X377" s="50" t="s">
        <v>171</v>
      </c>
      <c r="Y377" s="50">
        <v>273.3</v>
      </c>
      <c r="Z377" s="50" t="s">
        <v>171</v>
      </c>
      <c r="AA377" s="50" t="s">
        <v>171</v>
      </c>
      <c r="AB377" s="50">
        <v>125</v>
      </c>
      <c r="AC377" s="50" t="s">
        <v>171</v>
      </c>
      <c r="AD377" s="50" t="s">
        <v>171</v>
      </c>
      <c r="AE377" s="50" t="s">
        <v>171</v>
      </c>
      <c r="AF377" s="50" t="s">
        <v>171</v>
      </c>
      <c r="AG377" s="50" t="s">
        <v>171</v>
      </c>
      <c r="AH377" s="50" t="s">
        <v>171</v>
      </c>
      <c r="AI377" s="50" t="s">
        <v>171</v>
      </c>
      <c r="AJ377" s="50" t="s">
        <v>171</v>
      </c>
      <c r="AK377" s="50" t="s">
        <v>171</v>
      </c>
      <c r="AL377" s="50" t="s">
        <v>171</v>
      </c>
    </row>
    <row r="378" spans="2:38">
      <c r="B378" s="26"/>
      <c r="C378" s="23" t="s">
        <v>93</v>
      </c>
      <c r="D378" s="6" t="str">
        <f t="shared" si="533"/>
        <v>CHP</v>
      </c>
      <c r="E378" s="23" t="s">
        <v>66</v>
      </c>
      <c r="F378" s="6" t="str">
        <f t="shared" si="522"/>
        <v>NL</v>
      </c>
      <c r="G378" s="22" t="str">
        <f t="shared" si="534"/>
        <v>PASTI</v>
      </c>
      <c r="H378" t="s">
        <v>36</v>
      </c>
      <c r="I378" s="42">
        <f>IF(SUM(I379:I381)=0,"",SUM(I379:I381))</f>
        <v>176.86250000000001</v>
      </c>
      <c r="J378" s="42">
        <f t="shared" ref="J378:K378" si="538">IF(SUM(J379:J381)=0,"",SUM(J379:J381))</f>
        <v>176.86250000000001</v>
      </c>
      <c r="K378" s="42">
        <f t="shared" si="538"/>
        <v>176.86250000000001</v>
      </c>
      <c r="L378" s="42">
        <f>IF(SUM(L379:L381)=0,"",SUM(L379:L381))</f>
        <v>176.86250000000001</v>
      </c>
      <c r="M378" s="43">
        <f>IF(SUM(M379:M381)=0,"",SUM(M379:M381))</f>
        <v>120</v>
      </c>
      <c r="N378" s="43" t="str">
        <f>IF(SUM(N379:N381)=0,"",SUM(N379:N381))</f>
        <v/>
      </c>
      <c r="O378" s="43" t="str">
        <f>IF(SUM(O379:O381)=0,"",SUM(O379:O381))</f>
        <v/>
      </c>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row>
    <row r="379" spans="2:38">
      <c r="B379" s="26">
        <v>61</v>
      </c>
      <c r="C379" s="29" t="s">
        <v>4</v>
      </c>
      <c r="D379" s="6" t="s">
        <v>90</v>
      </c>
      <c r="E379" s="27"/>
      <c r="F379" s="6" t="str">
        <f t="shared" si="522"/>
        <v>NL</v>
      </c>
      <c r="G379" s="6" t="s">
        <v>90</v>
      </c>
      <c r="H379" s="28"/>
      <c r="I379" s="33">
        <f t="shared" ref="I379:K384" si="539">$L379</f>
        <v>62.812500000000007</v>
      </c>
      <c r="J379" s="33">
        <f t="shared" si="539"/>
        <v>62.812500000000007</v>
      </c>
      <c r="K379" s="33">
        <f t="shared" si="539"/>
        <v>62.812500000000007</v>
      </c>
      <c r="L379" s="33">
        <f t="shared" ref="L379:L384" si="540">IF(R379="","",R379/4)</f>
        <v>62.812500000000007</v>
      </c>
      <c r="M379" s="33">
        <f t="shared" ref="M379:M384" si="541">IF(SUM(S379:AB379)=0,"",SUM(S379:AB379))</f>
        <v>120</v>
      </c>
      <c r="N379" s="33" t="str">
        <f t="shared" ref="N379:N384" si="542">IF(SUM(AC379:AG379)=0,"",SUM(AC379:AG379))</f>
        <v/>
      </c>
      <c r="O379" s="33" t="str">
        <f t="shared" ref="O379:O384" si="543">IF(SUM(AH379:AL379)=0,"",SUM(AH379:AL379))</f>
        <v/>
      </c>
      <c r="P379" s="33"/>
      <c r="Q379" s="33"/>
      <c r="R379" s="48">
        <v>251.25000000000003</v>
      </c>
      <c r="S379" s="50" t="s">
        <v>171</v>
      </c>
      <c r="T379" s="50" t="s">
        <v>171</v>
      </c>
      <c r="U379" s="50" t="s">
        <v>171</v>
      </c>
      <c r="V379" s="50" t="s">
        <v>171</v>
      </c>
      <c r="W379" s="50" t="s">
        <v>171</v>
      </c>
      <c r="X379" s="50" t="s">
        <v>171</v>
      </c>
      <c r="Y379" s="50" t="s">
        <v>171</v>
      </c>
      <c r="Z379" s="50" t="s">
        <v>171</v>
      </c>
      <c r="AA379" s="50" t="s">
        <v>171</v>
      </c>
      <c r="AB379" s="50">
        <v>120</v>
      </c>
      <c r="AC379" s="50" t="s">
        <v>171</v>
      </c>
      <c r="AD379" s="50" t="s">
        <v>171</v>
      </c>
      <c r="AE379" s="50" t="s">
        <v>171</v>
      </c>
      <c r="AF379" s="50" t="s">
        <v>171</v>
      </c>
      <c r="AG379" s="50" t="s">
        <v>171</v>
      </c>
      <c r="AH379" s="50" t="s">
        <v>171</v>
      </c>
      <c r="AI379" s="50" t="s">
        <v>171</v>
      </c>
      <c r="AJ379" s="50" t="s">
        <v>171</v>
      </c>
      <c r="AK379" s="50" t="s">
        <v>171</v>
      </c>
      <c r="AL379" s="50" t="s">
        <v>171</v>
      </c>
    </row>
    <row r="380" spans="2:38">
      <c r="B380" s="26">
        <v>71</v>
      </c>
      <c r="C380" s="29" t="s">
        <v>10</v>
      </c>
      <c r="D380" s="6" t="s">
        <v>90</v>
      </c>
      <c r="E380" s="27"/>
      <c r="F380" s="6" t="str">
        <f t="shared" si="522"/>
        <v>NL</v>
      </c>
      <c r="G380" s="6" t="s">
        <v>90</v>
      </c>
      <c r="H380" s="28"/>
      <c r="I380" s="33">
        <f t="shared" si="539"/>
        <v>28.5</v>
      </c>
      <c r="J380" s="33">
        <f t="shared" si="539"/>
        <v>28.5</v>
      </c>
      <c r="K380" s="33">
        <f t="shared" si="539"/>
        <v>28.5</v>
      </c>
      <c r="L380" s="33">
        <f t="shared" si="540"/>
        <v>28.5</v>
      </c>
      <c r="M380" s="33" t="str">
        <f t="shared" si="541"/>
        <v/>
      </c>
      <c r="N380" s="33" t="str">
        <f t="shared" si="542"/>
        <v/>
      </c>
      <c r="O380" s="33" t="str">
        <f t="shared" si="543"/>
        <v/>
      </c>
      <c r="P380" s="33"/>
      <c r="Q380" s="33"/>
      <c r="R380" s="48">
        <v>114</v>
      </c>
      <c r="S380" s="50" t="s">
        <v>171</v>
      </c>
      <c r="T380" s="50" t="s">
        <v>171</v>
      </c>
      <c r="U380" s="50" t="s">
        <v>171</v>
      </c>
      <c r="V380" s="50" t="s">
        <v>171</v>
      </c>
      <c r="W380" s="50" t="s">
        <v>171</v>
      </c>
      <c r="X380" s="50" t="s">
        <v>171</v>
      </c>
      <c r="Y380" s="50" t="s">
        <v>171</v>
      </c>
      <c r="Z380" s="50" t="s">
        <v>171</v>
      </c>
      <c r="AA380" s="50" t="s">
        <v>171</v>
      </c>
      <c r="AB380" s="50" t="s">
        <v>171</v>
      </c>
      <c r="AC380" s="50" t="s">
        <v>171</v>
      </c>
      <c r="AD380" s="50" t="s">
        <v>171</v>
      </c>
      <c r="AE380" s="50" t="s">
        <v>171</v>
      </c>
      <c r="AF380" s="50" t="s">
        <v>171</v>
      </c>
      <c r="AG380" s="50" t="s">
        <v>171</v>
      </c>
      <c r="AH380" s="50" t="s">
        <v>171</v>
      </c>
      <c r="AI380" s="50" t="s">
        <v>171</v>
      </c>
      <c r="AJ380" s="50" t="s">
        <v>171</v>
      </c>
      <c r="AK380" s="50" t="s">
        <v>171</v>
      </c>
      <c r="AL380" s="50" t="s">
        <v>171</v>
      </c>
    </row>
    <row r="381" spans="2:38">
      <c r="B381" s="26">
        <v>76</v>
      </c>
      <c r="C381" s="29" t="s">
        <v>101</v>
      </c>
      <c r="D381" s="6" t="s">
        <v>90</v>
      </c>
      <c r="E381" s="27"/>
      <c r="F381" s="6" t="str">
        <f t="shared" si="522"/>
        <v>NL</v>
      </c>
      <c r="G381" s="6" t="s">
        <v>90</v>
      </c>
      <c r="H381" s="28"/>
      <c r="I381" s="33">
        <f t="shared" si="539"/>
        <v>85.550000000000011</v>
      </c>
      <c r="J381" s="33">
        <f t="shared" si="539"/>
        <v>85.550000000000011</v>
      </c>
      <c r="K381" s="33">
        <f t="shared" si="539"/>
        <v>85.550000000000011</v>
      </c>
      <c r="L381" s="33">
        <f t="shared" si="540"/>
        <v>85.550000000000011</v>
      </c>
      <c r="M381" s="33" t="str">
        <f t="shared" si="541"/>
        <v/>
      </c>
      <c r="N381" s="33" t="str">
        <f t="shared" si="542"/>
        <v/>
      </c>
      <c r="O381" s="33" t="str">
        <f t="shared" si="543"/>
        <v/>
      </c>
      <c r="P381" s="33"/>
      <c r="Q381" s="33"/>
      <c r="R381" s="48">
        <v>342.20000000000005</v>
      </c>
      <c r="S381" s="50" t="s">
        <v>171</v>
      </c>
      <c r="T381" s="50" t="s">
        <v>171</v>
      </c>
      <c r="U381" s="50" t="s">
        <v>171</v>
      </c>
      <c r="V381" s="50" t="s">
        <v>171</v>
      </c>
      <c r="W381" s="50" t="s">
        <v>171</v>
      </c>
      <c r="X381" s="50" t="s">
        <v>171</v>
      </c>
      <c r="Y381" s="50" t="s">
        <v>171</v>
      </c>
      <c r="Z381" s="50" t="s">
        <v>171</v>
      </c>
      <c r="AA381" s="50" t="s">
        <v>171</v>
      </c>
      <c r="AB381" s="50" t="s">
        <v>171</v>
      </c>
      <c r="AC381" s="50" t="s">
        <v>171</v>
      </c>
      <c r="AD381" s="50" t="s">
        <v>171</v>
      </c>
      <c r="AE381" s="50" t="s">
        <v>171</v>
      </c>
      <c r="AF381" s="50" t="s">
        <v>171</v>
      </c>
      <c r="AG381" s="50" t="s">
        <v>171</v>
      </c>
      <c r="AH381" s="50" t="s">
        <v>171</v>
      </c>
      <c r="AI381" s="50" t="s">
        <v>171</v>
      </c>
      <c r="AJ381" s="50" t="s">
        <v>171</v>
      </c>
      <c r="AK381" s="50" t="s">
        <v>171</v>
      </c>
      <c r="AL381" s="50" t="s">
        <v>171</v>
      </c>
    </row>
    <row r="382" spans="2:38">
      <c r="B382" s="26">
        <v>81</v>
      </c>
      <c r="C382" t="s">
        <v>12</v>
      </c>
      <c r="D382" s="6" t="str">
        <f t="shared" ref="D382:D384" si="544">IF(SUM(I382:O382)=0,"\I: ","CHP")</f>
        <v>CHP</v>
      </c>
      <c r="E382" t="s">
        <v>62</v>
      </c>
      <c r="F382" s="6" t="str">
        <f t="shared" si="522"/>
        <v>NL</v>
      </c>
      <c r="G382" s="22" t="str">
        <f t="shared" ref="G382:G384" si="545">$G$7</f>
        <v>PASTI</v>
      </c>
      <c r="H382" t="s">
        <v>32</v>
      </c>
      <c r="I382" s="42">
        <f t="shared" si="539"/>
        <v>52.511749999999999</v>
      </c>
      <c r="J382" s="42">
        <f t="shared" si="539"/>
        <v>52.511749999999999</v>
      </c>
      <c r="K382" s="42">
        <f t="shared" si="539"/>
        <v>52.511749999999999</v>
      </c>
      <c r="L382" s="42">
        <f t="shared" si="540"/>
        <v>52.511749999999999</v>
      </c>
      <c r="M382" s="43" t="str">
        <f t="shared" si="541"/>
        <v/>
      </c>
      <c r="N382" s="43" t="str">
        <f t="shared" si="542"/>
        <v/>
      </c>
      <c r="O382" s="43" t="str">
        <f t="shared" si="543"/>
        <v/>
      </c>
      <c r="P382" s="32"/>
      <c r="Q382" s="32"/>
      <c r="R382" s="48">
        <v>210.047</v>
      </c>
      <c r="S382" s="50" t="s">
        <v>171</v>
      </c>
      <c r="T382" s="50" t="s">
        <v>171</v>
      </c>
      <c r="U382" s="50" t="s">
        <v>171</v>
      </c>
      <c r="V382" s="50" t="s">
        <v>171</v>
      </c>
      <c r="W382" s="50" t="s">
        <v>171</v>
      </c>
      <c r="X382" s="50" t="s">
        <v>171</v>
      </c>
      <c r="Y382" s="50" t="s">
        <v>171</v>
      </c>
      <c r="Z382" s="50" t="s">
        <v>171</v>
      </c>
      <c r="AA382" s="50" t="s">
        <v>171</v>
      </c>
      <c r="AB382" s="50" t="s">
        <v>171</v>
      </c>
      <c r="AC382" s="50" t="s">
        <v>171</v>
      </c>
      <c r="AD382" s="50" t="s">
        <v>171</v>
      </c>
      <c r="AE382" s="50" t="s">
        <v>171</v>
      </c>
      <c r="AF382" s="50" t="s">
        <v>171</v>
      </c>
      <c r="AG382" s="50" t="s">
        <v>171</v>
      </c>
      <c r="AH382" s="50" t="s">
        <v>171</v>
      </c>
      <c r="AI382" s="50" t="s">
        <v>171</v>
      </c>
      <c r="AJ382" s="50" t="s">
        <v>171</v>
      </c>
      <c r="AK382" s="50" t="s">
        <v>171</v>
      </c>
      <c r="AL382" s="50" t="s">
        <v>171</v>
      </c>
    </row>
    <row r="383" spans="2:38">
      <c r="B383" s="26">
        <v>102</v>
      </c>
      <c r="C383" t="s">
        <v>13</v>
      </c>
      <c r="D383" s="6" t="str">
        <f t="shared" si="544"/>
        <v>CHP</v>
      </c>
      <c r="E383" t="s">
        <v>61</v>
      </c>
      <c r="F383" s="6" t="str">
        <f t="shared" si="522"/>
        <v>NL</v>
      </c>
      <c r="G383" s="22" t="str">
        <f t="shared" si="545"/>
        <v>PASTI</v>
      </c>
      <c r="H383" t="s">
        <v>31</v>
      </c>
      <c r="I383" s="42">
        <f t="shared" si="539"/>
        <v>34.774999999999977</v>
      </c>
      <c r="J383" s="42">
        <f t="shared" si="539"/>
        <v>34.774999999999977</v>
      </c>
      <c r="K383" s="42">
        <f t="shared" si="539"/>
        <v>34.774999999999977</v>
      </c>
      <c r="L383" s="42">
        <f t="shared" si="540"/>
        <v>34.774999999999977</v>
      </c>
      <c r="M383" s="43" t="str">
        <f t="shared" si="541"/>
        <v/>
      </c>
      <c r="N383" s="43" t="str">
        <f t="shared" si="542"/>
        <v/>
      </c>
      <c r="O383" s="43" t="str">
        <f t="shared" si="543"/>
        <v/>
      </c>
      <c r="P383" s="32"/>
      <c r="Q383" s="32"/>
      <c r="R383" s="48">
        <v>139.09999999999991</v>
      </c>
      <c r="S383" s="50" t="s">
        <v>171</v>
      </c>
      <c r="T383" s="50" t="s">
        <v>171</v>
      </c>
      <c r="U383" s="50" t="s">
        <v>171</v>
      </c>
      <c r="V383" s="50" t="s">
        <v>171</v>
      </c>
      <c r="W383" s="50" t="s">
        <v>171</v>
      </c>
      <c r="X383" s="50" t="s">
        <v>171</v>
      </c>
      <c r="Y383" s="50" t="s">
        <v>171</v>
      </c>
      <c r="Z383" s="50" t="s">
        <v>171</v>
      </c>
      <c r="AA383" s="50" t="s">
        <v>171</v>
      </c>
      <c r="AB383" s="50" t="s">
        <v>171</v>
      </c>
      <c r="AC383" s="50" t="s">
        <v>171</v>
      </c>
      <c r="AD383" s="50" t="s">
        <v>171</v>
      </c>
      <c r="AE383" s="50" t="s">
        <v>171</v>
      </c>
      <c r="AF383" s="50" t="s">
        <v>171</v>
      </c>
      <c r="AG383" s="50" t="s">
        <v>171</v>
      </c>
      <c r="AH383" s="50" t="s">
        <v>171</v>
      </c>
      <c r="AI383" s="50" t="s">
        <v>171</v>
      </c>
      <c r="AJ383" s="50" t="s">
        <v>171</v>
      </c>
      <c r="AK383" s="50" t="s">
        <v>171</v>
      </c>
      <c r="AL383" s="50" t="s">
        <v>171</v>
      </c>
    </row>
    <row r="384" spans="2:38">
      <c r="B384" s="35">
        <v>118</v>
      </c>
      <c r="C384" s="5" t="s">
        <v>14</v>
      </c>
      <c r="D384" s="5" t="str">
        <f t="shared" si="544"/>
        <v>CHP</v>
      </c>
      <c r="E384" s="5" t="s">
        <v>58</v>
      </c>
      <c r="F384" s="5" t="str">
        <f t="shared" si="522"/>
        <v>NL</v>
      </c>
      <c r="G384" s="36" t="str">
        <f t="shared" si="545"/>
        <v>PASTI</v>
      </c>
      <c r="H384" s="5" t="s">
        <v>28</v>
      </c>
      <c r="I384" s="52">
        <f t="shared" si="539"/>
        <v>173.9375</v>
      </c>
      <c r="J384" s="52">
        <f t="shared" si="539"/>
        <v>173.9375</v>
      </c>
      <c r="K384" s="52">
        <f t="shared" si="539"/>
        <v>173.9375</v>
      </c>
      <c r="L384" s="52">
        <f t="shared" si="540"/>
        <v>173.9375</v>
      </c>
      <c r="M384" s="44">
        <f t="shared" si="541"/>
        <v>116.7</v>
      </c>
      <c r="N384" s="44">
        <f t="shared" si="542"/>
        <v>92.3</v>
      </c>
      <c r="O384" s="44" t="str">
        <f t="shared" si="543"/>
        <v/>
      </c>
      <c r="P384" s="32"/>
      <c r="Q384" s="32"/>
      <c r="R384" s="49">
        <v>695.75</v>
      </c>
      <c r="S384" s="51" t="s">
        <v>171</v>
      </c>
      <c r="T384" s="51" t="s">
        <v>171</v>
      </c>
      <c r="U384" s="51" t="s">
        <v>171</v>
      </c>
      <c r="V384" s="51" t="s">
        <v>171</v>
      </c>
      <c r="W384" s="51">
        <v>1.52</v>
      </c>
      <c r="X384" s="51">
        <v>1.2799999999999998</v>
      </c>
      <c r="Y384" s="51">
        <v>1.05</v>
      </c>
      <c r="Z384" s="51">
        <v>57.8</v>
      </c>
      <c r="AA384" s="51">
        <v>20.8</v>
      </c>
      <c r="AB384" s="51">
        <v>34.25</v>
      </c>
      <c r="AC384" s="51">
        <v>17.3</v>
      </c>
      <c r="AD384" s="51" t="s">
        <v>171</v>
      </c>
      <c r="AE384" s="51">
        <v>30</v>
      </c>
      <c r="AF384" s="51">
        <v>45</v>
      </c>
      <c r="AG384" s="51" t="s">
        <v>171</v>
      </c>
      <c r="AH384" s="51" t="s">
        <v>171</v>
      </c>
      <c r="AI384" s="51" t="s">
        <v>171</v>
      </c>
      <c r="AJ384" s="51" t="s">
        <v>171</v>
      </c>
      <c r="AK384" s="51" t="s">
        <v>171</v>
      </c>
      <c r="AL384" s="51" t="s">
        <v>171</v>
      </c>
    </row>
    <row r="385" spans="2:38">
      <c r="B385" s="26">
        <v>9</v>
      </c>
      <c r="C385" t="s">
        <v>1</v>
      </c>
      <c r="D385" s="6" t="str">
        <f>IF(SUM(I385:O385)=0,"\I: ","CHP")</f>
        <v xml:space="preserve">\I: </v>
      </c>
      <c r="E385" t="s">
        <v>59</v>
      </c>
      <c r="F385" s="34" t="s">
        <v>122</v>
      </c>
      <c r="G385" s="22" t="str">
        <f>$G$7</f>
        <v>PASTI</v>
      </c>
      <c r="H385" s="22" t="s">
        <v>29</v>
      </c>
      <c r="I385" s="42" t="str">
        <f>$L385</f>
        <v/>
      </c>
      <c r="J385" s="42" t="str">
        <f>$L385</f>
        <v/>
      </c>
      <c r="K385" s="42" t="str">
        <f>$L385</f>
        <v/>
      </c>
      <c r="L385" s="42" t="str">
        <f>IF(R385="","",R385/4)</f>
        <v/>
      </c>
      <c r="M385" s="43" t="str">
        <f>IF(SUM(S385:AB385)=0,"",SUM(S385:AB385))</f>
        <v/>
      </c>
      <c r="N385" s="43" t="str">
        <f>IF(SUM(AC385:AG385)=0,"",SUM(AC385:AG385))</f>
        <v/>
      </c>
      <c r="O385" s="43" t="str">
        <f>IF(SUM(AH385:AL385)=0,"",SUM(AH385:AL385))</f>
        <v/>
      </c>
      <c r="P385" s="32"/>
      <c r="Q385" s="32"/>
      <c r="R385" s="48" t="s">
        <v>171</v>
      </c>
      <c r="S385" s="50" t="s">
        <v>171</v>
      </c>
      <c r="T385" s="50" t="s">
        <v>171</v>
      </c>
      <c r="U385" s="50" t="s">
        <v>171</v>
      </c>
      <c r="V385" s="50" t="s">
        <v>171</v>
      </c>
      <c r="W385" s="50" t="s">
        <v>171</v>
      </c>
      <c r="X385" s="50" t="s">
        <v>171</v>
      </c>
      <c r="Y385" s="50" t="s">
        <v>171</v>
      </c>
      <c r="Z385" s="50" t="s">
        <v>171</v>
      </c>
      <c r="AA385" s="50" t="s">
        <v>171</v>
      </c>
      <c r="AB385" s="50" t="s">
        <v>171</v>
      </c>
      <c r="AC385" s="50" t="s">
        <v>171</v>
      </c>
      <c r="AD385" s="50" t="s">
        <v>171</v>
      </c>
      <c r="AE385" s="50" t="s">
        <v>171</v>
      </c>
      <c r="AF385" s="50" t="s">
        <v>171</v>
      </c>
      <c r="AG385" s="50" t="s">
        <v>171</v>
      </c>
      <c r="AH385" s="50" t="s">
        <v>171</v>
      </c>
      <c r="AI385" s="50" t="s">
        <v>171</v>
      </c>
      <c r="AJ385" s="50" t="s">
        <v>171</v>
      </c>
      <c r="AK385" s="50" t="s">
        <v>171</v>
      </c>
      <c r="AL385" s="50" t="s">
        <v>171</v>
      </c>
    </row>
    <row r="386" spans="2:38">
      <c r="B386" s="26"/>
      <c r="C386" s="23" t="s">
        <v>92</v>
      </c>
      <c r="D386" s="6" t="str">
        <f>IF(SUM(I386:O386)=0,"\I: ","CHP")</f>
        <v>CHP</v>
      </c>
      <c r="E386" s="23" t="s">
        <v>60</v>
      </c>
      <c r="F386" s="6" t="str">
        <f>F385</f>
        <v>PL</v>
      </c>
      <c r="G386" s="22" t="str">
        <f>$G$7</f>
        <v>PASTI</v>
      </c>
      <c r="H386" t="s">
        <v>30</v>
      </c>
      <c r="I386" s="42">
        <f>IF(SUM(I387:I389)=0,"",SUM(I387:I389))</f>
        <v>3127.9250000000006</v>
      </c>
      <c r="J386" s="42">
        <f t="shared" ref="J386:L386" si="546">IF(SUM(J387:J389)=0,"",SUM(J387:J389))</f>
        <v>3127.9250000000006</v>
      </c>
      <c r="K386" s="42">
        <f t="shared" si="546"/>
        <v>3127.9250000000006</v>
      </c>
      <c r="L386" s="42">
        <f t="shared" si="546"/>
        <v>3127.9250000000006</v>
      </c>
      <c r="M386" s="43">
        <f>IF(SUM(M387:M389)=0,"",SUM(M387:M389))</f>
        <v>420</v>
      </c>
      <c r="N386" s="43">
        <f t="shared" ref="N386:O386" si="547">IF(SUM(N387:N389)=0,"",SUM(N387:N389))</f>
        <v>47.5</v>
      </c>
      <c r="O386" s="43" t="str">
        <f t="shared" si="547"/>
        <v/>
      </c>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row>
    <row r="387" spans="2:38">
      <c r="B387" s="26">
        <v>14</v>
      </c>
      <c r="C387" s="30" t="s">
        <v>2</v>
      </c>
      <c r="D387" s="6" t="s">
        <v>90</v>
      </c>
      <c r="E387" s="26"/>
      <c r="F387" s="6" t="str">
        <f t="shared" ref="F387:F402" si="548">F386</f>
        <v>PL</v>
      </c>
      <c r="G387" s="6" t="s">
        <v>90</v>
      </c>
      <c r="H387" s="28"/>
      <c r="I387" s="33" t="str">
        <f>$L387</f>
        <v/>
      </c>
      <c r="J387" s="33" t="str">
        <f t="shared" ref="I387:K389" si="549">$L387</f>
        <v/>
      </c>
      <c r="K387" s="33" t="str">
        <f t="shared" si="549"/>
        <v/>
      </c>
      <c r="L387" s="33" t="str">
        <f>IF(R387="","",R387/4)</f>
        <v/>
      </c>
      <c r="M387" s="33" t="str">
        <f>IF(SUM(S387:AB387)=0,"",SUM(S387:AB387))</f>
        <v/>
      </c>
      <c r="N387" s="33" t="str">
        <f>IF(SUM(AC387:AG387)=0,"",SUM(AC387:AG387))</f>
        <v/>
      </c>
      <c r="O387" s="33" t="str">
        <f>IF(SUM(AH387:AL387)=0,"",SUM(AH387:AL387))</f>
        <v/>
      </c>
      <c r="P387" s="33"/>
      <c r="Q387" s="33"/>
      <c r="R387" s="48" t="s">
        <v>171</v>
      </c>
      <c r="S387" s="50" t="s">
        <v>171</v>
      </c>
      <c r="T387" s="50" t="s">
        <v>171</v>
      </c>
      <c r="U387" s="50" t="s">
        <v>171</v>
      </c>
      <c r="V387" s="50" t="s">
        <v>171</v>
      </c>
      <c r="W387" s="50" t="s">
        <v>171</v>
      </c>
      <c r="X387" s="50" t="s">
        <v>171</v>
      </c>
      <c r="Y387" s="50" t="s">
        <v>171</v>
      </c>
      <c r="Z387" s="50" t="s">
        <v>171</v>
      </c>
      <c r="AA387" s="50" t="s">
        <v>171</v>
      </c>
      <c r="AB387" s="50" t="s">
        <v>171</v>
      </c>
      <c r="AC387" s="50" t="s">
        <v>171</v>
      </c>
      <c r="AD387" s="50" t="s">
        <v>171</v>
      </c>
      <c r="AE387" s="50" t="s">
        <v>171</v>
      </c>
      <c r="AF387" s="50" t="s">
        <v>171</v>
      </c>
      <c r="AG387" s="50" t="s">
        <v>171</v>
      </c>
      <c r="AH387" s="50" t="s">
        <v>171</v>
      </c>
      <c r="AI387" s="50" t="s">
        <v>171</v>
      </c>
      <c r="AJ387" s="50" t="s">
        <v>171</v>
      </c>
      <c r="AK387" s="50" t="s">
        <v>171</v>
      </c>
      <c r="AL387" s="50" t="s">
        <v>171</v>
      </c>
    </row>
    <row r="388" spans="2:38">
      <c r="B388" s="26">
        <v>19</v>
      </c>
      <c r="C388" s="30" t="s">
        <v>99</v>
      </c>
      <c r="D388" s="6" t="s">
        <v>90</v>
      </c>
      <c r="E388" s="26"/>
      <c r="F388" s="6" t="str">
        <f t="shared" si="548"/>
        <v>PL</v>
      </c>
      <c r="G388" s="6" t="s">
        <v>90</v>
      </c>
      <c r="H388" s="28"/>
      <c r="I388" s="33" t="str">
        <f t="shared" si="549"/>
        <v/>
      </c>
      <c r="J388" s="33" t="str">
        <f t="shared" si="549"/>
        <v/>
      </c>
      <c r="K388" s="33" t="str">
        <f t="shared" si="549"/>
        <v/>
      </c>
      <c r="L388" s="33" t="str">
        <f>IF(R388="","",R388/4)</f>
        <v/>
      </c>
      <c r="M388" s="33" t="str">
        <f t="shared" ref="M388:M389" si="550">IF(SUM(S388:AB388)=0,"",SUM(S388:AB388))</f>
        <v/>
      </c>
      <c r="N388" s="33" t="str">
        <f t="shared" ref="N388:N389" si="551">IF(SUM(AC388:AG388)=0,"",SUM(AC388:AG388))</f>
        <v/>
      </c>
      <c r="O388" s="33" t="str">
        <f t="shared" ref="O388:O389" si="552">IF(SUM(AH388:AL388)=0,"",SUM(AH388:AL388))</f>
        <v/>
      </c>
      <c r="P388" s="33"/>
      <c r="Q388" s="33"/>
      <c r="R388" s="48" t="s">
        <v>171</v>
      </c>
      <c r="S388" s="50" t="s">
        <v>171</v>
      </c>
      <c r="T388" s="50" t="s">
        <v>171</v>
      </c>
      <c r="U388" s="50" t="s">
        <v>171</v>
      </c>
      <c r="V388" s="50" t="s">
        <v>171</v>
      </c>
      <c r="W388" s="50" t="s">
        <v>171</v>
      </c>
      <c r="X388" s="50" t="s">
        <v>171</v>
      </c>
      <c r="Y388" s="50" t="s">
        <v>171</v>
      </c>
      <c r="Z388" s="50" t="s">
        <v>171</v>
      </c>
      <c r="AA388" s="50" t="s">
        <v>171</v>
      </c>
      <c r="AB388" s="50" t="s">
        <v>171</v>
      </c>
      <c r="AC388" s="50" t="s">
        <v>171</v>
      </c>
      <c r="AD388" s="50" t="s">
        <v>171</v>
      </c>
      <c r="AE388" s="50" t="s">
        <v>171</v>
      </c>
      <c r="AF388" s="50" t="s">
        <v>171</v>
      </c>
      <c r="AG388" s="50" t="s">
        <v>171</v>
      </c>
      <c r="AH388" s="50" t="s">
        <v>171</v>
      </c>
      <c r="AI388" s="50" t="s">
        <v>171</v>
      </c>
      <c r="AJ388" s="50" t="s">
        <v>171</v>
      </c>
      <c r="AK388" s="50" t="s">
        <v>171</v>
      </c>
      <c r="AL388" s="50" t="s">
        <v>171</v>
      </c>
    </row>
    <row r="389" spans="2:38">
      <c r="B389" s="26">
        <v>24</v>
      </c>
      <c r="C389" s="30" t="s">
        <v>4</v>
      </c>
      <c r="D389" s="6" t="s">
        <v>90</v>
      </c>
      <c r="E389" s="26"/>
      <c r="F389" s="6" t="str">
        <f t="shared" si="548"/>
        <v>PL</v>
      </c>
      <c r="G389" s="6" t="s">
        <v>90</v>
      </c>
      <c r="H389" s="28"/>
      <c r="I389" s="33">
        <f t="shared" si="549"/>
        <v>3127.9250000000006</v>
      </c>
      <c r="J389" s="33">
        <f t="shared" si="549"/>
        <v>3127.9250000000006</v>
      </c>
      <c r="K389" s="33">
        <f t="shared" si="549"/>
        <v>3127.9250000000006</v>
      </c>
      <c r="L389" s="33">
        <f>IF(R389="","",R389/4)</f>
        <v>3127.9250000000006</v>
      </c>
      <c r="M389" s="33">
        <f t="shared" si="550"/>
        <v>420</v>
      </c>
      <c r="N389" s="33">
        <f t="shared" si="551"/>
        <v>47.5</v>
      </c>
      <c r="O389" s="33" t="str">
        <f t="shared" si="552"/>
        <v/>
      </c>
      <c r="P389" s="33"/>
      <c r="Q389" s="33"/>
      <c r="R389" s="48">
        <v>12511.700000000003</v>
      </c>
      <c r="S389" s="50" t="s">
        <v>171</v>
      </c>
      <c r="T389" s="50" t="s">
        <v>171</v>
      </c>
      <c r="U389" s="50">
        <v>226</v>
      </c>
      <c r="V389" s="50" t="s">
        <v>171</v>
      </c>
      <c r="W389" s="50">
        <v>97</v>
      </c>
      <c r="X389" s="50" t="s">
        <v>171</v>
      </c>
      <c r="Y389" s="50" t="s">
        <v>171</v>
      </c>
      <c r="Z389" s="50" t="s">
        <v>171</v>
      </c>
      <c r="AA389" s="50">
        <v>97</v>
      </c>
      <c r="AB389" s="50" t="s">
        <v>171</v>
      </c>
      <c r="AC389" s="50">
        <v>47.5</v>
      </c>
      <c r="AD389" s="50" t="s">
        <v>171</v>
      </c>
      <c r="AE389" s="50" t="s">
        <v>171</v>
      </c>
      <c r="AF389" s="50" t="s">
        <v>171</v>
      </c>
      <c r="AG389" s="50" t="s">
        <v>171</v>
      </c>
      <c r="AH389" s="50" t="s">
        <v>171</v>
      </c>
      <c r="AI389" s="50" t="s">
        <v>171</v>
      </c>
      <c r="AJ389" s="50" t="s">
        <v>171</v>
      </c>
      <c r="AK389" s="50" t="s">
        <v>171</v>
      </c>
      <c r="AL389" s="50" t="s">
        <v>171</v>
      </c>
    </row>
    <row r="390" spans="2:38">
      <c r="B390" s="26"/>
      <c r="C390" s="23" t="s">
        <v>92</v>
      </c>
      <c r="D390" s="6" t="str">
        <f t="shared" ref="D390" si="553">IF(SUM(I390:O390)=0,"\I: ","CHP")</f>
        <v>CHP</v>
      </c>
      <c r="E390" s="23" t="s">
        <v>63</v>
      </c>
      <c r="F390" s="6" t="str">
        <f t="shared" si="548"/>
        <v>PL</v>
      </c>
      <c r="G390" s="22" t="str">
        <f>$G$7</f>
        <v>PASTI</v>
      </c>
      <c r="H390" t="s">
        <v>33</v>
      </c>
      <c r="I390" s="42">
        <f>IF(SUM(I391:I393)=0,"",SUM(I391:I393))</f>
        <v>241.75</v>
      </c>
      <c r="J390" s="42">
        <f t="shared" ref="J390:K390" si="554">IF(SUM(J391:J393)=0,"",SUM(J391:J393))</f>
        <v>241.75</v>
      </c>
      <c r="K390" s="42">
        <f t="shared" si="554"/>
        <v>241.75</v>
      </c>
      <c r="L390" s="42">
        <f>IF(SUM(L391:L393)=0,"",SUM(L391:L393))</f>
        <v>241.75</v>
      </c>
      <c r="M390" s="43" t="str">
        <f>IF(SUM(M391:M393)=0,"",SUM(M391:M393))</f>
        <v/>
      </c>
      <c r="N390" s="43" t="str">
        <f>IF(SUM(N391:N393)=0,"",SUM(N391:N393))</f>
        <v/>
      </c>
      <c r="O390" s="43" t="str">
        <f>IF(SUM(O391:O393)=0,"",SUM(O391:O393))</f>
        <v/>
      </c>
      <c r="P390" s="32"/>
      <c r="Q390" s="32"/>
      <c r="R390" s="43"/>
      <c r="S390" s="43"/>
      <c r="T390" s="43"/>
      <c r="U390" s="43"/>
      <c r="V390" s="43"/>
      <c r="W390" s="43"/>
      <c r="X390" s="43"/>
      <c r="Y390" s="43"/>
      <c r="Z390" s="43"/>
      <c r="AA390" s="43"/>
      <c r="AB390" s="43" t="s">
        <v>171</v>
      </c>
      <c r="AC390" s="43"/>
      <c r="AD390" s="43"/>
      <c r="AE390" s="43"/>
      <c r="AF390" s="43"/>
      <c r="AG390" s="43" t="s">
        <v>171</v>
      </c>
      <c r="AH390" s="43"/>
      <c r="AI390" s="43"/>
      <c r="AJ390" s="43"/>
      <c r="AK390" s="43"/>
      <c r="AL390" s="43"/>
    </row>
    <row r="391" spans="2:38">
      <c r="B391" s="26">
        <v>35</v>
      </c>
      <c r="C391" s="30" t="s">
        <v>2</v>
      </c>
      <c r="D391" s="6" t="s">
        <v>90</v>
      </c>
      <c r="E391" s="26"/>
      <c r="F391" s="6" t="str">
        <f t="shared" si="548"/>
        <v>PL</v>
      </c>
      <c r="G391" s="6" t="s">
        <v>90</v>
      </c>
      <c r="H391" s="28"/>
      <c r="I391" s="33" t="str">
        <f t="shared" ref="I391:K395" si="555">$L391</f>
        <v/>
      </c>
      <c r="J391" s="33" t="str">
        <f t="shared" si="555"/>
        <v/>
      </c>
      <c r="K391" s="33" t="str">
        <f t="shared" si="555"/>
        <v/>
      </c>
      <c r="L391" s="33" t="str">
        <f>IF(R391="","",R391/4)</f>
        <v/>
      </c>
      <c r="M391" s="33" t="str">
        <f>IF(SUM(S391:AB391)=0,"",SUM(S391:AB391))</f>
        <v/>
      </c>
      <c r="N391" s="33" t="str">
        <f>IF(SUM(AC391:AG391)=0,"",SUM(AC391:AG391))</f>
        <v/>
      </c>
      <c r="O391" s="33" t="str">
        <f>IF(SUM(AH391:AL391)=0,"",SUM(AH391:AL391))</f>
        <v/>
      </c>
      <c r="P391" s="33"/>
      <c r="Q391" s="33"/>
      <c r="R391" s="48" t="s">
        <v>171</v>
      </c>
      <c r="S391" s="50" t="s">
        <v>171</v>
      </c>
      <c r="T391" s="50" t="s">
        <v>171</v>
      </c>
      <c r="U391" s="50" t="s">
        <v>171</v>
      </c>
      <c r="V391" s="50" t="s">
        <v>171</v>
      </c>
      <c r="W391" s="50" t="s">
        <v>171</v>
      </c>
      <c r="X391" s="50" t="s">
        <v>171</v>
      </c>
      <c r="Y391" s="50" t="s">
        <v>171</v>
      </c>
      <c r="Z391" s="50" t="s">
        <v>171</v>
      </c>
      <c r="AA391" s="50" t="s">
        <v>171</v>
      </c>
      <c r="AB391" s="50" t="s">
        <v>171</v>
      </c>
      <c r="AC391" s="50" t="s">
        <v>171</v>
      </c>
      <c r="AD391" s="50" t="s">
        <v>171</v>
      </c>
      <c r="AE391" s="50" t="s">
        <v>171</v>
      </c>
      <c r="AF391" s="50" t="s">
        <v>171</v>
      </c>
      <c r="AG391" s="50" t="s">
        <v>171</v>
      </c>
      <c r="AH391" s="50" t="s">
        <v>171</v>
      </c>
      <c r="AI391" s="50" t="s">
        <v>171</v>
      </c>
      <c r="AJ391" s="50" t="s">
        <v>171</v>
      </c>
      <c r="AK391" s="50" t="s">
        <v>171</v>
      </c>
      <c r="AL391" s="50" t="s">
        <v>171</v>
      </c>
    </row>
    <row r="392" spans="2:38">
      <c r="B392" s="26">
        <v>40</v>
      </c>
      <c r="C392" s="30" t="s">
        <v>99</v>
      </c>
      <c r="D392" s="6" t="s">
        <v>90</v>
      </c>
      <c r="E392" s="26"/>
      <c r="F392" s="6" t="str">
        <f t="shared" si="548"/>
        <v>PL</v>
      </c>
      <c r="G392" s="6" t="s">
        <v>90</v>
      </c>
      <c r="H392" s="28"/>
      <c r="I392" s="33" t="str">
        <f t="shared" si="555"/>
        <v/>
      </c>
      <c r="J392" s="33" t="str">
        <f t="shared" si="555"/>
        <v/>
      </c>
      <c r="K392" s="33" t="str">
        <f t="shared" si="555"/>
        <v/>
      </c>
      <c r="L392" s="33" t="str">
        <f>IF(R392="","",R392/4)</f>
        <v/>
      </c>
      <c r="M392" s="33" t="str">
        <f t="shared" ref="M392:M393" si="556">IF(SUM(S392:AB392)=0,"",SUM(S392:AB392))</f>
        <v/>
      </c>
      <c r="N392" s="33" t="str">
        <f t="shared" ref="N392:N393" si="557">IF(SUM(AC392:AG392)=0,"",SUM(AC392:AG392))</f>
        <v/>
      </c>
      <c r="O392" s="33" t="str">
        <f t="shared" ref="O392:O393" si="558">IF(SUM(AH392:AL392)=0,"",SUM(AH392:AL392))</f>
        <v/>
      </c>
      <c r="P392" s="33"/>
      <c r="Q392" s="33"/>
      <c r="R392" s="48" t="s">
        <v>171</v>
      </c>
      <c r="S392" s="50" t="s">
        <v>171</v>
      </c>
      <c r="T392" s="50" t="s">
        <v>171</v>
      </c>
      <c r="U392" s="50" t="s">
        <v>171</v>
      </c>
      <c r="V392" s="50" t="s">
        <v>171</v>
      </c>
      <c r="W392" s="50" t="s">
        <v>171</v>
      </c>
      <c r="X392" s="50" t="s">
        <v>171</v>
      </c>
      <c r="Y392" s="50" t="s">
        <v>171</v>
      </c>
      <c r="Z392" s="50" t="s">
        <v>171</v>
      </c>
      <c r="AA392" s="50" t="s">
        <v>171</v>
      </c>
      <c r="AB392" s="50" t="s">
        <v>171</v>
      </c>
      <c r="AC392" s="50" t="s">
        <v>171</v>
      </c>
      <c r="AD392" s="50" t="s">
        <v>171</v>
      </c>
      <c r="AE392" s="50" t="s">
        <v>171</v>
      </c>
      <c r="AF392" s="50" t="s">
        <v>171</v>
      </c>
      <c r="AG392" s="50" t="s">
        <v>171</v>
      </c>
      <c r="AH392" s="50" t="s">
        <v>171</v>
      </c>
      <c r="AI392" s="50" t="s">
        <v>171</v>
      </c>
      <c r="AJ392" s="50" t="s">
        <v>171</v>
      </c>
      <c r="AK392" s="50" t="s">
        <v>171</v>
      </c>
      <c r="AL392" s="50" t="s">
        <v>171</v>
      </c>
    </row>
    <row r="393" spans="2:38">
      <c r="B393" s="26">
        <v>45</v>
      </c>
      <c r="C393" s="30" t="s">
        <v>4</v>
      </c>
      <c r="D393" s="6" t="s">
        <v>90</v>
      </c>
      <c r="E393" s="26"/>
      <c r="F393" s="6" t="str">
        <f t="shared" si="548"/>
        <v>PL</v>
      </c>
      <c r="G393" s="6" t="s">
        <v>90</v>
      </c>
      <c r="H393" s="28"/>
      <c r="I393" s="33">
        <f t="shared" si="555"/>
        <v>241.75</v>
      </c>
      <c r="J393" s="33">
        <f t="shared" si="555"/>
        <v>241.75</v>
      </c>
      <c r="K393" s="33">
        <f t="shared" si="555"/>
        <v>241.75</v>
      </c>
      <c r="L393" s="33">
        <f>IF(R393="","",R393/4)</f>
        <v>241.75</v>
      </c>
      <c r="M393" s="33" t="str">
        <f t="shared" si="556"/>
        <v/>
      </c>
      <c r="N393" s="33" t="str">
        <f t="shared" si="557"/>
        <v/>
      </c>
      <c r="O393" s="33" t="str">
        <f t="shared" si="558"/>
        <v/>
      </c>
      <c r="P393" s="33"/>
      <c r="Q393" s="33"/>
      <c r="R393" s="48">
        <v>967</v>
      </c>
      <c r="S393" s="50" t="s">
        <v>171</v>
      </c>
      <c r="T393" s="50" t="s">
        <v>171</v>
      </c>
      <c r="U393" s="50" t="s">
        <v>171</v>
      </c>
      <c r="V393" s="50" t="s">
        <v>171</v>
      </c>
      <c r="W393" s="50" t="s">
        <v>171</v>
      </c>
      <c r="X393" s="50" t="s">
        <v>171</v>
      </c>
      <c r="Y393" s="50" t="s">
        <v>171</v>
      </c>
      <c r="Z393" s="50" t="s">
        <v>171</v>
      </c>
      <c r="AA393" s="50" t="s">
        <v>171</v>
      </c>
      <c r="AB393" s="50" t="s">
        <v>171</v>
      </c>
      <c r="AC393" s="50" t="s">
        <v>171</v>
      </c>
      <c r="AD393" s="50" t="s">
        <v>171</v>
      </c>
      <c r="AE393" s="50" t="s">
        <v>171</v>
      </c>
      <c r="AF393" s="50" t="s">
        <v>171</v>
      </c>
      <c r="AG393" s="50" t="s">
        <v>171</v>
      </c>
      <c r="AH393" s="50" t="s">
        <v>171</v>
      </c>
      <c r="AI393" s="50" t="s">
        <v>171</v>
      </c>
      <c r="AJ393" s="50" t="s">
        <v>171</v>
      </c>
      <c r="AK393" s="50" t="s">
        <v>171</v>
      </c>
      <c r="AL393" s="50" t="s">
        <v>171</v>
      </c>
    </row>
    <row r="394" spans="2:38">
      <c r="B394" s="31">
        <v>51</v>
      </c>
      <c r="C394" t="s">
        <v>7</v>
      </c>
      <c r="D394" s="6" t="str">
        <f t="shared" ref="D394:D396" si="559">IF(SUM(I394:O394)=0,"\I: ","CHP")</f>
        <v>CHP</v>
      </c>
      <c r="E394" t="s">
        <v>64</v>
      </c>
      <c r="F394" s="6" t="str">
        <f t="shared" si="548"/>
        <v>PL</v>
      </c>
      <c r="G394" s="22" t="str">
        <f t="shared" ref="G394:G396" si="560">$G$7</f>
        <v>PASTI</v>
      </c>
      <c r="H394" t="s">
        <v>34</v>
      </c>
      <c r="I394" s="42">
        <f t="shared" si="555"/>
        <v>18.675000000000001</v>
      </c>
      <c r="J394" s="42">
        <f t="shared" si="555"/>
        <v>18.675000000000001</v>
      </c>
      <c r="K394" s="42">
        <f t="shared" si="555"/>
        <v>18.675000000000001</v>
      </c>
      <c r="L394" s="42">
        <f>IF(R394="","",R394/4)</f>
        <v>18.675000000000001</v>
      </c>
      <c r="M394" s="43">
        <f>IF(SUM(S394:AB394)=0,"",SUM(S394:AB394))</f>
        <v>625.9</v>
      </c>
      <c r="N394" s="43">
        <f>IF(SUM(AC394:AG394)=0,"",SUM(AC394:AG394))</f>
        <v>448.32</v>
      </c>
      <c r="O394" s="43">
        <f>IF(SUM(AH394:AL394)=0,"",SUM(AH394:AL394))</f>
        <v>444</v>
      </c>
      <c r="P394" s="32"/>
      <c r="Q394" s="32"/>
      <c r="R394" s="48">
        <v>74.7</v>
      </c>
      <c r="S394" s="50" t="s">
        <v>171</v>
      </c>
      <c r="T394" s="50" t="s">
        <v>171</v>
      </c>
      <c r="U394" s="50">
        <v>318</v>
      </c>
      <c r="V394" s="50" t="s">
        <v>171</v>
      </c>
      <c r="W394" s="50">
        <v>217.9</v>
      </c>
      <c r="X394" s="50" t="s">
        <v>171</v>
      </c>
      <c r="Y394" s="50" t="s">
        <v>171</v>
      </c>
      <c r="Z394" s="50" t="s">
        <v>171</v>
      </c>
      <c r="AA394" s="50">
        <v>90</v>
      </c>
      <c r="AB394" s="50" t="s">
        <v>171</v>
      </c>
      <c r="AC394" s="50" t="s">
        <v>171</v>
      </c>
      <c r="AD394" s="50" t="s">
        <v>171</v>
      </c>
      <c r="AE394" s="50" t="s">
        <v>171</v>
      </c>
      <c r="AF394" s="50" t="s">
        <v>171</v>
      </c>
      <c r="AG394" s="50">
        <v>448.32</v>
      </c>
      <c r="AH394" s="50">
        <v>444</v>
      </c>
      <c r="AI394" s="50" t="s">
        <v>171</v>
      </c>
      <c r="AJ394" s="50" t="s">
        <v>171</v>
      </c>
      <c r="AK394" s="50" t="s">
        <v>171</v>
      </c>
      <c r="AL394" s="50" t="s">
        <v>171</v>
      </c>
    </row>
    <row r="395" spans="2:38">
      <c r="B395" s="26">
        <v>56</v>
      </c>
      <c r="C395" t="s">
        <v>8</v>
      </c>
      <c r="D395" s="6" t="str">
        <f t="shared" si="559"/>
        <v>CHP</v>
      </c>
      <c r="E395" t="s">
        <v>65</v>
      </c>
      <c r="F395" s="6" t="str">
        <f t="shared" si="548"/>
        <v>PL</v>
      </c>
      <c r="G395" s="22" t="str">
        <f t="shared" si="560"/>
        <v>PASTI</v>
      </c>
      <c r="H395" t="s">
        <v>35</v>
      </c>
      <c r="I395" s="42">
        <f t="shared" si="555"/>
        <v>2.7250000000000001</v>
      </c>
      <c r="J395" s="42">
        <f t="shared" si="555"/>
        <v>2.7250000000000001</v>
      </c>
      <c r="K395" s="42">
        <f t="shared" si="555"/>
        <v>2.7250000000000001</v>
      </c>
      <c r="L395" s="42">
        <f>IF(R395="","",R395/4)</f>
        <v>2.7250000000000001</v>
      </c>
      <c r="M395" s="43">
        <f t="shared" ref="M395" si="561">IF(SUM(S395:AB395)=0,"",SUM(S395:AB395))</f>
        <v>43.83</v>
      </c>
      <c r="N395" s="43" t="str">
        <f t="shared" ref="N395" si="562">IF(SUM(AC395:AG395)=0,"",SUM(AC395:AG395))</f>
        <v/>
      </c>
      <c r="O395" s="43" t="str">
        <f t="shared" ref="O395" si="563">IF(SUM(AH395:AL395)=0,"",SUM(AH395:AL395))</f>
        <v/>
      </c>
      <c r="P395" s="32"/>
      <c r="Q395" s="32"/>
      <c r="R395" s="48">
        <v>10.9</v>
      </c>
      <c r="S395" s="50">
        <v>35.229999999999997</v>
      </c>
      <c r="T395" s="50" t="s">
        <v>171</v>
      </c>
      <c r="U395" s="50" t="s">
        <v>171</v>
      </c>
      <c r="V395" s="50" t="s">
        <v>171</v>
      </c>
      <c r="W395" s="50" t="s">
        <v>171</v>
      </c>
      <c r="X395" s="50" t="s">
        <v>171</v>
      </c>
      <c r="Y395" s="50" t="s">
        <v>171</v>
      </c>
      <c r="Z395" s="50" t="s">
        <v>171</v>
      </c>
      <c r="AA395" s="50" t="s">
        <v>171</v>
      </c>
      <c r="AB395" s="50">
        <v>8.6</v>
      </c>
      <c r="AC395" s="50" t="s">
        <v>171</v>
      </c>
      <c r="AD395" s="50" t="s">
        <v>171</v>
      </c>
      <c r="AE395" s="50" t="s">
        <v>171</v>
      </c>
      <c r="AF395" s="50" t="s">
        <v>171</v>
      </c>
      <c r="AG395" s="50" t="s">
        <v>171</v>
      </c>
      <c r="AH395" s="50" t="s">
        <v>171</v>
      </c>
      <c r="AI395" s="50" t="s">
        <v>171</v>
      </c>
      <c r="AJ395" s="50" t="s">
        <v>171</v>
      </c>
      <c r="AK395" s="50" t="s">
        <v>171</v>
      </c>
      <c r="AL395" s="50" t="s">
        <v>171</v>
      </c>
    </row>
    <row r="396" spans="2:38">
      <c r="B396" s="26"/>
      <c r="C396" s="23" t="s">
        <v>93</v>
      </c>
      <c r="D396" s="6" t="str">
        <f t="shared" si="559"/>
        <v>CHP</v>
      </c>
      <c r="E396" s="23" t="s">
        <v>66</v>
      </c>
      <c r="F396" s="6" t="str">
        <f t="shared" si="548"/>
        <v>PL</v>
      </c>
      <c r="G396" s="22" t="str">
        <f t="shared" si="560"/>
        <v>PASTI</v>
      </c>
      <c r="H396" t="s">
        <v>36</v>
      </c>
      <c r="I396" s="42">
        <f>IF(SUM(I397:I399)=0,"",SUM(I397:I399))</f>
        <v>149.4</v>
      </c>
      <c r="J396" s="42">
        <f t="shared" ref="J396:K396" si="564">IF(SUM(J397:J399)=0,"",SUM(J397:J399))</f>
        <v>149.4</v>
      </c>
      <c r="K396" s="42">
        <f t="shared" si="564"/>
        <v>149.4</v>
      </c>
      <c r="L396" s="42">
        <f>IF(SUM(L397:L399)=0,"",SUM(L397:L399))</f>
        <v>149.4</v>
      </c>
      <c r="M396" s="43">
        <f>IF(SUM(M397:M399)=0,"",SUM(M397:M399))</f>
        <v>116</v>
      </c>
      <c r="N396" s="43" t="str">
        <f>IF(SUM(N397:N399)=0,"",SUM(N397:N399))</f>
        <v/>
      </c>
      <c r="O396" s="43">
        <f>IF(SUM(O397:O399)=0,"",SUM(O397:O399))</f>
        <v>479.03999999999996</v>
      </c>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row>
    <row r="397" spans="2:38">
      <c r="B397" s="26">
        <v>61</v>
      </c>
      <c r="C397" s="29" t="s">
        <v>4</v>
      </c>
      <c r="D397" s="6" t="s">
        <v>90</v>
      </c>
      <c r="E397" s="27"/>
      <c r="F397" s="6" t="str">
        <f t="shared" si="548"/>
        <v>PL</v>
      </c>
      <c r="G397" s="6" t="s">
        <v>90</v>
      </c>
      <c r="H397" s="28"/>
      <c r="I397" s="33">
        <f t="shared" ref="I397:K402" si="565">$L397</f>
        <v>49.400000000000006</v>
      </c>
      <c r="J397" s="33">
        <f t="shared" si="565"/>
        <v>49.400000000000006</v>
      </c>
      <c r="K397" s="33">
        <f t="shared" si="565"/>
        <v>49.400000000000006</v>
      </c>
      <c r="L397" s="33">
        <f t="shared" ref="L397:L402" si="566">IF(R397="","",R397/4)</f>
        <v>49.400000000000006</v>
      </c>
      <c r="M397" s="33">
        <f t="shared" ref="M397:M402" si="567">IF(SUM(S397:AB397)=0,"",SUM(S397:AB397))</f>
        <v>116</v>
      </c>
      <c r="N397" s="33" t="str">
        <f t="shared" ref="N397:N402" si="568">IF(SUM(AC397:AG397)=0,"",SUM(AC397:AG397))</f>
        <v/>
      </c>
      <c r="O397" s="33">
        <f t="shared" ref="O397:O402" si="569">IF(SUM(AH397:AL397)=0,"",SUM(AH397:AL397))</f>
        <v>479.03999999999996</v>
      </c>
      <c r="P397" s="33"/>
      <c r="Q397" s="33"/>
      <c r="R397" s="48">
        <v>197.60000000000002</v>
      </c>
      <c r="S397" s="50" t="s">
        <v>171</v>
      </c>
      <c r="T397" s="50">
        <v>116</v>
      </c>
      <c r="U397" s="50" t="s">
        <v>171</v>
      </c>
      <c r="V397" s="50" t="s">
        <v>171</v>
      </c>
      <c r="W397" s="50" t="s">
        <v>171</v>
      </c>
      <c r="X397" s="50" t="s">
        <v>171</v>
      </c>
      <c r="Y397" s="50" t="s">
        <v>171</v>
      </c>
      <c r="Z397" s="50" t="s">
        <v>171</v>
      </c>
      <c r="AA397" s="50" t="s">
        <v>171</v>
      </c>
      <c r="AB397" s="50" t="s">
        <v>171</v>
      </c>
      <c r="AC397" s="50" t="s">
        <v>171</v>
      </c>
      <c r="AD397" s="50" t="s">
        <v>171</v>
      </c>
      <c r="AE397" s="50" t="s">
        <v>171</v>
      </c>
      <c r="AF397" s="50" t="s">
        <v>171</v>
      </c>
      <c r="AG397" s="50" t="s">
        <v>171</v>
      </c>
      <c r="AH397" s="50" t="s">
        <v>171</v>
      </c>
      <c r="AI397" s="50" t="s">
        <v>171</v>
      </c>
      <c r="AJ397" s="50" t="s">
        <v>171</v>
      </c>
      <c r="AK397" s="50" t="s">
        <v>171</v>
      </c>
      <c r="AL397" s="50">
        <v>479.03999999999996</v>
      </c>
    </row>
    <row r="398" spans="2:38">
      <c r="B398" s="26">
        <v>71</v>
      </c>
      <c r="C398" s="29" t="s">
        <v>10</v>
      </c>
      <c r="D398" s="6" t="s">
        <v>90</v>
      </c>
      <c r="E398" s="27"/>
      <c r="F398" s="6" t="str">
        <f t="shared" si="548"/>
        <v>PL</v>
      </c>
      <c r="G398" s="6" t="s">
        <v>90</v>
      </c>
      <c r="H398" s="28"/>
      <c r="I398" s="33">
        <f t="shared" si="565"/>
        <v>100</v>
      </c>
      <c r="J398" s="33">
        <f t="shared" si="565"/>
        <v>100</v>
      </c>
      <c r="K398" s="33">
        <f t="shared" si="565"/>
        <v>100</v>
      </c>
      <c r="L398" s="33">
        <f t="shared" si="566"/>
        <v>100</v>
      </c>
      <c r="M398" s="33" t="str">
        <f t="shared" si="567"/>
        <v/>
      </c>
      <c r="N398" s="33" t="str">
        <f t="shared" si="568"/>
        <v/>
      </c>
      <c r="O398" s="33" t="str">
        <f t="shared" si="569"/>
        <v/>
      </c>
      <c r="P398" s="33"/>
      <c r="Q398" s="33"/>
      <c r="R398" s="48">
        <v>400</v>
      </c>
      <c r="S398" s="50" t="s">
        <v>171</v>
      </c>
      <c r="T398" s="50" t="s">
        <v>171</v>
      </c>
      <c r="U398" s="50" t="s">
        <v>171</v>
      </c>
      <c r="V398" s="50" t="s">
        <v>171</v>
      </c>
      <c r="W398" s="50" t="s">
        <v>171</v>
      </c>
      <c r="X398" s="50" t="s">
        <v>171</v>
      </c>
      <c r="Y398" s="50" t="s">
        <v>171</v>
      </c>
      <c r="Z398" s="50" t="s">
        <v>171</v>
      </c>
      <c r="AA398" s="50" t="s">
        <v>171</v>
      </c>
      <c r="AB398" s="50" t="s">
        <v>171</v>
      </c>
      <c r="AC398" s="50" t="s">
        <v>171</v>
      </c>
      <c r="AD398" s="50" t="s">
        <v>171</v>
      </c>
      <c r="AE398" s="50" t="s">
        <v>171</v>
      </c>
      <c r="AF398" s="50" t="s">
        <v>171</v>
      </c>
      <c r="AG398" s="50" t="s">
        <v>171</v>
      </c>
      <c r="AH398" s="50" t="s">
        <v>171</v>
      </c>
      <c r="AI398" s="50" t="s">
        <v>171</v>
      </c>
      <c r="AJ398" s="50" t="s">
        <v>171</v>
      </c>
      <c r="AK398" s="50" t="s">
        <v>171</v>
      </c>
      <c r="AL398" s="50" t="s">
        <v>171</v>
      </c>
    </row>
    <row r="399" spans="2:38">
      <c r="B399" s="26">
        <v>76</v>
      </c>
      <c r="C399" s="29" t="s">
        <v>101</v>
      </c>
      <c r="D399" s="6" t="s">
        <v>90</v>
      </c>
      <c r="E399" s="27"/>
      <c r="F399" s="6" t="str">
        <f t="shared" si="548"/>
        <v>PL</v>
      </c>
      <c r="G399" s="6" t="s">
        <v>90</v>
      </c>
      <c r="H399" s="28"/>
      <c r="I399" s="33" t="str">
        <f t="shared" si="565"/>
        <v/>
      </c>
      <c r="J399" s="33" t="str">
        <f t="shared" si="565"/>
        <v/>
      </c>
      <c r="K399" s="33" t="str">
        <f t="shared" si="565"/>
        <v/>
      </c>
      <c r="L399" s="33" t="str">
        <f t="shared" si="566"/>
        <v/>
      </c>
      <c r="M399" s="33" t="str">
        <f t="shared" si="567"/>
        <v/>
      </c>
      <c r="N399" s="33" t="str">
        <f t="shared" si="568"/>
        <v/>
      </c>
      <c r="O399" s="33" t="str">
        <f t="shared" si="569"/>
        <v/>
      </c>
      <c r="P399" s="33"/>
      <c r="Q399" s="33"/>
      <c r="R399" s="48" t="s">
        <v>171</v>
      </c>
      <c r="S399" s="50" t="s">
        <v>171</v>
      </c>
      <c r="T399" s="50" t="s">
        <v>171</v>
      </c>
      <c r="U399" s="50" t="s">
        <v>171</v>
      </c>
      <c r="V399" s="50" t="s">
        <v>171</v>
      </c>
      <c r="W399" s="50" t="s">
        <v>171</v>
      </c>
      <c r="X399" s="50" t="s">
        <v>171</v>
      </c>
      <c r="Y399" s="50" t="s">
        <v>171</v>
      </c>
      <c r="Z399" s="50" t="s">
        <v>171</v>
      </c>
      <c r="AA399" s="50" t="s">
        <v>171</v>
      </c>
      <c r="AB399" s="50" t="s">
        <v>171</v>
      </c>
      <c r="AC399" s="50" t="s">
        <v>171</v>
      </c>
      <c r="AD399" s="50" t="s">
        <v>171</v>
      </c>
      <c r="AE399" s="50" t="s">
        <v>171</v>
      </c>
      <c r="AF399" s="50" t="s">
        <v>171</v>
      </c>
      <c r="AG399" s="50" t="s">
        <v>171</v>
      </c>
      <c r="AH399" s="50" t="s">
        <v>171</v>
      </c>
      <c r="AI399" s="50" t="s">
        <v>171</v>
      </c>
      <c r="AJ399" s="50" t="s">
        <v>171</v>
      </c>
      <c r="AK399" s="50" t="s">
        <v>171</v>
      </c>
      <c r="AL399" s="50" t="s">
        <v>171</v>
      </c>
    </row>
    <row r="400" spans="2:38">
      <c r="B400" s="26">
        <v>81</v>
      </c>
      <c r="C400" t="s">
        <v>12</v>
      </c>
      <c r="D400" s="6" t="str">
        <f t="shared" ref="D400:D402" si="570">IF(SUM(I400:O400)=0,"\I: ","CHP")</f>
        <v>CHP</v>
      </c>
      <c r="E400" t="s">
        <v>62</v>
      </c>
      <c r="F400" s="6" t="str">
        <f t="shared" si="548"/>
        <v>PL</v>
      </c>
      <c r="G400" s="22" t="str">
        <f t="shared" ref="G400:G402" si="571">$G$7</f>
        <v>PASTI</v>
      </c>
      <c r="H400" t="s">
        <v>32</v>
      </c>
      <c r="I400" s="42">
        <f t="shared" si="565"/>
        <v>6.75</v>
      </c>
      <c r="J400" s="42">
        <f t="shared" si="565"/>
        <v>6.75</v>
      </c>
      <c r="K400" s="42">
        <f t="shared" si="565"/>
        <v>6.75</v>
      </c>
      <c r="L400" s="42">
        <f t="shared" si="566"/>
        <v>6.75</v>
      </c>
      <c r="M400" s="43" t="str">
        <f t="shared" si="567"/>
        <v/>
      </c>
      <c r="N400" s="43" t="str">
        <f t="shared" si="568"/>
        <v/>
      </c>
      <c r="O400" s="43" t="str">
        <f t="shared" si="569"/>
        <v/>
      </c>
      <c r="P400" s="32"/>
      <c r="Q400" s="32"/>
      <c r="R400" s="48">
        <v>27</v>
      </c>
      <c r="S400" s="50" t="s">
        <v>171</v>
      </c>
      <c r="T400" s="50" t="s">
        <v>171</v>
      </c>
      <c r="U400" s="50" t="s">
        <v>171</v>
      </c>
      <c r="V400" s="50" t="s">
        <v>171</v>
      </c>
      <c r="W400" s="50" t="s">
        <v>171</v>
      </c>
      <c r="X400" s="50" t="s">
        <v>171</v>
      </c>
      <c r="Y400" s="50" t="s">
        <v>171</v>
      </c>
      <c r="Z400" s="50" t="s">
        <v>171</v>
      </c>
      <c r="AA400" s="50" t="s">
        <v>171</v>
      </c>
      <c r="AB400" s="50" t="s">
        <v>171</v>
      </c>
      <c r="AC400" s="50" t="s">
        <v>171</v>
      </c>
      <c r="AD400" s="50" t="s">
        <v>171</v>
      </c>
      <c r="AE400" s="50" t="s">
        <v>171</v>
      </c>
      <c r="AF400" s="50" t="s">
        <v>171</v>
      </c>
      <c r="AG400" s="50" t="s">
        <v>171</v>
      </c>
      <c r="AH400" s="50" t="s">
        <v>171</v>
      </c>
      <c r="AI400" s="50" t="s">
        <v>171</v>
      </c>
      <c r="AJ400" s="50" t="s">
        <v>171</v>
      </c>
      <c r="AK400" s="50" t="s">
        <v>171</v>
      </c>
      <c r="AL400" s="50" t="s">
        <v>171</v>
      </c>
    </row>
    <row r="401" spans="2:38">
      <c r="B401" s="26">
        <v>102</v>
      </c>
      <c r="C401" t="s">
        <v>13</v>
      </c>
      <c r="D401" s="6" t="str">
        <f t="shared" si="570"/>
        <v>CHP</v>
      </c>
      <c r="E401" t="s">
        <v>61</v>
      </c>
      <c r="F401" s="6" t="str">
        <f t="shared" si="548"/>
        <v>PL</v>
      </c>
      <c r="G401" s="22" t="str">
        <f t="shared" si="571"/>
        <v>PASTI</v>
      </c>
      <c r="H401" t="s">
        <v>31</v>
      </c>
      <c r="I401" s="42">
        <f t="shared" si="565"/>
        <v>67.3</v>
      </c>
      <c r="J401" s="42">
        <f t="shared" si="565"/>
        <v>67.3</v>
      </c>
      <c r="K401" s="42">
        <f t="shared" si="565"/>
        <v>67.3</v>
      </c>
      <c r="L401" s="42">
        <f t="shared" si="566"/>
        <v>67.3</v>
      </c>
      <c r="M401" s="43" t="str">
        <f t="shared" si="567"/>
        <v/>
      </c>
      <c r="N401" s="43" t="str">
        <f t="shared" si="568"/>
        <v/>
      </c>
      <c r="O401" s="43" t="str">
        <f t="shared" si="569"/>
        <v/>
      </c>
      <c r="P401" s="32"/>
      <c r="Q401" s="32"/>
      <c r="R401" s="48">
        <v>269.2</v>
      </c>
      <c r="S401" s="50" t="s">
        <v>171</v>
      </c>
      <c r="T401" s="50" t="s">
        <v>171</v>
      </c>
      <c r="U401" s="50" t="s">
        <v>171</v>
      </c>
      <c r="V401" s="50" t="s">
        <v>171</v>
      </c>
      <c r="W401" s="50" t="s">
        <v>171</v>
      </c>
      <c r="X401" s="50" t="s">
        <v>171</v>
      </c>
      <c r="Y401" s="50" t="s">
        <v>171</v>
      </c>
      <c r="Z401" s="50" t="s">
        <v>171</v>
      </c>
      <c r="AA401" s="50" t="s">
        <v>171</v>
      </c>
      <c r="AB401" s="50" t="s">
        <v>171</v>
      </c>
      <c r="AC401" s="50" t="s">
        <v>171</v>
      </c>
      <c r="AD401" s="50" t="s">
        <v>171</v>
      </c>
      <c r="AE401" s="50" t="s">
        <v>171</v>
      </c>
      <c r="AF401" s="50" t="s">
        <v>171</v>
      </c>
      <c r="AG401" s="50" t="s">
        <v>171</v>
      </c>
      <c r="AH401" s="50" t="s">
        <v>171</v>
      </c>
      <c r="AI401" s="50" t="s">
        <v>171</v>
      </c>
      <c r="AJ401" s="50" t="s">
        <v>171</v>
      </c>
      <c r="AK401" s="50" t="s">
        <v>171</v>
      </c>
      <c r="AL401" s="50" t="s">
        <v>171</v>
      </c>
    </row>
    <row r="402" spans="2:38">
      <c r="B402" s="35">
        <v>118</v>
      </c>
      <c r="C402" s="5" t="s">
        <v>14</v>
      </c>
      <c r="D402" s="5" t="str">
        <f t="shared" si="570"/>
        <v>CHP</v>
      </c>
      <c r="E402" s="5" t="s">
        <v>58</v>
      </c>
      <c r="F402" s="5" t="str">
        <f t="shared" si="548"/>
        <v>PL</v>
      </c>
      <c r="G402" s="36" t="str">
        <f t="shared" si="571"/>
        <v>PASTI</v>
      </c>
      <c r="H402" s="5" t="s">
        <v>28</v>
      </c>
      <c r="I402" s="52">
        <f t="shared" si="565"/>
        <v>29.074999999999999</v>
      </c>
      <c r="J402" s="52">
        <f t="shared" si="565"/>
        <v>29.074999999999999</v>
      </c>
      <c r="K402" s="52">
        <f t="shared" si="565"/>
        <v>29.074999999999999</v>
      </c>
      <c r="L402" s="52">
        <f t="shared" si="566"/>
        <v>29.074999999999999</v>
      </c>
      <c r="M402" s="44">
        <f t="shared" si="567"/>
        <v>112.7</v>
      </c>
      <c r="N402" s="44">
        <f t="shared" si="568"/>
        <v>4.0570000000000004</v>
      </c>
      <c r="O402" s="44">
        <f t="shared" si="569"/>
        <v>19.035</v>
      </c>
      <c r="P402" s="32"/>
      <c r="Q402" s="32"/>
      <c r="R402" s="49">
        <v>116.3</v>
      </c>
      <c r="S402" s="51" t="s">
        <v>171</v>
      </c>
      <c r="T402" s="51" t="s">
        <v>171</v>
      </c>
      <c r="U402" s="51" t="s">
        <v>171</v>
      </c>
      <c r="V402" s="51" t="s">
        <v>171</v>
      </c>
      <c r="W402" s="51" t="s">
        <v>171</v>
      </c>
      <c r="X402" s="51">
        <v>62</v>
      </c>
      <c r="Y402" s="51">
        <v>1.425</v>
      </c>
      <c r="Z402" s="51" t="s">
        <v>171</v>
      </c>
      <c r="AA402" s="51">
        <v>4.2750000000000004</v>
      </c>
      <c r="AB402" s="51">
        <v>45</v>
      </c>
      <c r="AC402" s="51" t="s">
        <v>171</v>
      </c>
      <c r="AD402" s="51" t="s">
        <v>171</v>
      </c>
      <c r="AE402" s="51">
        <v>2.9450000000000003</v>
      </c>
      <c r="AF402" s="51" t="s">
        <v>171</v>
      </c>
      <c r="AG402" s="51">
        <v>1.1120000000000001</v>
      </c>
      <c r="AH402" s="51">
        <v>19.035</v>
      </c>
      <c r="AI402" s="51" t="s">
        <v>171</v>
      </c>
      <c r="AJ402" s="51" t="s">
        <v>171</v>
      </c>
      <c r="AK402" s="51" t="s">
        <v>171</v>
      </c>
      <c r="AL402" s="51" t="s">
        <v>171</v>
      </c>
    </row>
    <row r="403" spans="2:38">
      <c r="B403" s="26">
        <v>9</v>
      </c>
      <c r="C403" t="s">
        <v>1</v>
      </c>
      <c r="D403" s="6" t="str">
        <f>IF(SUM(I403:O403)=0,"\I: ","CHP")</f>
        <v xml:space="preserve">\I: </v>
      </c>
      <c r="E403" t="s">
        <v>59</v>
      </c>
      <c r="F403" s="34" t="s">
        <v>123</v>
      </c>
      <c r="G403" s="22" t="str">
        <f>$G$7</f>
        <v>PASTI</v>
      </c>
      <c r="H403" s="22" t="s">
        <v>29</v>
      </c>
      <c r="I403" s="42" t="str">
        <f>$L403</f>
        <v/>
      </c>
      <c r="J403" s="42" t="str">
        <f>$L403</f>
        <v/>
      </c>
      <c r="K403" s="42" t="str">
        <f>$L403</f>
        <v/>
      </c>
      <c r="L403" s="42" t="str">
        <f>IF(R403="","",R403/4)</f>
        <v/>
      </c>
      <c r="M403" s="43" t="str">
        <f>IF(SUM(S403:AB403)=0,"",SUM(S403:AB403))</f>
        <v/>
      </c>
      <c r="N403" s="43" t="str">
        <f>IF(SUM(AC403:AG403)=0,"",SUM(AC403:AG403))</f>
        <v/>
      </c>
      <c r="O403" s="43" t="str">
        <f>IF(SUM(AH403:AL403)=0,"",SUM(AH403:AL403))</f>
        <v/>
      </c>
      <c r="P403" s="32"/>
      <c r="Q403" s="32"/>
      <c r="R403" s="48" t="s">
        <v>171</v>
      </c>
      <c r="S403" s="50" t="s">
        <v>171</v>
      </c>
      <c r="T403" s="50" t="s">
        <v>171</v>
      </c>
      <c r="U403" s="50" t="s">
        <v>171</v>
      </c>
      <c r="V403" s="50" t="s">
        <v>171</v>
      </c>
      <c r="W403" s="50" t="s">
        <v>171</v>
      </c>
      <c r="X403" s="50" t="s">
        <v>171</v>
      </c>
      <c r="Y403" s="50" t="s">
        <v>171</v>
      </c>
      <c r="Z403" s="50" t="s">
        <v>171</v>
      </c>
      <c r="AA403" s="50" t="s">
        <v>171</v>
      </c>
      <c r="AB403" s="50" t="s">
        <v>171</v>
      </c>
      <c r="AC403" s="50" t="s">
        <v>171</v>
      </c>
      <c r="AD403" s="50" t="s">
        <v>171</v>
      </c>
      <c r="AE403" s="50" t="s">
        <v>171</v>
      </c>
      <c r="AF403" s="50" t="s">
        <v>171</v>
      </c>
      <c r="AG403" s="50" t="s">
        <v>171</v>
      </c>
      <c r="AH403" s="50" t="s">
        <v>171</v>
      </c>
      <c r="AI403" s="50" t="s">
        <v>171</v>
      </c>
      <c r="AJ403" s="50" t="s">
        <v>171</v>
      </c>
      <c r="AK403" s="50" t="s">
        <v>171</v>
      </c>
      <c r="AL403" s="50" t="s">
        <v>171</v>
      </c>
    </row>
    <row r="404" spans="2:38">
      <c r="B404" s="26"/>
      <c r="C404" s="23" t="s">
        <v>92</v>
      </c>
      <c r="D404" s="6" t="str">
        <f>IF(SUM(I404:O404)=0,"\I: ","CHP")</f>
        <v xml:space="preserve">\I: </v>
      </c>
      <c r="E404" s="23" t="s">
        <v>60</v>
      </c>
      <c r="F404" s="6" t="str">
        <f>F403</f>
        <v>PT</v>
      </c>
      <c r="G404" s="22" t="str">
        <f>$G$7</f>
        <v>PASTI</v>
      </c>
      <c r="H404" t="s">
        <v>30</v>
      </c>
      <c r="I404" s="42" t="str">
        <f>IF(SUM(I405:I407)=0,"",SUM(I405:I407))</f>
        <v/>
      </c>
      <c r="J404" s="42" t="str">
        <f t="shared" ref="J404:L404" si="572">IF(SUM(J405:J407)=0,"",SUM(J405:J407))</f>
        <v/>
      </c>
      <c r="K404" s="42" t="str">
        <f t="shared" si="572"/>
        <v/>
      </c>
      <c r="L404" s="42" t="str">
        <f t="shared" si="572"/>
        <v/>
      </c>
      <c r="M404" s="43" t="str">
        <f>IF(SUM(M405:M407)=0,"",SUM(M405:M407))</f>
        <v/>
      </c>
      <c r="N404" s="43" t="str">
        <f t="shared" ref="N404:O404" si="573">IF(SUM(N405:N407)=0,"",SUM(N405:N407))</f>
        <v/>
      </c>
      <c r="O404" s="43" t="str">
        <f t="shared" si="573"/>
        <v/>
      </c>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row>
    <row r="405" spans="2:38">
      <c r="B405" s="26">
        <v>14</v>
      </c>
      <c r="C405" s="30" t="s">
        <v>2</v>
      </c>
      <c r="D405" s="6" t="s">
        <v>90</v>
      </c>
      <c r="E405" s="26"/>
      <c r="F405" s="6" t="str">
        <f t="shared" ref="F405:F420" si="574">F404</f>
        <v>PT</v>
      </c>
      <c r="G405" s="6" t="s">
        <v>90</v>
      </c>
      <c r="H405" s="28"/>
      <c r="I405" s="33" t="str">
        <f>$L405</f>
        <v/>
      </c>
      <c r="J405" s="33" t="str">
        <f t="shared" ref="I405:K407" si="575">$L405</f>
        <v/>
      </c>
      <c r="K405" s="33" t="str">
        <f t="shared" si="575"/>
        <v/>
      </c>
      <c r="L405" s="33" t="str">
        <f>IF(R405="","",R405/4)</f>
        <v/>
      </c>
      <c r="M405" s="33" t="str">
        <f>IF(SUM(S405:AB405)=0,"",SUM(S405:AB405))</f>
        <v/>
      </c>
      <c r="N405" s="33" t="str">
        <f>IF(SUM(AC405:AG405)=0,"",SUM(AC405:AG405))</f>
        <v/>
      </c>
      <c r="O405" s="33" t="str">
        <f>IF(SUM(AH405:AL405)=0,"",SUM(AH405:AL405))</f>
        <v/>
      </c>
      <c r="P405" s="33"/>
      <c r="Q405" s="33"/>
      <c r="R405" s="48" t="s">
        <v>171</v>
      </c>
      <c r="S405" s="50" t="s">
        <v>171</v>
      </c>
      <c r="T405" s="50" t="s">
        <v>171</v>
      </c>
      <c r="U405" s="50" t="s">
        <v>171</v>
      </c>
      <c r="V405" s="50" t="s">
        <v>171</v>
      </c>
      <c r="W405" s="50" t="s">
        <v>171</v>
      </c>
      <c r="X405" s="50" t="s">
        <v>171</v>
      </c>
      <c r="Y405" s="50" t="s">
        <v>171</v>
      </c>
      <c r="Z405" s="50" t="s">
        <v>171</v>
      </c>
      <c r="AA405" s="50" t="s">
        <v>171</v>
      </c>
      <c r="AB405" s="50" t="s">
        <v>171</v>
      </c>
      <c r="AC405" s="50" t="s">
        <v>171</v>
      </c>
      <c r="AD405" s="50" t="s">
        <v>171</v>
      </c>
      <c r="AE405" s="50" t="s">
        <v>171</v>
      </c>
      <c r="AF405" s="50" t="s">
        <v>171</v>
      </c>
      <c r="AG405" s="50" t="s">
        <v>171</v>
      </c>
      <c r="AH405" s="50" t="s">
        <v>171</v>
      </c>
      <c r="AI405" s="50" t="s">
        <v>171</v>
      </c>
      <c r="AJ405" s="50" t="s">
        <v>171</v>
      </c>
      <c r="AK405" s="50" t="s">
        <v>171</v>
      </c>
      <c r="AL405" s="50" t="s">
        <v>171</v>
      </c>
    </row>
    <row r="406" spans="2:38">
      <c r="B406" s="26">
        <v>19</v>
      </c>
      <c r="C406" s="30" t="s">
        <v>99</v>
      </c>
      <c r="D406" s="6" t="s">
        <v>90</v>
      </c>
      <c r="E406" s="26"/>
      <c r="F406" s="6" t="str">
        <f t="shared" si="574"/>
        <v>PT</v>
      </c>
      <c r="G406" s="6" t="s">
        <v>90</v>
      </c>
      <c r="H406" s="28"/>
      <c r="I406" s="33" t="str">
        <f t="shared" si="575"/>
        <v/>
      </c>
      <c r="J406" s="33" t="str">
        <f t="shared" si="575"/>
        <v/>
      </c>
      <c r="K406" s="33" t="str">
        <f t="shared" si="575"/>
        <v/>
      </c>
      <c r="L406" s="33" t="str">
        <f>IF(R406="","",R406/4)</f>
        <v/>
      </c>
      <c r="M406" s="33" t="str">
        <f t="shared" ref="M406:M407" si="576">IF(SUM(S406:AB406)=0,"",SUM(S406:AB406))</f>
        <v/>
      </c>
      <c r="N406" s="33" t="str">
        <f t="shared" ref="N406:N407" si="577">IF(SUM(AC406:AG406)=0,"",SUM(AC406:AG406))</f>
        <v/>
      </c>
      <c r="O406" s="33" t="str">
        <f t="shared" ref="O406:O407" si="578">IF(SUM(AH406:AL406)=0,"",SUM(AH406:AL406))</f>
        <v/>
      </c>
      <c r="P406" s="33"/>
      <c r="Q406" s="33"/>
      <c r="R406" s="48" t="s">
        <v>171</v>
      </c>
      <c r="S406" s="50" t="s">
        <v>171</v>
      </c>
      <c r="T406" s="50" t="s">
        <v>171</v>
      </c>
      <c r="U406" s="50" t="s">
        <v>171</v>
      </c>
      <c r="V406" s="50" t="s">
        <v>171</v>
      </c>
      <c r="W406" s="50" t="s">
        <v>171</v>
      </c>
      <c r="X406" s="50" t="s">
        <v>171</v>
      </c>
      <c r="Y406" s="50" t="s">
        <v>171</v>
      </c>
      <c r="Z406" s="50" t="s">
        <v>171</v>
      </c>
      <c r="AA406" s="50" t="s">
        <v>171</v>
      </c>
      <c r="AB406" s="50" t="s">
        <v>171</v>
      </c>
      <c r="AC406" s="50" t="s">
        <v>171</v>
      </c>
      <c r="AD406" s="50" t="s">
        <v>171</v>
      </c>
      <c r="AE406" s="50" t="s">
        <v>171</v>
      </c>
      <c r="AF406" s="50" t="s">
        <v>171</v>
      </c>
      <c r="AG406" s="50" t="s">
        <v>171</v>
      </c>
      <c r="AH406" s="50" t="s">
        <v>171</v>
      </c>
      <c r="AI406" s="50" t="s">
        <v>171</v>
      </c>
      <c r="AJ406" s="50" t="s">
        <v>171</v>
      </c>
      <c r="AK406" s="50" t="s">
        <v>171</v>
      </c>
      <c r="AL406" s="50" t="s">
        <v>171</v>
      </c>
    </row>
    <row r="407" spans="2:38">
      <c r="B407" s="26">
        <v>24</v>
      </c>
      <c r="C407" s="30" t="s">
        <v>4</v>
      </c>
      <c r="D407" s="6" t="s">
        <v>90</v>
      </c>
      <c r="E407" s="26"/>
      <c r="F407" s="6" t="str">
        <f t="shared" si="574"/>
        <v>PT</v>
      </c>
      <c r="G407" s="6" t="s">
        <v>90</v>
      </c>
      <c r="H407" s="28"/>
      <c r="I407" s="33" t="str">
        <f t="shared" si="575"/>
        <v/>
      </c>
      <c r="J407" s="33" t="str">
        <f t="shared" si="575"/>
        <v/>
      </c>
      <c r="K407" s="33" t="str">
        <f t="shared" si="575"/>
        <v/>
      </c>
      <c r="L407" s="33" t="str">
        <f>IF(R407="","",R407/4)</f>
        <v/>
      </c>
      <c r="M407" s="33" t="str">
        <f t="shared" si="576"/>
        <v/>
      </c>
      <c r="N407" s="33" t="str">
        <f t="shared" si="577"/>
        <v/>
      </c>
      <c r="O407" s="33" t="str">
        <f t="shared" si="578"/>
        <v/>
      </c>
      <c r="P407" s="33"/>
      <c r="Q407" s="33"/>
      <c r="R407" s="48" t="s">
        <v>171</v>
      </c>
      <c r="S407" s="50" t="s">
        <v>171</v>
      </c>
      <c r="T407" s="50" t="s">
        <v>171</v>
      </c>
      <c r="U407" s="50" t="s">
        <v>171</v>
      </c>
      <c r="V407" s="50" t="s">
        <v>171</v>
      </c>
      <c r="W407" s="50" t="s">
        <v>171</v>
      </c>
      <c r="X407" s="50" t="s">
        <v>171</v>
      </c>
      <c r="Y407" s="50" t="s">
        <v>171</v>
      </c>
      <c r="Z407" s="50" t="s">
        <v>171</v>
      </c>
      <c r="AA407" s="50" t="s">
        <v>171</v>
      </c>
      <c r="AB407" s="50" t="s">
        <v>171</v>
      </c>
      <c r="AC407" s="50" t="s">
        <v>171</v>
      </c>
      <c r="AD407" s="50" t="s">
        <v>171</v>
      </c>
      <c r="AE407" s="50" t="s">
        <v>171</v>
      </c>
      <c r="AF407" s="50" t="s">
        <v>171</v>
      </c>
      <c r="AG407" s="50" t="s">
        <v>171</v>
      </c>
      <c r="AH407" s="50" t="s">
        <v>171</v>
      </c>
      <c r="AI407" s="50" t="s">
        <v>171</v>
      </c>
      <c r="AJ407" s="50" t="s">
        <v>171</v>
      </c>
      <c r="AK407" s="50" t="s">
        <v>171</v>
      </c>
      <c r="AL407" s="50" t="s">
        <v>171</v>
      </c>
    </row>
    <row r="408" spans="2:38">
      <c r="B408" s="26"/>
      <c r="C408" s="23" t="s">
        <v>92</v>
      </c>
      <c r="D408" s="6" t="str">
        <f t="shared" ref="D408" si="579">IF(SUM(I408:O408)=0,"\I: ","CHP")</f>
        <v xml:space="preserve">\I: </v>
      </c>
      <c r="E408" s="23" t="s">
        <v>63</v>
      </c>
      <c r="F408" s="6" t="str">
        <f t="shared" si="574"/>
        <v>PT</v>
      </c>
      <c r="G408" s="22" t="str">
        <f>$G$7</f>
        <v>PASTI</v>
      </c>
      <c r="H408" t="s">
        <v>33</v>
      </c>
      <c r="I408" s="42" t="str">
        <f>IF(SUM(I409:I411)=0,"",SUM(I409:I411))</f>
        <v/>
      </c>
      <c r="J408" s="42" t="str">
        <f t="shared" ref="J408:K408" si="580">IF(SUM(J409:J411)=0,"",SUM(J409:J411))</f>
        <v/>
      </c>
      <c r="K408" s="42" t="str">
        <f t="shared" si="580"/>
        <v/>
      </c>
      <c r="L408" s="42" t="str">
        <f>IF(SUM(L409:L411)=0,"",SUM(L409:L411))</f>
        <v/>
      </c>
      <c r="M408" s="43" t="str">
        <f>IF(SUM(M409:M411)=0,"",SUM(M409:M411))</f>
        <v/>
      </c>
      <c r="N408" s="43" t="str">
        <f>IF(SUM(N409:N411)=0,"",SUM(N409:N411))</f>
        <v/>
      </c>
      <c r="O408" s="43" t="str">
        <f>IF(SUM(O409:O411)=0,"",SUM(O409:O411))</f>
        <v/>
      </c>
      <c r="P408" s="32"/>
      <c r="Q408" s="32"/>
      <c r="R408" s="43"/>
      <c r="S408" s="43"/>
      <c r="T408" s="43"/>
      <c r="U408" s="43"/>
      <c r="V408" s="43"/>
      <c r="W408" s="43"/>
      <c r="X408" s="43"/>
      <c r="Y408" s="43"/>
      <c r="Z408" s="43"/>
      <c r="AA408" s="43"/>
      <c r="AB408" s="43" t="s">
        <v>171</v>
      </c>
      <c r="AC408" s="43"/>
      <c r="AD408" s="43"/>
      <c r="AE408" s="43"/>
      <c r="AF408" s="43"/>
      <c r="AG408" s="43" t="s">
        <v>171</v>
      </c>
      <c r="AH408" s="43"/>
      <c r="AI408" s="43"/>
      <c r="AJ408" s="43"/>
      <c r="AK408" s="43"/>
      <c r="AL408" s="43"/>
    </row>
    <row r="409" spans="2:38">
      <c r="B409" s="26">
        <v>35</v>
      </c>
      <c r="C409" s="30" t="s">
        <v>2</v>
      </c>
      <c r="D409" s="6" t="s">
        <v>90</v>
      </c>
      <c r="E409" s="26"/>
      <c r="F409" s="6" t="str">
        <f t="shared" si="574"/>
        <v>PT</v>
      </c>
      <c r="G409" s="6" t="s">
        <v>90</v>
      </c>
      <c r="H409" s="28"/>
      <c r="I409" s="33" t="str">
        <f t="shared" ref="I409:K413" si="581">$L409</f>
        <v/>
      </c>
      <c r="J409" s="33" t="str">
        <f t="shared" si="581"/>
        <v/>
      </c>
      <c r="K409" s="33" t="str">
        <f t="shared" si="581"/>
        <v/>
      </c>
      <c r="L409" s="33" t="str">
        <f>IF(R409="","",R409/4)</f>
        <v/>
      </c>
      <c r="M409" s="33" t="str">
        <f>IF(SUM(S409:AB409)=0,"",SUM(S409:AB409))</f>
        <v/>
      </c>
      <c r="N409" s="33" t="str">
        <f>IF(SUM(AC409:AG409)=0,"",SUM(AC409:AG409))</f>
        <v/>
      </c>
      <c r="O409" s="33" t="str">
        <f>IF(SUM(AH409:AL409)=0,"",SUM(AH409:AL409))</f>
        <v/>
      </c>
      <c r="P409" s="33"/>
      <c r="Q409" s="33"/>
      <c r="R409" s="48" t="s">
        <v>171</v>
      </c>
      <c r="S409" s="50" t="s">
        <v>171</v>
      </c>
      <c r="T409" s="50" t="s">
        <v>171</v>
      </c>
      <c r="U409" s="50" t="s">
        <v>171</v>
      </c>
      <c r="V409" s="50" t="s">
        <v>171</v>
      </c>
      <c r="W409" s="50" t="s">
        <v>171</v>
      </c>
      <c r="X409" s="50" t="s">
        <v>171</v>
      </c>
      <c r="Y409" s="50" t="s">
        <v>171</v>
      </c>
      <c r="Z409" s="50" t="s">
        <v>171</v>
      </c>
      <c r="AA409" s="50" t="s">
        <v>171</v>
      </c>
      <c r="AB409" s="50" t="s">
        <v>171</v>
      </c>
      <c r="AC409" s="50" t="s">
        <v>171</v>
      </c>
      <c r="AD409" s="50" t="s">
        <v>171</v>
      </c>
      <c r="AE409" s="50" t="s">
        <v>171</v>
      </c>
      <c r="AF409" s="50" t="s">
        <v>171</v>
      </c>
      <c r="AG409" s="50" t="s">
        <v>171</v>
      </c>
      <c r="AH409" s="50" t="s">
        <v>171</v>
      </c>
      <c r="AI409" s="50" t="s">
        <v>171</v>
      </c>
      <c r="AJ409" s="50" t="s">
        <v>171</v>
      </c>
      <c r="AK409" s="50" t="s">
        <v>171</v>
      </c>
      <c r="AL409" s="50" t="s">
        <v>171</v>
      </c>
    </row>
    <row r="410" spans="2:38">
      <c r="B410" s="26">
        <v>40</v>
      </c>
      <c r="C410" s="30" t="s">
        <v>99</v>
      </c>
      <c r="D410" s="6" t="s">
        <v>90</v>
      </c>
      <c r="E410" s="26"/>
      <c r="F410" s="6" t="str">
        <f t="shared" si="574"/>
        <v>PT</v>
      </c>
      <c r="G410" s="6" t="s">
        <v>90</v>
      </c>
      <c r="H410" s="28"/>
      <c r="I410" s="33" t="str">
        <f t="shared" si="581"/>
        <v/>
      </c>
      <c r="J410" s="33" t="str">
        <f t="shared" si="581"/>
        <v/>
      </c>
      <c r="K410" s="33" t="str">
        <f t="shared" si="581"/>
        <v/>
      </c>
      <c r="L410" s="33" t="str">
        <f>IF(R410="","",R410/4)</f>
        <v/>
      </c>
      <c r="M410" s="33" t="str">
        <f t="shared" ref="M410:M411" si="582">IF(SUM(S410:AB410)=0,"",SUM(S410:AB410))</f>
        <v/>
      </c>
      <c r="N410" s="33" t="str">
        <f t="shared" ref="N410:N411" si="583">IF(SUM(AC410:AG410)=0,"",SUM(AC410:AG410))</f>
        <v/>
      </c>
      <c r="O410" s="33" t="str">
        <f t="shared" ref="O410:O411" si="584">IF(SUM(AH410:AL410)=0,"",SUM(AH410:AL410))</f>
        <v/>
      </c>
      <c r="P410" s="33"/>
      <c r="Q410" s="33"/>
      <c r="R410" s="48" t="s">
        <v>171</v>
      </c>
      <c r="S410" s="50" t="s">
        <v>171</v>
      </c>
      <c r="T410" s="50" t="s">
        <v>171</v>
      </c>
      <c r="U410" s="50" t="s">
        <v>171</v>
      </c>
      <c r="V410" s="50" t="s">
        <v>171</v>
      </c>
      <c r="W410" s="50" t="s">
        <v>171</v>
      </c>
      <c r="X410" s="50" t="s">
        <v>171</v>
      </c>
      <c r="Y410" s="50" t="s">
        <v>171</v>
      </c>
      <c r="Z410" s="50" t="s">
        <v>171</v>
      </c>
      <c r="AA410" s="50" t="s">
        <v>171</v>
      </c>
      <c r="AB410" s="50" t="s">
        <v>171</v>
      </c>
      <c r="AC410" s="50" t="s">
        <v>171</v>
      </c>
      <c r="AD410" s="50" t="s">
        <v>171</v>
      </c>
      <c r="AE410" s="50" t="s">
        <v>171</v>
      </c>
      <c r="AF410" s="50" t="s">
        <v>171</v>
      </c>
      <c r="AG410" s="50" t="s">
        <v>171</v>
      </c>
      <c r="AH410" s="50" t="s">
        <v>171</v>
      </c>
      <c r="AI410" s="50" t="s">
        <v>171</v>
      </c>
      <c r="AJ410" s="50" t="s">
        <v>171</v>
      </c>
      <c r="AK410" s="50" t="s">
        <v>171</v>
      </c>
      <c r="AL410" s="50" t="s">
        <v>171</v>
      </c>
    </row>
    <row r="411" spans="2:38">
      <c r="B411" s="26">
        <v>45</v>
      </c>
      <c r="C411" s="30" t="s">
        <v>4</v>
      </c>
      <c r="D411" s="6" t="s">
        <v>90</v>
      </c>
      <c r="E411" s="26"/>
      <c r="F411" s="6" t="str">
        <f t="shared" si="574"/>
        <v>PT</v>
      </c>
      <c r="G411" s="6" t="s">
        <v>90</v>
      </c>
      <c r="H411" s="28"/>
      <c r="I411" s="33" t="str">
        <f t="shared" si="581"/>
        <v/>
      </c>
      <c r="J411" s="33" t="str">
        <f t="shared" si="581"/>
        <v/>
      </c>
      <c r="K411" s="33" t="str">
        <f t="shared" si="581"/>
        <v/>
      </c>
      <c r="L411" s="33" t="str">
        <f>IF(R411="","",R411/4)</f>
        <v/>
      </c>
      <c r="M411" s="33" t="str">
        <f t="shared" si="582"/>
        <v/>
      </c>
      <c r="N411" s="33" t="str">
        <f t="shared" si="583"/>
        <v/>
      </c>
      <c r="O411" s="33" t="str">
        <f t="shared" si="584"/>
        <v/>
      </c>
      <c r="P411" s="33"/>
      <c r="Q411" s="33"/>
      <c r="R411" s="48" t="s">
        <v>171</v>
      </c>
      <c r="S411" s="50" t="s">
        <v>171</v>
      </c>
      <c r="T411" s="50" t="s">
        <v>171</v>
      </c>
      <c r="U411" s="50" t="s">
        <v>171</v>
      </c>
      <c r="V411" s="50" t="s">
        <v>171</v>
      </c>
      <c r="W411" s="50" t="s">
        <v>171</v>
      </c>
      <c r="X411" s="50" t="s">
        <v>171</v>
      </c>
      <c r="Y411" s="50" t="s">
        <v>171</v>
      </c>
      <c r="Z411" s="50" t="s">
        <v>171</v>
      </c>
      <c r="AA411" s="50" t="s">
        <v>171</v>
      </c>
      <c r="AB411" s="50" t="s">
        <v>171</v>
      </c>
      <c r="AC411" s="50" t="s">
        <v>171</v>
      </c>
      <c r="AD411" s="50" t="s">
        <v>171</v>
      </c>
      <c r="AE411" s="50" t="s">
        <v>171</v>
      </c>
      <c r="AF411" s="50" t="s">
        <v>171</v>
      </c>
      <c r="AG411" s="50" t="s">
        <v>171</v>
      </c>
      <c r="AH411" s="50" t="s">
        <v>171</v>
      </c>
      <c r="AI411" s="50" t="s">
        <v>171</v>
      </c>
      <c r="AJ411" s="50" t="s">
        <v>171</v>
      </c>
      <c r="AK411" s="50" t="s">
        <v>171</v>
      </c>
      <c r="AL411" s="50" t="s">
        <v>171</v>
      </c>
    </row>
    <row r="412" spans="2:38">
      <c r="B412" s="31">
        <v>51</v>
      </c>
      <c r="C412" t="s">
        <v>7</v>
      </c>
      <c r="D412" s="6" t="str">
        <f t="shared" ref="D412:D414" si="585">IF(SUM(I412:O412)=0,"\I: ","CHP")</f>
        <v>CHP</v>
      </c>
      <c r="E412" t="s">
        <v>64</v>
      </c>
      <c r="F412" s="6" t="str">
        <f t="shared" si="574"/>
        <v>PT</v>
      </c>
      <c r="G412" s="22" t="str">
        <f t="shared" ref="G412:G414" si="586">$G$7</f>
        <v>PASTI</v>
      </c>
      <c r="H412" t="s">
        <v>34</v>
      </c>
      <c r="I412" s="42">
        <f t="shared" si="581"/>
        <v>18.55</v>
      </c>
      <c r="J412" s="42">
        <f t="shared" si="581"/>
        <v>18.55</v>
      </c>
      <c r="K412" s="42">
        <f t="shared" si="581"/>
        <v>18.55</v>
      </c>
      <c r="L412" s="42">
        <f>IF(R412="","",R412/4)</f>
        <v>18.55</v>
      </c>
      <c r="M412" s="43">
        <f>IF(SUM(S412:AB412)=0,"",SUM(S412:AB412))</f>
        <v>1324.54</v>
      </c>
      <c r="N412" s="43">
        <f>IF(SUM(AC412:AG412)=0,"",SUM(AC412:AG412))</f>
        <v>400</v>
      </c>
      <c r="O412" s="43" t="str">
        <f>IF(SUM(AH412:AL412)=0,"",SUM(AH412:AL412))</f>
        <v/>
      </c>
      <c r="P412" s="32"/>
      <c r="Q412" s="32"/>
      <c r="R412" s="48">
        <v>74.2</v>
      </c>
      <c r="S412" s="50" t="s">
        <v>171</v>
      </c>
      <c r="T412" s="50" t="s">
        <v>171</v>
      </c>
      <c r="U412" s="50">
        <v>3.5</v>
      </c>
      <c r="V412" s="50" t="s">
        <v>171</v>
      </c>
      <c r="W412" s="50" t="s">
        <v>171</v>
      </c>
      <c r="X412" s="50">
        <v>4.9000000000000004</v>
      </c>
      <c r="Y412" s="50" t="s">
        <v>171</v>
      </c>
      <c r="Z412" s="50" t="s">
        <v>171</v>
      </c>
      <c r="AA412" s="50">
        <v>916.14</v>
      </c>
      <c r="AB412" s="50">
        <v>400</v>
      </c>
      <c r="AC412" s="50">
        <v>400</v>
      </c>
      <c r="AD412" s="50" t="s">
        <v>171</v>
      </c>
      <c r="AE412" s="50" t="s">
        <v>171</v>
      </c>
      <c r="AF412" s="50" t="s">
        <v>171</v>
      </c>
      <c r="AG412" s="50" t="s">
        <v>171</v>
      </c>
      <c r="AH412" s="50" t="s">
        <v>171</v>
      </c>
      <c r="AI412" s="50" t="s">
        <v>171</v>
      </c>
      <c r="AJ412" s="50" t="s">
        <v>171</v>
      </c>
      <c r="AK412" s="50" t="s">
        <v>171</v>
      </c>
      <c r="AL412" s="50" t="s">
        <v>171</v>
      </c>
    </row>
    <row r="413" spans="2:38">
      <c r="B413" s="26">
        <v>56</v>
      </c>
      <c r="C413" t="s">
        <v>8</v>
      </c>
      <c r="D413" s="6" t="str">
        <f t="shared" si="585"/>
        <v>CHP</v>
      </c>
      <c r="E413" t="s">
        <v>65</v>
      </c>
      <c r="F413" s="6" t="str">
        <f t="shared" si="574"/>
        <v>PT</v>
      </c>
      <c r="G413" s="22" t="str">
        <f t="shared" si="586"/>
        <v>PASTI</v>
      </c>
      <c r="H413" t="s">
        <v>35</v>
      </c>
      <c r="I413" s="42">
        <f t="shared" si="581"/>
        <v>4.1749999999999998</v>
      </c>
      <c r="J413" s="42">
        <f t="shared" si="581"/>
        <v>4.1749999999999998</v>
      </c>
      <c r="K413" s="42">
        <f t="shared" si="581"/>
        <v>4.1749999999999998</v>
      </c>
      <c r="L413" s="42">
        <f>IF(R413="","",R413/4)</f>
        <v>4.1749999999999998</v>
      </c>
      <c r="M413" s="43">
        <f t="shared" ref="M413" si="587">IF(SUM(S413:AB413)=0,"",SUM(S413:AB413))</f>
        <v>472.5736</v>
      </c>
      <c r="N413" s="43" t="str">
        <f t="shared" ref="N413" si="588">IF(SUM(AC413:AG413)=0,"",SUM(AC413:AG413))</f>
        <v/>
      </c>
      <c r="O413" s="43" t="str">
        <f t="shared" ref="O413" si="589">IF(SUM(AH413:AL413)=0,"",SUM(AH413:AL413))</f>
        <v/>
      </c>
      <c r="P413" s="32"/>
      <c r="Q413" s="32"/>
      <c r="R413" s="48">
        <v>16.7</v>
      </c>
      <c r="S413" s="50">
        <v>3.6</v>
      </c>
      <c r="T413" s="50">
        <v>91.666000000000011</v>
      </c>
      <c r="U413" s="50">
        <v>33.715199999999996</v>
      </c>
      <c r="V413" s="50">
        <v>17.568000000000001</v>
      </c>
      <c r="W413" s="50">
        <v>29.6</v>
      </c>
      <c r="X413" s="50">
        <v>4.9443999999999999</v>
      </c>
      <c r="Y413" s="50" t="s">
        <v>171</v>
      </c>
      <c r="Z413" s="50" t="s">
        <v>171</v>
      </c>
      <c r="AA413" s="50">
        <v>145.6</v>
      </c>
      <c r="AB413" s="50">
        <v>145.88</v>
      </c>
      <c r="AC413" s="50" t="s">
        <v>171</v>
      </c>
      <c r="AD413" s="50" t="s">
        <v>171</v>
      </c>
      <c r="AE413" s="50" t="s">
        <v>171</v>
      </c>
      <c r="AF413" s="50" t="s">
        <v>171</v>
      </c>
      <c r="AG413" s="50" t="s">
        <v>171</v>
      </c>
      <c r="AH413" s="50" t="s">
        <v>171</v>
      </c>
      <c r="AI413" s="50" t="s">
        <v>171</v>
      </c>
      <c r="AJ413" s="50" t="s">
        <v>171</v>
      </c>
      <c r="AK413" s="50" t="s">
        <v>171</v>
      </c>
      <c r="AL413" s="50" t="s">
        <v>171</v>
      </c>
    </row>
    <row r="414" spans="2:38">
      <c r="B414" s="26"/>
      <c r="C414" s="23" t="s">
        <v>93</v>
      </c>
      <c r="D414" s="6" t="str">
        <f t="shared" si="585"/>
        <v>CHP</v>
      </c>
      <c r="E414" s="23" t="s">
        <v>66</v>
      </c>
      <c r="F414" s="6" t="str">
        <f t="shared" si="574"/>
        <v>PT</v>
      </c>
      <c r="G414" s="22" t="str">
        <f t="shared" si="586"/>
        <v>PASTI</v>
      </c>
      <c r="H414" t="s">
        <v>36</v>
      </c>
      <c r="I414" s="42">
        <f>IF(SUM(I415:I417)=0,"",SUM(I415:I417))</f>
        <v>4.75</v>
      </c>
      <c r="J414" s="42">
        <f t="shared" ref="J414:K414" si="590">IF(SUM(J415:J417)=0,"",SUM(J415:J417))</f>
        <v>4.75</v>
      </c>
      <c r="K414" s="42">
        <f t="shared" si="590"/>
        <v>4.75</v>
      </c>
      <c r="L414" s="42">
        <f>IF(SUM(L415:L417)=0,"",SUM(L415:L417))</f>
        <v>4.75</v>
      </c>
      <c r="M414" s="43">
        <f>IF(SUM(M415:M417)=0,"",SUM(M415:M417))</f>
        <v>10.715999999999999</v>
      </c>
      <c r="N414" s="43" t="str">
        <f>IF(SUM(N415:N417)=0,"",SUM(N415:N417))</f>
        <v/>
      </c>
      <c r="O414" s="43" t="str">
        <f>IF(SUM(O415:O417)=0,"",SUM(O415:O417))</f>
        <v/>
      </c>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row>
    <row r="415" spans="2:38">
      <c r="B415" s="26">
        <v>61</v>
      </c>
      <c r="C415" s="29" t="s">
        <v>4</v>
      </c>
      <c r="D415" s="6" t="s">
        <v>90</v>
      </c>
      <c r="E415" s="27"/>
      <c r="F415" s="6" t="str">
        <f t="shared" si="574"/>
        <v>PT</v>
      </c>
      <c r="G415" s="6" t="s">
        <v>90</v>
      </c>
      <c r="H415" s="28"/>
      <c r="I415" s="33">
        <f t="shared" ref="I415:K420" si="591">$L415</f>
        <v>1.2</v>
      </c>
      <c r="J415" s="33">
        <f t="shared" si="591"/>
        <v>1.2</v>
      </c>
      <c r="K415" s="33">
        <f t="shared" si="591"/>
        <v>1.2</v>
      </c>
      <c r="L415" s="33">
        <f t="shared" ref="L415:L420" si="592">IF(R415="","",R415/4)</f>
        <v>1.2</v>
      </c>
      <c r="M415" s="33">
        <f t="shared" ref="M415:M420" si="593">IF(SUM(S415:AB415)=0,"",SUM(S415:AB415))</f>
        <v>10.715999999999999</v>
      </c>
      <c r="N415" s="33" t="str">
        <f t="shared" ref="N415:N420" si="594">IF(SUM(AC415:AG415)=0,"",SUM(AC415:AG415))</f>
        <v/>
      </c>
      <c r="O415" s="33" t="str">
        <f t="shared" ref="O415:O420" si="595">IF(SUM(AH415:AL415)=0,"",SUM(AH415:AL415))</f>
        <v/>
      </c>
      <c r="P415" s="33"/>
      <c r="Q415" s="33"/>
      <c r="R415" s="48">
        <v>4.8</v>
      </c>
      <c r="S415" s="50" t="s">
        <v>171</v>
      </c>
      <c r="T415" s="50" t="s">
        <v>171</v>
      </c>
      <c r="U415" s="50" t="s">
        <v>171</v>
      </c>
      <c r="V415" s="50" t="s">
        <v>171</v>
      </c>
      <c r="W415" s="50" t="s">
        <v>171</v>
      </c>
      <c r="X415" s="50" t="s">
        <v>171</v>
      </c>
      <c r="Y415" s="50" t="s">
        <v>171</v>
      </c>
      <c r="Z415" s="50">
        <v>10.715999999999999</v>
      </c>
      <c r="AA415" s="50" t="s">
        <v>171</v>
      </c>
      <c r="AB415" s="50" t="s">
        <v>171</v>
      </c>
      <c r="AC415" s="50" t="s">
        <v>171</v>
      </c>
      <c r="AD415" s="50" t="s">
        <v>171</v>
      </c>
      <c r="AE415" s="50" t="s">
        <v>171</v>
      </c>
      <c r="AF415" s="50" t="s">
        <v>171</v>
      </c>
      <c r="AG415" s="50" t="s">
        <v>171</v>
      </c>
      <c r="AH415" s="50" t="s">
        <v>171</v>
      </c>
      <c r="AI415" s="50" t="s">
        <v>171</v>
      </c>
      <c r="AJ415" s="50" t="s">
        <v>171</v>
      </c>
      <c r="AK415" s="50" t="s">
        <v>171</v>
      </c>
      <c r="AL415" s="50" t="s">
        <v>171</v>
      </c>
    </row>
    <row r="416" spans="2:38">
      <c r="B416" s="26">
        <v>71</v>
      </c>
      <c r="C416" s="29" t="s">
        <v>10</v>
      </c>
      <c r="D416" s="6" t="s">
        <v>90</v>
      </c>
      <c r="E416" s="27"/>
      <c r="F416" s="6" t="str">
        <f t="shared" si="574"/>
        <v>PT</v>
      </c>
      <c r="G416" s="6" t="s">
        <v>90</v>
      </c>
      <c r="H416" s="28"/>
      <c r="I416" s="33">
        <f t="shared" si="591"/>
        <v>3.55</v>
      </c>
      <c r="J416" s="33">
        <f t="shared" si="591"/>
        <v>3.55</v>
      </c>
      <c r="K416" s="33">
        <f t="shared" si="591"/>
        <v>3.55</v>
      </c>
      <c r="L416" s="33">
        <f t="shared" si="592"/>
        <v>3.55</v>
      </c>
      <c r="M416" s="33" t="str">
        <f t="shared" si="593"/>
        <v/>
      </c>
      <c r="N416" s="33" t="str">
        <f t="shared" si="594"/>
        <v/>
      </c>
      <c r="O416" s="33" t="str">
        <f t="shared" si="595"/>
        <v/>
      </c>
      <c r="P416" s="33"/>
      <c r="Q416" s="33"/>
      <c r="R416" s="48">
        <v>14.2</v>
      </c>
      <c r="S416" s="50" t="s">
        <v>171</v>
      </c>
      <c r="T416" s="50" t="s">
        <v>171</v>
      </c>
      <c r="U416" s="50" t="s">
        <v>171</v>
      </c>
      <c r="V416" s="50" t="s">
        <v>171</v>
      </c>
      <c r="W416" s="50" t="s">
        <v>171</v>
      </c>
      <c r="X416" s="50" t="s">
        <v>171</v>
      </c>
      <c r="Y416" s="50" t="s">
        <v>171</v>
      </c>
      <c r="Z416" s="50" t="s">
        <v>171</v>
      </c>
      <c r="AA416" s="50" t="s">
        <v>171</v>
      </c>
      <c r="AB416" s="50" t="s">
        <v>171</v>
      </c>
      <c r="AC416" s="50" t="s">
        <v>171</v>
      </c>
      <c r="AD416" s="50" t="s">
        <v>171</v>
      </c>
      <c r="AE416" s="50" t="s">
        <v>171</v>
      </c>
      <c r="AF416" s="50" t="s">
        <v>171</v>
      </c>
      <c r="AG416" s="50" t="s">
        <v>171</v>
      </c>
      <c r="AH416" s="50" t="s">
        <v>171</v>
      </c>
      <c r="AI416" s="50" t="s">
        <v>171</v>
      </c>
      <c r="AJ416" s="50" t="s">
        <v>171</v>
      </c>
      <c r="AK416" s="50" t="s">
        <v>171</v>
      </c>
      <c r="AL416" s="50" t="s">
        <v>171</v>
      </c>
    </row>
    <row r="417" spans="2:38">
      <c r="B417" s="26">
        <v>76</v>
      </c>
      <c r="C417" s="29" t="s">
        <v>101</v>
      </c>
      <c r="D417" s="6" t="s">
        <v>90</v>
      </c>
      <c r="E417" s="27"/>
      <c r="F417" s="6" t="str">
        <f t="shared" si="574"/>
        <v>PT</v>
      </c>
      <c r="G417" s="6" t="s">
        <v>90</v>
      </c>
      <c r="H417" s="28"/>
      <c r="I417" s="33" t="str">
        <f t="shared" si="591"/>
        <v/>
      </c>
      <c r="J417" s="33" t="str">
        <f t="shared" si="591"/>
        <v/>
      </c>
      <c r="K417" s="33" t="str">
        <f t="shared" si="591"/>
        <v/>
      </c>
      <c r="L417" s="33" t="str">
        <f t="shared" si="592"/>
        <v/>
      </c>
      <c r="M417" s="33" t="str">
        <f t="shared" si="593"/>
        <v/>
      </c>
      <c r="N417" s="33" t="str">
        <f t="shared" si="594"/>
        <v/>
      </c>
      <c r="O417" s="33" t="str">
        <f t="shared" si="595"/>
        <v/>
      </c>
      <c r="P417" s="33"/>
      <c r="Q417" s="33"/>
      <c r="R417" s="48" t="s">
        <v>171</v>
      </c>
      <c r="S417" s="50" t="s">
        <v>171</v>
      </c>
      <c r="T417" s="50" t="s">
        <v>171</v>
      </c>
      <c r="U417" s="50" t="s">
        <v>171</v>
      </c>
      <c r="V417" s="50" t="s">
        <v>171</v>
      </c>
      <c r="W417" s="50" t="s">
        <v>171</v>
      </c>
      <c r="X417" s="50" t="s">
        <v>171</v>
      </c>
      <c r="Y417" s="50" t="s">
        <v>171</v>
      </c>
      <c r="Z417" s="50" t="s">
        <v>171</v>
      </c>
      <c r="AA417" s="50" t="s">
        <v>171</v>
      </c>
      <c r="AB417" s="50" t="s">
        <v>171</v>
      </c>
      <c r="AC417" s="50" t="s">
        <v>171</v>
      </c>
      <c r="AD417" s="50" t="s">
        <v>171</v>
      </c>
      <c r="AE417" s="50" t="s">
        <v>171</v>
      </c>
      <c r="AF417" s="50" t="s">
        <v>171</v>
      </c>
      <c r="AG417" s="50" t="s">
        <v>171</v>
      </c>
      <c r="AH417" s="50" t="s">
        <v>171</v>
      </c>
      <c r="AI417" s="50" t="s">
        <v>171</v>
      </c>
      <c r="AJ417" s="50" t="s">
        <v>171</v>
      </c>
      <c r="AK417" s="50" t="s">
        <v>171</v>
      </c>
      <c r="AL417" s="50" t="s">
        <v>171</v>
      </c>
    </row>
    <row r="418" spans="2:38">
      <c r="B418" s="26">
        <v>81</v>
      </c>
      <c r="C418" t="s">
        <v>12</v>
      </c>
      <c r="D418" s="6" t="str">
        <f t="shared" ref="D418:D420" si="596">IF(SUM(I418:O418)=0,"\I: ","CHP")</f>
        <v>CHP</v>
      </c>
      <c r="E418" t="s">
        <v>62</v>
      </c>
      <c r="F418" s="6" t="str">
        <f t="shared" si="574"/>
        <v>PT</v>
      </c>
      <c r="G418" s="22" t="str">
        <f t="shared" ref="G418:G420" si="597">$G$7</f>
        <v>PASTI</v>
      </c>
      <c r="H418" t="s">
        <v>32</v>
      </c>
      <c r="I418" s="42">
        <f t="shared" si="591"/>
        <v>101.03915999999997</v>
      </c>
      <c r="J418" s="42">
        <f t="shared" si="591"/>
        <v>101.03915999999997</v>
      </c>
      <c r="K418" s="42">
        <f t="shared" si="591"/>
        <v>101.03915999999997</v>
      </c>
      <c r="L418" s="42">
        <f t="shared" si="592"/>
        <v>101.03915999999997</v>
      </c>
      <c r="M418" s="43">
        <f t="shared" si="593"/>
        <v>90.144000000000005</v>
      </c>
      <c r="N418" s="43">
        <f t="shared" si="594"/>
        <v>12.31</v>
      </c>
      <c r="O418" s="43" t="str">
        <f t="shared" si="595"/>
        <v/>
      </c>
      <c r="P418" s="32"/>
      <c r="Q418" s="32"/>
      <c r="R418" s="48">
        <v>404.15663999999987</v>
      </c>
      <c r="S418" s="50">
        <v>16.826000000000001</v>
      </c>
      <c r="T418" s="50">
        <v>39.200000000000003</v>
      </c>
      <c r="U418" s="50">
        <v>33.398000000000003</v>
      </c>
      <c r="V418" s="50" t="s">
        <v>171</v>
      </c>
      <c r="W418" s="50">
        <v>0.72</v>
      </c>
      <c r="X418" s="50" t="s">
        <v>171</v>
      </c>
      <c r="Y418" s="50" t="s">
        <v>171</v>
      </c>
      <c r="Z418" s="50" t="s">
        <v>171</v>
      </c>
      <c r="AA418" s="50" t="s">
        <v>171</v>
      </c>
      <c r="AB418" s="50" t="s">
        <v>171</v>
      </c>
      <c r="AC418" s="50" t="s">
        <v>171</v>
      </c>
      <c r="AD418" s="50" t="s">
        <v>171</v>
      </c>
      <c r="AE418" s="50" t="s">
        <v>171</v>
      </c>
      <c r="AF418" s="50" t="s">
        <v>171</v>
      </c>
      <c r="AG418" s="50">
        <v>12.31</v>
      </c>
      <c r="AH418" s="50" t="s">
        <v>171</v>
      </c>
      <c r="AI418" s="50" t="s">
        <v>171</v>
      </c>
      <c r="AJ418" s="50" t="s">
        <v>171</v>
      </c>
      <c r="AK418" s="50" t="s">
        <v>171</v>
      </c>
      <c r="AL418" s="50" t="s">
        <v>171</v>
      </c>
    </row>
    <row r="419" spans="2:38">
      <c r="B419" s="26">
        <v>102</v>
      </c>
      <c r="C419" t="s">
        <v>13</v>
      </c>
      <c r="D419" s="6" t="str">
        <f t="shared" si="596"/>
        <v>CHP</v>
      </c>
      <c r="E419" t="s">
        <v>61</v>
      </c>
      <c r="F419" s="6" t="str">
        <f t="shared" si="574"/>
        <v>PT</v>
      </c>
      <c r="G419" s="22" t="str">
        <f t="shared" si="597"/>
        <v>PASTI</v>
      </c>
      <c r="H419" t="s">
        <v>31</v>
      </c>
      <c r="I419" s="42">
        <f t="shared" si="591"/>
        <v>71.3125</v>
      </c>
      <c r="J419" s="42">
        <f t="shared" si="591"/>
        <v>71.3125</v>
      </c>
      <c r="K419" s="42">
        <f t="shared" si="591"/>
        <v>71.3125</v>
      </c>
      <c r="L419" s="42">
        <f t="shared" si="592"/>
        <v>71.3125</v>
      </c>
      <c r="M419" s="43">
        <f t="shared" si="593"/>
        <v>16.178000000000001</v>
      </c>
      <c r="N419" s="43" t="str">
        <f t="shared" si="594"/>
        <v/>
      </c>
      <c r="O419" s="43" t="str">
        <f t="shared" si="595"/>
        <v/>
      </c>
      <c r="P419" s="32"/>
      <c r="Q419" s="32"/>
      <c r="R419" s="48">
        <v>285.25</v>
      </c>
      <c r="S419" s="50" t="s">
        <v>171</v>
      </c>
      <c r="T419" s="50" t="s">
        <v>171</v>
      </c>
      <c r="U419" s="50" t="s">
        <v>171</v>
      </c>
      <c r="V419" s="50">
        <v>3.3</v>
      </c>
      <c r="W419" s="50" t="s">
        <v>171</v>
      </c>
      <c r="X419" s="50">
        <v>12.878</v>
      </c>
      <c r="Y419" s="50" t="s">
        <v>171</v>
      </c>
      <c r="Z419" s="50" t="s">
        <v>171</v>
      </c>
      <c r="AA419" s="50" t="s">
        <v>171</v>
      </c>
      <c r="AB419" s="50" t="s">
        <v>171</v>
      </c>
      <c r="AC419" s="50" t="s">
        <v>171</v>
      </c>
      <c r="AD419" s="50" t="s">
        <v>171</v>
      </c>
      <c r="AE419" s="50" t="s">
        <v>171</v>
      </c>
      <c r="AF419" s="50" t="s">
        <v>171</v>
      </c>
      <c r="AG419" s="50" t="s">
        <v>171</v>
      </c>
      <c r="AH419" s="50" t="s">
        <v>171</v>
      </c>
      <c r="AI419" s="50" t="s">
        <v>171</v>
      </c>
      <c r="AJ419" s="50" t="s">
        <v>171</v>
      </c>
      <c r="AK419" s="50" t="s">
        <v>171</v>
      </c>
      <c r="AL419" s="50" t="s">
        <v>171</v>
      </c>
    </row>
    <row r="420" spans="2:38">
      <c r="B420" s="35">
        <v>118</v>
      </c>
      <c r="C420" s="5" t="s">
        <v>14</v>
      </c>
      <c r="D420" s="5" t="str">
        <f t="shared" si="596"/>
        <v>CHP</v>
      </c>
      <c r="E420" s="5" t="s">
        <v>58</v>
      </c>
      <c r="F420" s="5" t="str">
        <f t="shared" si="574"/>
        <v>PT</v>
      </c>
      <c r="G420" s="36" t="str">
        <f t="shared" si="597"/>
        <v>PASTI</v>
      </c>
      <c r="H420" s="5" t="s">
        <v>28</v>
      </c>
      <c r="I420" s="52">
        <f t="shared" si="591"/>
        <v>42.288499999999999</v>
      </c>
      <c r="J420" s="52">
        <f t="shared" si="591"/>
        <v>42.288499999999999</v>
      </c>
      <c r="K420" s="52">
        <f t="shared" si="591"/>
        <v>42.288499999999999</v>
      </c>
      <c r="L420" s="52">
        <f t="shared" si="592"/>
        <v>42.288499999999999</v>
      </c>
      <c r="M420" s="44">
        <f t="shared" si="593"/>
        <v>122.774</v>
      </c>
      <c r="N420" s="44" t="str">
        <f t="shared" si="594"/>
        <v/>
      </c>
      <c r="O420" s="44" t="str">
        <f t="shared" si="595"/>
        <v/>
      </c>
      <c r="P420" s="32"/>
      <c r="Q420" s="32"/>
      <c r="R420" s="49">
        <v>169.154</v>
      </c>
      <c r="S420" s="51">
        <v>41.76</v>
      </c>
      <c r="T420" s="51" t="s">
        <v>171</v>
      </c>
      <c r="U420" s="51">
        <v>7.6139999999999999</v>
      </c>
      <c r="V420" s="51" t="s">
        <v>171</v>
      </c>
      <c r="W420" s="51" t="s">
        <v>171</v>
      </c>
      <c r="X420" s="51" t="s">
        <v>171</v>
      </c>
      <c r="Y420" s="51">
        <v>10.199999999999999</v>
      </c>
      <c r="Z420" s="51" t="s">
        <v>171</v>
      </c>
      <c r="AA420" s="51">
        <v>12</v>
      </c>
      <c r="AB420" s="51">
        <v>51.2</v>
      </c>
      <c r="AC420" s="51" t="s">
        <v>171</v>
      </c>
      <c r="AD420" s="51" t="s">
        <v>171</v>
      </c>
      <c r="AE420" s="51" t="s">
        <v>171</v>
      </c>
      <c r="AF420" s="51" t="s">
        <v>171</v>
      </c>
      <c r="AG420" s="51" t="s">
        <v>171</v>
      </c>
      <c r="AH420" s="51" t="s">
        <v>171</v>
      </c>
      <c r="AI420" s="51" t="s">
        <v>171</v>
      </c>
      <c r="AJ420" s="51" t="s">
        <v>171</v>
      </c>
      <c r="AK420" s="51" t="s">
        <v>171</v>
      </c>
      <c r="AL420" s="51" t="s">
        <v>171</v>
      </c>
    </row>
    <row r="421" spans="2:38">
      <c r="B421" s="26">
        <v>9</v>
      </c>
      <c r="C421" t="s">
        <v>1</v>
      </c>
      <c r="D421" s="6" t="str">
        <f>IF(SUM(I421:O421)=0,"\I: ","CHP")</f>
        <v xml:space="preserve">\I: </v>
      </c>
      <c r="E421" t="s">
        <v>59</v>
      </c>
      <c r="F421" s="34" t="s">
        <v>124</v>
      </c>
      <c r="G421" s="22" t="str">
        <f>$G$7</f>
        <v>PASTI</v>
      </c>
      <c r="H421" s="22" t="s">
        <v>29</v>
      </c>
      <c r="I421" s="42" t="str">
        <f>$L421</f>
        <v/>
      </c>
      <c r="J421" s="42" t="str">
        <f>$L421</f>
        <v/>
      </c>
      <c r="K421" s="42" t="str">
        <f>$L421</f>
        <v/>
      </c>
      <c r="L421" s="42" t="str">
        <f>IF(R421="","",R421/4)</f>
        <v/>
      </c>
      <c r="M421" s="43" t="str">
        <f>IF(SUM(S421:AB421)=0,"",SUM(S421:AB421))</f>
        <v/>
      </c>
      <c r="N421" s="43" t="str">
        <f>IF(SUM(AC421:AG421)=0,"",SUM(AC421:AG421))</f>
        <v/>
      </c>
      <c r="O421" s="43" t="str">
        <f>IF(SUM(AH421:AL421)=0,"",SUM(AH421:AL421))</f>
        <v/>
      </c>
      <c r="P421" s="32"/>
      <c r="Q421" s="32"/>
      <c r="R421" s="48" t="s">
        <v>171</v>
      </c>
      <c r="S421" s="50" t="s">
        <v>171</v>
      </c>
      <c r="T421" s="50" t="s">
        <v>171</v>
      </c>
      <c r="U421" s="50" t="s">
        <v>171</v>
      </c>
      <c r="V421" s="50" t="s">
        <v>171</v>
      </c>
      <c r="W421" s="50" t="s">
        <v>171</v>
      </c>
      <c r="X421" s="50" t="s">
        <v>171</v>
      </c>
      <c r="Y421" s="50" t="s">
        <v>171</v>
      </c>
      <c r="Z421" s="50" t="s">
        <v>171</v>
      </c>
      <c r="AA421" s="50" t="s">
        <v>171</v>
      </c>
      <c r="AB421" s="50" t="s">
        <v>171</v>
      </c>
      <c r="AC421" s="50" t="s">
        <v>171</v>
      </c>
      <c r="AD421" s="50" t="s">
        <v>171</v>
      </c>
      <c r="AE421" s="50" t="s">
        <v>171</v>
      </c>
      <c r="AF421" s="50" t="s">
        <v>171</v>
      </c>
      <c r="AG421" s="50" t="s">
        <v>171</v>
      </c>
      <c r="AH421" s="50" t="s">
        <v>171</v>
      </c>
      <c r="AI421" s="50" t="s">
        <v>171</v>
      </c>
      <c r="AJ421" s="50" t="s">
        <v>171</v>
      </c>
      <c r="AK421" s="50" t="s">
        <v>171</v>
      </c>
      <c r="AL421" s="50" t="s">
        <v>171</v>
      </c>
    </row>
    <row r="422" spans="2:38">
      <c r="B422" s="26"/>
      <c r="C422" s="23" t="s">
        <v>92</v>
      </c>
      <c r="D422" s="6" t="str">
        <f>IF(SUM(I422:O422)=0,"\I: ","CHP")</f>
        <v>CHP</v>
      </c>
      <c r="E422" s="23" t="s">
        <v>60</v>
      </c>
      <c r="F422" s="6" t="str">
        <f>F421</f>
        <v>RO</v>
      </c>
      <c r="G422" s="22" t="str">
        <f>$G$7</f>
        <v>PASTI</v>
      </c>
      <c r="H422" t="s">
        <v>30</v>
      </c>
      <c r="I422" s="42">
        <f>IF(SUM(I423:I425)=0,"",SUM(I423:I425))</f>
        <v>418.27499999999998</v>
      </c>
      <c r="J422" s="42">
        <f t="shared" ref="J422:L422" si="598">IF(SUM(J423:J425)=0,"",SUM(J423:J425))</f>
        <v>418.27499999999998</v>
      </c>
      <c r="K422" s="42">
        <f t="shared" si="598"/>
        <v>418.27499999999998</v>
      </c>
      <c r="L422" s="42">
        <f t="shared" si="598"/>
        <v>418.27499999999998</v>
      </c>
      <c r="M422" s="43" t="str">
        <f>IF(SUM(M423:M425)=0,"",SUM(M423:M425))</f>
        <v/>
      </c>
      <c r="N422" s="43" t="str">
        <f t="shared" ref="N422:O422" si="599">IF(SUM(N423:N425)=0,"",SUM(N423:N425))</f>
        <v/>
      </c>
      <c r="O422" s="43" t="str">
        <f t="shared" si="599"/>
        <v/>
      </c>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row>
    <row r="423" spans="2:38">
      <c r="B423" s="26">
        <v>14</v>
      </c>
      <c r="C423" s="30" t="s">
        <v>2</v>
      </c>
      <c r="D423" s="6" t="s">
        <v>90</v>
      </c>
      <c r="E423" s="26"/>
      <c r="F423" s="6" t="str">
        <f t="shared" ref="F423:F438" si="600">F422</f>
        <v>RO</v>
      </c>
      <c r="G423" s="6" t="s">
        <v>90</v>
      </c>
      <c r="H423" s="28"/>
      <c r="I423" s="33" t="str">
        <f>$L423</f>
        <v/>
      </c>
      <c r="J423" s="33" t="str">
        <f t="shared" ref="I423:K425" si="601">$L423</f>
        <v/>
      </c>
      <c r="K423" s="33" t="str">
        <f t="shared" si="601"/>
        <v/>
      </c>
      <c r="L423" s="33" t="str">
        <f>IF(R423="","",R423/4)</f>
        <v/>
      </c>
      <c r="M423" s="33" t="str">
        <f>IF(SUM(S423:AB423)=0,"",SUM(S423:AB423))</f>
        <v/>
      </c>
      <c r="N423" s="33" t="str">
        <f>IF(SUM(AC423:AG423)=0,"",SUM(AC423:AG423))</f>
        <v/>
      </c>
      <c r="O423" s="33" t="str">
        <f>IF(SUM(AH423:AL423)=0,"",SUM(AH423:AL423))</f>
        <v/>
      </c>
      <c r="P423" s="33"/>
      <c r="Q423" s="33"/>
      <c r="R423" s="48" t="s">
        <v>171</v>
      </c>
      <c r="S423" s="50" t="s">
        <v>171</v>
      </c>
      <c r="T423" s="50" t="s">
        <v>171</v>
      </c>
      <c r="U423" s="50" t="s">
        <v>171</v>
      </c>
      <c r="V423" s="50" t="s">
        <v>171</v>
      </c>
      <c r="W423" s="50" t="s">
        <v>171</v>
      </c>
      <c r="X423" s="50" t="s">
        <v>171</v>
      </c>
      <c r="Y423" s="50" t="s">
        <v>171</v>
      </c>
      <c r="Z423" s="50" t="s">
        <v>171</v>
      </c>
      <c r="AA423" s="50" t="s">
        <v>171</v>
      </c>
      <c r="AB423" s="50" t="s">
        <v>171</v>
      </c>
      <c r="AC423" s="50" t="s">
        <v>171</v>
      </c>
      <c r="AD423" s="50" t="s">
        <v>171</v>
      </c>
      <c r="AE423" s="50" t="s">
        <v>171</v>
      </c>
      <c r="AF423" s="50" t="s">
        <v>171</v>
      </c>
      <c r="AG423" s="50" t="s">
        <v>171</v>
      </c>
      <c r="AH423" s="50" t="s">
        <v>171</v>
      </c>
      <c r="AI423" s="50" t="s">
        <v>171</v>
      </c>
      <c r="AJ423" s="50" t="s">
        <v>171</v>
      </c>
      <c r="AK423" s="50" t="s">
        <v>171</v>
      </c>
      <c r="AL423" s="50" t="s">
        <v>171</v>
      </c>
    </row>
    <row r="424" spans="2:38">
      <c r="B424" s="26">
        <v>19</v>
      </c>
      <c r="C424" s="30" t="s">
        <v>99</v>
      </c>
      <c r="D424" s="6" t="s">
        <v>90</v>
      </c>
      <c r="E424" s="26"/>
      <c r="F424" s="6" t="str">
        <f t="shared" si="600"/>
        <v>RO</v>
      </c>
      <c r="G424" s="6" t="s">
        <v>90</v>
      </c>
      <c r="H424" s="28"/>
      <c r="I424" s="33" t="str">
        <f t="shared" si="601"/>
        <v/>
      </c>
      <c r="J424" s="33" t="str">
        <f t="shared" si="601"/>
        <v/>
      </c>
      <c r="K424" s="33" t="str">
        <f t="shared" si="601"/>
        <v/>
      </c>
      <c r="L424" s="33" t="str">
        <f>IF(R424="","",R424/4)</f>
        <v/>
      </c>
      <c r="M424" s="33" t="str">
        <f t="shared" ref="M424:M425" si="602">IF(SUM(S424:AB424)=0,"",SUM(S424:AB424))</f>
        <v/>
      </c>
      <c r="N424" s="33" t="str">
        <f t="shared" ref="N424:N425" si="603">IF(SUM(AC424:AG424)=0,"",SUM(AC424:AG424))</f>
        <v/>
      </c>
      <c r="O424" s="33" t="str">
        <f t="shared" ref="O424:O425" si="604">IF(SUM(AH424:AL424)=0,"",SUM(AH424:AL424))</f>
        <v/>
      </c>
      <c r="P424" s="33"/>
      <c r="Q424" s="33"/>
      <c r="R424" s="48" t="s">
        <v>171</v>
      </c>
      <c r="S424" s="50" t="s">
        <v>171</v>
      </c>
      <c r="T424" s="50" t="s">
        <v>171</v>
      </c>
      <c r="U424" s="50" t="s">
        <v>171</v>
      </c>
      <c r="V424" s="50" t="s">
        <v>171</v>
      </c>
      <c r="W424" s="50" t="s">
        <v>171</v>
      </c>
      <c r="X424" s="50" t="s">
        <v>171</v>
      </c>
      <c r="Y424" s="50" t="s">
        <v>171</v>
      </c>
      <c r="Z424" s="50" t="s">
        <v>171</v>
      </c>
      <c r="AA424" s="50" t="s">
        <v>171</v>
      </c>
      <c r="AB424" s="50" t="s">
        <v>171</v>
      </c>
      <c r="AC424" s="50" t="s">
        <v>171</v>
      </c>
      <c r="AD424" s="50" t="s">
        <v>171</v>
      </c>
      <c r="AE424" s="50" t="s">
        <v>171</v>
      </c>
      <c r="AF424" s="50" t="s">
        <v>171</v>
      </c>
      <c r="AG424" s="50" t="s">
        <v>171</v>
      </c>
      <c r="AH424" s="50" t="s">
        <v>171</v>
      </c>
      <c r="AI424" s="50" t="s">
        <v>171</v>
      </c>
      <c r="AJ424" s="50" t="s">
        <v>171</v>
      </c>
      <c r="AK424" s="50" t="s">
        <v>171</v>
      </c>
      <c r="AL424" s="50" t="s">
        <v>171</v>
      </c>
    </row>
    <row r="425" spans="2:38">
      <c r="B425" s="26">
        <v>24</v>
      </c>
      <c r="C425" s="30" t="s">
        <v>4</v>
      </c>
      <c r="D425" s="6" t="s">
        <v>90</v>
      </c>
      <c r="E425" s="26"/>
      <c r="F425" s="6" t="str">
        <f t="shared" si="600"/>
        <v>RO</v>
      </c>
      <c r="G425" s="6" t="s">
        <v>90</v>
      </c>
      <c r="H425" s="28"/>
      <c r="I425" s="33">
        <f t="shared" si="601"/>
        <v>418.27499999999998</v>
      </c>
      <c r="J425" s="33">
        <f t="shared" si="601"/>
        <v>418.27499999999998</v>
      </c>
      <c r="K425" s="33">
        <f t="shared" si="601"/>
        <v>418.27499999999998</v>
      </c>
      <c r="L425" s="33">
        <f>IF(R425="","",R425/4)</f>
        <v>418.27499999999998</v>
      </c>
      <c r="M425" s="33" t="str">
        <f t="shared" si="602"/>
        <v/>
      </c>
      <c r="N425" s="33" t="str">
        <f t="shared" si="603"/>
        <v/>
      </c>
      <c r="O425" s="33" t="str">
        <f t="shared" si="604"/>
        <v/>
      </c>
      <c r="P425" s="33"/>
      <c r="Q425" s="33"/>
      <c r="R425" s="48">
        <v>1673.1</v>
      </c>
      <c r="S425" s="50" t="s">
        <v>171</v>
      </c>
      <c r="T425" s="50" t="s">
        <v>171</v>
      </c>
      <c r="U425" s="50" t="s">
        <v>171</v>
      </c>
      <c r="V425" s="50" t="s">
        <v>171</v>
      </c>
      <c r="W425" s="50" t="s">
        <v>171</v>
      </c>
      <c r="X425" s="50" t="s">
        <v>171</v>
      </c>
      <c r="Y425" s="50" t="s">
        <v>171</v>
      </c>
      <c r="Z425" s="50" t="s">
        <v>171</v>
      </c>
      <c r="AA425" s="50" t="s">
        <v>171</v>
      </c>
      <c r="AB425" s="50" t="s">
        <v>171</v>
      </c>
      <c r="AC425" s="50" t="s">
        <v>171</v>
      </c>
      <c r="AD425" s="50" t="s">
        <v>171</v>
      </c>
      <c r="AE425" s="50" t="s">
        <v>171</v>
      </c>
      <c r="AF425" s="50" t="s">
        <v>171</v>
      </c>
      <c r="AG425" s="50" t="s">
        <v>171</v>
      </c>
      <c r="AH425" s="50" t="s">
        <v>171</v>
      </c>
      <c r="AI425" s="50" t="s">
        <v>171</v>
      </c>
      <c r="AJ425" s="50" t="s">
        <v>171</v>
      </c>
      <c r="AK425" s="50" t="s">
        <v>171</v>
      </c>
      <c r="AL425" s="50" t="s">
        <v>171</v>
      </c>
    </row>
    <row r="426" spans="2:38">
      <c r="B426" s="26"/>
      <c r="C426" s="23" t="s">
        <v>92</v>
      </c>
      <c r="D426" s="6" t="str">
        <f t="shared" ref="D426" si="605">IF(SUM(I426:O426)=0,"\I: ","CHP")</f>
        <v>CHP</v>
      </c>
      <c r="E426" s="23" t="s">
        <v>63</v>
      </c>
      <c r="F426" s="6" t="str">
        <f t="shared" si="600"/>
        <v>RO</v>
      </c>
      <c r="G426" s="22" t="str">
        <f>$G$7</f>
        <v>PASTI</v>
      </c>
      <c r="H426" t="s">
        <v>33</v>
      </c>
      <c r="I426" s="42">
        <f>IF(SUM(I427:I429)=0,"",SUM(I427:I429))</f>
        <v>497.39000000000004</v>
      </c>
      <c r="J426" s="42">
        <f t="shared" ref="J426:K426" si="606">IF(SUM(J427:J429)=0,"",SUM(J427:J429))</f>
        <v>497.39000000000004</v>
      </c>
      <c r="K426" s="42">
        <f t="shared" si="606"/>
        <v>497.39000000000004</v>
      </c>
      <c r="L426" s="42">
        <f>IF(SUM(L427:L429)=0,"",SUM(L427:L429))</f>
        <v>497.39000000000004</v>
      </c>
      <c r="M426" s="43">
        <f>IF(SUM(M427:M429)=0,"",SUM(M427:M429))</f>
        <v>21</v>
      </c>
      <c r="N426" s="43" t="str">
        <f>IF(SUM(N427:N429)=0,"",SUM(N427:N429))</f>
        <v/>
      </c>
      <c r="O426" s="43" t="str">
        <f>IF(SUM(O427:O429)=0,"",SUM(O427:O429))</f>
        <v/>
      </c>
      <c r="P426" s="32"/>
      <c r="Q426" s="32"/>
      <c r="R426" s="43"/>
      <c r="S426" s="43"/>
      <c r="T426" s="43"/>
      <c r="U426" s="43"/>
      <c r="V426" s="43"/>
      <c r="W426" s="43"/>
      <c r="X426" s="43"/>
      <c r="Y426" s="43"/>
      <c r="Z426" s="43"/>
      <c r="AA426" s="43"/>
      <c r="AB426" s="43" t="s">
        <v>171</v>
      </c>
      <c r="AC426" s="43"/>
      <c r="AD426" s="43"/>
      <c r="AE426" s="43"/>
      <c r="AF426" s="43"/>
      <c r="AG426" s="43" t="s">
        <v>171</v>
      </c>
      <c r="AH426" s="43"/>
      <c r="AI426" s="43"/>
      <c r="AJ426" s="43"/>
      <c r="AK426" s="43"/>
      <c r="AL426" s="43"/>
    </row>
    <row r="427" spans="2:38">
      <c r="B427" s="26">
        <v>35</v>
      </c>
      <c r="C427" s="30" t="s">
        <v>2</v>
      </c>
      <c r="D427" s="6" t="s">
        <v>90</v>
      </c>
      <c r="E427" s="26"/>
      <c r="F427" s="6" t="str">
        <f t="shared" si="600"/>
        <v>RO</v>
      </c>
      <c r="G427" s="6" t="s">
        <v>90</v>
      </c>
      <c r="H427" s="28"/>
      <c r="I427" s="33" t="str">
        <f t="shared" ref="I427:K431" si="607">$L427</f>
        <v/>
      </c>
      <c r="J427" s="33" t="str">
        <f t="shared" si="607"/>
        <v/>
      </c>
      <c r="K427" s="33" t="str">
        <f t="shared" si="607"/>
        <v/>
      </c>
      <c r="L427" s="33" t="str">
        <f>IF(R427="","",R427/4)</f>
        <v/>
      </c>
      <c r="M427" s="33" t="str">
        <f>IF(SUM(S427:AB427)=0,"",SUM(S427:AB427))</f>
        <v/>
      </c>
      <c r="N427" s="33" t="str">
        <f>IF(SUM(AC427:AG427)=0,"",SUM(AC427:AG427))</f>
        <v/>
      </c>
      <c r="O427" s="33" t="str">
        <f>IF(SUM(AH427:AL427)=0,"",SUM(AH427:AL427))</f>
        <v/>
      </c>
      <c r="P427" s="33"/>
      <c r="Q427" s="33"/>
      <c r="R427" s="48" t="s">
        <v>171</v>
      </c>
      <c r="S427" s="50" t="s">
        <v>171</v>
      </c>
      <c r="T427" s="50" t="s">
        <v>171</v>
      </c>
      <c r="U427" s="50" t="s">
        <v>171</v>
      </c>
      <c r="V427" s="50" t="s">
        <v>171</v>
      </c>
      <c r="W427" s="50" t="s">
        <v>171</v>
      </c>
      <c r="X427" s="50" t="s">
        <v>171</v>
      </c>
      <c r="Y427" s="50" t="s">
        <v>171</v>
      </c>
      <c r="Z427" s="50" t="s">
        <v>171</v>
      </c>
      <c r="AA427" s="50" t="s">
        <v>171</v>
      </c>
      <c r="AB427" s="50" t="s">
        <v>171</v>
      </c>
      <c r="AC427" s="50" t="s">
        <v>171</v>
      </c>
      <c r="AD427" s="50" t="s">
        <v>171</v>
      </c>
      <c r="AE427" s="50" t="s">
        <v>171</v>
      </c>
      <c r="AF427" s="50" t="s">
        <v>171</v>
      </c>
      <c r="AG427" s="50" t="s">
        <v>171</v>
      </c>
      <c r="AH427" s="50" t="s">
        <v>171</v>
      </c>
      <c r="AI427" s="50" t="s">
        <v>171</v>
      </c>
      <c r="AJ427" s="50" t="s">
        <v>171</v>
      </c>
      <c r="AK427" s="50" t="s">
        <v>171</v>
      </c>
      <c r="AL427" s="50" t="s">
        <v>171</v>
      </c>
    </row>
    <row r="428" spans="2:38">
      <c r="B428" s="26">
        <v>40</v>
      </c>
      <c r="C428" s="30" t="s">
        <v>99</v>
      </c>
      <c r="D428" s="6" t="s">
        <v>90</v>
      </c>
      <c r="E428" s="26"/>
      <c r="F428" s="6" t="str">
        <f t="shared" si="600"/>
        <v>RO</v>
      </c>
      <c r="G428" s="6" t="s">
        <v>90</v>
      </c>
      <c r="H428" s="28"/>
      <c r="I428" s="33" t="str">
        <f t="shared" si="607"/>
        <v/>
      </c>
      <c r="J428" s="33" t="str">
        <f t="shared" si="607"/>
        <v/>
      </c>
      <c r="K428" s="33" t="str">
        <f t="shared" si="607"/>
        <v/>
      </c>
      <c r="L428" s="33" t="str">
        <f>IF(R428="","",R428/4)</f>
        <v/>
      </c>
      <c r="M428" s="33" t="str">
        <f t="shared" ref="M428:M429" si="608">IF(SUM(S428:AB428)=0,"",SUM(S428:AB428))</f>
        <v/>
      </c>
      <c r="N428" s="33" t="str">
        <f t="shared" ref="N428:N429" si="609">IF(SUM(AC428:AG428)=0,"",SUM(AC428:AG428))</f>
        <v/>
      </c>
      <c r="O428" s="33" t="str">
        <f t="shared" ref="O428:O429" si="610">IF(SUM(AH428:AL428)=0,"",SUM(AH428:AL428))</f>
        <v/>
      </c>
      <c r="P428" s="33"/>
      <c r="Q428" s="33"/>
      <c r="R428" s="48" t="s">
        <v>171</v>
      </c>
      <c r="S428" s="50" t="s">
        <v>171</v>
      </c>
      <c r="T428" s="50" t="s">
        <v>171</v>
      </c>
      <c r="U428" s="50" t="s">
        <v>171</v>
      </c>
      <c r="V428" s="50" t="s">
        <v>171</v>
      </c>
      <c r="W428" s="50" t="s">
        <v>171</v>
      </c>
      <c r="X428" s="50" t="s">
        <v>171</v>
      </c>
      <c r="Y428" s="50" t="s">
        <v>171</v>
      </c>
      <c r="Z428" s="50" t="s">
        <v>171</v>
      </c>
      <c r="AA428" s="50" t="s">
        <v>171</v>
      </c>
      <c r="AB428" s="50" t="s">
        <v>171</v>
      </c>
      <c r="AC428" s="50" t="s">
        <v>171</v>
      </c>
      <c r="AD428" s="50" t="s">
        <v>171</v>
      </c>
      <c r="AE428" s="50" t="s">
        <v>171</v>
      </c>
      <c r="AF428" s="50" t="s">
        <v>171</v>
      </c>
      <c r="AG428" s="50" t="s">
        <v>171</v>
      </c>
      <c r="AH428" s="50" t="s">
        <v>171</v>
      </c>
      <c r="AI428" s="50" t="s">
        <v>171</v>
      </c>
      <c r="AJ428" s="50" t="s">
        <v>171</v>
      </c>
      <c r="AK428" s="50" t="s">
        <v>171</v>
      </c>
      <c r="AL428" s="50" t="s">
        <v>171</v>
      </c>
    </row>
    <row r="429" spans="2:38">
      <c r="B429" s="26">
        <v>45</v>
      </c>
      <c r="C429" s="30" t="s">
        <v>4</v>
      </c>
      <c r="D429" s="6" t="s">
        <v>90</v>
      </c>
      <c r="E429" s="26"/>
      <c r="F429" s="6" t="str">
        <f t="shared" si="600"/>
        <v>RO</v>
      </c>
      <c r="G429" s="6" t="s">
        <v>90</v>
      </c>
      <c r="H429" s="28"/>
      <c r="I429" s="33">
        <f t="shared" si="607"/>
        <v>497.39000000000004</v>
      </c>
      <c r="J429" s="33">
        <f t="shared" si="607"/>
        <v>497.39000000000004</v>
      </c>
      <c r="K429" s="33">
        <f t="shared" si="607"/>
        <v>497.39000000000004</v>
      </c>
      <c r="L429" s="33">
        <f>IF(R429="","",R429/4)</f>
        <v>497.39000000000004</v>
      </c>
      <c r="M429" s="33">
        <f t="shared" si="608"/>
        <v>21</v>
      </c>
      <c r="N429" s="33" t="str">
        <f t="shared" si="609"/>
        <v/>
      </c>
      <c r="O429" s="33" t="str">
        <f t="shared" si="610"/>
        <v/>
      </c>
      <c r="P429" s="33"/>
      <c r="Q429" s="33"/>
      <c r="R429" s="48">
        <v>1989.5600000000002</v>
      </c>
      <c r="S429" s="50" t="s">
        <v>171</v>
      </c>
      <c r="T429" s="50" t="s">
        <v>171</v>
      </c>
      <c r="U429" s="50" t="s">
        <v>171</v>
      </c>
      <c r="V429" s="50" t="s">
        <v>171</v>
      </c>
      <c r="W429" s="50" t="s">
        <v>171</v>
      </c>
      <c r="X429" s="50">
        <v>21</v>
      </c>
      <c r="Y429" s="50" t="s">
        <v>171</v>
      </c>
      <c r="Z429" s="50" t="s">
        <v>171</v>
      </c>
      <c r="AA429" s="50" t="s">
        <v>171</v>
      </c>
      <c r="AB429" s="50" t="s">
        <v>171</v>
      </c>
      <c r="AC429" s="50" t="s">
        <v>171</v>
      </c>
      <c r="AD429" s="50" t="s">
        <v>171</v>
      </c>
      <c r="AE429" s="50" t="s">
        <v>171</v>
      </c>
      <c r="AF429" s="50" t="s">
        <v>171</v>
      </c>
      <c r="AG429" s="50" t="s">
        <v>171</v>
      </c>
      <c r="AH429" s="50" t="s">
        <v>171</v>
      </c>
      <c r="AI429" s="50" t="s">
        <v>171</v>
      </c>
      <c r="AJ429" s="50" t="s">
        <v>171</v>
      </c>
      <c r="AK429" s="50" t="s">
        <v>171</v>
      </c>
      <c r="AL429" s="50" t="s">
        <v>171</v>
      </c>
    </row>
    <row r="430" spans="2:38">
      <c r="B430" s="31">
        <v>51</v>
      </c>
      <c r="C430" t="s">
        <v>7</v>
      </c>
      <c r="D430" s="6" t="str">
        <f t="shared" ref="D430:D432" si="611">IF(SUM(I430:O430)=0,"\I: ","CHP")</f>
        <v>CHP</v>
      </c>
      <c r="E430" t="s">
        <v>64</v>
      </c>
      <c r="F430" s="6" t="str">
        <f t="shared" si="600"/>
        <v>RO</v>
      </c>
      <c r="G430" s="22" t="str">
        <f t="shared" ref="G430:G432" si="612">$G$7</f>
        <v>PASTI</v>
      </c>
      <c r="H430" t="s">
        <v>34</v>
      </c>
      <c r="I430" s="42" t="str">
        <f t="shared" si="607"/>
        <v/>
      </c>
      <c r="J430" s="42" t="str">
        <f t="shared" si="607"/>
        <v/>
      </c>
      <c r="K430" s="42" t="str">
        <f t="shared" si="607"/>
        <v/>
      </c>
      <c r="L430" s="42" t="str">
        <f>IF(R430="","",R430/4)</f>
        <v/>
      </c>
      <c r="M430" s="43">
        <f>IF(SUM(S430:AB430)=0,"",SUM(S430:AB430))</f>
        <v>240</v>
      </c>
      <c r="N430" s="43">
        <f>IF(SUM(AC430:AG430)=0,"",SUM(AC430:AG430))</f>
        <v>820</v>
      </c>
      <c r="O430" s="43" t="str">
        <f>IF(SUM(AH430:AL430)=0,"",SUM(AH430:AL430))</f>
        <v/>
      </c>
      <c r="P430" s="32"/>
      <c r="Q430" s="32"/>
      <c r="R430" s="48" t="s">
        <v>171</v>
      </c>
      <c r="S430" s="50" t="s">
        <v>171</v>
      </c>
      <c r="T430" s="50" t="s">
        <v>171</v>
      </c>
      <c r="U430" s="50" t="s">
        <v>171</v>
      </c>
      <c r="V430" s="50">
        <v>240</v>
      </c>
      <c r="W430" s="50" t="s">
        <v>171</v>
      </c>
      <c r="X430" s="50" t="s">
        <v>171</v>
      </c>
      <c r="Y430" s="50" t="s">
        <v>171</v>
      </c>
      <c r="Z430" s="50" t="s">
        <v>171</v>
      </c>
      <c r="AA430" s="50" t="s">
        <v>171</v>
      </c>
      <c r="AB430" s="50" t="s">
        <v>171</v>
      </c>
      <c r="AC430" s="50" t="s">
        <v>171</v>
      </c>
      <c r="AD430" s="50">
        <v>820</v>
      </c>
      <c r="AE430" s="50" t="s">
        <v>171</v>
      </c>
      <c r="AF430" s="50" t="s">
        <v>171</v>
      </c>
      <c r="AG430" s="50" t="s">
        <v>171</v>
      </c>
      <c r="AH430" s="50" t="s">
        <v>171</v>
      </c>
      <c r="AI430" s="50" t="s">
        <v>171</v>
      </c>
      <c r="AJ430" s="50" t="s">
        <v>171</v>
      </c>
      <c r="AK430" s="50" t="s">
        <v>171</v>
      </c>
      <c r="AL430" s="50" t="s">
        <v>171</v>
      </c>
    </row>
    <row r="431" spans="2:38">
      <c r="B431" s="26">
        <v>56</v>
      </c>
      <c r="C431" t="s">
        <v>8</v>
      </c>
      <c r="D431" s="6" t="str">
        <f t="shared" si="611"/>
        <v>CHP</v>
      </c>
      <c r="E431" t="s">
        <v>65</v>
      </c>
      <c r="F431" s="6" t="str">
        <f t="shared" si="600"/>
        <v>RO</v>
      </c>
      <c r="G431" s="22" t="str">
        <f t="shared" si="612"/>
        <v>PASTI</v>
      </c>
      <c r="H431" t="s">
        <v>35</v>
      </c>
      <c r="I431" s="42" t="str">
        <f t="shared" si="607"/>
        <v/>
      </c>
      <c r="J431" s="42" t="str">
        <f t="shared" si="607"/>
        <v/>
      </c>
      <c r="K431" s="42" t="str">
        <f t="shared" si="607"/>
        <v/>
      </c>
      <c r="L431" s="42" t="str">
        <f>IF(R431="","",R431/4)</f>
        <v/>
      </c>
      <c r="M431" s="43">
        <f t="shared" ref="M431" si="613">IF(SUM(S431:AB431)=0,"",SUM(S431:AB431))</f>
        <v>24.880000000000003</v>
      </c>
      <c r="N431" s="43">
        <f t="shared" ref="N431" si="614">IF(SUM(AC431:AG431)=0,"",SUM(AC431:AG431))</f>
        <v>4.3900000000000006</v>
      </c>
      <c r="O431" s="43" t="str">
        <f t="shared" ref="O431" si="615">IF(SUM(AH431:AL431)=0,"",SUM(AH431:AL431))</f>
        <v/>
      </c>
      <c r="P431" s="32"/>
      <c r="Q431" s="32"/>
      <c r="R431" s="48" t="s">
        <v>171</v>
      </c>
      <c r="S431" s="50" t="s">
        <v>171</v>
      </c>
      <c r="T431" s="50" t="s">
        <v>171</v>
      </c>
      <c r="U431" s="50" t="s">
        <v>171</v>
      </c>
      <c r="V431" s="50" t="s">
        <v>171</v>
      </c>
      <c r="W431" s="50" t="s">
        <v>171</v>
      </c>
      <c r="X431" s="50" t="s">
        <v>171</v>
      </c>
      <c r="Y431" s="50">
        <v>14.1</v>
      </c>
      <c r="Z431" s="50" t="s">
        <v>171</v>
      </c>
      <c r="AA431" s="50" t="s">
        <v>171</v>
      </c>
      <c r="AB431" s="50">
        <v>10.780000000000001</v>
      </c>
      <c r="AC431" s="50">
        <v>4.2</v>
      </c>
      <c r="AD431" s="50">
        <v>0.19</v>
      </c>
      <c r="AE431" s="50" t="s">
        <v>171</v>
      </c>
      <c r="AF431" s="50" t="s">
        <v>171</v>
      </c>
      <c r="AG431" s="50" t="s">
        <v>171</v>
      </c>
      <c r="AH431" s="50" t="s">
        <v>171</v>
      </c>
      <c r="AI431" s="50" t="s">
        <v>171</v>
      </c>
      <c r="AJ431" s="50" t="s">
        <v>171</v>
      </c>
      <c r="AK431" s="50" t="s">
        <v>171</v>
      </c>
      <c r="AL431" s="50" t="s">
        <v>171</v>
      </c>
    </row>
    <row r="432" spans="2:38">
      <c r="B432" s="26"/>
      <c r="C432" s="23" t="s">
        <v>93</v>
      </c>
      <c r="D432" s="6" t="str">
        <f t="shared" si="611"/>
        <v>CHP</v>
      </c>
      <c r="E432" s="23" t="s">
        <v>66</v>
      </c>
      <c r="F432" s="6" t="str">
        <f t="shared" si="600"/>
        <v>RO</v>
      </c>
      <c r="G432" s="22" t="str">
        <f t="shared" si="612"/>
        <v>PASTI</v>
      </c>
      <c r="H432" t="s">
        <v>36</v>
      </c>
      <c r="I432" s="42">
        <f>IF(SUM(I433:I435)=0,"",SUM(I433:I435))</f>
        <v>686.75250000000005</v>
      </c>
      <c r="J432" s="42">
        <f t="shared" ref="J432:K432" si="616">IF(SUM(J433:J435)=0,"",SUM(J433:J435))</f>
        <v>686.75250000000005</v>
      </c>
      <c r="K432" s="42">
        <f t="shared" si="616"/>
        <v>686.75250000000005</v>
      </c>
      <c r="L432" s="42">
        <f>IF(SUM(L433:L435)=0,"",SUM(L433:L435))</f>
        <v>686.75250000000005</v>
      </c>
      <c r="M432" s="43">
        <f>IF(SUM(M433:M435)=0,"",SUM(M433:M435))</f>
        <v>26.5</v>
      </c>
      <c r="N432" s="43" t="str">
        <f>IF(SUM(N433:N435)=0,"",SUM(N433:N435))</f>
        <v/>
      </c>
      <c r="O432" s="43" t="str">
        <f>IF(SUM(O433:O435)=0,"",SUM(O433:O435))</f>
        <v/>
      </c>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row>
    <row r="433" spans="2:38">
      <c r="B433" s="26">
        <v>61</v>
      </c>
      <c r="C433" s="29" t="s">
        <v>4</v>
      </c>
      <c r="D433" s="6" t="s">
        <v>90</v>
      </c>
      <c r="E433" s="27"/>
      <c r="F433" s="6" t="str">
        <f t="shared" si="600"/>
        <v>RO</v>
      </c>
      <c r="G433" s="6" t="s">
        <v>90</v>
      </c>
      <c r="H433" s="28"/>
      <c r="I433" s="33">
        <f t="shared" ref="I433:K438" si="617">$L433</f>
        <v>670.67750000000001</v>
      </c>
      <c r="J433" s="33">
        <f t="shared" si="617"/>
        <v>670.67750000000001</v>
      </c>
      <c r="K433" s="33">
        <f t="shared" si="617"/>
        <v>670.67750000000001</v>
      </c>
      <c r="L433" s="33">
        <f t="shared" ref="L433:L438" si="618">IF(R433="","",R433/4)</f>
        <v>670.67750000000001</v>
      </c>
      <c r="M433" s="33" t="str">
        <f t="shared" ref="M433:M438" si="619">IF(SUM(S433:AB433)=0,"",SUM(S433:AB433))</f>
        <v/>
      </c>
      <c r="N433" s="33" t="str">
        <f t="shared" ref="N433:N438" si="620">IF(SUM(AC433:AG433)=0,"",SUM(AC433:AG433))</f>
        <v/>
      </c>
      <c r="O433" s="33" t="str">
        <f t="shared" ref="O433:O438" si="621">IF(SUM(AH433:AL433)=0,"",SUM(AH433:AL433))</f>
        <v/>
      </c>
      <c r="P433" s="33"/>
      <c r="Q433" s="33"/>
      <c r="R433" s="48">
        <v>2682.71</v>
      </c>
      <c r="S433" s="50" t="s">
        <v>171</v>
      </c>
      <c r="T433" s="50" t="s">
        <v>171</v>
      </c>
      <c r="U433" s="50" t="s">
        <v>171</v>
      </c>
      <c r="V433" s="50" t="s">
        <v>171</v>
      </c>
      <c r="W433" s="50" t="s">
        <v>171</v>
      </c>
      <c r="X433" s="50" t="s">
        <v>171</v>
      </c>
      <c r="Y433" s="50" t="s">
        <v>171</v>
      </c>
      <c r="Z433" s="50" t="s">
        <v>171</v>
      </c>
      <c r="AA433" s="50" t="s">
        <v>171</v>
      </c>
      <c r="AB433" s="50" t="s">
        <v>171</v>
      </c>
      <c r="AC433" s="50" t="s">
        <v>171</v>
      </c>
      <c r="AD433" s="50" t="s">
        <v>171</v>
      </c>
      <c r="AE433" s="50" t="s">
        <v>171</v>
      </c>
      <c r="AF433" s="50" t="s">
        <v>171</v>
      </c>
      <c r="AG433" s="50" t="s">
        <v>171</v>
      </c>
      <c r="AH433" s="50" t="s">
        <v>171</v>
      </c>
      <c r="AI433" s="50" t="s">
        <v>171</v>
      </c>
      <c r="AJ433" s="50" t="s">
        <v>171</v>
      </c>
      <c r="AK433" s="50" t="s">
        <v>171</v>
      </c>
      <c r="AL433" s="50" t="s">
        <v>171</v>
      </c>
    </row>
    <row r="434" spans="2:38">
      <c r="B434" s="26">
        <v>71</v>
      </c>
      <c r="C434" s="29" t="s">
        <v>10</v>
      </c>
      <c r="D434" s="6" t="s">
        <v>90</v>
      </c>
      <c r="E434" s="27"/>
      <c r="F434" s="6" t="str">
        <f t="shared" si="600"/>
        <v>RO</v>
      </c>
      <c r="G434" s="6" t="s">
        <v>90</v>
      </c>
      <c r="H434" s="28"/>
      <c r="I434" s="33">
        <f t="shared" si="617"/>
        <v>9.4499999999999993</v>
      </c>
      <c r="J434" s="33">
        <f t="shared" si="617"/>
        <v>9.4499999999999993</v>
      </c>
      <c r="K434" s="33">
        <f t="shared" si="617"/>
        <v>9.4499999999999993</v>
      </c>
      <c r="L434" s="33">
        <f t="shared" si="618"/>
        <v>9.4499999999999993</v>
      </c>
      <c r="M434" s="33" t="str">
        <f t="shared" si="619"/>
        <v/>
      </c>
      <c r="N434" s="33" t="str">
        <f t="shared" si="620"/>
        <v/>
      </c>
      <c r="O434" s="33" t="str">
        <f t="shared" si="621"/>
        <v/>
      </c>
      <c r="P434" s="33"/>
      <c r="Q434" s="33"/>
      <c r="R434" s="48">
        <v>37.799999999999997</v>
      </c>
      <c r="S434" s="50" t="s">
        <v>171</v>
      </c>
      <c r="T434" s="50" t="s">
        <v>171</v>
      </c>
      <c r="U434" s="50" t="s">
        <v>171</v>
      </c>
      <c r="V434" s="50" t="s">
        <v>171</v>
      </c>
      <c r="W434" s="50" t="s">
        <v>171</v>
      </c>
      <c r="X434" s="50" t="s">
        <v>171</v>
      </c>
      <c r="Y434" s="50" t="s">
        <v>171</v>
      </c>
      <c r="Z434" s="50" t="s">
        <v>171</v>
      </c>
      <c r="AA434" s="50" t="s">
        <v>171</v>
      </c>
      <c r="AB434" s="50" t="s">
        <v>171</v>
      </c>
      <c r="AC434" s="50" t="s">
        <v>171</v>
      </c>
      <c r="AD434" s="50" t="s">
        <v>171</v>
      </c>
      <c r="AE434" s="50" t="s">
        <v>171</v>
      </c>
      <c r="AF434" s="50" t="s">
        <v>171</v>
      </c>
      <c r="AG434" s="50" t="s">
        <v>171</v>
      </c>
      <c r="AH434" s="50" t="s">
        <v>171</v>
      </c>
      <c r="AI434" s="50" t="s">
        <v>171</v>
      </c>
      <c r="AJ434" s="50" t="s">
        <v>171</v>
      </c>
      <c r="AK434" s="50" t="s">
        <v>171</v>
      </c>
      <c r="AL434" s="50" t="s">
        <v>171</v>
      </c>
    </row>
    <row r="435" spans="2:38">
      <c r="B435" s="26">
        <v>76</v>
      </c>
      <c r="C435" s="29" t="s">
        <v>101</v>
      </c>
      <c r="D435" s="6" t="s">
        <v>90</v>
      </c>
      <c r="E435" s="27"/>
      <c r="F435" s="6" t="str">
        <f t="shared" si="600"/>
        <v>RO</v>
      </c>
      <c r="G435" s="6" t="s">
        <v>90</v>
      </c>
      <c r="H435" s="28"/>
      <c r="I435" s="33">
        <f t="shared" si="617"/>
        <v>6.625</v>
      </c>
      <c r="J435" s="33">
        <f t="shared" si="617"/>
        <v>6.625</v>
      </c>
      <c r="K435" s="33">
        <f t="shared" si="617"/>
        <v>6.625</v>
      </c>
      <c r="L435" s="33">
        <f t="shared" si="618"/>
        <v>6.625</v>
      </c>
      <c r="M435" s="33">
        <f t="shared" si="619"/>
        <v>26.5</v>
      </c>
      <c r="N435" s="33" t="str">
        <f t="shared" si="620"/>
        <v/>
      </c>
      <c r="O435" s="33" t="str">
        <f t="shared" si="621"/>
        <v/>
      </c>
      <c r="P435" s="33"/>
      <c r="Q435" s="33"/>
      <c r="R435" s="48">
        <v>26.5</v>
      </c>
      <c r="S435" s="50">
        <v>26.5</v>
      </c>
      <c r="T435" s="50" t="s">
        <v>171</v>
      </c>
      <c r="U435" s="50" t="s">
        <v>171</v>
      </c>
      <c r="V435" s="50" t="s">
        <v>171</v>
      </c>
      <c r="W435" s="50" t="s">
        <v>171</v>
      </c>
      <c r="X435" s="50" t="s">
        <v>171</v>
      </c>
      <c r="Y435" s="50" t="s">
        <v>171</v>
      </c>
      <c r="Z435" s="50" t="s">
        <v>171</v>
      </c>
      <c r="AA435" s="50" t="s">
        <v>171</v>
      </c>
      <c r="AB435" s="50" t="s">
        <v>171</v>
      </c>
      <c r="AC435" s="50" t="s">
        <v>171</v>
      </c>
      <c r="AD435" s="50" t="s">
        <v>171</v>
      </c>
      <c r="AE435" s="50" t="s">
        <v>171</v>
      </c>
      <c r="AF435" s="50" t="s">
        <v>171</v>
      </c>
      <c r="AG435" s="50" t="s">
        <v>171</v>
      </c>
      <c r="AH435" s="50" t="s">
        <v>171</v>
      </c>
      <c r="AI435" s="50" t="s">
        <v>171</v>
      </c>
      <c r="AJ435" s="50" t="s">
        <v>171</v>
      </c>
      <c r="AK435" s="50" t="s">
        <v>171</v>
      </c>
      <c r="AL435" s="50" t="s">
        <v>171</v>
      </c>
    </row>
    <row r="436" spans="2:38">
      <c r="B436" s="26">
        <v>81</v>
      </c>
      <c r="C436" t="s">
        <v>12</v>
      </c>
      <c r="D436" s="6" t="str">
        <f t="shared" ref="D436:D438" si="622">IF(SUM(I436:O436)=0,"\I: ","CHP")</f>
        <v>CHP</v>
      </c>
      <c r="E436" t="s">
        <v>62</v>
      </c>
      <c r="F436" s="6" t="str">
        <f t="shared" si="600"/>
        <v>RO</v>
      </c>
      <c r="G436" s="22" t="str">
        <f t="shared" ref="G436:G438" si="623">$G$7</f>
        <v>PASTI</v>
      </c>
      <c r="H436" t="s">
        <v>32</v>
      </c>
      <c r="I436" s="42">
        <f t="shared" si="617"/>
        <v>78.775000000000006</v>
      </c>
      <c r="J436" s="42">
        <f t="shared" si="617"/>
        <v>78.775000000000006</v>
      </c>
      <c r="K436" s="42">
        <f t="shared" si="617"/>
        <v>78.775000000000006</v>
      </c>
      <c r="L436" s="42">
        <f t="shared" si="618"/>
        <v>78.775000000000006</v>
      </c>
      <c r="M436" s="43">
        <f t="shared" si="619"/>
        <v>6.8</v>
      </c>
      <c r="N436" s="43">
        <f t="shared" si="620"/>
        <v>5.64</v>
      </c>
      <c r="O436" s="43" t="str">
        <f t="shared" si="621"/>
        <v/>
      </c>
      <c r="P436" s="32"/>
      <c r="Q436" s="32"/>
      <c r="R436" s="48">
        <v>315.10000000000002</v>
      </c>
      <c r="S436" s="50" t="s">
        <v>171</v>
      </c>
      <c r="T436" s="50" t="s">
        <v>171</v>
      </c>
      <c r="U436" s="50" t="s">
        <v>171</v>
      </c>
      <c r="V436" s="50" t="s">
        <v>171</v>
      </c>
      <c r="W436" s="50" t="s">
        <v>171</v>
      </c>
      <c r="X436" s="50">
        <v>4.8</v>
      </c>
      <c r="Y436" s="50">
        <v>1</v>
      </c>
      <c r="Z436" s="50" t="s">
        <v>171</v>
      </c>
      <c r="AA436" s="50" t="s">
        <v>171</v>
      </c>
      <c r="AB436" s="50">
        <v>1</v>
      </c>
      <c r="AC436" s="50" t="s">
        <v>171</v>
      </c>
      <c r="AD436" s="50">
        <v>5.64</v>
      </c>
      <c r="AE436" s="50" t="s">
        <v>171</v>
      </c>
      <c r="AF436" s="50" t="s">
        <v>171</v>
      </c>
      <c r="AG436" s="50" t="s">
        <v>171</v>
      </c>
      <c r="AH436" s="50" t="s">
        <v>171</v>
      </c>
      <c r="AI436" s="50" t="s">
        <v>171</v>
      </c>
      <c r="AJ436" s="50" t="s">
        <v>171</v>
      </c>
      <c r="AK436" s="50" t="s">
        <v>171</v>
      </c>
      <c r="AL436" s="50" t="s">
        <v>171</v>
      </c>
    </row>
    <row r="437" spans="2:38">
      <c r="B437" s="26">
        <v>102</v>
      </c>
      <c r="C437" t="s">
        <v>13</v>
      </c>
      <c r="D437" s="6" t="str">
        <f t="shared" si="622"/>
        <v>CHP</v>
      </c>
      <c r="E437" t="s">
        <v>61</v>
      </c>
      <c r="F437" s="6" t="str">
        <f t="shared" si="600"/>
        <v>RO</v>
      </c>
      <c r="G437" s="22" t="str">
        <f t="shared" si="623"/>
        <v>PASTI</v>
      </c>
      <c r="H437" t="s">
        <v>31</v>
      </c>
      <c r="I437" s="42">
        <f t="shared" si="617"/>
        <v>130.75</v>
      </c>
      <c r="J437" s="42">
        <f t="shared" si="617"/>
        <v>130.75</v>
      </c>
      <c r="K437" s="42">
        <f t="shared" si="617"/>
        <v>130.75</v>
      </c>
      <c r="L437" s="42">
        <f t="shared" si="618"/>
        <v>130.75</v>
      </c>
      <c r="M437" s="43" t="str">
        <f t="shared" si="619"/>
        <v/>
      </c>
      <c r="N437" s="43" t="str">
        <f t="shared" si="620"/>
        <v/>
      </c>
      <c r="O437" s="43" t="str">
        <f t="shared" si="621"/>
        <v/>
      </c>
      <c r="P437" s="32"/>
      <c r="Q437" s="32"/>
      <c r="R437" s="48">
        <v>523</v>
      </c>
      <c r="S437" s="50" t="s">
        <v>171</v>
      </c>
      <c r="T437" s="50" t="s">
        <v>171</v>
      </c>
      <c r="U437" s="50" t="s">
        <v>171</v>
      </c>
      <c r="V437" s="50" t="s">
        <v>171</v>
      </c>
      <c r="W437" s="50" t="s">
        <v>171</v>
      </c>
      <c r="X437" s="50" t="s">
        <v>171</v>
      </c>
      <c r="Y437" s="50" t="s">
        <v>171</v>
      </c>
      <c r="Z437" s="50" t="s">
        <v>171</v>
      </c>
      <c r="AA437" s="50" t="s">
        <v>171</v>
      </c>
      <c r="AB437" s="50" t="s">
        <v>171</v>
      </c>
      <c r="AC437" s="50" t="s">
        <v>171</v>
      </c>
      <c r="AD437" s="50" t="s">
        <v>171</v>
      </c>
      <c r="AE437" s="50" t="s">
        <v>171</v>
      </c>
      <c r="AF437" s="50" t="s">
        <v>171</v>
      </c>
      <c r="AG437" s="50" t="s">
        <v>171</v>
      </c>
      <c r="AH437" s="50" t="s">
        <v>171</v>
      </c>
      <c r="AI437" s="50" t="s">
        <v>171</v>
      </c>
      <c r="AJ437" s="50" t="s">
        <v>171</v>
      </c>
      <c r="AK437" s="50" t="s">
        <v>171</v>
      </c>
      <c r="AL437" s="50" t="s">
        <v>171</v>
      </c>
    </row>
    <row r="438" spans="2:38">
      <c r="B438" s="35">
        <v>118</v>
      </c>
      <c r="C438" s="5" t="s">
        <v>14</v>
      </c>
      <c r="D438" s="5" t="str">
        <f t="shared" si="622"/>
        <v>CHP</v>
      </c>
      <c r="E438" s="5" t="s">
        <v>58</v>
      </c>
      <c r="F438" s="5" t="str">
        <f t="shared" si="600"/>
        <v>RO</v>
      </c>
      <c r="G438" s="36" t="str">
        <f t="shared" si="623"/>
        <v>PASTI</v>
      </c>
      <c r="H438" s="5" t="s">
        <v>28</v>
      </c>
      <c r="I438" s="52">
        <f t="shared" si="617"/>
        <v>1.35</v>
      </c>
      <c r="J438" s="52">
        <f t="shared" si="617"/>
        <v>1.35</v>
      </c>
      <c r="K438" s="52">
        <f t="shared" si="617"/>
        <v>1.35</v>
      </c>
      <c r="L438" s="52">
        <f t="shared" si="618"/>
        <v>1.35</v>
      </c>
      <c r="M438" s="44" t="str">
        <f t="shared" si="619"/>
        <v/>
      </c>
      <c r="N438" s="44">
        <f t="shared" si="620"/>
        <v>9.5650000000000013</v>
      </c>
      <c r="O438" s="44" t="str">
        <f t="shared" si="621"/>
        <v/>
      </c>
      <c r="P438" s="32"/>
      <c r="Q438" s="32"/>
      <c r="R438" s="49">
        <v>5.4</v>
      </c>
      <c r="S438" s="51" t="s">
        <v>171</v>
      </c>
      <c r="T438" s="51" t="s">
        <v>171</v>
      </c>
      <c r="U438" s="51" t="s">
        <v>171</v>
      </c>
      <c r="V438" s="51" t="s">
        <v>171</v>
      </c>
      <c r="W438" s="51" t="s">
        <v>171</v>
      </c>
      <c r="X438" s="51" t="s">
        <v>171</v>
      </c>
      <c r="Y438" s="51" t="s">
        <v>171</v>
      </c>
      <c r="Z438" s="51" t="s">
        <v>171</v>
      </c>
      <c r="AA438" s="51" t="s">
        <v>171</v>
      </c>
      <c r="AB438" s="51" t="s">
        <v>171</v>
      </c>
      <c r="AC438" s="51">
        <v>4.7</v>
      </c>
      <c r="AD438" s="51" t="s">
        <v>171</v>
      </c>
      <c r="AE438" s="51" t="s">
        <v>171</v>
      </c>
      <c r="AF438" s="51" t="s">
        <v>171</v>
      </c>
      <c r="AG438" s="51">
        <v>4.8650000000000002</v>
      </c>
      <c r="AH438" s="51" t="s">
        <v>171</v>
      </c>
      <c r="AI438" s="51" t="s">
        <v>171</v>
      </c>
      <c r="AJ438" s="51" t="s">
        <v>171</v>
      </c>
      <c r="AK438" s="51" t="s">
        <v>171</v>
      </c>
      <c r="AL438" s="51" t="s">
        <v>171</v>
      </c>
    </row>
    <row r="439" spans="2:38">
      <c r="B439" s="26">
        <v>9</v>
      </c>
      <c r="C439" t="s">
        <v>1</v>
      </c>
      <c r="D439" s="6" t="str">
        <f>IF(SUM(I439:O439)=0,"\I: ","CHP")</f>
        <v xml:space="preserve">\I: </v>
      </c>
      <c r="E439" t="s">
        <v>59</v>
      </c>
      <c r="F439" s="34" t="s">
        <v>125</v>
      </c>
      <c r="G439" s="22" t="str">
        <f>$G$7</f>
        <v>PASTI</v>
      </c>
      <c r="H439" s="22" t="s">
        <v>29</v>
      </c>
      <c r="I439" s="42" t="str">
        <f>$L439</f>
        <v/>
      </c>
      <c r="J439" s="42" t="str">
        <f>$L439</f>
        <v/>
      </c>
      <c r="K439" s="42" t="str">
        <f>$L439</f>
        <v/>
      </c>
      <c r="L439" s="42" t="str">
        <f>IF(R439="","",R439/4)</f>
        <v/>
      </c>
      <c r="M439" s="43" t="str">
        <f>IF(SUM(S439:AB439)=0,"",SUM(S439:AB439))</f>
        <v/>
      </c>
      <c r="N439" s="43" t="str">
        <f>IF(SUM(AC439:AG439)=0,"",SUM(AC439:AG439))</f>
        <v/>
      </c>
      <c r="O439" s="43" t="str">
        <f>IF(SUM(AH439:AL439)=0,"",SUM(AH439:AL439))</f>
        <v/>
      </c>
      <c r="P439" s="32"/>
      <c r="Q439" s="32"/>
      <c r="R439" s="48" t="s">
        <v>171</v>
      </c>
      <c r="S439" s="50" t="s">
        <v>171</v>
      </c>
      <c r="T439" s="50" t="s">
        <v>171</v>
      </c>
      <c r="U439" s="50" t="s">
        <v>171</v>
      </c>
      <c r="V439" s="50" t="s">
        <v>171</v>
      </c>
      <c r="W439" s="50" t="s">
        <v>171</v>
      </c>
      <c r="X439" s="50" t="s">
        <v>171</v>
      </c>
      <c r="Y439" s="50" t="s">
        <v>171</v>
      </c>
      <c r="Z439" s="50" t="s">
        <v>171</v>
      </c>
      <c r="AA439" s="50" t="s">
        <v>171</v>
      </c>
      <c r="AB439" s="50" t="s">
        <v>171</v>
      </c>
      <c r="AC439" s="50" t="s">
        <v>171</v>
      </c>
      <c r="AD439" s="50" t="s">
        <v>171</v>
      </c>
      <c r="AE439" s="50" t="s">
        <v>171</v>
      </c>
      <c r="AF439" s="50" t="s">
        <v>171</v>
      </c>
      <c r="AG439" s="50" t="s">
        <v>171</v>
      </c>
      <c r="AH439" s="50" t="s">
        <v>171</v>
      </c>
      <c r="AI439" s="50" t="s">
        <v>171</v>
      </c>
      <c r="AJ439" s="50" t="s">
        <v>171</v>
      </c>
      <c r="AK439" s="50" t="s">
        <v>171</v>
      </c>
      <c r="AL439" s="50" t="s">
        <v>171</v>
      </c>
    </row>
    <row r="440" spans="2:38">
      <c r="B440" s="26"/>
      <c r="C440" s="23" t="s">
        <v>92</v>
      </c>
      <c r="D440" s="6" t="str">
        <f>IF(SUM(I440:O440)=0,"\I: ","CHP")</f>
        <v>CHP</v>
      </c>
      <c r="E440" s="23" t="s">
        <v>60</v>
      </c>
      <c r="F440" s="6" t="str">
        <f>F439</f>
        <v>SE</v>
      </c>
      <c r="G440" s="22" t="str">
        <f>$G$7</f>
        <v>PASTI</v>
      </c>
      <c r="H440" t="s">
        <v>30</v>
      </c>
      <c r="I440" s="42">
        <f>IF(SUM(I441:I443)=0,"",SUM(I441:I443))</f>
        <v>37.75</v>
      </c>
      <c r="J440" s="42">
        <f t="shared" ref="J440:L440" si="624">IF(SUM(J441:J443)=0,"",SUM(J441:J443))</f>
        <v>37.75</v>
      </c>
      <c r="K440" s="42">
        <f t="shared" si="624"/>
        <v>37.75</v>
      </c>
      <c r="L440" s="42">
        <f t="shared" si="624"/>
        <v>37.75</v>
      </c>
      <c r="M440" s="43" t="str">
        <f>IF(SUM(M441:M443)=0,"",SUM(M441:M443))</f>
        <v/>
      </c>
      <c r="N440" s="43" t="str">
        <f t="shared" ref="N440:O440" si="625">IF(SUM(N441:N443)=0,"",SUM(N441:N443))</f>
        <v/>
      </c>
      <c r="O440" s="43" t="str">
        <f t="shared" si="625"/>
        <v/>
      </c>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row>
    <row r="441" spans="2:38">
      <c r="B441" s="26">
        <v>14</v>
      </c>
      <c r="C441" s="30" t="s">
        <v>2</v>
      </c>
      <c r="D441" s="6" t="s">
        <v>90</v>
      </c>
      <c r="E441" s="26"/>
      <c r="F441" s="6" t="str">
        <f t="shared" ref="F441:F456" si="626">F440</f>
        <v>SE</v>
      </c>
      <c r="G441" s="6" t="s">
        <v>90</v>
      </c>
      <c r="H441" s="28"/>
      <c r="I441" s="33" t="str">
        <f>$L441</f>
        <v/>
      </c>
      <c r="J441" s="33" t="str">
        <f t="shared" ref="I441:K443" si="627">$L441</f>
        <v/>
      </c>
      <c r="K441" s="33" t="str">
        <f t="shared" si="627"/>
        <v/>
      </c>
      <c r="L441" s="33" t="str">
        <f>IF(R441="","",R441/4)</f>
        <v/>
      </c>
      <c r="M441" s="33" t="str">
        <f>IF(SUM(S441:AB441)=0,"",SUM(S441:AB441))</f>
        <v/>
      </c>
      <c r="N441" s="33" t="str">
        <f>IF(SUM(AC441:AG441)=0,"",SUM(AC441:AG441))</f>
        <v/>
      </c>
      <c r="O441" s="33" t="str">
        <f>IF(SUM(AH441:AL441)=0,"",SUM(AH441:AL441))</f>
        <v/>
      </c>
      <c r="P441" s="33"/>
      <c r="Q441" s="33"/>
      <c r="R441" s="48" t="s">
        <v>171</v>
      </c>
      <c r="S441" s="50" t="s">
        <v>171</v>
      </c>
      <c r="T441" s="50" t="s">
        <v>171</v>
      </c>
      <c r="U441" s="50" t="s">
        <v>171</v>
      </c>
      <c r="V441" s="50" t="s">
        <v>171</v>
      </c>
      <c r="W441" s="50" t="s">
        <v>171</v>
      </c>
      <c r="X441" s="50" t="s">
        <v>171</v>
      </c>
      <c r="Y441" s="50" t="s">
        <v>171</v>
      </c>
      <c r="Z441" s="50" t="s">
        <v>171</v>
      </c>
      <c r="AA441" s="50" t="s">
        <v>171</v>
      </c>
      <c r="AB441" s="50" t="s">
        <v>171</v>
      </c>
      <c r="AC441" s="50" t="s">
        <v>171</v>
      </c>
      <c r="AD441" s="50" t="s">
        <v>171</v>
      </c>
      <c r="AE441" s="50" t="s">
        <v>171</v>
      </c>
      <c r="AF441" s="50" t="s">
        <v>171</v>
      </c>
      <c r="AG441" s="50" t="s">
        <v>171</v>
      </c>
      <c r="AH441" s="50" t="s">
        <v>171</v>
      </c>
      <c r="AI441" s="50" t="s">
        <v>171</v>
      </c>
      <c r="AJ441" s="50" t="s">
        <v>171</v>
      </c>
      <c r="AK441" s="50" t="s">
        <v>171</v>
      </c>
      <c r="AL441" s="50" t="s">
        <v>171</v>
      </c>
    </row>
    <row r="442" spans="2:38">
      <c r="B442" s="26">
        <v>19</v>
      </c>
      <c r="C442" s="30" t="s">
        <v>99</v>
      </c>
      <c r="D442" s="6" t="s">
        <v>90</v>
      </c>
      <c r="E442" s="26"/>
      <c r="F442" s="6" t="str">
        <f t="shared" si="626"/>
        <v>SE</v>
      </c>
      <c r="G442" s="6" t="s">
        <v>90</v>
      </c>
      <c r="H442" s="28"/>
      <c r="I442" s="33" t="str">
        <f t="shared" si="627"/>
        <v/>
      </c>
      <c r="J442" s="33" t="str">
        <f t="shared" si="627"/>
        <v/>
      </c>
      <c r="K442" s="33" t="str">
        <f t="shared" si="627"/>
        <v/>
      </c>
      <c r="L442" s="33" t="str">
        <f>IF(R442="","",R442/4)</f>
        <v/>
      </c>
      <c r="M442" s="33" t="str">
        <f t="shared" ref="M442:M443" si="628">IF(SUM(S442:AB442)=0,"",SUM(S442:AB442))</f>
        <v/>
      </c>
      <c r="N442" s="33" t="str">
        <f t="shared" ref="N442:N443" si="629">IF(SUM(AC442:AG442)=0,"",SUM(AC442:AG442))</f>
        <v/>
      </c>
      <c r="O442" s="33" t="str">
        <f t="shared" ref="O442:O443" si="630">IF(SUM(AH442:AL442)=0,"",SUM(AH442:AL442))</f>
        <v/>
      </c>
      <c r="P442" s="33"/>
      <c r="Q442" s="33"/>
      <c r="R442" s="48" t="s">
        <v>171</v>
      </c>
      <c r="S442" s="50" t="s">
        <v>171</v>
      </c>
      <c r="T442" s="50" t="s">
        <v>171</v>
      </c>
      <c r="U442" s="50" t="s">
        <v>171</v>
      </c>
      <c r="V442" s="50" t="s">
        <v>171</v>
      </c>
      <c r="W442" s="50" t="s">
        <v>171</v>
      </c>
      <c r="X442" s="50" t="s">
        <v>171</v>
      </c>
      <c r="Y442" s="50" t="s">
        <v>171</v>
      </c>
      <c r="Z442" s="50" t="s">
        <v>171</v>
      </c>
      <c r="AA442" s="50" t="s">
        <v>171</v>
      </c>
      <c r="AB442" s="50" t="s">
        <v>171</v>
      </c>
      <c r="AC442" s="50" t="s">
        <v>171</v>
      </c>
      <c r="AD442" s="50" t="s">
        <v>171</v>
      </c>
      <c r="AE442" s="50" t="s">
        <v>171</v>
      </c>
      <c r="AF442" s="50" t="s">
        <v>171</v>
      </c>
      <c r="AG442" s="50" t="s">
        <v>171</v>
      </c>
      <c r="AH442" s="50" t="s">
        <v>171</v>
      </c>
      <c r="AI442" s="50" t="s">
        <v>171</v>
      </c>
      <c r="AJ442" s="50" t="s">
        <v>171</v>
      </c>
      <c r="AK442" s="50" t="s">
        <v>171</v>
      </c>
      <c r="AL442" s="50" t="s">
        <v>171</v>
      </c>
    </row>
    <row r="443" spans="2:38">
      <c r="B443" s="26">
        <v>24</v>
      </c>
      <c r="C443" s="30" t="s">
        <v>4</v>
      </c>
      <c r="D443" s="6" t="s">
        <v>90</v>
      </c>
      <c r="E443" s="26"/>
      <c r="F443" s="6" t="str">
        <f t="shared" si="626"/>
        <v>SE</v>
      </c>
      <c r="G443" s="6" t="s">
        <v>90</v>
      </c>
      <c r="H443" s="28"/>
      <c r="I443" s="33">
        <f t="shared" si="627"/>
        <v>37.75</v>
      </c>
      <c r="J443" s="33">
        <f t="shared" si="627"/>
        <v>37.75</v>
      </c>
      <c r="K443" s="33">
        <f t="shared" si="627"/>
        <v>37.75</v>
      </c>
      <c r="L443" s="33">
        <f>IF(R443="","",R443/4)</f>
        <v>37.75</v>
      </c>
      <c r="M443" s="33" t="str">
        <f t="shared" si="628"/>
        <v/>
      </c>
      <c r="N443" s="33" t="str">
        <f t="shared" si="629"/>
        <v/>
      </c>
      <c r="O443" s="33" t="str">
        <f t="shared" si="630"/>
        <v/>
      </c>
      <c r="P443" s="33"/>
      <c r="Q443" s="33"/>
      <c r="R443" s="48">
        <v>151</v>
      </c>
      <c r="S443" s="50" t="s">
        <v>171</v>
      </c>
      <c r="T443" s="50" t="s">
        <v>171</v>
      </c>
      <c r="U443" s="50" t="s">
        <v>171</v>
      </c>
      <c r="V443" s="50" t="s">
        <v>171</v>
      </c>
      <c r="W443" s="50" t="s">
        <v>171</v>
      </c>
      <c r="X443" s="50" t="s">
        <v>171</v>
      </c>
      <c r="Y443" s="50" t="s">
        <v>171</v>
      </c>
      <c r="Z443" s="50" t="s">
        <v>171</v>
      </c>
      <c r="AA443" s="50" t="s">
        <v>171</v>
      </c>
      <c r="AB443" s="50" t="s">
        <v>171</v>
      </c>
      <c r="AC443" s="50" t="s">
        <v>171</v>
      </c>
      <c r="AD443" s="50" t="s">
        <v>171</v>
      </c>
      <c r="AE443" s="50" t="s">
        <v>171</v>
      </c>
      <c r="AF443" s="50" t="s">
        <v>171</v>
      </c>
      <c r="AG443" s="50" t="s">
        <v>171</v>
      </c>
      <c r="AH443" s="50" t="s">
        <v>171</v>
      </c>
      <c r="AI443" s="50" t="s">
        <v>171</v>
      </c>
      <c r="AJ443" s="50" t="s">
        <v>171</v>
      </c>
      <c r="AK443" s="50" t="s">
        <v>171</v>
      </c>
      <c r="AL443" s="50" t="s">
        <v>171</v>
      </c>
    </row>
    <row r="444" spans="2:38">
      <c r="B444" s="26"/>
      <c r="C444" s="23" t="s">
        <v>92</v>
      </c>
      <c r="D444" s="6" t="str">
        <f t="shared" ref="D444" si="631">IF(SUM(I444:O444)=0,"\I: ","CHP")</f>
        <v>CHP</v>
      </c>
      <c r="E444" s="23" t="s">
        <v>63</v>
      </c>
      <c r="F444" s="6" t="str">
        <f t="shared" si="626"/>
        <v>SE</v>
      </c>
      <c r="G444" s="22" t="str">
        <f>$G$7</f>
        <v>PASTI</v>
      </c>
      <c r="H444" t="s">
        <v>33</v>
      </c>
      <c r="I444" s="42">
        <f>IF(SUM(I445:I447)=0,"",SUM(I445:I447))</f>
        <v>33.85</v>
      </c>
      <c r="J444" s="42">
        <f t="shared" ref="J444:K444" si="632">IF(SUM(J445:J447)=0,"",SUM(J445:J447))</f>
        <v>33.85</v>
      </c>
      <c r="K444" s="42">
        <f t="shared" si="632"/>
        <v>33.85</v>
      </c>
      <c r="L444" s="42">
        <f>IF(SUM(L445:L447)=0,"",SUM(L445:L447))</f>
        <v>33.85</v>
      </c>
      <c r="M444" s="43" t="str">
        <f>IF(SUM(M445:M447)=0,"",SUM(M445:M447))</f>
        <v/>
      </c>
      <c r="N444" s="43" t="str">
        <f>IF(SUM(N445:N447)=0,"",SUM(N445:N447))</f>
        <v/>
      </c>
      <c r="O444" s="43" t="str">
        <f>IF(SUM(O445:O447)=0,"",SUM(O445:O447))</f>
        <v/>
      </c>
      <c r="P444" s="32"/>
      <c r="Q444" s="32"/>
      <c r="R444" s="43"/>
      <c r="S444" s="43"/>
      <c r="T444" s="43"/>
      <c r="U444" s="43"/>
      <c r="V444" s="43"/>
      <c r="W444" s="43"/>
      <c r="X444" s="43"/>
      <c r="Y444" s="43"/>
      <c r="Z444" s="43"/>
      <c r="AA444" s="43"/>
      <c r="AB444" s="43" t="s">
        <v>171</v>
      </c>
      <c r="AC444" s="43"/>
      <c r="AD444" s="43"/>
      <c r="AE444" s="43"/>
      <c r="AF444" s="43"/>
      <c r="AG444" s="43" t="s">
        <v>171</v>
      </c>
      <c r="AH444" s="43"/>
      <c r="AI444" s="43"/>
      <c r="AJ444" s="43"/>
      <c r="AK444" s="43"/>
      <c r="AL444" s="43"/>
    </row>
    <row r="445" spans="2:38">
      <c r="B445" s="26">
        <v>35</v>
      </c>
      <c r="C445" s="30" t="s">
        <v>2</v>
      </c>
      <c r="D445" s="6" t="s">
        <v>90</v>
      </c>
      <c r="E445" s="26"/>
      <c r="F445" s="6" t="str">
        <f t="shared" si="626"/>
        <v>SE</v>
      </c>
      <c r="G445" s="6" t="s">
        <v>90</v>
      </c>
      <c r="H445" s="28"/>
      <c r="I445" s="33" t="str">
        <f t="shared" ref="I445:K449" si="633">$L445</f>
        <v/>
      </c>
      <c r="J445" s="33" t="str">
        <f t="shared" si="633"/>
        <v/>
      </c>
      <c r="K445" s="33" t="str">
        <f t="shared" si="633"/>
        <v/>
      </c>
      <c r="L445" s="33" t="str">
        <f>IF(R445="","",R445/4)</f>
        <v/>
      </c>
      <c r="M445" s="33" t="str">
        <f>IF(SUM(S445:AB445)=0,"",SUM(S445:AB445))</f>
        <v/>
      </c>
      <c r="N445" s="33" t="str">
        <f>IF(SUM(AC445:AG445)=0,"",SUM(AC445:AG445))</f>
        <v/>
      </c>
      <c r="O445" s="33" t="str">
        <f>IF(SUM(AH445:AL445)=0,"",SUM(AH445:AL445))</f>
        <v/>
      </c>
      <c r="P445" s="33"/>
      <c r="Q445" s="33"/>
      <c r="R445" s="48" t="s">
        <v>171</v>
      </c>
      <c r="S445" s="50" t="s">
        <v>171</v>
      </c>
      <c r="T445" s="50" t="s">
        <v>171</v>
      </c>
      <c r="U445" s="50" t="s">
        <v>171</v>
      </c>
      <c r="V445" s="50" t="s">
        <v>171</v>
      </c>
      <c r="W445" s="50" t="s">
        <v>171</v>
      </c>
      <c r="X445" s="50" t="s">
        <v>171</v>
      </c>
      <c r="Y445" s="50" t="s">
        <v>171</v>
      </c>
      <c r="Z445" s="50" t="s">
        <v>171</v>
      </c>
      <c r="AA445" s="50" t="s">
        <v>171</v>
      </c>
      <c r="AB445" s="50" t="s">
        <v>171</v>
      </c>
      <c r="AC445" s="50" t="s">
        <v>171</v>
      </c>
      <c r="AD445" s="50" t="s">
        <v>171</v>
      </c>
      <c r="AE445" s="50" t="s">
        <v>171</v>
      </c>
      <c r="AF445" s="50" t="s">
        <v>171</v>
      </c>
      <c r="AG445" s="50" t="s">
        <v>171</v>
      </c>
      <c r="AH445" s="50" t="s">
        <v>171</v>
      </c>
      <c r="AI445" s="50" t="s">
        <v>171</v>
      </c>
      <c r="AJ445" s="50" t="s">
        <v>171</v>
      </c>
      <c r="AK445" s="50" t="s">
        <v>171</v>
      </c>
      <c r="AL445" s="50" t="s">
        <v>171</v>
      </c>
    </row>
    <row r="446" spans="2:38">
      <c r="B446" s="26">
        <v>40</v>
      </c>
      <c r="C446" s="30" t="s">
        <v>99</v>
      </c>
      <c r="D446" s="6" t="s">
        <v>90</v>
      </c>
      <c r="E446" s="26"/>
      <c r="F446" s="6" t="str">
        <f t="shared" si="626"/>
        <v>SE</v>
      </c>
      <c r="G446" s="6" t="s">
        <v>90</v>
      </c>
      <c r="H446" s="28"/>
      <c r="I446" s="33" t="str">
        <f t="shared" si="633"/>
        <v/>
      </c>
      <c r="J446" s="33" t="str">
        <f t="shared" si="633"/>
        <v/>
      </c>
      <c r="K446" s="33" t="str">
        <f t="shared" si="633"/>
        <v/>
      </c>
      <c r="L446" s="33" t="str">
        <f>IF(R446="","",R446/4)</f>
        <v/>
      </c>
      <c r="M446" s="33" t="str">
        <f t="shared" ref="M446:M447" si="634">IF(SUM(S446:AB446)=0,"",SUM(S446:AB446))</f>
        <v/>
      </c>
      <c r="N446" s="33" t="str">
        <f t="shared" ref="N446:N447" si="635">IF(SUM(AC446:AG446)=0,"",SUM(AC446:AG446))</f>
        <v/>
      </c>
      <c r="O446" s="33" t="str">
        <f t="shared" ref="O446:O447" si="636">IF(SUM(AH446:AL446)=0,"",SUM(AH446:AL446))</f>
        <v/>
      </c>
      <c r="P446" s="33"/>
      <c r="Q446" s="33"/>
      <c r="R446" s="48" t="s">
        <v>171</v>
      </c>
      <c r="S446" s="50" t="s">
        <v>171</v>
      </c>
      <c r="T446" s="50" t="s">
        <v>171</v>
      </c>
      <c r="U446" s="50" t="s">
        <v>171</v>
      </c>
      <c r="V446" s="50" t="s">
        <v>171</v>
      </c>
      <c r="W446" s="50" t="s">
        <v>171</v>
      </c>
      <c r="X446" s="50" t="s">
        <v>171</v>
      </c>
      <c r="Y446" s="50" t="s">
        <v>171</v>
      </c>
      <c r="Z446" s="50" t="s">
        <v>171</v>
      </c>
      <c r="AA446" s="50" t="s">
        <v>171</v>
      </c>
      <c r="AB446" s="50" t="s">
        <v>171</v>
      </c>
      <c r="AC446" s="50" t="s">
        <v>171</v>
      </c>
      <c r="AD446" s="50" t="s">
        <v>171</v>
      </c>
      <c r="AE446" s="50" t="s">
        <v>171</v>
      </c>
      <c r="AF446" s="50" t="s">
        <v>171</v>
      </c>
      <c r="AG446" s="50" t="s">
        <v>171</v>
      </c>
      <c r="AH446" s="50" t="s">
        <v>171</v>
      </c>
      <c r="AI446" s="50" t="s">
        <v>171</v>
      </c>
      <c r="AJ446" s="50" t="s">
        <v>171</v>
      </c>
      <c r="AK446" s="50" t="s">
        <v>171</v>
      </c>
      <c r="AL446" s="50" t="s">
        <v>171</v>
      </c>
    </row>
    <row r="447" spans="2:38">
      <c r="B447" s="26">
        <v>45</v>
      </c>
      <c r="C447" s="30" t="s">
        <v>4</v>
      </c>
      <c r="D447" s="6" t="s">
        <v>90</v>
      </c>
      <c r="E447" s="26"/>
      <c r="F447" s="6" t="str">
        <f t="shared" si="626"/>
        <v>SE</v>
      </c>
      <c r="G447" s="6" t="s">
        <v>90</v>
      </c>
      <c r="H447" s="28"/>
      <c r="I447" s="33">
        <f t="shared" si="633"/>
        <v>33.85</v>
      </c>
      <c r="J447" s="33">
        <f t="shared" si="633"/>
        <v>33.85</v>
      </c>
      <c r="K447" s="33">
        <f t="shared" si="633"/>
        <v>33.85</v>
      </c>
      <c r="L447" s="33">
        <f>IF(R447="","",R447/4)</f>
        <v>33.85</v>
      </c>
      <c r="M447" s="33" t="str">
        <f t="shared" si="634"/>
        <v/>
      </c>
      <c r="N447" s="33" t="str">
        <f t="shared" si="635"/>
        <v/>
      </c>
      <c r="O447" s="33" t="str">
        <f t="shared" si="636"/>
        <v/>
      </c>
      <c r="P447" s="33"/>
      <c r="Q447" s="33"/>
      <c r="R447" s="48">
        <v>135.4</v>
      </c>
      <c r="S447" s="50" t="s">
        <v>171</v>
      </c>
      <c r="T447" s="50" t="s">
        <v>171</v>
      </c>
      <c r="U447" s="50" t="s">
        <v>171</v>
      </c>
      <c r="V447" s="50" t="s">
        <v>171</v>
      </c>
      <c r="W447" s="50" t="s">
        <v>171</v>
      </c>
      <c r="X447" s="50" t="s">
        <v>171</v>
      </c>
      <c r="Y447" s="50" t="s">
        <v>171</v>
      </c>
      <c r="Z447" s="50" t="s">
        <v>171</v>
      </c>
      <c r="AA447" s="50" t="s">
        <v>171</v>
      </c>
      <c r="AB447" s="50" t="s">
        <v>171</v>
      </c>
      <c r="AC447" s="50" t="s">
        <v>171</v>
      </c>
      <c r="AD447" s="50" t="s">
        <v>171</v>
      </c>
      <c r="AE447" s="50" t="s">
        <v>171</v>
      </c>
      <c r="AF447" s="50" t="s">
        <v>171</v>
      </c>
      <c r="AG447" s="50" t="s">
        <v>171</v>
      </c>
      <c r="AH447" s="50" t="s">
        <v>171</v>
      </c>
      <c r="AI447" s="50" t="s">
        <v>171</v>
      </c>
      <c r="AJ447" s="50" t="s">
        <v>171</v>
      </c>
      <c r="AK447" s="50" t="s">
        <v>171</v>
      </c>
      <c r="AL447" s="50" t="s">
        <v>171</v>
      </c>
    </row>
    <row r="448" spans="2:38">
      <c r="B448" s="31">
        <v>51</v>
      </c>
      <c r="C448" t="s">
        <v>7</v>
      </c>
      <c r="D448" s="6" t="str">
        <f t="shared" ref="D448:D450" si="637">IF(SUM(I448:O448)=0,"\I: ","CHP")</f>
        <v>CHP</v>
      </c>
      <c r="E448" t="s">
        <v>64</v>
      </c>
      <c r="F448" s="6" t="str">
        <f t="shared" si="626"/>
        <v>SE</v>
      </c>
      <c r="G448" s="22" t="str">
        <f t="shared" ref="G448:G450" si="638">$G$7</f>
        <v>PASTI</v>
      </c>
      <c r="H448" t="s">
        <v>34</v>
      </c>
      <c r="I448" s="42">
        <f t="shared" si="633"/>
        <v>26.75</v>
      </c>
      <c r="J448" s="42">
        <f t="shared" si="633"/>
        <v>26.75</v>
      </c>
      <c r="K448" s="42">
        <f t="shared" si="633"/>
        <v>26.75</v>
      </c>
      <c r="L448" s="42">
        <f>IF(R448="","",R448/4)</f>
        <v>26.75</v>
      </c>
      <c r="M448" s="43">
        <f>IF(SUM(S448:AB448)=0,"",SUM(S448:AB448))</f>
        <v>450</v>
      </c>
      <c r="N448" s="43" t="str">
        <f>IF(SUM(AC448:AG448)=0,"",SUM(AC448:AG448))</f>
        <v/>
      </c>
      <c r="O448" s="43" t="str">
        <f>IF(SUM(AH448:AL448)=0,"",SUM(AH448:AL448))</f>
        <v/>
      </c>
      <c r="P448" s="32"/>
      <c r="Q448" s="32"/>
      <c r="R448" s="48">
        <v>107</v>
      </c>
      <c r="S448" s="50" t="s">
        <v>171</v>
      </c>
      <c r="T448" s="50" t="s">
        <v>171</v>
      </c>
      <c r="U448" s="50" t="s">
        <v>171</v>
      </c>
      <c r="V448" s="50" t="s">
        <v>171</v>
      </c>
      <c r="W448" s="50" t="s">
        <v>171</v>
      </c>
      <c r="X448" s="50">
        <v>450</v>
      </c>
      <c r="Y448" s="50" t="s">
        <v>171</v>
      </c>
      <c r="Z448" s="50" t="s">
        <v>171</v>
      </c>
      <c r="AA448" s="50" t="s">
        <v>171</v>
      </c>
      <c r="AB448" s="50" t="s">
        <v>171</v>
      </c>
      <c r="AC448" s="50" t="s">
        <v>171</v>
      </c>
      <c r="AD448" s="50" t="s">
        <v>171</v>
      </c>
      <c r="AE448" s="50" t="s">
        <v>171</v>
      </c>
      <c r="AF448" s="50" t="s">
        <v>171</v>
      </c>
      <c r="AG448" s="50" t="s">
        <v>171</v>
      </c>
      <c r="AH448" s="50" t="s">
        <v>171</v>
      </c>
      <c r="AI448" s="50" t="s">
        <v>171</v>
      </c>
      <c r="AJ448" s="50" t="s">
        <v>171</v>
      </c>
      <c r="AK448" s="50" t="s">
        <v>171</v>
      </c>
      <c r="AL448" s="50" t="s">
        <v>171</v>
      </c>
    </row>
    <row r="449" spans="2:38">
      <c r="B449" s="26">
        <v>56</v>
      </c>
      <c r="C449" t="s">
        <v>8</v>
      </c>
      <c r="D449" s="6" t="str">
        <f t="shared" si="637"/>
        <v>CHP</v>
      </c>
      <c r="E449" t="s">
        <v>65</v>
      </c>
      <c r="F449" s="6" t="str">
        <f t="shared" si="626"/>
        <v>SE</v>
      </c>
      <c r="G449" s="22" t="str">
        <f t="shared" si="638"/>
        <v>PASTI</v>
      </c>
      <c r="H449" t="s">
        <v>35</v>
      </c>
      <c r="I449" s="42">
        <f t="shared" si="633"/>
        <v>7.875</v>
      </c>
      <c r="J449" s="42">
        <f t="shared" si="633"/>
        <v>7.875</v>
      </c>
      <c r="K449" s="42">
        <f t="shared" si="633"/>
        <v>7.875</v>
      </c>
      <c r="L449" s="42">
        <f>IF(R449="","",R449/4)</f>
        <v>7.875</v>
      </c>
      <c r="M449" s="43">
        <f t="shared" ref="M449" si="639">IF(SUM(S449:AB449)=0,"",SUM(S449:AB449))</f>
        <v>123</v>
      </c>
      <c r="N449" s="43" t="str">
        <f t="shared" ref="N449" si="640">IF(SUM(AC449:AG449)=0,"",SUM(AC449:AG449))</f>
        <v/>
      </c>
      <c r="O449" s="43" t="str">
        <f t="shared" ref="O449" si="641">IF(SUM(AH449:AL449)=0,"",SUM(AH449:AL449))</f>
        <v/>
      </c>
      <c r="P449" s="32"/>
      <c r="Q449" s="32"/>
      <c r="R449" s="48">
        <v>31.5</v>
      </c>
      <c r="S449" s="50" t="s">
        <v>171</v>
      </c>
      <c r="T449" s="50" t="s">
        <v>171</v>
      </c>
      <c r="U449" s="50" t="s">
        <v>171</v>
      </c>
      <c r="V449" s="50" t="s">
        <v>171</v>
      </c>
      <c r="W449" s="50" t="s">
        <v>171</v>
      </c>
      <c r="X449" s="50">
        <v>123</v>
      </c>
      <c r="Y449" s="50" t="s">
        <v>171</v>
      </c>
      <c r="Z449" s="50" t="s">
        <v>171</v>
      </c>
      <c r="AA449" s="50" t="s">
        <v>171</v>
      </c>
      <c r="AB449" s="50" t="s">
        <v>171</v>
      </c>
      <c r="AC449" s="50" t="s">
        <v>171</v>
      </c>
      <c r="AD449" s="50" t="s">
        <v>171</v>
      </c>
      <c r="AE449" s="50" t="s">
        <v>171</v>
      </c>
      <c r="AF449" s="50" t="s">
        <v>171</v>
      </c>
      <c r="AG449" s="50" t="s">
        <v>171</v>
      </c>
      <c r="AH449" s="50" t="s">
        <v>171</v>
      </c>
      <c r="AI449" s="50" t="s">
        <v>171</v>
      </c>
      <c r="AJ449" s="50" t="s">
        <v>171</v>
      </c>
      <c r="AK449" s="50" t="s">
        <v>171</v>
      </c>
      <c r="AL449" s="50" t="s">
        <v>171</v>
      </c>
    </row>
    <row r="450" spans="2:38">
      <c r="B450" s="26"/>
      <c r="C450" s="23" t="s">
        <v>93</v>
      </c>
      <c r="D450" s="6" t="str">
        <f t="shared" si="637"/>
        <v>CHP</v>
      </c>
      <c r="E450" s="23" t="s">
        <v>66</v>
      </c>
      <c r="F450" s="6" t="str">
        <f t="shared" si="626"/>
        <v>SE</v>
      </c>
      <c r="G450" s="22" t="str">
        <f t="shared" si="638"/>
        <v>PASTI</v>
      </c>
      <c r="H450" t="s">
        <v>36</v>
      </c>
      <c r="I450" s="42">
        <f>IF(SUM(I451:I453)=0,"",SUM(I451:I453))</f>
        <v>88.625</v>
      </c>
      <c r="J450" s="42">
        <f t="shared" ref="J450:K450" si="642">IF(SUM(J451:J453)=0,"",SUM(J451:J453))</f>
        <v>88.625</v>
      </c>
      <c r="K450" s="42">
        <f t="shared" si="642"/>
        <v>88.625</v>
      </c>
      <c r="L450" s="42">
        <f>IF(SUM(L451:L453)=0,"",SUM(L451:L453))</f>
        <v>88.625</v>
      </c>
      <c r="M450" s="43">
        <f>IF(SUM(M451:M453)=0,"",SUM(M451:M453))</f>
        <v>134</v>
      </c>
      <c r="N450" s="43" t="str">
        <f>IF(SUM(N451:N453)=0,"",SUM(N451:N453))</f>
        <v/>
      </c>
      <c r="O450" s="43" t="str">
        <f>IF(SUM(O451:O453)=0,"",SUM(O451:O453))</f>
        <v/>
      </c>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row>
    <row r="451" spans="2:38">
      <c r="B451" s="26">
        <v>61</v>
      </c>
      <c r="C451" s="29" t="s">
        <v>4</v>
      </c>
      <c r="D451" s="6" t="s">
        <v>90</v>
      </c>
      <c r="E451" s="27"/>
      <c r="F451" s="6" t="str">
        <f t="shared" si="626"/>
        <v>SE</v>
      </c>
      <c r="G451" s="6" t="s">
        <v>90</v>
      </c>
      <c r="H451" s="28"/>
      <c r="I451" s="33">
        <f t="shared" ref="I451:K456" si="643">$L451</f>
        <v>50.5</v>
      </c>
      <c r="J451" s="33">
        <f t="shared" si="643"/>
        <v>50.5</v>
      </c>
      <c r="K451" s="33">
        <f t="shared" si="643"/>
        <v>50.5</v>
      </c>
      <c r="L451" s="33">
        <f t="shared" ref="L451:L456" si="644">IF(R451="","",R451/4)</f>
        <v>50.5</v>
      </c>
      <c r="M451" s="33">
        <f t="shared" ref="M451:M456" si="645">IF(SUM(S451:AB451)=0,"",SUM(S451:AB451))</f>
        <v>134</v>
      </c>
      <c r="N451" s="33" t="str">
        <f t="shared" ref="N451:N456" si="646">IF(SUM(AC451:AG451)=0,"",SUM(AC451:AG451))</f>
        <v/>
      </c>
      <c r="O451" s="33" t="str">
        <f t="shared" ref="O451:O456" si="647">IF(SUM(AH451:AL451)=0,"",SUM(AH451:AL451))</f>
        <v/>
      </c>
      <c r="P451" s="33"/>
      <c r="Q451" s="33"/>
      <c r="R451" s="48">
        <v>202</v>
      </c>
      <c r="S451" s="50" t="s">
        <v>171</v>
      </c>
      <c r="T451" s="50" t="s">
        <v>171</v>
      </c>
      <c r="U451" s="50" t="s">
        <v>171</v>
      </c>
      <c r="V451" s="50" t="s">
        <v>171</v>
      </c>
      <c r="W451" s="50" t="s">
        <v>171</v>
      </c>
      <c r="X451" s="50">
        <v>134</v>
      </c>
      <c r="Y451" s="50" t="s">
        <v>171</v>
      </c>
      <c r="Z451" s="50" t="s">
        <v>171</v>
      </c>
      <c r="AA451" s="50" t="s">
        <v>171</v>
      </c>
      <c r="AB451" s="50" t="s">
        <v>171</v>
      </c>
      <c r="AC451" s="50" t="s">
        <v>171</v>
      </c>
      <c r="AD451" s="50" t="s">
        <v>171</v>
      </c>
      <c r="AE451" s="50" t="s">
        <v>171</v>
      </c>
      <c r="AF451" s="50" t="s">
        <v>171</v>
      </c>
      <c r="AG451" s="50" t="s">
        <v>171</v>
      </c>
      <c r="AH451" s="50" t="s">
        <v>171</v>
      </c>
      <c r="AI451" s="50" t="s">
        <v>171</v>
      </c>
      <c r="AJ451" s="50" t="s">
        <v>171</v>
      </c>
      <c r="AK451" s="50" t="s">
        <v>171</v>
      </c>
      <c r="AL451" s="50" t="s">
        <v>171</v>
      </c>
    </row>
    <row r="452" spans="2:38">
      <c r="B452" s="26">
        <v>71</v>
      </c>
      <c r="C452" s="29" t="s">
        <v>10</v>
      </c>
      <c r="D452" s="6" t="s">
        <v>90</v>
      </c>
      <c r="E452" s="27"/>
      <c r="F452" s="6" t="str">
        <f t="shared" si="626"/>
        <v>SE</v>
      </c>
      <c r="G452" s="6" t="s">
        <v>90</v>
      </c>
      <c r="H452" s="28"/>
      <c r="I452" s="33">
        <f t="shared" si="643"/>
        <v>33</v>
      </c>
      <c r="J452" s="33">
        <f t="shared" si="643"/>
        <v>33</v>
      </c>
      <c r="K452" s="33">
        <f t="shared" si="643"/>
        <v>33</v>
      </c>
      <c r="L452" s="33">
        <f t="shared" si="644"/>
        <v>33</v>
      </c>
      <c r="M452" s="33" t="str">
        <f t="shared" si="645"/>
        <v/>
      </c>
      <c r="N452" s="33" t="str">
        <f t="shared" si="646"/>
        <v/>
      </c>
      <c r="O452" s="33" t="str">
        <f t="shared" si="647"/>
        <v/>
      </c>
      <c r="P452" s="33"/>
      <c r="Q452" s="33"/>
      <c r="R452" s="48">
        <v>132</v>
      </c>
      <c r="S452" s="50" t="s">
        <v>171</v>
      </c>
      <c r="T452" s="50" t="s">
        <v>171</v>
      </c>
      <c r="U452" s="50" t="s">
        <v>171</v>
      </c>
      <c r="V452" s="50" t="s">
        <v>171</v>
      </c>
      <c r="W452" s="50" t="s">
        <v>171</v>
      </c>
      <c r="X452" s="50" t="s">
        <v>171</v>
      </c>
      <c r="Y452" s="50" t="s">
        <v>171</v>
      </c>
      <c r="Z452" s="50" t="s">
        <v>171</v>
      </c>
      <c r="AA452" s="50" t="s">
        <v>171</v>
      </c>
      <c r="AB452" s="50" t="s">
        <v>171</v>
      </c>
      <c r="AC452" s="50" t="s">
        <v>171</v>
      </c>
      <c r="AD452" s="50" t="s">
        <v>171</v>
      </c>
      <c r="AE452" s="50" t="s">
        <v>171</v>
      </c>
      <c r="AF452" s="50" t="s">
        <v>171</v>
      </c>
      <c r="AG452" s="50" t="s">
        <v>171</v>
      </c>
      <c r="AH452" s="50" t="s">
        <v>171</v>
      </c>
      <c r="AI452" s="50" t="s">
        <v>171</v>
      </c>
      <c r="AJ452" s="50" t="s">
        <v>171</v>
      </c>
      <c r="AK452" s="50" t="s">
        <v>171</v>
      </c>
      <c r="AL452" s="50" t="s">
        <v>171</v>
      </c>
    </row>
    <row r="453" spans="2:38">
      <c r="B453" s="26">
        <v>76</v>
      </c>
      <c r="C453" s="29" t="s">
        <v>101</v>
      </c>
      <c r="D453" s="6" t="s">
        <v>90</v>
      </c>
      <c r="E453" s="27"/>
      <c r="F453" s="6" t="str">
        <f t="shared" si="626"/>
        <v>SE</v>
      </c>
      <c r="G453" s="6" t="s">
        <v>90</v>
      </c>
      <c r="H453" s="28"/>
      <c r="I453" s="33">
        <f t="shared" si="643"/>
        <v>5.125</v>
      </c>
      <c r="J453" s="33">
        <f t="shared" si="643"/>
        <v>5.125</v>
      </c>
      <c r="K453" s="33">
        <f t="shared" si="643"/>
        <v>5.125</v>
      </c>
      <c r="L453" s="33">
        <f t="shared" si="644"/>
        <v>5.125</v>
      </c>
      <c r="M453" s="33" t="str">
        <f t="shared" si="645"/>
        <v/>
      </c>
      <c r="N453" s="33" t="str">
        <f t="shared" si="646"/>
        <v/>
      </c>
      <c r="O453" s="33" t="str">
        <f t="shared" si="647"/>
        <v/>
      </c>
      <c r="P453" s="33"/>
      <c r="Q453" s="33"/>
      <c r="R453" s="48">
        <v>20.5</v>
      </c>
      <c r="S453" s="50" t="s">
        <v>171</v>
      </c>
      <c r="T453" s="50" t="s">
        <v>171</v>
      </c>
      <c r="U453" s="50" t="s">
        <v>171</v>
      </c>
      <c r="V453" s="50" t="s">
        <v>171</v>
      </c>
      <c r="W453" s="50" t="s">
        <v>171</v>
      </c>
      <c r="X453" s="50" t="s">
        <v>171</v>
      </c>
      <c r="Y453" s="50" t="s">
        <v>171</v>
      </c>
      <c r="Z453" s="50" t="s">
        <v>171</v>
      </c>
      <c r="AA453" s="50" t="s">
        <v>171</v>
      </c>
      <c r="AB453" s="50" t="s">
        <v>171</v>
      </c>
      <c r="AC453" s="50" t="s">
        <v>171</v>
      </c>
      <c r="AD453" s="50" t="s">
        <v>171</v>
      </c>
      <c r="AE453" s="50" t="s">
        <v>171</v>
      </c>
      <c r="AF453" s="50" t="s">
        <v>171</v>
      </c>
      <c r="AG453" s="50" t="s">
        <v>171</v>
      </c>
      <c r="AH453" s="50" t="s">
        <v>171</v>
      </c>
      <c r="AI453" s="50" t="s">
        <v>171</v>
      </c>
      <c r="AJ453" s="50" t="s">
        <v>171</v>
      </c>
      <c r="AK453" s="50" t="s">
        <v>171</v>
      </c>
      <c r="AL453" s="50" t="s">
        <v>171</v>
      </c>
    </row>
    <row r="454" spans="2:38">
      <c r="B454" s="26">
        <v>81</v>
      </c>
      <c r="C454" t="s">
        <v>12</v>
      </c>
      <c r="D454" s="6" t="str">
        <f t="shared" ref="D454:D456" si="648">IF(SUM(I454:O454)=0,"\I: ","CHP")</f>
        <v>CHP</v>
      </c>
      <c r="E454" t="s">
        <v>62</v>
      </c>
      <c r="F454" s="6" t="str">
        <f t="shared" si="626"/>
        <v>SE</v>
      </c>
      <c r="G454" s="22" t="str">
        <f t="shared" ref="G454:G456" si="649">$G$7</f>
        <v>PASTI</v>
      </c>
      <c r="H454" t="s">
        <v>32</v>
      </c>
      <c r="I454" s="42">
        <f t="shared" si="643"/>
        <v>41.55</v>
      </c>
      <c r="J454" s="42">
        <f t="shared" si="643"/>
        <v>41.55</v>
      </c>
      <c r="K454" s="42">
        <f t="shared" si="643"/>
        <v>41.55</v>
      </c>
      <c r="L454" s="42">
        <f t="shared" si="644"/>
        <v>41.55</v>
      </c>
      <c r="M454" s="43" t="str">
        <f t="shared" si="645"/>
        <v/>
      </c>
      <c r="N454" s="43" t="str">
        <f t="shared" si="646"/>
        <v/>
      </c>
      <c r="O454" s="43" t="str">
        <f t="shared" si="647"/>
        <v/>
      </c>
      <c r="P454" s="32"/>
      <c r="Q454" s="32"/>
      <c r="R454" s="48">
        <v>166.2</v>
      </c>
      <c r="S454" s="50" t="s">
        <v>171</v>
      </c>
      <c r="T454" s="50" t="s">
        <v>171</v>
      </c>
      <c r="U454" s="50" t="s">
        <v>171</v>
      </c>
      <c r="V454" s="50" t="s">
        <v>171</v>
      </c>
      <c r="W454" s="50" t="s">
        <v>171</v>
      </c>
      <c r="X454" s="50" t="s">
        <v>171</v>
      </c>
      <c r="Y454" s="50" t="s">
        <v>171</v>
      </c>
      <c r="Z454" s="50" t="s">
        <v>171</v>
      </c>
      <c r="AA454" s="50" t="s">
        <v>171</v>
      </c>
      <c r="AB454" s="50" t="s">
        <v>171</v>
      </c>
      <c r="AC454" s="50" t="s">
        <v>171</v>
      </c>
      <c r="AD454" s="50" t="s">
        <v>171</v>
      </c>
      <c r="AE454" s="50" t="s">
        <v>171</v>
      </c>
      <c r="AF454" s="50" t="s">
        <v>171</v>
      </c>
      <c r="AG454" s="50" t="s">
        <v>171</v>
      </c>
      <c r="AH454" s="50" t="s">
        <v>171</v>
      </c>
      <c r="AI454" s="50" t="s">
        <v>171</v>
      </c>
      <c r="AJ454" s="50" t="s">
        <v>171</v>
      </c>
      <c r="AK454" s="50" t="s">
        <v>171</v>
      </c>
      <c r="AL454" s="50" t="s">
        <v>171</v>
      </c>
    </row>
    <row r="455" spans="2:38">
      <c r="B455" s="26">
        <v>102</v>
      </c>
      <c r="C455" t="s">
        <v>13</v>
      </c>
      <c r="D455" s="6" t="str">
        <f t="shared" si="648"/>
        <v>CHP</v>
      </c>
      <c r="E455" t="s">
        <v>61</v>
      </c>
      <c r="F455" s="6" t="str">
        <f t="shared" si="626"/>
        <v>SE</v>
      </c>
      <c r="G455" s="22" t="str">
        <f t="shared" si="649"/>
        <v>PASTI</v>
      </c>
      <c r="H455" t="s">
        <v>31</v>
      </c>
      <c r="I455" s="42">
        <f t="shared" si="643"/>
        <v>156.77500000000001</v>
      </c>
      <c r="J455" s="42">
        <f t="shared" si="643"/>
        <v>156.77500000000001</v>
      </c>
      <c r="K455" s="42">
        <f t="shared" si="643"/>
        <v>156.77500000000001</v>
      </c>
      <c r="L455" s="42">
        <f t="shared" si="644"/>
        <v>156.77500000000001</v>
      </c>
      <c r="M455" s="43">
        <f t="shared" si="645"/>
        <v>27.4</v>
      </c>
      <c r="N455" s="43" t="str">
        <f t="shared" si="646"/>
        <v/>
      </c>
      <c r="O455" s="43" t="str">
        <f t="shared" si="647"/>
        <v/>
      </c>
      <c r="P455" s="32"/>
      <c r="Q455" s="32"/>
      <c r="R455" s="48">
        <v>627.1</v>
      </c>
      <c r="S455" s="50" t="s">
        <v>171</v>
      </c>
      <c r="T455" s="50" t="s">
        <v>171</v>
      </c>
      <c r="U455" s="50" t="s">
        <v>171</v>
      </c>
      <c r="V455" s="50" t="s">
        <v>171</v>
      </c>
      <c r="W455" s="50">
        <v>27.4</v>
      </c>
      <c r="X455" s="50" t="s">
        <v>171</v>
      </c>
      <c r="Y455" s="50" t="s">
        <v>171</v>
      </c>
      <c r="Z455" s="50" t="s">
        <v>171</v>
      </c>
      <c r="AA455" s="50" t="s">
        <v>171</v>
      </c>
      <c r="AB455" s="50" t="s">
        <v>171</v>
      </c>
      <c r="AC455" s="50" t="s">
        <v>171</v>
      </c>
      <c r="AD455" s="50" t="s">
        <v>171</v>
      </c>
      <c r="AE455" s="50" t="s">
        <v>171</v>
      </c>
      <c r="AF455" s="50" t="s">
        <v>171</v>
      </c>
      <c r="AG455" s="50" t="s">
        <v>171</v>
      </c>
      <c r="AH455" s="50" t="s">
        <v>171</v>
      </c>
      <c r="AI455" s="50" t="s">
        <v>171</v>
      </c>
      <c r="AJ455" s="50" t="s">
        <v>171</v>
      </c>
      <c r="AK455" s="50" t="s">
        <v>171</v>
      </c>
      <c r="AL455" s="50" t="s">
        <v>171</v>
      </c>
    </row>
    <row r="456" spans="2:38">
      <c r="B456" s="35">
        <v>118</v>
      </c>
      <c r="C456" s="5" t="s">
        <v>14</v>
      </c>
      <c r="D456" s="5" t="str">
        <f t="shared" si="648"/>
        <v>CHP</v>
      </c>
      <c r="E456" s="5" t="s">
        <v>58</v>
      </c>
      <c r="F456" s="5" t="str">
        <f t="shared" si="626"/>
        <v>SE</v>
      </c>
      <c r="G456" s="36" t="str">
        <f t="shared" si="649"/>
        <v>PASTI</v>
      </c>
      <c r="H456" s="5" t="s">
        <v>28</v>
      </c>
      <c r="I456" s="52">
        <f t="shared" si="643"/>
        <v>510.82499999999999</v>
      </c>
      <c r="J456" s="52">
        <f t="shared" si="643"/>
        <v>510.82499999999999</v>
      </c>
      <c r="K456" s="52">
        <f t="shared" si="643"/>
        <v>510.82499999999999</v>
      </c>
      <c r="L456" s="52">
        <f t="shared" si="644"/>
        <v>510.82499999999999</v>
      </c>
      <c r="M456" s="44">
        <f t="shared" si="645"/>
        <v>1520.72</v>
      </c>
      <c r="N456" s="44">
        <f t="shared" si="646"/>
        <v>468.34999999999997</v>
      </c>
      <c r="O456" s="44" t="str">
        <f t="shared" si="647"/>
        <v/>
      </c>
      <c r="P456" s="32"/>
      <c r="Q456" s="32"/>
      <c r="R456" s="49">
        <v>2043.3</v>
      </c>
      <c r="S456" s="51">
        <v>9.3000000000000007</v>
      </c>
      <c r="T456" s="51" t="s">
        <v>171</v>
      </c>
      <c r="U456" s="51">
        <v>260.02000000000004</v>
      </c>
      <c r="V456" s="51">
        <v>54.8</v>
      </c>
      <c r="W456" s="51" t="s">
        <v>171</v>
      </c>
      <c r="X456" s="51">
        <v>103</v>
      </c>
      <c r="Y456" s="51" t="s">
        <v>171</v>
      </c>
      <c r="Z456" s="51">
        <v>18</v>
      </c>
      <c r="AA456" s="51">
        <v>542.6</v>
      </c>
      <c r="AB456" s="51">
        <v>533</v>
      </c>
      <c r="AC456" s="51" t="s">
        <v>171</v>
      </c>
      <c r="AD456" s="51">
        <v>213</v>
      </c>
      <c r="AE456" s="51" t="s">
        <v>171</v>
      </c>
      <c r="AF456" s="51">
        <v>248.64999999999998</v>
      </c>
      <c r="AG456" s="51">
        <v>6.7</v>
      </c>
      <c r="AH456" s="51" t="s">
        <v>171</v>
      </c>
      <c r="AI456" s="51" t="s">
        <v>171</v>
      </c>
      <c r="AJ456" s="51" t="s">
        <v>171</v>
      </c>
      <c r="AK456" s="51" t="s">
        <v>171</v>
      </c>
      <c r="AL456" s="51" t="s">
        <v>171</v>
      </c>
    </row>
    <row r="457" spans="2:38">
      <c r="B457" s="26">
        <v>9</v>
      </c>
      <c r="C457" t="s">
        <v>1</v>
      </c>
      <c r="D457" s="6" t="str">
        <f>IF(SUM(I457:O457)=0,"\I: ","CHP")</f>
        <v xml:space="preserve">\I: </v>
      </c>
      <c r="E457" t="s">
        <v>59</v>
      </c>
      <c r="F457" s="34" t="s">
        <v>126</v>
      </c>
      <c r="G457" s="22" t="str">
        <f>$G$7</f>
        <v>PASTI</v>
      </c>
      <c r="H457" s="22" t="s">
        <v>29</v>
      </c>
      <c r="I457" s="42" t="str">
        <f>$L457</f>
        <v/>
      </c>
      <c r="J457" s="42" t="str">
        <f>$L457</f>
        <v/>
      </c>
      <c r="K457" s="42" t="str">
        <f>$L457</f>
        <v/>
      </c>
      <c r="L457" s="42" t="str">
        <f>IF(R457="","",R457/4)</f>
        <v/>
      </c>
      <c r="M457" s="43" t="str">
        <f>IF(SUM(S457:AB457)=0,"",SUM(S457:AB457))</f>
        <v/>
      </c>
      <c r="N457" s="43" t="str">
        <f>IF(SUM(AC457:AG457)=0,"",SUM(AC457:AG457))</f>
        <v/>
      </c>
      <c r="O457" s="43" t="str">
        <f>IF(SUM(AH457:AL457)=0,"",SUM(AH457:AL457))</f>
        <v/>
      </c>
      <c r="P457" s="32"/>
      <c r="Q457" s="32"/>
      <c r="R457" s="48" t="s">
        <v>171</v>
      </c>
      <c r="S457" s="50" t="s">
        <v>171</v>
      </c>
      <c r="T457" s="50" t="s">
        <v>171</v>
      </c>
      <c r="U457" s="50" t="s">
        <v>171</v>
      </c>
      <c r="V457" s="50" t="s">
        <v>171</v>
      </c>
      <c r="W457" s="50" t="s">
        <v>171</v>
      </c>
      <c r="X457" s="50" t="s">
        <v>171</v>
      </c>
      <c r="Y457" s="50" t="s">
        <v>171</v>
      </c>
      <c r="Z457" s="50" t="s">
        <v>171</v>
      </c>
      <c r="AA457" s="50" t="s">
        <v>171</v>
      </c>
      <c r="AB457" s="50" t="s">
        <v>171</v>
      </c>
      <c r="AC457" s="50" t="s">
        <v>171</v>
      </c>
      <c r="AD457" s="50" t="s">
        <v>171</v>
      </c>
      <c r="AE457" s="50" t="s">
        <v>171</v>
      </c>
      <c r="AF457" s="50" t="s">
        <v>171</v>
      </c>
      <c r="AG457" s="50" t="s">
        <v>171</v>
      </c>
      <c r="AH457" s="50" t="s">
        <v>171</v>
      </c>
      <c r="AI457" s="50" t="s">
        <v>171</v>
      </c>
      <c r="AJ457" s="50" t="s">
        <v>171</v>
      </c>
      <c r="AK457" s="50" t="s">
        <v>171</v>
      </c>
      <c r="AL457" s="50" t="s">
        <v>171</v>
      </c>
    </row>
    <row r="458" spans="2:38">
      <c r="B458" s="26"/>
      <c r="C458" s="23" t="s">
        <v>92</v>
      </c>
      <c r="D458" s="6" t="str">
        <f>IF(SUM(I458:O458)=0,"\I: ","CHP")</f>
        <v>CHP</v>
      </c>
      <c r="E458" s="23" t="s">
        <v>60</v>
      </c>
      <c r="F458" s="6" t="str">
        <f>F457</f>
        <v>SI</v>
      </c>
      <c r="G458" s="22" t="str">
        <f>$G$7</f>
        <v>PASTI</v>
      </c>
      <c r="H458" t="s">
        <v>30</v>
      </c>
      <c r="I458" s="42">
        <f>IF(SUM(I459:I461)=0,"",SUM(I459:I461))</f>
        <v>25.75</v>
      </c>
      <c r="J458" s="42">
        <f t="shared" ref="J458:L458" si="650">IF(SUM(J459:J461)=0,"",SUM(J459:J461))</f>
        <v>25.75</v>
      </c>
      <c r="K458" s="42">
        <f t="shared" si="650"/>
        <v>25.75</v>
      </c>
      <c r="L458" s="42">
        <f t="shared" si="650"/>
        <v>25.75</v>
      </c>
      <c r="M458" s="43" t="str">
        <f>IF(SUM(M459:M461)=0,"",SUM(M459:M461))</f>
        <v/>
      </c>
      <c r="N458" s="43" t="str">
        <f t="shared" ref="N458:O458" si="651">IF(SUM(N459:N461)=0,"",SUM(N459:N461))</f>
        <v/>
      </c>
      <c r="O458" s="43" t="str">
        <f t="shared" si="651"/>
        <v/>
      </c>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row>
    <row r="459" spans="2:38">
      <c r="B459" s="26">
        <v>14</v>
      </c>
      <c r="C459" s="30" t="s">
        <v>2</v>
      </c>
      <c r="D459" s="6" t="s">
        <v>90</v>
      </c>
      <c r="E459" s="26"/>
      <c r="F459" s="6" t="str">
        <f t="shared" ref="F459:F474" si="652">F458</f>
        <v>SI</v>
      </c>
      <c r="G459" s="6" t="s">
        <v>90</v>
      </c>
      <c r="H459" s="28"/>
      <c r="I459" s="33" t="str">
        <f>$L459</f>
        <v/>
      </c>
      <c r="J459" s="33" t="str">
        <f t="shared" ref="I459:K461" si="653">$L459</f>
        <v/>
      </c>
      <c r="K459" s="33" t="str">
        <f t="shared" si="653"/>
        <v/>
      </c>
      <c r="L459" s="33" t="str">
        <f>IF(R459="","",R459/4)</f>
        <v/>
      </c>
      <c r="M459" s="33" t="str">
        <f>IF(SUM(S459:AB459)=0,"",SUM(S459:AB459))</f>
        <v/>
      </c>
      <c r="N459" s="33" t="str">
        <f>IF(SUM(AC459:AG459)=0,"",SUM(AC459:AG459))</f>
        <v/>
      </c>
      <c r="O459" s="33" t="str">
        <f>IF(SUM(AH459:AL459)=0,"",SUM(AH459:AL459))</f>
        <v/>
      </c>
      <c r="P459" s="33"/>
      <c r="Q459" s="33"/>
      <c r="R459" s="48" t="s">
        <v>171</v>
      </c>
      <c r="S459" s="50" t="s">
        <v>171</v>
      </c>
      <c r="T459" s="50" t="s">
        <v>171</v>
      </c>
      <c r="U459" s="50" t="s">
        <v>171</v>
      </c>
      <c r="V459" s="50" t="s">
        <v>171</v>
      </c>
      <c r="W459" s="50" t="s">
        <v>171</v>
      </c>
      <c r="X459" s="50" t="s">
        <v>171</v>
      </c>
      <c r="Y459" s="50" t="s">
        <v>171</v>
      </c>
      <c r="Z459" s="50" t="s">
        <v>171</v>
      </c>
      <c r="AA459" s="50" t="s">
        <v>171</v>
      </c>
      <c r="AB459" s="50" t="s">
        <v>171</v>
      </c>
      <c r="AC459" s="50" t="s">
        <v>171</v>
      </c>
      <c r="AD459" s="50" t="s">
        <v>171</v>
      </c>
      <c r="AE459" s="50" t="s">
        <v>171</v>
      </c>
      <c r="AF459" s="50" t="s">
        <v>171</v>
      </c>
      <c r="AG459" s="50" t="s">
        <v>171</v>
      </c>
      <c r="AH459" s="50" t="s">
        <v>171</v>
      </c>
      <c r="AI459" s="50" t="s">
        <v>171</v>
      </c>
      <c r="AJ459" s="50" t="s">
        <v>171</v>
      </c>
      <c r="AK459" s="50" t="s">
        <v>171</v>
      </c>
      <c r="AL459" s="50" t="s">
        <v>171</v>
      </c>
    </row>
    <row r="460" spans="2:38">
      <c r="B460" s="26">
        <v>19</v>
      </c>
      <c r="C460" s="30" t="s">
        <v>99</v>
      </c>
      <c r="D460" s="6" t="s">
        <v>90</v>
      </c>
      <c r="E460" s="26"/>
      <c r="F460" s="6" t="str">
        <f t="shared" si="652"/>
        <v>SI</v>
      </c>
      <c r="G460" s="6" t="s">
        <v>90</v>
      </c>
      <c r="H460" s="28"/>
      <c r="I460" s="33" t="str">
        <f t="shared" si="653"/>
        <v/>
      </c>
      <c r="J460" s="33" t="str">
        <f t="shared" si="653"/>
        <v/>
      </c>
      <c r="K460" s="33" t="str">
        <f t="shared" si="653"/>
        <v/>
      </c>
      <c r="L460" s="33" t="str">
        <f>IF(R460="","",R460/4)</f>
        <v/>
      </c>
      <c r="M460" s="33" t="str">
        <f t="shared" ref="M460:M461" si="654">IF(SUM(S460:AB460)=0,"",SUM(S460:AB460))</f>
        <v/>
      </c>
      <c r="N460" s="33" t="str">
        <f t="shared" ref="N460:N461" si="655">IF(SUM(AC460:AG460)=0,"",SUM(AC460:AG460))</f>
        <v/>
      </c>
      <c r="O460" s="33" t="str">
        <f t="shared" ref="O460:O461" si="656">IF(SUM(AH460:AL460)=0,"",SUM(AH460:AL460))</f>
        <v/>
      </c>
      <c r="P460" s="33"/>
      <c r="Q460" s="33"/>
      <c r="R460" s="48" t="s">
        <v>171</v>
      </c>
      <c r="S460" s="50" t="s">
        <v>171</v>
      </c>
      <c r="T460" s="50" t="s">
        <v>171</v>
      </c>
      <c r="U460" s="50" t="s">
        <v>171</v>
      </c>
      <c r="V460" s="50" t="s">
        <v>171</v>
      </c>
      <c r="W460" s="50" t="s">
        <v>171</v>
      </c>
      <c r="X460" s="50" t="s">
        <v>171</v>
      </c>
      <c r="Y460" s="50" t="s">
        <v>171</v>
      </c>
      <c r="Z460" s="50" t="s">
        <v>171</v>
      </c>
      <c r="AA460" s="50" t="s">
        <v>171</v>
      </c>
      <c r="AB460" s="50" t="s">
        <v>171</v>
      </c>
      <c r="AC460" s="50" t="s">
        <v>171</v>
      </c>
      <c r="AD460" s="50" t="s">
        <v>171</v>
      </c>
      <c r="AE460" s="50" t="s">
        <v>171</v>
      </c>
      <c r="AF460" s="50" t="s">
        <v>171</v>
      </c>
      <c r="AG460" s="50" t="s">
        <v>171</v>
      </c>
      <c r="AH460" s="50" t="s">
        <v>171</v>
      </c>
      <c r="AI460" s="50" t="s">
        <v>171</v>
      </c>
      <c r="AJ460" s="50" t="s">
        <v>171</v>
      </c>
      <c r="AK460" s="50" t="s">
        <v>171</v>
      </c>
      <c r="AL460" s="50" t="s">
        <v>171</v>
      </c>
    </row>
    <row r="461" spans="2:38">
      <c r="B461" s="26">
        <v>24</v>
      </c>
      <c r="C461" s="30" t="s">
        <v>4</v>
      </c>
      <c r="D461" s="6" t="s">
        <v>90</v>
      </c>
      <c r="E461" s="26"/>
      <c r="F461" s="6" t="str">
        <f t="shared" si="652"/>
        <v>SI</v>
      </c>
      <c r="G461" s="6" t="s">
        <v>90</v>
      </c>
      <c r="H461" s="28"/>
      <c r="I461" s="33">
        <f t="shared" si="653"/>
        <v>25.75</v>
      </c>
      <c r="J461" s="33">
        <f t="shared" si="653"/>
        <v>25.75</v>
      </c>
      <c r="K461" s="33">
        <f t="shared" si="653"/>
        <v>25.75</v>
      </c>
      <c r="L461" s="33">
        <f>IF(R461="","",R461/4)</f>
        <v>25.75</v>
      </c>
      <c r="M461" s="33" t="str">
        <f t="shared" si="654"/>
        <v/>
      </c>
      <c r="N461" s="33" t="str">
        <f t="shared" si="655"/>
        <v/>
      </c>
      <c r="O461" s="33" t="str">
        <f t="shared" si="656"/>
        <v/>
      </c>
      <c r="P461" s="33"/>
      <c r="Q461" s="33"/>
      <c r="R461" s="48">
        <v>103</v>
      </c>
      <c r="S461" s="50" t="s">
        <v>171</v>
      </c>
      <c r="T461" s="50" t="s">
        <v>171</v>
      </c>
      <c r="U461" s="50" t="s">
        <v>171</v>
      </c>
      <c r="V461" s="50" t="s">
        <v>171</v>
      </c>
      <c r="W461" s="50" t="s">
        <v>171</v>
      </c>
      <c r="X461" s="50" t="s">
        <v>171</v>
      </c>
      <c r="Y461" s="50" t="s">
        <v>171</v>
      </c>
      <c r="Z461" s="50" t="s">
        <v>171</v>
      </c>
      <c r="AA461" s="50" t="s">
        <v>171</v>
      </c>
      <c r="AB461" s="50" t="s">
        <v>171</v>
      </c>
      <c r="AC461" s="50" t="s">
        <v>171</v>
      </c>
      <c r="AD461" s="50" t="s">
        <v>171</v>
      </c>
      <c r="AE461" s="50" t="s">
        <v>171</v>
      </c>
      <c r="AF461" s="50" t="s">
        <v>171</v>
      </c>
      <c r="AG461" s="50" t="s">
        <v>171</v>
      </c>
      <c r="AH461" s="50" t="s">
        <v>171</v>
      </c>
      <c r="AI461" s="50" t="s">
        <v>171</v>
      </c>
      <c r="AJ461" s="50" t="s">
        <v>171</v>
      </c>
      <c r="AK461" s="50" t="s">
        <v>171</v>
      </c>
      <c r="AL461" s="50" t="s">
        <v>171</v>
      </c>
    </row>
    <row r="462" spans="2:38">
      <c r="B462" s="26"/>
      <c r="C462" s="23" t="s">
        <v>92</v>
      </c>
      <c r="D462" s="6" t="str">
        <f t="shared" ref="D462" si="657">IF(SUM(I462:O462)=0,"\I: ","CHP")</f>
        <v>CHP</v>
      </c>
      <c r="E462" s="23" t="s">
        <v>63</v>
      </c>
      <c r="F462" s="6" t="str">
        <f t="shared" si="652"/>
        <v>SI</v>
      </c>
      <c r="G462" s="22" t="str">
        <f>$G$7</f>
        <v>PASTI</v>
      </c>
      <c r="H462" t="s">
        <v>33</v>
      </c>
      <c r="I462" s="42">
        <f>IF(SUM(I463:I465)=0,"",SUM(I463:I465))</f>
        <v>166.25</v>
      </c>
      <c r="J462" s="42">
        <f t="shared" ref="J462:K462" si="658">IF(SUM(J463:J465)=0,"",SUM(J463:J465))</f>
        <v>166.25</v>
      </c>
      <c r="K462" s="42">
        <f t="shared" si="658"/>
        <v>166.25</v>
      </c>
      <c r="L462" s="42">
        <f>IF(SUM(L463:L465)=0,"",SUM(L463:L465))</f>
        <v>166.25</v>
      </c>
      <c r="M462" s="43" t="str">
        <f>IF(SUM(M463:M465)=0,"",SUM(M463:M465))</f>
        <v/>
      </c>
      <c r="N462" s="43" t="str">
        <f>IF(SUM(N463:N465)=0,"",SUM(N463:N465))</f>
        <v/>
      </c>
      <c r="O462" s="43" t="str">
        <f>IF(SUM(O463:O465)=0,"",SUM(O463:O465))</f>
        <v/>
      </c>
      <c r="P462" s="32"/>
      <c r="Q462" s="32"/>
      <c r="R462" s="43"/>
      <c r="S462" s="43"/>
      <c r="T462" s="43"/>
      <c r="U462" s="43"/>
      <c r="V462" s="43"/>
      <c r="W462" s="43"/>
      <c r="X462" s="43"/>
      <c r="Y462" s="43"/>
      <c r="Z462" s="43"/>
      <c r="AA462" s="43"/>
      <c r="AB462" s="43" t="s">
        <v>171</v>
      </c>
      <c r="AC462" s="43"/>
      <c r="AD462" s="43"/>
      <c r="AE462" s="43"/>
      <c r="AF462" s="43"/>
      <c r="AG462" s="43" t="s">
        <v>171</v>
      </c>
      <c r="AH462" s="43"/>
      <c r="AI462" s="43"/>
      <c r="AJ462" s="43"/>
      <c r="AK462" s="43"/>
      <c r="AL462" s="43"/>
    </row>
    <row r="463" spans="2:38">
      <c r="B463" s="26">
        <v>35</v>
      </c>
      <c r="C463" s="30" t="s">
        <v>2</v>
      </c>
      <c r="D463" s="6" t="s">
        <v>90</v>
      </c>
      <c r="E463" s="26"/>
      <c r="F463" s="6" t="str">
        <f t="shared" si="652"/>
        <v>SI</v>
      </c>
      <c r="G463" s="6" t="s">
        <v>90</v>
      </c>
      <c r="H463" s="28"/>
      <c r="I463" s="33" t="str">
        <f t="shared" ref="I463:K467" si="659">$L463</f>
        <v/>
      </c>
      <c r="J463" s="33" t="str">
        <f t="shared" si="659"/>
        <v/>
      </c>
      <c r="K463" s="33" t="str">
        <f t="shared" si="659"/>
        <v/>
      </c>
      <c r="L463" s="33" t="str">
        <f>IF(R463="","",R463/4)</f>
        <v/>
      </c>
      <c r="M463" s="33" t="str">
        <f>IF(SUM(S463:AB463)=0,"",SUM(S463:AB463))</f>
        <v/>
      </c>
      <c r="N463" s="33" t="str">
        <f>IF(SUM(AC463:AG463)=0,"",SUM(AC463:AG463))</f>
        <v/>
      </c>
      <c r="O463" s="33" t="str">
        <f>IF(SUM(AH463:AL463)=0,"",SUM(AH463:AL463))</f>
        <v/>
      </c>
      <c r="P463" s="33"/>
      <c r="Q463" s="33"/>
      <c r="R463" s="48" t="s">
        <v>171</v>
      </c>
      <c r="S463" s="50" t="s">
        <v>171</v>
      </c>
      <c r="T463" s="50" t="s">
        <v>171</v>
      </c>
      <c r="U463" s="50" t="s">
        <v>171</v>
      </c>
      <c r="V463" s="50" t="s">
        <v>171</v>
      </c>
      <c r="W463" s="50" t="s">
        <v>171</v>
      </c>
      <c r="X463" s="50" t="s">
        <v>171</v>
      </c>
      <c r="Y463" s="50" t="s">
        <v>171</v>
      </c>
      <c r="Z463" s="50" t="s">
        <v>171</v>
      </c>
      <c r="AA463" s="50" t="s">
        <v>171</v>
      </c>
      <c r="AB463" s="50" t="s">
        <v>171</v>
      </c>
      <c r="AC463" s="50" t="s">
        <v>171</v>
      </c>
      <c r="AD463" s="50" t="s">
        <v>171</v>
      </c>
      <c r="AE463" s="50" t="s">
        <v>171</v>
      </c>
      <c r="AF463" s="50" t="s">
        <v>171</v>
      </c>
      <c r="AG463" s="50" t="s">
        <v>171</v>
      </c>
      <c r="AH463" s="50" t="s">
        <v>171</v>
      </c>
      <c r="AI463" s="50" t="s">
        <v>171</v>
      </c>
      <c r="AJ463" s="50" t="s">
        <v>171</v>
      </c>
      <c r="AK463" s="50" t="s">
        <v>171</v>
      </c>
      <c r="AL463" s="50" t="s">
        <v>171</v>
      </c>
    </row>
    <row r="464" spans="2:38">
      <c r="B464" s="26">
        <v>40</v>
      </c>
      <c r="C464" s="30" t="s">
        <v>99</v>
      </c>
      <c r="D464" s="6" t="s">
        <v>90</v>
      </c>
      <c r="E464" s="26"/>
      <c r="F464" s="6" t="str">
        <f t="shared" si="652"/>
        <v>SI</v>
      </c>
      <c r="G464" s="6" t="s">
        <v>90</v>
      </c>
      <c r="H464" s="28"/>
      <c r="I464" s="33" t="str">
        <f t="shared" si="659"/>
        <v/>
      </c>
      <c r="J464" s="33" t="str">
        <f t="shared" si="659"/>
        <v/>
      </c>
      <c r="K464" s="33" t="str">
        <f t="shared" si="659"/>
        <v/>
      </c>
      <c r="L464" s="33" t="str">
        <f>IF(R464="","",R464/4)</f>
        <v/>
      </c>
      <c r="M464" s="33" t="str">
        <f t="shared" ref="M464:M465" si="660">IF(SUM(S464:AB464)=0,"",SUM(S464:AB464))</f>
        <v/>
      </c>
      <c r="N464" s="33" t="str">
        <f t="shared" ref="N464:N465" si="661">IF(SUM(AC464:AG464)=0,"",SUM(AC464:AG464))</f>
        <v/>
      </c>
      <c r="O464" s="33" t="str">
        <f t="shared" ref="O464:O465" si="662">IF(SUM(AH464:AL464)=0,"",SUM(AH464:AL464))</f>
        <v/>
      </c>
      <c r="P464" s="33"/>
      <c r="Q464" s="33"/>
      <c r="R464" s="48" t="s">
        <v>171</v>
      </c>
      <c r="S464" s="50" t="s">
        <v>171</v>
      </c>
      <c r="T464" s="50" t="s">
        <v>171</v>
      </c>
      <c r="U464" s="50" t="s">
        <v>171</v>
      </c>
      <c r="V464" s="50" t="s">
        <v>171</v>
      </c>
      <c r="W464" s="50" t="s">
        <v>171</v>
      </c>
      <c r="X464" s="50" t="s">
        <v>171</v>
      </c>
      <c r="Y464" s="50" t="s">
        <v>171</v>
      </c>
      <c r="Z464" s="50" t="s">
        <v>171</v>
      </c>
      <c r="AA464" s="50" t="s">
        <v>171</v>
      </c>
      <c r="AB464" s="50" t="s">
        <v>171</v>
      </c>
      <c r="AC464" s="50" t="s">
        <v>171</v>
      </c>
      <c r="AD464" s="50" t="s">
        <v>171</v>
      </c>
      <c r="AE464" s="50" t="s">
        <v>171</v>
      </c>
      <c r="AF464" s="50" t="s">
        <v>171</v>
      </c>
      <c r="AG464" s="50" t="s">
        <v>171</v>
      </c>
      <c r="AH464" s="50" t="s">
        <v>171</v>
      </c>
      <c r="AI464" s="50" t="s">
        <v>171</v>
      </c>
      <c r="AJ464" s="50" t="s">
        <v>171</v>
      </c>
      <c r="AK464" s="50" t="s">
        <v>171</v>
      </c>
      <c r="AL464" s="50" t="s">
        <v>171</v>
      </c>
    </row>
    <row r="465" spans="2:38">
      <c r="B465" s="26">
        <v>45</v>
      </c>
      <c r="C465" s="30" t="s">
        <v>4</v>
      </c>
      <c r="D465" s="6" t="s">
        <v>90</v>
      </c>
      <c r="E465" s="26"/>
      <c r="F465" s="6" t="str">
        <f t="shared" si="652"/>
        <v>SI</v>
      </c>
      <c r="G465" s="6" t="s">
        <v>90</v>
      </c>
      <c r="H465" s="28"/>
      <c r="I465" s="33">
        <f t="shared" si="659"/>
        <v>166.25</v>
      </c>
      <c r="J465" s="33">
        <f t="shared" si="659"/>
        <v>166.25</v>
      </c>
      <c r="K465" s="33">
        <f t="shared" si="659"/>
        <v>166.25</v>
      </c>
      <c r="L465" s="33">
        <f>IF(R465="","",R465/4)</f>
        <v>166.25</v>
      </c>
      <c r="M465" s="33" t="str">
        <f t="shared" si="660"/>
        <v/>
      </c>
      <c r="N465" s="33" t="str">
        <f t="shared" si="661"/>
        <v/>
      </c>
      <c r="O465" s="33" t="str">
        <f t="shared" si="662"/>
        <v/>
      </c>
      <c r="P465" s="33"/>
      <c r="Q465" s="33"/>
      <c r="R465" s="48">
        <v>665</v>
      </c>
      <c r="S465" s="50" t="s">
        <v>171</v>
      </c>
      <c r="T465" s="50" t="s">
        <v>171</v>
      </c>
      <c r="U465" s="50" t="s">
        <v>171</v>
      </c>
      <c r="V465" s="50" t="s">
        <v>171</v>
      </c>
      <c r="W465" s="50" t="s">
        <v>171</v>
      </c>
      <c r="X465" s="50" t="s">
        <v>171</v>
      </c>
      <c r="Y465" s="50" t="s">
        <v>171</v>
      </c>
      <c r="Z465" s="50" t="s">
        <v>171</v>
      </c>
      <c r="AA465" s="50" t="s">
        <v>171</v>
      </c>
      <c r="AB465" s="50" t="s">
        <v>171</v>
      </c>
      <c r="AC465" s="50" t="s">
        <v>171</v>
      </c>
      <c r="AD465" s="50" t="s">
        <v>171</v>
      </c>
      <c r="AE465" s="50" t="s">
        <v>171</v>
      </c>
      <c r="AF465" s="50" t="s">
        <v>171</v>
      </c>
      <c r="AG465" s="50" t="s">
        <v>171</v>
      </c>
      <c r="AH465" s="50" t="s">
        <v>171</v>
      </c>
      <c r="AI465" s="50" t="s">
        <v>171</v>
      </c>
      <c r="AJ465" s="50" t="s">
        <v>171</v>
      </c>
      <c r="AK465" s="50" t="s">
        <v>171</v>
      </c>
      <c r="AL465" s="50" t="s">
        <v>171</v>
      </c>
    </row>
    <row r="466" spans="2:38">
      <c r="B466" s="31">
        <v>51</v>
      </c>
      <c r="C466" t="s">
        <v>7</v>
      </c>
      <c r="D466" s="6" t="str">
        <f t="shared" ref="D466:D468" si="663">IF(SUM(I466:O466)=0,"\I: ","CHP")</f>
        <v xml:space="preserve">\I: </v>
      </c>
      <c r="E466" t="s">
        <v>64</v>
      </c>
      <c r="F466" s="6" t="str">
        <f t="shared" si="652"/>
        <v>SI</v>
      </c>
      <c r="G466" s="22" t="str">
        <f t="shared" ref="G466:G468" si="664">$G$7</f>
        <v>PASTI</v>
      </c>
      <c r="H466" t="s">
        <v>34</v>
      </c>
      <c r="I466" s="42" t="str">
        <f t="shared" si="659"/>
        <v/>
      </c>
      <c r="J466" s="42" t="str">
        <f t="shared" si="659"/>
        <v/>
      </c>
      <c r="K466" s="42" t="str">
        <f t="shared" si="659"/>
        <v/>
      </c>
      <c r="L466" s="42" t="str">
        <f>IF(R466="","",R466/4)</f>
        <v/>
      </c>
      <c r="M466" s="43" t="str">
        <f>IF(SUM(S466:AB466)=0,"",SUM(S466:AB466))</f>
        <v/>
      </c>
      <c r="N466" s="43" t="str">
        <f>IF(SUM(AC466:AG466)=0,"",SUM(AC466:AG466))</f>
        <v/>
      </c>
      <c r="O466" s="43" t="str">
        <f>IF(SUM(AH466:AL466)=0,"",SUM(AH466:AL466))</f>
        <v/>
      </c>
      <c r="P466" s="32"/>
      <c r="Q466" s="32"/>
      <c r="R466" s="48" t="s">
        <v>171</v>
      </c>
      <c r="S466" s="50" t="s">
        <v>171</v>
      </c>
      <c r="T466" s="50" t="s">
        <v>171</v>
      </c>
      <c r="U466" s="50" t="s">
        <v>171</v>
      </c>
      <c r="V466" s="50" t="s">
        <v>171</v>
      </c>
      <c r="W466" s="50" t="s">
        <v>171</v>
      </c>
      <c r="X466" s="50" t="s">
        <v>171</v>
      </c>
      <c r="Y466" s="50" t="s">
        <v>171</v>
      </c>
      <c r="Z466" s="50" t="s">
        <v>171</v>
      </c>
      <c r="AA466" s="50" t="s">
        <v>171</v>
      </c>
      <c r="AB466" s="50" t="s">
        <v>171</v>
      </c>
      <c r="AC466" s="50" t="s">
        <v>171</v>
      </c>
      <c r="AD466" s="50" t="s">
        <v>171</v>
      </c>
      <c r="AE466" s="50" t="s">
        <v>171</v>
      </c>
      <c r="AF466" s="50" t="s">
        <v>171</v>
      </c>
      <c r="AG466" s="50" t="s">
        <v>171</v>
      </c>
      <c r="AH466" s="50" t="s">
        <v>171</v>
      </c>
      <c r="AI466" s="50" t="s">
        <v>171</v>
      </c>
      <c r="AJ466" s="50" t="s">
        <v>171</v>
      </c>
      <c r="AK466" s="50" t="s">
        <v>171</v>
      </c>
      <c r="AL466" s="50" t="s">
        <v>171</v>
      </c>
    </row>
    <row r="467" spans="2:38">
      <c r="B467" s="26">
        <v>56</v>
      </c>
      <c r="C467" t="s">
        <v>8</v>
      </c>
      <c r="D467" s="6" t="str">
        <f t="shared" si="663"/>
        <v>CHP</v>
      </c>
      <c r="E467" t="s">
        <v>65</v>
      </c>
      <c r="F467" s="6" t="str">
        <f t="shared" si="652"/>
        <v>SI</v>
      </c>
      <c r="G467" s="22" t="str">
        <f t="shared" si="664"/>
        <v>PASTI</v>
      </c>
      <c r="H467" t="s">
        <v>35</v>
      </c>
      <c r="I467" s="42">
        <f t="shared" si="659"/>
        <v>29.45</v>
      </c>
      <c r="J467" s="42">
        <f t="shared" si="659"/>
        <v>29.45</v>
      </c>
      <c r="K467" s="42">
        <f t="shared" si="659"/>
        <v>29.45</v>
      </c>
      <c r="L467" s="42">
        <f>IF(R467="","",R467/4)</f>
        <v>29.45</v>
      </c>
      <c r="M467" s="43">
        <f t="shared" ref="M467" si="665">IF(SUM(S467:AB467)=0,"",SUM(S467:AB467))</f>
        <v>86</v>
      </c>
      <c r="N467" s="43" t="str">
        <f t="shared" ref="N467" si="666">IF(SUM(AC467:AG467)=0,"",SUM(AC467:AG467))</f>
        <v/>
      </c>
      <c r="O467" s="43" t="str">
        <f t="shared" ref="O467" si="667">IF(SUM(AH467:AL467)=0,"",SUM(AH467:AL467))</f>
        <v/>
      </c>
      <c r="P467" s="32"/>
      <c r="Q467" s="32"/>
      <c r="R467" s="48">
        <v>117.8</v>
      </c>
      <c r="S467" s="50" t="s">
        <v>171</v>
      </c>
      <c r="T467" s="50" t="s">
        <v>171</v>
      </c>
      <c r="U467" s="50" t="s">
        <v>171</v>
      </c>
      <c r="V467" s="50" t="s">
        <v>171</v>
      </c>
      <c r="W467" s="50" t="s">
        <v>171</v>
      </c>
      <c r="X467" s="50" t="s">
        <v>171</v>
      </c>
      <c r="Y467" s="50" t="s">
        <v>171</v>
      </c>
      <c r="Z467" s="50">
        <v>86</v>
      </c>
      <c r="AA467" s="50" t="s">
        <v>171</v>
      </c>
      <c r="AB467" s="50" t="s">
        <v>171</v>
      </c>
      <c r="AC467" s="50" t="s">
        <v>171</v>
      </c>
      <c r="AD467" s="50" t="s">
        <v>171</v>
      </c>
      <c r="AE467" s="50" t="s">
        <v>171</v>
      </c>
      <c r="AF467" s="50" t="s">
        <v>171</v>
      </c>
      <c r="AG467" s="50" t="s">
        <v>171</v>
      </c>
      <c r="AH467" s="50" t="s">
        <v>171</v>
      </c>
      <c r="AI467" s="50" t="s">
        <v>171</v>
      </c>
      <c r="AJ467" s="50" t="s">
        <v>171</v>
      </c>
      <c r="AK467" s="50" t="s">
        <v>171</v>
      </c>
      <c r="AL467" s="50" t="s">
        <v>171</v>
      </c>
    </row>
    <row r="468" spans="2:38">
      <c r="B468" s="26"/>
      <c r="C468" s="23" t="s">
        <v>93</v>
      </c>
      <c r="D468" s="6" t="str">
        <f t="shared" si="663"/>
        <v xml:space="preserve">\I: </v>
      </c>
      <c r="E468" s="23" t="s">
        <v>66</v>
      </c>
      <c r="F468" s="6" t="str">
        <f t="shared" si="652"/>
        <v>SI</v>
      </c>
      <c r="G468" s="22" t="str">
        <f t="shared" si="664"/>
        <v>PASTI</v>
      </c>
      <c r="H468" t="s">
        <v>36</v>
      </c>
      <c r="I468" s="42" t="str">
        <f>IF(SUM(I469:I471)=0,"",SUM(I469:I471))</f>
        <v/>
      </c>
      <c r="J468" s="42" t="str">
        <f t="shared" ref="J468:K468" si="668">IF(SUM(J469:J471)=0,"",SUM(J469:J471))</f>
        <v/>
      </c>
      <c r="K468" s="42" t="str">
        <f t="shared" si="668"/>
        <v/>
      </c>
      <c r="L468" s="42" t="str">
        <f>IF(SUM(L469:L471)=0,"",SUM(L469:L471))</f>
        <v/>
      </c>
      <c r="M468" s="43" t="str">
        <f>IF(SUM(M469:M471)=0,"",SUM(M469:M471))</f>
        <v/>
      </c>
      <c r="N468" s="43" t="str">
        <f>IF(SUM(N469:N471)=0,"",SUM(N469:N471))</f>
        <v/>
      </c>
      <c r="O468" s="43" t="str">
        <f>IF(SUM(O469:O471)=0,"",SUM(O469:O471))</f>
        <v/>
      </c>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row>
    <row r="469" spans="2:38">
      <c r="B469" s="26">
        <v>61</v>
      </c>
      <c r="C469" s="29" t="s">
        <v>4</v>
      </c>
      <c r="D469" s="6" t="s">
        <v>90</v>
      </c>
      <c r="E469" s="27"/>
      <c r="F469" s="6" t="str">
        <f t="shared" si="652"/>
        <v>SI</v>
      </c>
      <c r="G469" s="6" t="s">
        <v>90</v>
      </c>
      <c r="H469" s="28"/>
      <c r="I469" s="33" t="str">
        <f t="shared" ref="I469:K474" si="669">$L469</f>
        <v/>
      </c>
      <c r="J469" s="33" t="str">
        <f t="shared" si="669"/>
        <v/>
      </c>
      <c r="K469" s="33" t="str">
        <f t="shared" si="669"/>
        <v/>
      </c>
      <c r="L469" s="33" t="str">
        <f t="shared" ref="L469:L474" si="670">IF(R469="","",R469/4)</f>
        <v/>
      </c>
      <c r="M469" s="33" t="str">
        <f t="shared" ref="M469:M474" si="671">IF(SUM(S469:AB469)=0,"",SUM(S469:AB469))</f>
        <v/>
      </c>
      <c r="N469" s="33" t="str">
        <f t="shared" ref="N469:N474" si="672">IF(SUM(AC469:AG469)=0,"",SUM(AC469:AG469))</f>
        <v/>
      </c>
      <c r="O469" s="33" t="str">
        <f t="shared" ref="O469:O474" si="673">IF(SUM(AH469:AL469)=0,"",SUM(AH469:AL469))</f>
        <v/>
      </c>
      <c r="P469" s="33"/>
      <c r="Q469" s="33"/>
      <c r="R469" s="48" t="s">
        <v>171</v>
      </c>
      <c r="S469" s="50" t="s">
        <v>171</v>
      </c>
      <c r="T469" s="50" t="s">
        <v>171</v>
      </c>
      <c r="U469" s="50" t="s">
        <v>171</v>
      </c>
      <c r="V469" s="50" t="s">
        <v>171</v>
      </c>
      <c r="W469" s="50" t="s">
        <v>171</v>
      </c>
      <c r="X469" s="50" t="s">
        <v>171</v>
      </c>
      <c r="Y469" s="50" t="s">
        <v>171</v>
      </c>
      <c r="Z469" s="50" t="s">
        <v>171</v>
      </c>
      <c r="AA469" s="50" t="s">
        <v>171</v>
      </c>
      <c r="AB469" s="50" t="s">
        <v>171</v>
      </c>
      <c r="AC469" s="50" t="s">
        <v>171</v>
      </c>
      <c r="AD469" s="50" t="s">
        <v>171</v>
      </c>
      <c r="AE469" s="50" t="s">
        <v>171</v>
      </c>
      <c r="AF469" s="50" t="s">
        <v>171</v>
      </c>
      <c r="AG469" s="50" t="s">
        <v>171</v>
      </c>
      <c r="AH469" s="50" t="s">
        <v>171</v>
      </c>
      <c r="AI469" s="50" t="s">
        <v>171</v>
      </c>
      <c r="AJ469" s="50" t="s">
        <v>171</v>
      </c>
      <c r="AK469" s="50" t="s">
        <v>171</v>
      </c>
      <c r="AL469" s="50" t="s">
        <v>171</v>
      </c>
    </row>
    <row r="470" spans="2:38">
      <c r="B470" s="26">
        <v>71</v>
      </c>
      <c r="C470" s="29" t="s">
        <v>10</v>
      </c>
      <c r="D470" s="6" t="s">
        <v>90</v>
      </c>
      <c r="E470" s="27"/>
      <c r="F470" s="6" t="str">
        <f t="shared" si="652"/>
        <v>SI</v>
      </c>
      <c r="G470" s="6" t="s">
        <v>90</v>
      </c>
      <c r="H470" s="28"/>
      <c r="I470" s="33" t="str">
        <f t="shared" si="669"/>
        <v/>
      </c>
      <c r="J470" s="33" t="str">
        <f t="shared" si="669"/>
        <v/>
      </c>
      <c r="K470" s="33" t="str">
        <f t="shared" si="669"/>
        <v/>
      </c>
      <c r="L470" s="33" t="str">
        <f t="shared" si="670"/>
        <v/>
      </c>
      <c r="M470" s="33" t="str">
        <f t="shared" si="671"/>
        <v/>
      </c>
      <c r="N470" s="33" t="str">
        <f t="shared" si="672"/>
        <v/>
      </c>
      <c r="O470" s="33" t="str">
        <f t="shared" si="673"/>
        <v/>
      </c>
      <c r="P470" s="33"/>
      <c r="Q470" s="33"/>
      <c r="R470" s="48" t="s">
        <v>171</v>
      </c>
      <c r="S470" s="50" t="s">
        <v>171</v>
      </c>
      <c r="T470" s="50" t="s">
        <v>171</v>
      </c>
      <c r="U470" s="50" t="s">
        <v>171</v>
      </c>
      <c r="V470" s="50" t="s">
        <v>171</v>
      </c>
      <c r="W470" s="50" t="s">
        <v>171</v>
      </c>
      <c r="X470" s="50" t="s">
        <v>171</v>
      </c>
      <c r="Y470" s="50" t="s">
        <v>171</v>
      </c>
      <c r="Z470" s="50" t="s">
        <v>171</v>
      </c>
      <c r="AA470" s="50" t="s">
        <v>171</v>
      </c>
      <c r="AB470" s="50" t="s">
        <v>171</v>
      </c>
      <c r="AC470" s="50" t="s">
        <v>171</v>
      </c>
      <c r="AD470" s="50" t="s">
        <v>171</v>
      </c>
      <c r="AE470" s="50" t="s">
        <v>171</v>
      </c>
      <c r="AF470" s="50" t="s">
        <v>171</v>
      </c>
      <c r="AG470" s="50" t="s">
        <v>171</v>
      </c>
      <c r="AH470" s="50" t="s">
        <v>171</v>
      </c>
      <c r="AI470" s="50" t="s">
        <v>171</v>
      </c>
      <c r="AJ470" s="50" t="s">
        <v>171</v>
      </c>
      <c r="AK470" s="50" t="s">
        <v>171</v>
      </c>
      <c r="AL470" s="50" t="s">
        <v>171</v>
      </c>
    </row>
    <row r="471" spans="2:38">
      <c r="B471" s="26">
        <v>76</v>
      </c>
      <c r="C471" s="29" t="s">
        <v>101</v>
      </c>
      <c r="D471" s="6" t="s">
        <v>90</v>
      </c>
      <c r="E471" s="27"/>
      <c r="F471" s="6" t="str">
        <f t="shared" si="652"/>
        <v>SI</v>
      </c>
      <c r="G471" s="6" t="s">
        <v>90</v>
      </c>
      <c r="H471" s="28"/>
      <c r="I471" s="33" t="str">
        <f t="shared" si="669"/>
        <v/>
      </c>
      <c r="J471" s="33" t="str">
        <f t="shared" si="669"/>
        <v/>
      </c>
      <c r="K471" s="33" t="str">
        <f t="shared" si="669"/>
        <v/>
      </c>
      <c r="L471" s="33" t="str">
        <f t="shared" si="670"/>
        <v/>
      </c>
      <c r="M471" s="33" t="str">
        <f t="shared" si="671"/>
        <v/>
      </c>
      <c r="N471" s="33" t="str">
        <f t="shared" si="672"/>
        <v/>
      </c>
      <c r="O471" s="33" t="str">
        <f t="shared" si="673"/>
        <v/>
      </c>
      <c r="P471" s="33"/>
      <c r="Q471" s="33"/>
      <c r="R471" s="48" t="s">
        <v>171</v>
      </c>
      <c r="S471" s="50" t="s">
        <v>171</v>
      </c>
      <c r="T471" s="50" t="s">
        <v>171</v>
      </c>
      <c r="U471" s="50" t="s">
        <v>171</v>
      </c>
      <c r="V471" s="50" t="s">
        <v>171</v>
      </c>
      <c r="W471" s="50" t="s">
        <v>171</v>
      </c>
      <c r="X471" s="50" t="s">
        <v>171</v>
      </c>
      <c r="Y471" s="50" t="s">
        <v>171</v>
      </c>
      <c r="Z471" s="50" t="s">
        <v>171</v>
      </c>
      <c r="AA471" s="50" t="s">
        <v>171</v>
      </c>
      <c r="AB471" s="50" t="s">
        <v>171</v>
      </c>
      <c r="AC471" s="50" t="s">
        <v>171</v>
      </c>
      <c r="AD471" s="50" t="s">
        <v>171</v>
      </c>
      <c r="AE471" s="50" t="s">
        <v>171</v>
      </c>
      <c r="AF471" s="50" t="s">
        <v>171</v>
      </c>
      <c r="AG471" s="50" t="s">
        <v>171</v>
      </c>
      <c r="AH471" s="50" t="s">
        <v>171</v>
      </c>
      <c r="AI471" s="50" t="s">
        <v>171</v>
      </c>
      <c r="AJ471" s="50" t="s">
        <v>171</v>
      </c>
      <c r="AK471" s="50" t="s">
        <v>171</v>
      </c>
      <c r="AL471" s="50" t="s">
        <v>171</v>
      </c>
    </row>
    <row r="472" spans="2:38">
      <c r="B472" s="26">
        <v>81</v>
      </c>
      <c r="C472" t="s">
        <v>12</v>
      </c>
      <c r="D472" s="6" t="str">
        <f t="shared" ref="D472:D474" si="674">IF(SUM(I472:O472)=0,"\I: ","CHP")</f>
        <v>CHP</v>
      </c>
      <c r="E472" t="s">
        <v>62</v>
      </c>
      <c r="F472" s="6" t="str">
        <f t="shared" si="652"/>
        <v>SI</v>
      </c>
      <c r="G472" s="22" t="str">
        <f t="shared" ref="G472:G474" si="675">$G$7</f>
        <v>PASTI</v>
      </c>
      <c r="H472" t="s">
        <v>32</v>
      </c>
      <c r="I472" s="42">
        <f t="shared" si="669"/>
        <v>0.05</v>
      </c>
      <c r="J472" s="42">
        <f t="shared" si="669"/>
        <v>0.05</v>
      </c>
      <c r="K472" s="42">
        <f t="shared" si="669"/>
        <v>0.05</v>
      </c>
      <c r="L472" s="42">
        <f t="shared" si="670"/>
        <v>0.05</v>
      </c>
      <c r="M472" s="43" t="str">
        <f t="shared" si="671"/>
        <v/>
      </c>
      <c r="N472" s="43">
        <f t="shared" si="672"/>
        <v>0.96</v>
      </c>
      <c r="O472" s="43" t="str">
        <f t="shared" si="673"/>
        <v/>
      </c>
      <c r="P472" s="32"/>
      <c r="Q472" s="32"/>
      <c r="R472" s="48">
        <v>0.2</v>
      </c>
      <c r="S472" s="50" t="s">
        <v>171</v>
      </c>
      <c r="T472" s="50" t="s">
        <v>171</v>
      </c>
      <c r="U472" s="50" t="s">
        <v>171</v>
      </c>
      <c r="V472" s="50" t="s">
        <v>171</v>
      </c>
      <c r="W472" s="50" t="s">
        <v>171</v>
      </c>
      <c r="X472" s="50" t="s">
        <v>171</v>
      </c>
      <c r="Y472" s="50" t="s">
        <v>171</v>
      </c>
      <c r="Z472" s="50" t="s">
        <v>171</v>
      </c>
      <c r="AA472" s="50" t="s">
        <v>171</v>
      </c>
      <c r="AB472" s="50" t="s">
        <v>171</v>
      </c>
      <c r="AC472" s="50" t="s">
        <v>171</v>
      </c>
      <c r="AD472" s="50" t="s">
        <v>171</v>
      </c>
      <c r="AE472" s="50">
        <v>0.96</v>
      </c>
      <c r="AF472" s="50" t="s">
        <v>171</v>
      </c>
      <c r="AG472" s="50" t="s">
        <v>171</v>
      </c>
      <c r="AH472" s="50" t="s">
        <v>171</v>
      </c>
      <c r="AI472" s="50" t="s">
        <v>171</v>
      </c>
      <c r="AJ472" s="50" t="s">
        <v>171</v>
      </c>
      <c r="AK472" s="50" t="s">
        <v>171</v>
      </c>
      <c r="AL472" s="50" t="s">
        <v>171</v>
      </c>
    </row>
    <row r="473" spans="2:38">
      <c r="B473" s="26">
        <v>102</v>
      </c>
      <c r="C473" t="s">
        <v>13</v>
      </c>
      <c r="D473" s="6" t="str">
        <f t="shared" si="674"/>
        <v>CHP</v>
      </c>
      <c r="E473" t="s">
        <v>61</v>
      </c>
      <c r="F473" s="6" t="str">
        <f t="shared" si="652"/>
        <v>SI</v>
      </c>
      <c r="G473" s="22" t="str">
        <f t="shared" si="675"/>
        <v>PASTI</v>
      </c>
      <c r="H473" t="s">
        <v>31</v>
      </c>
      <c r="I473" s="42">
        <f t="shared" si="669"/>
        <v>19.074999999999999</v>
      </c>
      <c r="J473" s="42">
        <f t="shared" si="669"/>
        <v>19.074999999999999</v>
      </c>
      <c r="K473" s="42">
        <f t="shared" si="669"/>
        <v>19.074999999999999</v>
      </c>
      <c r="L473" s="42">
        <f t="shared" si="670"/>
        <v>19.074999999999999</v>
      </c>
      <c r="M473" s="43" t="str">
        <f t="shared" si="671"/>
        <v/>
      </c>
      <c r="N473" s="43" t="str">
        <f t="shared" si="672"/>
        <v/>
      </c>
      <c r="O473" s="43" t="str">
        <f t="shared" si="673"/>
        <v/>
      </c>
      <c r="P473" s="32"/>
      <c r="Q473" s="32"/>
      <c r="R473" s="48">
        <v>76.3</v>
      </c>
      <c r="S473" s="50" t="s">
        <v>171</v>
      </c>
      <c r="T473" s="50" t="s">
        <v>171</v>
      </c>
      <c r="U473" s="50" t="s">
        <v>171</v>
      </c>
      <c r="V473" s="50" t="s">
        <v>171</v>
      </c>
      <c r="W473" s="50" t="s">
        <v>171</v>
      </c>
      <c r="X473" s="50" t="s">
        <v>171</v>
      </c>
      <c r="Y473" s="50" t="s">
        <v>171</v>
      </c>
      <c r="Z473" s="50" t="s">
        <v>171</v>
      </c>
      <c r="AA473" s="50" t="s">
        <v>171</v>
      </c>
      <c r="AB473" s="50" t="s">
        <v>171</v>
      </c>
      <c r="AC473" s="50" t="s">
        <v>171</v>
      </c>
      <c r="AD473" s="50" t="s">
        <v>171</v>
      </c>
      <c r="AE473" s="50" t="s">
        <v>171</v>
      </c>
      <c r="AF473" s="50" t="s">
        <v>171</v>
      </c>
      <c r="AG473" s="50" t="s">
        <v>171</v>
      </c>
      <c r="AH473" s="50" t="s">
        <v>171</v>
      </c>
      <c r="AI473" s="50" t="s">
        <v>171</v>
      </c>
      <c r="AJ473" s="50" t="s">
        <v>171</v>
      </c>
      <c r="AK473" s="50" t="s">
        <v>171</v>
      </c>
      <c r="AL473" s="50" t="s">
        <v>171</v>
      </c>
    </row>
    <row r="474" spans="2:38">
      <c r="B474" s="35">
        <v>118</v>
      </c>
      <c r="C474" s="5" t="s">
        <v>14</v>
      </c>
      <c r="D474" s="5" t="str">
        <f t="shared" si="674"/>
        <v>CHP</v>
      </c>
      <c r="E474" s="5" t="s">
        <v>58</v>
      </c>
      <c r="F474" s="5" t="str">
        <f t="shared" si="652"/>
        <v>SI</v>
      </c>
      <c r="G474" s="36" t="str">
        <f t="shared" si="675"/>
        <v>PASTI</v>
      </c>
      <c r="H474" s="5" t="s">
        <v>28</v>
      </c>
      <c r="I474" s="52">
        <f t="shared" si="669"/>
        <v>0.15</v>
      </c>
      <c r="J474" s="52">
        <f t="shared" si="669"/>
        <v>0.15</v>
      </c>
      <c r="K474" s="52">
        <f t="shared" si="669"/>
        <v>0.15</v>
      </c>
      <c r="L474" s="52">
        <f t="shared" si="670"/>
        <v>0.15</v>
      </c>
      <c r="M474" s="44">
        <f t="shared" si="671"/>
        <v>6.34</v>
      </c>
      <c r="N474" s="44" t="str">
        <f t="shared" si="672"/>
        <v/>
      </c>
      <c r="O474" s="44" t="str">
        <f t="shared" si="673"/>
        <v/>
      </c>
      <c r="P474" s="32"/>
      <c r="Q474" s="32"/>
      <c r="R474" s="49">
        <v>0.6</v>
      </c>
      <c r="S474" s="51" t="s">
        <v>171</v>
      </c>
      <c r="T474" s="51" t="s">
        <v>171</v>
      </c>
      <c r="U474" s="51" t="s">
        <v>171</v>
      </c>
      <c r="V474" s="51" t="s">
        <v>171</v>
      </c>
      <c r="W474" s="51">
        <v>6.34</v>
      </c>
      <c r="X474" s="51" t="s">
        <v>171</v>
      </c>
      <c r="Y474" s="51" t="s">
        <v>171</v>
      </c>
      <c r="Z474" s="51" t="s">
        <v>171</v>
      </c>
      <c r="AA474" s="51" t="s">
        <v>171</v>
      </c>
      <c r="AB474" s="51" t="s">
        <v>171</v>
      </c>
      <c r="AC474" s="51" t="s">
        <v>171</v>
      </c>
      <c r="AD474" s="51" t="s">
        <v>171</v>
      </c>
      <c r="AE474" s="51" t="s">
        <v>171</v>
      </c>
      <c r="AF474" s="51" t="s">
        <v>171</v>
      </c>
      <c r="AG474" s="51" t="s">
        <v>171</v>
      </c>
      <c r="AH474" s="51" t="s">
        <v>171</v>
      </c>
      <c r="AI474" s="51" t="s">
        <v>171</v>
      </c>
      <c r="AJ474" s="51" t="s">
        <v>171</v>
      </c>
      <c r="AK474" s="51" t="s">
        <v>171</v>
      </c>
      <c r="AL474" s="51" t="s">
        <v>171</v>
      </c>
    </row>
    <row r="475" spans="2:38">
      <c r="B475" s="26">
        <v>9</v>
      </c>
      <c r="C475" t="s">
        <v>1</v>
      </c>
      <c r="D475" s="6" t="str">
        <f>IF(SUM(I475:O475)=0,"\I: ","CHP")</f>
        <v xml:space="preserve">\I: </v>
      </c>
      <c r="E475" t="s">
        <v>59</v>
      </c>
      <c r="F475" s="34" t="s">
        <v>127</v>
      </c>
      <c r="G475" s="22" t="str">
        <f>$G$7</f>
        <v>PASTI</v>
      </c>
      <c r="H475" s="22" t="s">
        <v>29</v>
      </c>
      <c r="I475" s="42" t="str">
        <f>$L475</f>
        <v/>
      </c>
      <c r="J475" s="42" t="str">
        <f>$L475</f>
        <v/>
      </c>
      <c r="K475" s="42" t="str">
        <f>$L475</f>
        <v/>
      </c>
      <c r="L475" s="42" t="str">
        <f>IF(R475="","",R475/4)</f>
        <v/>
      </c>
      <c r="M475" s="43" t="str">
        <f>IF(SUM(S475:AB475)=0,"",SUM(S475:AB475))</f>
        <v/>
      </c>
      <c r="N475" s="43" t="str">
        <f>IF(SUM(AC475:AG475)=0,"",SUM(AC475:AG475))</f>
        <v/>
      </c>
      <c r="O475" s="43" t="str">
        <f>IF(SUM(AH475:AL475)=0,"",SUM(AH475:AL475))</f>
        <v/>
      </c>
      <c r="P475" s="32"/>
      <c r="Q475" s="32"/>
      <c r="R475" s="48" t="s">
        <v>171</v>
      </c>
      <c r="S475" s="50" t="s">
        <v>171</v>
      </c>
      <c r="T475" s="50" t="s">
        <v>171</v>
      </c>
      <c r="U475" s="50" t="s">
        <v>171</v>
      </c>
      <c r="V475" s="50" t="s">
        <v>171</v>
      </c>
      <c r="W475" s="50" t="s">
        <v>171</v>
      </c>
      <c r="X475" s="50" t="s">
        <v>171</v>
      </c>
      <c r="Y475" s="50" t="s">
        <v>171</v>
      </c>
      <c r="Z475" s="50" t="s">
        <v>171</v>
      </c>
      <c r="AA475" s="50" t="s">
        <v>171</v>
      </c>
      <c r="AB475" s="50" t="s">
        <v>171</v>
      </c>
      <c r="AC475" s="50" t="s">
        <v>171</v>
      </c>
      <c r="AD475" s="50" t="s">
        <v>171</v>
      </c>
      <c r="AE475" s="50" t="s">
        <v>171</v>
      </c>
      <c r="AF475" s="50" t="s">
        <v>171</v>
      </c>
      <c r="AG475" s="50" t="s">
        <v>171</v>
      </c>
      <c r="AH475" s="50" t="s">
        <v>171</v>
      </c>
      <c r="AI475" s="50" t="s">
        <v>171</v>
      </c>
      <c r="AJ475" s="50" t="s">
        <v>171</v>
      </c>
      <c r="AK475" s="50" t="s">
        <v>171</v>
      </c>
      <c r="AL475" s="50" t="s">
        <v>171</v>
      </c>
    </row>
    <row r="476" spans="2:38">
      <c r="B476" s="26"/>
      <c r="C476" s="23" t="s">
        <v>92</v>
      </c>
      <c r="D476" s="6" t="str">
        <f>IF(SUM(I476:O476)=0,"\I: ","CHP")</f>
        <v>CHP</v>
      </c>
      <c r="E476" s="23" t="s">
        <v>60</v>
      </c>
      <c r="F476" s="6" t="str">
        <f>F475</f>
        <v>SK</v>
      </c>
      <c r="G476" s="22" t="str">
        <f>$G$7</f>
        <v>PASTI</v>
      </c>
      <c r="H476" t="s">
        <v>30</v>
      </c>
      <c r="I476" s="42">
        <f>IF(SUM(I477:I479)=0,"",SUM(I477:I479))</f>
        <v>186.55</v>
      </c>
      <c r="J476" s="42">
        <f t="shared" ref="J476:L476" si="676">IF(SUM(J477:J479)=0,"",SUM(J477:J479))</f>
        <v>186.55</v>
      </c>
      <c r="K476" s="42">
        <f t="shared" si="676"/>
        <v>186.55</v>
      </c>
      <c r="L476" s="42">
        <f t="shared" si="676"/>
        <v>186.55</v>
      </c>
      <c r="M476" s="43">
        <f>IF(SUM(M477:M479)=0,"",SUM(M477:M479))</f>
        <v>104</v>
      </c>
      <c r="N476" s="43" t="str">
        <f t="shared" ref="N476:O476" si="677">IF(SUM(N477:N479)=0,"",SUM(N477:N479))</f>
        <v/>
      </c>
      <c r="O476" s="43" t="str">
        <f t="shared" si="677"/>
        <v/>
      </c>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row>
    <row r="477" spans="2:38">
      <c r="B477" s="26">
        <v>14</v>
      </c>
      <c r="C477" s="30" t="s">
        <v>2</v>
      </c>
      <c r="D477" s="6" t="s">
        <v>90</v>
      </c>
      <c r="E477" s="26"/>
      <c r="F477" s="6" t="str">
        <f t="shared" ref="F477:F492" si="678">F476</f>
        <v>SK</v>
      </c>
      <c r="G477" s="6" t="s">
        <v>90</v>
      </c>
      <c r="H477" s="28"/>
      <c r="I477" s="33" t="str">
        <f>$L477</f>
        <v/>
      </c>
      <c r="J477" s="33" t="str">
        <f t="shared" ref="I477:K479" si="679">$L477</f>
        <v/>
      </c>
      <c r="K477" s="33" t="str">
        <f t="shared" si="679"/>
        <v/>
      </c>
      <c r="L477" s="33" t="str">
        <f>IF(R477="","",R477/4)</f>
        <v/>
      </c>
      <c r="M477" s="33" t="str">
        <f>IF(SUM(S477:AB477)=0,"",SUM(S477:AB477))</f>
        <v/>
      </c>
      <c r="N477" s="33" t="str">
        <f>IF(SUM(AC477:AG477)=0,"",SUM(AC477:AG477))</f>
        <v/>
      </c>
      <c r="O477" s="33" t="str">
        <f>IF(SUM(AH477:AL477)=0,"",SUM(AH477:AL477))</f>
        <v/>
      </c>
      <c r="P477" s="33"/>
      <c r="Q477" s="33"/>
      <c r="R477" s="48" t="s">
        <v>171</v>
      </c>
      <c r="S477" s="50" t="s">
        <v>171</v>
      </c>
      <c r="T477" s="50" t="s">
        <v>171</v>
      </c>
      <c r="U477" s="50" t="s">
        <v>171</v>
      </c>
      <c r="V477" s="50" t="s">
        <v>171</v>
      </c>
      <c r="W477" s="50" t="s">
        <v>171</v>
      </c>
      <c r="X477" s="50" t="s">
        <v>171</v>
      </c>
      <c r="Y477" s="50" t="s">
        <v>171</v>
      </c>
      <c r="Z477" s="50" t="s">
        <v>171</v>
      </c>
      <c r="AA477" s="50" t="s">
        <v>171</v>
      </c>
      <c r="AB477" s="50" t="s">
        <v>171</v>
      </c>
      <c r="AC477" s="50" t="s">
        <v>171</v>
      </c>
      <c r="AD477" s="50" t="s">
        <v>171</v>
      </c>
      <c r="AE477" s="50" t="s">
        <v>171</v>
      </c>
      <c r="AF477" s="50" t="s">
        <v>171</v>
      </c>
      <c r="AG477" s="50" t="s">
        <v>171</v>
      </c>
      <c r="AH477" s="50" t="s">
        <v>171</v>
      </c>
      <c r="AI477" s="50" t="s">
        <v>171</v>
      </c>
      <c r="AJ477" s="50" t="s">
        <v>171</v>
      </c>
      <c r="AK477" s="50" t="s">
        <v>171</v>
      </c>
      <c r="AL477" s="50" t="s">
        <v>171</v>
      </c>
    </row>
    <row r="478" spans="2:38">
      <c r="B478" s="26">
        <v>19</v>
      </c>
      <c r="C478" s="30" t="s">
        <v>99</v>
      </c>
      <c r="D478" s="6" t="s">
        <v>90</v>
      </c>
      <c r="E478" s="26"/>
      <c r="F478" s="6" t="str">
        <f t="shared" si="678"/>
        <v>SK</v>
      </c>
      <c r="G478" s="6" t="s">
        <v>90</v>
      </c>
      <c r="H478" s="28"/>
      <c r="I478" s="33" t="str">
        <f t="shared" si="679"/>
        <v/>
      </c>
      <c r="J478" s="33" t="str">
        <f t="shared" si="679"/>
        <v/>
      </c>
      <c r="K478" s="33" t="str">
        <f t="shared" si="679"/>
        <v/>
      </c>
      <c r="L478" s="33" t="str">
        <f>IF(R478="","",R478/4)</f>
        <v/>
      </c>
      <c r="M478" s="33" t="str">
        <f t="shared" ref="M478:M479" si="680">IF(SUM(S478:AB478)=0,"",SUM(S478:AB478))</f>
        <v/>
      </c>
      <c r="N478" s="33" t="str">
        <f t="shared" ref="N478:N479" si="681">IF(SUM(AC478:AG478)=0,"",SUM(AC478:AG478))</f>
        <v/>
      </c>
      <c r="O478" s="33" t="str">
        <f t="shared" ref="O478:O479" si="682">IF(SUM(AH478:AL478)=0,"",SUM(AH478:AL478))</f>
        <v/>
      </c>
      <c r="P478" s="33"/>
      <c r="Q478" s="33"/>
      <c r="R478" s="48" t="s">
        <v>171</v>
      </c>
      <c r="S478" s="50" t="s">
        <v>171</v>
      </c>
      <c r="T478" s="50" t="s">
        <v>171</v>
      </c>
      <c r="U478" s="50" t="s">
        <v>171</v>
      </c>
      <c r="V478" s="50" t="s">
        <v>171</v>
      </c>
      <c r="W478" s="50" t="s">
        <v>171</v>
      </c>
      <c r="X478" s="50" t="s">
        <v>171</v>
      </c>
      <c r="Y478" s="50" t="s">
        <v>171</v>
      </c>
      <c r="Z478" s="50" t="s">
        <v>171</v>
      </c>
      <c r="AA478" s="50" t="s">
        <v>171</v>
      </c>
      <c r="AB478" s="50" t="s">
        <v>171</v>
      </c>
      <c r="AC478" s="50" t="s">
        <v>171</v>
      </c>
      <c r="AD478" s="50" t="s">
        <v>171</v>
      </c>
      <c r="AE478" s="50" t="s">
        <v>171</v>
      </c>
      <c r="AF478" s="50" t="s">
        <v>171</v>
      </c>
      <c r="AG478" s="50" t="s">
        <v>171</v>
      </c>
      <c r="AH478" s="50" t="s">
        <v>171</v>
      </c>
      <c r="AI478" s="50" t="s">
        <v>171</v>
      </c>
      <c r="AJ478" s="50" t="s">
        <v>171</v>
      </c>
      <c r="AK478" s="50" t="s">
        <v>171</v>
      </c>
      <c r="AL478" s="50" t="s">
        <v>171</v>
      </c>
    </row>
    <row r="479" spans="2:38">
      <c r="B479" s="26">
        <v>24</v>
      </c>
      <c r="C479" s="30" t="s">
        <v>4</v>
      </c>
      <c r="D479" s="6" t="s">
        <v>90</v>
      </c>
      <c r="E479" s="26"/>
      <c r="F479" s="6" t="str">
        <f t="shared" si="678"/>
        <v>SK</v>
      </c>
      <c r="G479" s="6" t="s">
        <v>90</v>
      </c>
      <c r="H479" s="28"/>
      <c r="I479" s="33">
        <f t="shared" si="679"/>
        <v>186.55</v>
      </c>
      <c r="J479" s="33">
        <f t="shared" si="679"/>
        <v>186.55</v>
      </c>
      <c r="K479" s="33">
        <f t="shared" si="679"/>
        <v>186.55</v>
      </c>
      <c r="L479" s="33">
        <f>IF(R479="","",R479/4)</f>
        <v>186.55</v>
      </c>
      <c r="M479" s="33">
        <f t="shared" si="680"/>
        <v>104</v>
      </c>
      <c r="N479" s="33" t="str">
        <f t="shared" si="681"/>
        <v/>
      </c>
      <c r="O479" s="33" t="str">
        <f t="shared" si="682"/>
        <v/>
      </c>
      <c r="P479" s="33"/>
      <c r="Q479" s="33"/>
      <c r="R479" s="48">
        <v>746.2</v>
      </c>
      <c r="S479" s="50">
        <v>104</v>
      </c>
      <c r="T479" s="50" t="s">
        <v>171</v>
      </c>
      <c r="U479" s="50" t="s">
        <v>171</v>
      </c>
      <c r="V479" s="50" t="s">
        <v>171</v>
      </c>
      <c r="W479" s="50" t="s">
        <v>171</v>
      </c>
      <c r="X479" s="50" t="s">
        <v>171</v>
      </c>
      <c r="Y479" s="50" t="s">
        <v>171</v>
      </c>
      <c r="Z479" s="50" t="s">
        <v>171</v>
      </c>
      <c r="AA479" s="50" t="s">
        <v>171</v>
      </c>
      <c r="AB479" s="50" t="s">
        <v>171</v>
      </c>
      <c r="AC479" s="50" t="s">
        <v>171</v>
      </c>
      <c r="AD479" s="50" t="s">
        <v>171</v>
      </c>
      <c r="AE479" s="50" t="s">
        <v>171</v>
      </c>
      <c r="AF479" s="50" t="s">
        <v>171</v>
      </c>
      <c r="AG479" s="50" t="s">
        <v>171</v>
      </c>
      <c r="AH479" s="50" t="s">
        <v>171</v>
      </c>
      <c r="AI479" s="50" t="s">
        <v>171</v>
      </c>
      <c r="AJ479" s="50" t="s">
        <v>171</v>
      </c>
      <c r="AK479" s="50" t="s">
        <v>171</v>
      </c>
      <c r="AL479" s="50" t="s">
        <v>171</v>
      </c>
    </row>
    <row r="480" spans="2:38">
      <c r="B480" s="26"/>
      <c r="C480" s="23" t="s">
        <v>92</v>
      </c>
      <c r="D480" s="6" t="str">
        <f t="shared" ref="D480" si="683">IF(SUM(I480:O480)=0,"\I: ","CHP")</f>
        <v>CHP</v>
      </c>
      <c r="E480" s="23" t="s">
        <v>63</v>
      </c>
      <c r="F480" s="6" t="str">
        <f t="shared" si="678"/>
        <v>SK</v>
      </c>
      <c r="G480" s="22" t="str">
        <f>$G$7</f>
        <v>PASTI</v>
      </c>
      <c r="H480" t="s">
        <v>33</v>
      </c>
      <c r="I480" s="42">
        <f>IF(SUM(I481:I483)=0,"",SUM(I481:I483))</f>
        <v>119.10000000000001</v>
      </c>
      <c r="J480" s="42">
        <f t="shared" ref="J480:K480" si="684">IF(SUM(J481:J483)=0,"",SUM(J481:J483))</f>
        <v>119.10000000000001</v>
      </c>
      <c r="K480" s="42">
        <f t="shared" si="684"/>
        <v>119.10000000000001</v>
      </c>
      <c r="L480" s="42">
        <f>IF(SUM(L481:L483)=0,"",SUM(L481:L483))</f>
        <v>119.10000000000001</v>
      </c>
      <c r="M480" s="43">
        <f>IF(SUM(M481:M483)=0,"",SUM(M481:M483))</f>
        <v>17</v>
      </c>
      <c r="N480" s="43" t="str">
        <f>IF(SUM(N481:N483)=0,"",SUM(N481:N483))</f>
        <v/>
      </c>
      <c r="O480" s="43" t="str">
        <f>IF(SUM(O481:O483)=0,"",SUM(O481:O483))</f>
        <v/>
      </c>
      <c r="P480" s="32"/>
      <c r="Q480" s="32"/>
      <c r="R480" s="43"/>
      <c r="S480" s="43"/>
      <c r="T480" s="43"/>
      <c r="U480" s="43"/>
      <c r="V480" s="43"/>
      <c r="W480" s="43"/>
      <c r="X480" s="43"/>
      <c r="Y480" s="43"/>
      <c r="Z480" s="43"/>
      <c r="AA480" s="43"/>
      <c r="AB480" s="43" t="s">
        <v>171</v>
      </c>
      <c r="AC480" s="43"/>
      <c r="AD480" s="43"/>
      <c r="AE480" s="43"/>
      <c r="AF480" s="43"/>
      <c r="AG480" s="43" t="s">
        <v>171</v>
      </c>
      <c r="AH480" s="43"/>
      <c r="AI480" s="43"/>
      <c r="AJ480" s="43"/>
      <c r="AK480" s="43"/>
      <c r="AL480" s="43"/>
    </row>
    <row r="481" spans="2:38">
      <c r="B481" s="26">
        <v>35</v>
      </c>
      <c r="C481" s="30" t="s">
        <v>2</v>
      </c>
      <c r="D481" s="6" t="s">
        <v>90</v>
      </c>
      <c r="E481" s="26"/>
      <c r="F481" s="6" t="str">
        <f t="shared" si="678"/>
        <v>SK</v>
      </c>
      <c r="G481" s="6" t="s">
        <v>90</v>
      </c>
      <c r="H481" s="28"/>
      <c r="I481" s="33" t="str">
        <f t="shared" ref="I481:K485" si="685">$L481</f>
        <v/>
      </c>
      <c r="J481" s="33" t="str">
        <f t="shared" si="685"/>
        <v/>
      </c>
      <c r="K481" s="33" t="str">
        <f t="shared" si="685"/>
        <v/>
      </c>
      <c r="L481" s="33" t="str">
        <f>IF(R481="","",R481/4)</f>
        <v/>
      </c>
      <c r="M481" s="33" t="str">
        <f>IF(SUM(S481:AB481)=0,"",SUM(S481:AB481))</f>
        <v/>
      </c>
      <c r="N481" s="33" t="str">
        <f>IF(SUM(AC481:AG481)=0,"",SUM(AC481:AG481))</f>
        <v/>
      </c>
      <c r="O481" s="33" t="str">
        <f>IF(SUM(AH481:AL481)=0,"",SUM(AH481:AL481))</f>
        <v/>
      </c>
      <c r="P481" s="33"/>
      <c r="Q481" s="33"/>
      <c r="R481" s="48" t="s">
        <v>171</v>
      </c>
      <c r="S481" s="50" t="s">
        <v>171</v>
      </c>
      <c r="T481" s="50" t="s">
        <v>171</v>
      </c>
      <c r="U481" s="50" t="s">
        <v>171</v>
      </c>
      <c r="V481" s="50" t="s">
        <v>171</v>
      </c>
      <c r="W481" s="50" t="s">
        <v>171</v>
      </c>
      <c r="X481" s="50" t="s">
        <v>171</v>
      </c>
      <c r="Y481" s="50" t="s">
        <v>171</v>
      </c>
      <c r="Z481" s="50" t="s">
        <v>171</v>
      </c>
      <c r="AA481" s="50" t="s">
        <v>171</v>
      </c>
      <c r="AB481" s="50" t="s">
        <v>171</v>
      </c>
      <c r="AC481" s="50" t="s">
        <v>171</v>
      </c>
      <c r="AD481" s="50" t="s">
        <v>171</v>
      </c>
      <c r="AE481" s="50" t="s">
        <v>171</v>
      </c>
      <c r="AF481" s="50" t="s">
        <v>171</v>
      </c>
      <c r="AG481" s="50" t="s">
        <v>171</v>
      </c>
      <c r="AH481" s="50" t="s">
        <v>171</v>
      </c>
      <c r="AI481" s="50" t="s">
        <v>171</v>
      </c>
      <c r="AJ481" s="50" t="s">
        <v>171</v>
      </c>
      <c r="AK481" s="50" t="s">
        <v>171</v>
      </c>
      <c r="AL481" s="50" t="s">
        <v>171</v>
      </c>
    </row>
    <row r="482" spans="2:38">
      <c r="B482" s="26">
        <v>40</v>
      </c>
      <c r="C482" s="30" t="s">
        <v>99</v>
      </c>
      <c r="D482" s="6" t="s">
        <v>90</v>
      </c>
      <c r="E482" s="26"/>
      <c r="F482" s="6" t="str">
        <f t="shared" si="678"/>
        <v>SK</v>
      </c>
      <c r="G482" s="6" t="s">
        <v>90</v>
      </c>
      <c r="H482" s="28"/>
      <c r="I482" s="33" t="str">
        <f t="shared" si="685"/>
        <v/>
      </c>
      <c r="J482" s="33" t="str">
        <f t="shared" si="685"/>
        <v/>
      </c>
      <c r="K482" s="33" t="str">
        <f t="shared" si="685"/>
        <v/>
      </c>
      <c r="L482" s="33" t="str">
        <f>IF(R482="","",R482/4)</f>
        <v/>
      </c>
      <c r="M482" s="33" t="str">
        <f t="shared" ref="M482:M483" si="686">IF(SUM(S482:AB482)=0,"",SUM(S482:AB482))</f>
        <v/>
      </c>
      <c r="N482" s="33" t="str">
        <f t="shared" ref="N482:N483" si="687">IF(SUM(AC482:AG482)=0,"",SUM(AC482:AG482))</f>
        <v/>
      </c>
      <c r="O482" s="33" t="str">
        <f t="shared" ref="O482:O483" si="688">IF(SUM(AH482:AL482)=0,"",SUM(AH482:AL482))</f>
        <v/>
      </c>
      <c r="P482" s="33"/>
      <c r="Q482" s="33"/>
      <c r="R482" s="48" t="s">
        <v>171</v>
      </c>
      <c r="S482" s="50" t="s">
        <v>171</v>
      </c>
      <c r="T482" s="50" t="s">
        <v>171</v>
      </c>
      <c r="U482" s="50" t="s">
        <v>171</v>
      </c>
      <c r="V482" s="50" t="s">
        <v>171</v>
      </c>
      <c r="W482" s="50" t="s">
        <v>171</v>
      </c>
      <c r="X482" s="50" t="s">
        <v>171</v>
      </c>
      <c r="Y482" s="50" t="s">
        <v>171</v>
      </c>
      <c r="Z482" s="50" t="s">
        <v>171</v>
      </c>
      <c r="AA482" s="50" t="s">
        <v>171</v>
      </c>
      <c r="AB482" s="50" t="s">
        <v>171</v>
      </c>
      <c r="AC482" s="50" t="s">
        <v>171</v>
      </c>
      <c r="AD482" s="50" t="s">
        <v>171</v>
      </c>
      <c r="AE482" s="50" t="s">
        <v>171</v>
      </c>
      <c r="AF482" s="50" t="s">
        <v>171</v>
      </c>
      <c r="AG482" s="50" t="s">
        <v>171</v>
      </c>
      <c r="AH482" s="50" t="s">
        <v>171</v>
      </c>
      <c r="AI482" s="50" t="s">
        <v>171</v>
      </c>
      <c r="AJ482" s="50" t="s">
        <v>171</v>
      </c>
      <c r="AK482" s="50" t="s">
        <v>171</v>
      </c>
      <c r="AL482" s="50" t="s">
        <v>171</v>
      </c>
    </row>
    <row r="483" spans="2:38">
      <c r="B483" s="26">
        <v>45</v>
      </c>
      <c r="C483" s="30" t="s">
        <v>4</v>
      </c>
      <c r="D483" s="6" t="s">
        <v>90</v>
      </c>
      <c r="E483" s="26"/>
      <c r="F483" s="6" t="str">
        <f t="shared" si="678"/>
        <v>SK</v>
      </c>
      <c r="G483" s="6" t="s">
        <v>90</v>
      </c>
      <c r="H483" s="28"/>
      <c r="I483" s="33">
        <f t="shared" si="685"/>
        <v>119.10000000000001</v>
      </c>
      <c r="J483" s="33">
        <f t="shared" si="685"/>
        <v>119.10000000000001</v>
      </c>
      <c r="K483" s="33">
        <f t="shared" si="685"/>
        <v>119.10000000000001</v>
      </c>
      <c r="L483" s="33">
        <f>IF(R483="","",R483/4)</f>
        <v>119.10000000000001</v>
      </c>
      <c r="M483" s="33">
        <f t="shared" si="686"/>
        <v>17</v>
      </c>
      <c r="N483" s="33" t="str">
        <f t="shared" si="687"/>
        <v/>
      </c>
      <c r="O483" s="33" t="str">
        <f t="shared" si="688"/>
        <v/>
      </c>
      <c r="P483" s="33"/>
      <c r="Q483" s="33"/>
      <c r="R483" s="48">
        <v>476.40000000000003</v>
      </c>
      <c r="S483" s="50" t="s">
        <v>171</v>
      </c>
      <c r="T483" s="50" t="s">
        <v>171</v>
      </c>
      <c r="U483" s="50">
        <v>17</v>
      </c>
      <c r="V483" s="50" t="s">
        <v>171</v>
      </c>
      <c r="W483" s="50" t="s">
        <v>171</v>
      </c>
      <c r="X483" s="50" t="s">
        <v>171</v>
      </c>
      <c r="Y483" s="50" t="s">
        <v>171</v>
      </c>
      <c r="Z483" s="50" t="s">
        <v>171</v>
      </c>
      <c r="AA483" s="50" t="s">
        <v>171</v>
      </c>
      <c r="AB483" s="50" t="s">
        <v>171</v>
      </c>
      <c r="AC483" s="50" t="s">
        <v>171</v>
      </c>
      <c r="AD483" s="50" t="s">
        <v>171</v>
      </c>
      <c r="AE483" s="50" t="s">
        <v>171</v>
      </c>
      <c r="AF483" s="50" t="s">
        <v>171</v>
      </c>
      <c r="AG483" s="50" t="s">
        <v>171</v>
      </c>
      <c r="AH483" s="50" t="s">
        <v>171</v>
      </c>
      <c r="AI483" s="50" t="s">
        <v>171</v>
      </c>
      <c r="AJ483" s="50" t="s">
        <v>171</v>
      </c>
      <c r="AK483" s="50" t="s">
        <v>171</v>
      </c>
      <c r="AL483" s="50" t="s">
        <v>171</v>
      </c>
    </row>
    <row r="484" spans="2:38">
      <c r="B484" s="31">
        <v>51</v>
      </c>
      <c r="C484" t="s">
        <v>7</v>
      </c>
      <c r="D484" s="6" t="str">
        <f t="shared" ref="D484:D486" si="689">IF(SUM(I484:O484)=0,"\I: ","CHP")</f>
        <v>CHP</v>
      </c>
      <c r="E484" t="s">
        <v>64</v>
      </c>
      <c r="F484" s="6" t="str">
        <f t="shared" si="678"/>
        <v>SK</v>
      </c>
      <c r="G484" s="22" t="str">
        <f t="shared" ref="G484:G486" si="690">$G$7</f>
        <v>PASTI</v>
      </c>
      <c r="H484" t="s">
        <v>34</v>
      </c>
      <c r="I484" s="42">
        <f t="shared" si="685"/>
        <v>16.7</v>
      </c>
      <c r="J484" s="42">
        <f t="shared" si="685"/>
        <v>16.7</v>
      </c>
      <c r="K484" s="42">
        <f t="shared" si="685"/>
        <v>16.7</v>
      </c>
      <c r="L484" s="42">
        <f>IF(R484="","",R484/4)</f>
        <v>16.7</v>
      </c>
      <c r="M484" s="43">
        <f>IF(SUM(S484:AB484)=0,"",SUM(S484:AB484))</f>
        <v>280.14999999999998</v>
      </c>
      <c r="N484" s="43" t="str">
        <f>IF(SUM(AC484:AG484)=0,"",SUM(AC484:AG484))</f>
        <v/>
      </c>
      <c r="O484" s="43" t="str">
        <f>IF(SUM(AH484:AL484)=0,"",SUM(AH484:AL484))</f>
        <v/>
      </c>
      <c r="P484" s="32"/>
      <c r="Q484" s="32"/>
      <c r="R484" s="48">
        <v>66.8</v>
      </c>
      <c r="S484" s="50">
        <v>226</v>
      </c>
      <c r="T484" s="50" t="s">
        <v>171</v>
      </c>
      <c r="U484" s="50" t="s">
        <v>171</v>
      </c>
      <c r="V484" s="50">
        <v>54.15</v>
      </c>
      <c r="W484" s="50" t="s">
        <v>171</v>
      </c>
      <c r="X484" s="50" t="s">
        <v>171</v>
      </c>
      <c r="Y484" s="50" t="s">
        <v>171</v>
      </c>
      <c r="Z484" s="50" t="s">
        <v>171</v>
      </c>
      <c r="AA484" s="50" t="s">
        <v>171</v>
      </c>
      <c r="AB484" s="50" t="s">
        <v>171</v>
      </c>
      <c r="AC484" s="50" t="s">
        <v>171</v>
      </c>
      <c r="AD484" s="50" t="s">
        <v>171</v>
      </c>
      <c r="AE484" s="50" t="s">
        <v>171</v>
      </c>
      <c r="AF484" s="50" t="s">
        <v>171</v>
      </c>
      <c r="AG484" s="50" t="s">
        <v>171</v>
      </c>
      <c r="AH484" s="50" t="s">
        <v>171</v>
      </c>
      <c r="AI484" s="50" t="s">
        <v>171</v>
      </c>
      <c r="AJ484" s="50" t="s">
        <v>171</v>
      </c>
      <c r="AK484" s="50" t="s">
        <v>171</v>
      </c>
      <c r="AL484" s="50" t="s">
        <v>171</v>
      </c>
    </row>
    <row r="485" spans="2:38">
      <c r="B485" s="26">
        <v>56</v>
      </c>
      <c r="C485" t="s">
        <v>8</v>
      </c>
      <c r="D485" s="6" t="str">
        <f t="shared" si="689"/>
        <v>CHP</v>
      </c>
      <c r="E485" t="s">
        <v>65</v>
      </c>
      <c r="F485" s="6" t="str">
        <f t="shared" si="678"/>
        <v>SK</v>
      </c>
      <c r="G485" s="22" t="str">
        <f t="shared" si="690"/>
        <v>PASTI</v>
      </c>
      <c r="H485" t="s">
        <v>35</v>
      </c>
      <c r="I485" s="42">
        <f t="shared" si="685"/>
        <v>1</v>
      </c>
      <c r="J485" s="42">
        <f t="shared" si="685"/>
        <v>1</v>
      </c>
      <c r="K485" s="42">
        <f t="shared" si="685"/>
        <v>1</v>
      </c>
      <c r="L485" s="42">
        <f>IF(R485="","",R485/4)</f>
        <v>1</v>
      </c>
      <c r="M485" s="43">
        <f t="shared" ref="M485" si="691">IF(SUM(S485:AB485)=0,"",SUM(S485:AB485))</f>
        <v>5</v>
      </c>
      <c r="N485" s="43" t="str">
        <f t="shared" ref="N485" si="692">IF(SUM(AC485:AG485)=0,"",SUM(AC485:AG485))</f>
        <v/>
      </c>
      <c r="O485" s="43" t="str">
        <f t="shared" ref="O485" si="693">IF(SUM(AH485:AL485)=0,"",SUM(AH485:AL485))</f>
        <v/>
      </c>
      <c r="P485" s="32"/>
      <c r="Q485" s="32"/>
      <c r="R485" s="48">
        <v>4</v>
      </c>
      <c r="S485" s="50">
        <v>5</v>
      </c>
      <c r="T485" s="50" t="s">
        <v>171</v>
      </c>
      <c r="U485" s="50" t="s">
        <v>171</v>
      </c>
      <c r="V485" s="50" t="s">
        <v>171</v>
      </c>
      <c r="W485" s="50" t="s">
        <v>171</v>
      </c>
      <c r="X485" s="50" t="s">
        <v>171</v>
      </c>
      <c r="Y485" s="50" t="s">
        <v>171</v>
      </c>
      <c r="Z485" s="50" t="s">
        <v>171</v>
      </c>
      <c r="AA485" s="50" t="s">
        <v>171</v>
      </c>
      <c r="AB485" s="50" t="s">
        <v>171</v>
      </c>
      <c r="AC485" s="50" t="s">
        <v>171</v>
      </c>
      <c r="AD485" s="50" t="s">
        <v>171</v>
      </c>
      <c r="AE485" s="50" t="s">
        <v>171</v>
      </c>
      <c r="AF485" s="50" t="s">
        <v>171</v>
      </c>
      <c r="AG485" s="50" t="s">
        <v>171</v>
      </c>
      <c r="AH485" s="50" t="s">
        <v>171</v>
      </c>
      <c r="AI485" s="50" t="s">
        <v>171</v>
      </c>
      <c r="AJ485" s="50" t="s">
        <v>171</v>
      </c>
      <c r="AK485" s="50" t="s">
        <v>171</v>
      </c>
      <c r="AL485" s="50" t="s">
        <v>171</v>
      </c>
    </row>
    <row r="486" spans="2:38">
      <c r="B486" s="26"/>
      <c r="C486" s="23" t="s">
        <v>93</v>
      </c>
      <c r="D486" s="6" t="str">
        <f t="shared" si="689"/>
        <v>CHP</v>
      </c>
      <c r="E486" s="23" t="s">
        <v>66</v>
      </c>
      <c r="F486" s="6" t="str">
        <f t="shared" si="678"/>
        <v>SK</v>
      </c>
      <c r="G486" s="22" t="str">
        <f t="shared" si="690"/>
        <v>PASTI</v>
      </c>
      <c r="H486" t="s">
        <v>36</v>
      </c>
      <c r="I486" s="42">
        <f>IF(SUM(I487:I489)=0,"",SUM(I487:I489))</f>
        <v>109.875</v>
      </c>
      <c r="J486" s="42">
        <f t="shared" ref="J486:K486" si="694">IF(SUM(J487:J489)=0,"",SUM(J487:J489))</f>
        <v>109.875</v>
      </c>
      <c r="K486" s="42">
        <f t="shared" si="694"/>
        <v>109.875</v>
      </c>
      <c r="L486" s="42">
        <f>IF(SUM(L487:L489)=0,"",SUM(L487:L489))</f>
        <v>109.875</v>
      </c>
      <c r="M486" s="43">
        <f>IF(SUM(M487:M489)=0,"",SUM(M487:M489))</f>
        <v>157.6</v>
      </c>
      <c r="N486" s="43" t="str">
        <f>IF(SUM(N487:N489)=0,"",SUM(N487:N489))</f>
        <v/>
      </c>
      <c r="O486" s="43" t="str">
        <f>IF(SUM(O487:O489)=0,"",SUM(O487:O489))</f>
        <v/>
      </c>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row>
    <row r="487" spans="2:38">
      <c r="B487" s="26">
        <v>61</v>
      </c>
      <c r="C487" s="29" t="s">
        <v>4</v>
      </c>
      <c r="D487" s="6" t="s">
        <v>90</v>
      </c>
      <c r="E487" s="27"/>
      <c r="F487" s="6" t="str">
        <f t="shared" si="678"/>
        <v>SK</v>
      </c>
      <c r="G487" s="6" t="s">
        <v>90</v>
      </c>
      <c r="H487" s="28"/>
      <c r="I487" s="33">
        <f t="shared" ref="I487:K492" si="695">$L487</f>
        <v>89.625</v>
      </c>
      <c r="J487" s="33">
        <f t="shared" si="695"/>
        <v>89.625</v>
      </c>
      <c r="K487" s="33">
        <f t="shared" si="695"/>
        <v>89.625</v>
      </c>
      <c r="L487" s="33">
        <f t="shared" ref="L487:L492" si="696">IF(R487="","",R487/4)</f>
        <v>89.625</v>
      </c>
      <c r="M487" s="33">
        <f t="shared" ref="M487:M492" si="697">IF(SUM(S487:AB487)=0,"",SUM(S487:AB487))</f>
        <v>150</v>
      </c>
      <c r="N487" s="33" t="str">
        <f t="shared" ref="N487:N492" si="698">IF(SUM(AC487:AG487)=0,"",SUM(AC487:AG487))</f>
        <v/>
      </c>
      <c r="O487" s="33" t="str">
        <f t="shared" ref="O487:O492" si="699">IF(SUM(AH487:AL487)=0,"",SUM(AH487:AL487))</f>
        <v/>
      </c>
      <c r="P487" s="33"/>
      <c r="Q487" s="33"/>
      <c r="R487" s="48">
        <v>358.5</v>
      </c>
      <c r="S487" s="50">
        <v>93</v>
      </c>
      <c r="T487" s="50" t="s">
        <v>171</v>
      </c>
      <c r="U487" s="50" t="s">
        <v>171</v>
      </c>
      <c r="V487" s="50" t="s">
        <v>171</v>
      </c>
      <c r="W487" s="50" t="s">
        <v>171</v>
      </c>
      <c r="X487" s="50" t="s">
        <v>171</v>
      </c>
      <c r="Y487" s="50" t="s">
        <v>171</v>
      </c>
      <c r="Z487" s="50" t="s">
        <v>171</v>
      </c>
      <c r="AA487" s="50" t="s">
        <v>171</v>
      </c>
      <c r="AB487" s="50">
        <v>57</v>
      </c>
      <c r="AC487" s="50" t="s">
        <v>171</v>
      </c>
      <c r="AD487" s="50" t="s">
        <v>171</v>
      </c>
      <c r="AE487" s="50" t="s">
        <v>171</v>
      </c>
      <c r="AF487" s="50" t="s">
        <v>171</v>
      </c>
      <c r="AG487" s="50" t="s">
        <v>171</v>
      </c>
      <c r="AH487" s="50" t="s">
        <v>171</v>
      </c>
      <c r="AI487" s="50" t="s">
        <v>171</v>
      </c>
      <c r="AJ487" s="50" t="s">
        <v>171</v>
      </c>
      <c r="AK487" s="50" t="s">
        <v>171</v>
      </c>
      <c r="AL487" s="50" t="s">
        <v>171</v>
      </c>
    </row>
    <row r="488" spans="2:38">
      <c r="B488" s="26">
        <v>71</v>
      </c>
      <c r="C488" s="29" t="s">
        <v>10</v>
      </c>
      <c r="D488" s="6" t="s">
        <v>90</v>
      </c>
      <c r="E488" s="27"/>
      <c r="F488" s="6" t="str">
        <f t="shared" si="678"/>
        <v>SK</v>
      </c>
      <c r="G488" s="6" t="s">
        <v>90</v>
      </c>
      <c r="H488" s="28"/>
      <c r="I488" s="33">
        <f t="shared" si="695"/>
        <v>20.25</v>
      </c>
      <c r="J488" s="33">
        <f t="shared" si="695"/>
        <v>20.25</v>
      </c>
      <c r="K488" s="33">
        <f t="shared" si="695"/>
        <v>20.25</v>
      </c>
      <c r="L488" s="33">
        <f t="shared" si="696"/>
        <v>20.25</v>
      </c>
      <c r="M488" s="33" t="str">
        <f t="shared" si="697"/>
        <v/>
      </c>
      <c r="N488" s="33" t="str">
        <f t="shared" si="698"/>
        <v/>
      </c>
      <c r="O488" s="33" t="str">
        <f t="shared" si="699"/>
        <v/>
      </c>
      <c r="P488" s="33"/>
      <c r="Q488" s="33"/>
      <c r="R488" s="48">
        <v>81</v>
      </c>
      <c r="S488" s="50" t="s">
        <v>171</v>
      </c>
      <c r="T488" s="50" t="s">
        <v>171</v>
      </c>
      <c r="U488" s="50" t="s">
        <v>171</v>
      </c>
      <c r="V488" s="50" t="s">
        <v>171</v>
      </c>
      <c r="W488" s="50" t="s">
        <v>171</v>
      </c>
      <c r="X488" s="50" t="s">
        <v>171</v>
      </c>
      <c r="Y488" s="50" t="s">
        <v>171</v>
      </c>
      <c r="Z488" s="50" t="s">
        <v>171</v>
      </c>
      <c r="AA488" s="50" t="s">
        <v>171</v>
      </c>
      <c r="AB488" s="50" t="s">
        <v>171</v>
      </c>
      <c r="AC488" s="50" t="s">
        <v>171</v>
      </c>
      <c r="AD488" s="50" t="s">
        <v>171</v>
      </c>
      <c r="AE488" s="50" t="s">
        <v>171</v>
      </c>
      <c r="AF488" s="50" t="s">
        <v>171</v>
      </c>
      <c r="AG488" s="50" t="s">
        <v>171</v>
      </c>
      <c r="AH488" s="50" t="s">
        <v>171</v>
      </c>
      <c r="AI488" s="50" t="s">
        <v>171</v>
      </c>
      <c r="AJ488" s="50" t="s">
        <v>171</v>
      </c>
      <c r="AK488" s="50" t="s">
        <v>171</v>
      </c>
      <c r="AL488" s="50" t="s">
        <v>171</v>
      </c>
    </row>
    <row r="489" spans="2:38">
      <c r="B489" s="26">
        <v>76</v>
      </c>
      <c r="C489" s="29" t="s">
        <v>101</v>
      </c>
      <c r="D489" s="6" t="s">
        <v>90</v>
      </c>
      <c r="E489" s="27"/>
      <c r="F489" s="6" t="str">
        <f t="shared" si="678"/>
        <v>SK</v>
      </c>
      <c r="G489" s="6" t="s">
        <v>90</v>
      </c>
      <c r="H489" s="28"/>
      <c r="I489" s="33" t="str">
        <f t="shared" si="695"/>
        <v/>
      </c>
      <c r="J489" s="33" t="str">
        <f t="shared" si="695"/>
        <v/>
      </c>
      <c r="K489" s="33" t="str">
        <f t="shared" si="695"/>
        <v/>
      </c>
      <c r="L489" s="33" t="str">
        <f t="shared" si="696"/>
        <v/>
      </c>
      <c r="M489" s="33">
        <f t="shared" si="697"/>
        <v>7.6</v>
      </c>
      <c r="N489" s="33" t="str">
        <f t="shared" si="698"/>
        <v/>
      </c>
      <c r="O489" s="33" t="str">
        <f t="shared" si="699"/>
        <v/>
      </c>
      <c r="P489" s="33"/>
      <c r="Q489" s="33"/>
      <c r="R489" s="48" t="s">
        <v>171</v>
      </c>
      <c r="S489" s="50">
        <v>7.6</v>
      </c>
      <c r="T489" s="50" t="s">
        <v>171</v>
      </c>
      <c r="U489" s="50" t="s">
        <v>171</v>
      </c>
      <c r="V489" s="50" t="s">
        <v>171</v>
      </c>
      <c r="W489" s="50" t="s">
        <v>171</v>
      </c>
      <c r="X489" s="50" t="s">
        <v>171</v>
      </c>
      <c r="Y489" s="50" t="s">
        <v>171</v>
      </c>
      <c r="Z489" s="50" t="s">
        <v>171</v>
      </c>
      <c r="AA489" s="50" t="s">
        <v>171</v>
      </c>
      <c r="AB489" s="50" t="s">
        <v>171</v>
      </c>
      <c r="AC489" s="50" t="s">
        <v>171</v>
      </c>
      <c r="AD489" s="50" t="s">
        <v>171</v>
      </c>
      <c r="AE489" s="50" t="s">
        <v>171</v>
      </c>
      <c r="AF489" s="50" t="s">
        <v>171</v>
      </c>
      <c r="AG489" s="50" t="s">
        <v>171</v>
      </c>
      <c r="AH489" s="50" t="s">
        <v>171</v>
      </c>
      <c r="AI489" s="50" t="s">
        <v>171</v>
      </c>
      <c r="AJ489" s="50" t="s">
        <v>171</v>
      </c>
      <c r="AK489" s="50" t="s">
        <v>171</v>
      </c>
      <c r="AL489" s="50" t="s">
        <v>171</v>
      </c>
    </row>
    <row r="490" spans="2:38">
      <c r="B490" s="26">
        <v>81</v>
      </c>
      <c r="C490" t="s">
        <v>12</v>
      </c>
      <c r="D490" s="6" t="str">
        <f t="shared" ref="D490:D492" si="700">IF(SUM(I490:O490)=0,"\I: ","CHP")</f>
        <v>CHP</v>
      </c>
      <c r="E490" t="s">
        <v>62</v>
      </c>
      <c r="F490" s="6" t="str">
        <f t="shared" si="678"/>
        <v>SK</v>
      </c>
      <c r="G490" s="22" t="str">
        <f t="shared" ref="G490:G492" si="701">$G$7</f>
        <v>PASTI</v>
      </c>
      <c r="H490" t="s">
        <v>32</v>
      </c>
      <c r="I490" s="42" t="str">
        <f t="shared" si="695"/>
        <v/>
      </c>
      <c r="J490" s="42" t="str">
        <f t="shared" si="695"/>
        <v/>
      </c>
      <c r="K490" s="42" t="str">
        <f t="shared" si="695"/>
        <v/>
      </c>
      <c r="L490" s="42" t="str">
        <f t="shared" si="696"/>
        <v/>
      </c>
      <c r="M490" s="43">
        <f t="shared" si="697"/>
        <v>6.7359999999999998</v>
      </c>
      <c r="N490" s="43" t="str">
        <f t="shared" si="698"/>
        <v/>
      </c>
      <c r="O490" s="43" t="str">
        <f t="shared" si="699"/>
        <v/>
      </c>
      <c r="P490" s="32"/>
      <c r="Q490" s="32"/>
      <c r="R490" s="48" t="s">
        <v>171</v>
      </c>
      <c r="S490" s="50">
        <v>0.23599999999999999</v>
      </c>
      <c r="T490" s="50" t="s">
        <v>171</v>
      </c>
      <c r="U490" s="50">
        <v>6.5</v>
      </c>
      <c r="V490" s="50" t="s">
        <v>171</v>
      </c>
      <c r="W490" s="50" t="s">
        <v>171</v>
      </c>
      <c r="X490" s="50" t="s">
        <v>171</v>
      </c>
      <c r="Y490" s="50" t="s">
        <v>171</v>
      </c>
      <c r="Z490" s="50" t="s">
        <v>171</v>
      </c>
      <c r="AA490" s="50" t="s">
        <v>171</v>
      </c>
      <c r="AB490" s="50" t="s">
        <v>171</v>
      </c>
      <c r="AC490" s="50" t="s">
        <v>171</v>
      </c>
      <c r="AD490" s="50" t="s">
        <v>171</v>
      </c>
      <c r="AE490" s="50" t="s">
        <v>171</v>
      </c>
      <c r="AF490" s="50" t="s">
        <v>171</v>
      </c>
      <c r="AG490" s="50" t="s">
        <v>171</v>
      </c>
      <c r="AH490" s="50" t="s">
        <v>171</v>
      </c>
      <c r="AI490" s="50" t="s">
        <v>171</v>
      </c>
      <c r="AJ490" s="50" t="s">
        <v>171</v>
      </c>
      <c r="AK490" s="50" t="s">
        <v>171</v>
      </c>
      <c r="AL490" s="50" t="s">
        <v>171</v>
      </c>
    </row>
    <row r="491" spans="2:38">
      <c r="B491" s="26">
        <v>102</v>
      </c>
      <c r="C491" t="s">
        <v>13</v>
      </c>
      <c r="D491" s="6" t="str">
        <f t="shared" si="700"/>
        <v>CHP</v>
      </c>
      <c r="E491" t="s">
        <v>61</v>
      </c>
      <c r="F491" s="6" t="str">
        <f t="shared" si="678"/>
        <v>SK</v>
      </c>
      <c r="G491" s="22" t="str">
        <f t="shared" si="701"/>
        <v>PASTI</v>
      </c>
      <c r="H491" t="s">
        <v>31</v>
      </c>
      <c r="I491" s="42">
        <f t="shared" si="695"/>
        <v>40</v>
      </c>
      <c r="J491" s="42">
        <f t="shared" si="695"/>
        <v>40</v>
      </c>
      <c r="K491" s="42">
        <f t="shared" si="695"/>
        <v>40</v>
      </c>
      <c r="L491" s="42">
        <f t="shared" si="696"/>
        <v>40</v>
      </c>
      <c r="M491" s="43" t="str">
        <f t="shared" si="697"/>
        <v/>
      </c>
      <c r="N491" s="43" t="str">
        <f t="shared" si="698"/>
        <v/>
      </c>
      <c r="O491" s="43" t="str">
        <f t="shared" si="699"/>
        <v/>
      </c>
      <c r="P491" s="32"/>
      <c r="Q491" s="32"/>
      <c r="R491" s="48">
        <v>160</v>
      </c>
      <c r="S491" s="50" t="s">
        <v>171</v>
      </c>
      <c r="T491" s="50" t="s">
        <v>171</v>
      </c>
      <c r="U491" s="50" t="s">
        <v>171</v>
      </c>
      <c r="V491" s="50" t="s">
        <v>171</v>
      </c>
      <c r="W491" s="50" t="s">
        <v>171</v>
      </c>
      <c r="X491" s="50" t="s">
        <v>171</v>
      </c>
      <c r="Y491" s="50" t="s">
        <v>171</v>
      </c>
      <c r="Z491" s="50" t="s">
        <v>171</v>
      </c>
      <c r="AA491" s="50" t="s">
        <v>171</v>
      </c>
      <c r="AB491" s="50" t="s">
        <v>171</v>
      </c>
      <c r="AC491" s="50" t="s">
        <v>171</v>
      </c>
      <c r="AD491" s="50" t="s">
        <v>171</v>
      </c>
      <c r="AE491" s="50" t="s">
        <v>171</v>
      </c>
      <c r="AF491" s="50" t="s">
        <v>171</v>
      </c>
      <c r="AG491" s="50" t="s">
        <v>171</v>
      </c>
      <c r="AH491" s="50" t="s">
        <v>171</v>
      </c>
      <c r="AI491" s="50" t="s">
        <v>171</v>
      </c>
      <c r="AJ491" s="50" t="s">
        <v>171</v>
      </c>
      <c r="AK491" s="50" t="s">
        <v>171</v>
      </c>
      <c r="AL491" s="50" t="s">
        <v>171</v>
      </c>
    </row>
    <row r="492" spans="2:38">
      <c r="B492" s="35">
        <v>118</v>
      </c>
      <c r="C492" s="5" t="s">
        <v>14</v>
      </c>
      <c r="D492" s="5" t="str">
        <f t="shared" si="700"/>
        <v>CHP</v>
      </c>
      <c r="E492" s="5" t="s">
        <v>58</v>
      </c>
      <c r="F492" s="5" t="str">
        <f t="shared" si="678"/>
        <v>SK</v>
      </c>
      <c r="G492" s="36" t="str">
        <f t="shared" si="701"/>
        <v>PASTI</v>
      </c>
      <c r="H492" s="5" t="s">
        <v>28</v>
      </c>
      <c r="I492" s="52">
        <f t="shared" si="695"/>
        <v>17.024999999999999</v>
      </c>
      <c r="J492" s="52">
        <f t="shared" si="695"/>
        <v>17.024999999999999</v>
      </c>
      <c r="K492" s="52">
        <f t="shared" si="695"/>
        <v>17.024999999999999</v>
      </c>
      <c r="L492" s="52">
        <f t="shared" si="696"/>
        <v>17.024999999999999</v>
      </c>
      <c r="M492" s="44">
        <f t="shared" si="697"/>
        <v>173.8</v>
      </c>
      <c r="N492" s="44">
        <f t="shared" si="698"/>
        <v>5.75</v>
      </c>
      <c r="O492" s="44" t="str">
        <f t="shared" si="699"/>
        <v/>
      </c>
      <c r="P492" s="32"/>
      <c r="Q492" s="32"/>
      <c r="R492" s="49">
        <v>68.099999999999994</v>
      </c>
      <c r="S492" s="51">
        <v>140</v>
      </c>
      <c r="T492" s="51" t="s">
        <v>171</v>
      </c>
      <c r="U492" s="51">
        <v>8.5</v>
      </c>
      <c r="V492" s="51" t="s">
        <v>171</v>
      </c>
      <c r="W492" s="51" t="s">
        <v>171</v>
      </c>
      <c r="X492" s="51" t="s">
        <v>171</v>
      </c>
      <c r="Y492" s="51" t="s">
        <v>171</v>
      </c>
      <c r="Z492" s="51" t="s">
        <v>171</v>
      </c>
      <c r="AA492" s="51" t="s">
        <v>171</v>
      </c>
      <c r="AB492" s="51">
        <v>25.3</v>
      </c>
      <c r="AC492" s="51" t="s">
        <v>171</v>
      </c>
      <c r="AD492" s="51" t="s">
        <v>171</v>
      </c>
      <c r="AE492" s="51">
        <v>5.75</v>
      </c>
      <c r="AF492" s="51" t="s">
        <v>171</v>
      </c>
      <c r="AG492" s="51" t="s">
        <v>171</v>
      </c>
      <c r="AH492" s="51" t="s">
        <v>171</v>
      </c>
      <c r="AI492" s="51" t="s">
        <v>171</v>
      </c>
      <c r="AJ492" s="51" t="s">
        <v>171</v>
      </c>
      <c r="AK492" s="51" t="s">
        <v>171</v>
      </c>
      <c r="AL492" s="51" t="s">
        <v>171</v>
      </c>
    </row>
    <row r="493" spans="2:38">
      <c r="B493" s="26">
        <v>9</v>
      </c>
      <c r="C493" t="s">
        <v>1</v>
      </c>
      <c r="D493" s="6" t="str">
        <f>IF(SUM(I493:O493)=0,"\I: ","CHP")</f>
        <v xml:space="preserve">\I: </v>
      </c>
      <c r="E493" t="s">
        <v>59</v>
      </c>
      <c r="F493" s="34" t="s">
        <v>128</v>
      </c>
      <c r="G493" s="22" t="str">
        <f>$G$7</f>
        <v>PASTI</v>
      </c>
      <c r="H493" s="22" t="s">
        <v>29</v>
      </c>
      <c r="I493" s="42" t="str">
        <f>$L493</f>
        <v/>
      </c>
      <c r="J493" s="42" t="str">
        <f>$L493</f>
        <v/>
      </c>
      <c r="K493" s="42" t="str">
        <f>$L493</f>
        <v/>
      </c>
      <c r="L493" s="42" t="str">
        <f>IF(R493="","",R493/4)</f>
        <v/>
      </c>
      <c r="M493" s="43" t="str">
        <f>IF(SUM(S493:AB493)=0,"",SUM(S493:AB493))</f>
        <v/>
      </c>
      <c r="N493" s="43" t="str">
        <f>IF(SUM(AC493:AG493)=0,"",SUM(AC493:AG493))</f>
        <v/>
      </c>
      <c r="O493" s="43" t="str">
        <f>IF(SUM(AH493:AL493)=0,"",SUM(AH493:AL493))</f>
        <v/>
      </c>
      <c r="P493" s="32"/>
      <c r="Q493" s="32"/>
      <c r="R493" s="48" t="s">
        <v>171</v>
      </c>
      <c r="S493" s="50" t="s">
        <v>171</v>
      </c>
      <c r="T493" s="50" t="s">
        <v>171</v>
      </c>
      <c r="U493" s="50" t="s">
        <v>171</v>
      </c>
      <c r="V493" s="50" t="s">
        <v>171</v>
      </c>
      <c r="W493" s="50" t="s">
        <v>171</v>
      </c>
      <c r="X493" s="50" t="s">
        <v>171</v>
      </c>
      <c r="Y493" s="50" t="s">
        <v>171</v>
      </c>
      <c r="Z493" s="50" t="s">
        <v>171</v>
      </c>
      <c r="AA493" s="50" t="s">
        <v>171</v>
      </c>
      <c r="AB493" s="50" t="s">
        <v>171</v>
      </c>
      <c r="AC493" s="50" t="s">
        <v>171</v>
      </c>
      <c r="AD493" s="50" t="s">
        <v>171</v>
      </c>
      <c r="AE493" s="50" t="s">
        <v>171</v>
      </c>
      <c r="AF493" s="50" t="s">
        <v>171</v>
      </c>
      <c r="AG493" s="50" t="s">
        <v>171</v>
      </c>
      <c r="AH493" s="50" t="s">
        <v>171</v>
      </c>
      <c r="AI493" s="50" t="s">
        <v>171</v>
      </c>
      <c r="AJ493" s="50" t="s">
        <v>171</v>
      </c>
      <c r="AK493" s="50" t="s">
        <v>171</v>
      </c>
      <c r="AL493" s="50" t="s">
        <v>171</v>
      </c>
    </row>
    <row r="494" spans="2:38">
      <c r="B494" s="26"/>
      <c r="C494" s="23" t="s">
        <v>92</v>
      </c>
      <c r="D494" s="6" t="str">
        <f>IF(SUM(I494:O494)=0,"\I: ","CHP")</f>
        <v>CHP</v>
      </c>
      <c r="E494" s="23" t="s">
        <v>60</v>
      </c>
      <c r="F494" s="6" t="str">
        <f>F493</f>
        <v>UK</v>
      </c>
      <c r="G494" s="22" t="str">
        <f>$G$7</f>
        <v>PASTI</v>
      </c>
      <c r="H494" t="s">
        <v>30</v>
      </c>
      <c r="I494" s="42">
        <f>IF(SUM(I495:I497)=0,"",SUM(I495:I497))</f>
        <v>28.099999999999998</v>
      </c>
      <c r="J494" s="42">
        <f t="shared" ref="J494:L494" si="702">IF(SUM(J495:J497)=0,"",SUM(J495:J497))</f>
        <v>28.099999999999998</v>
      </c>
      <c r="K494" s="42">
        <f t="shared" si="702"/>
        <v>28.099999999999998</v>
      </c>
      <c r="L494" s="42">
        <f t="shared" si="702"/>
        <v>28.099999999999998</v>
      </c>
      <c r="M494" s="43" t="str">
        <f>IF(SUM(M495:M497)=0,"",SUM(M495:M497))</f>
        <v/>
      </c>
      <c r="N494" s="43" t="str">
        <f t="shared" ref="N494:O494" si="703">IF(SUM(N495:N497)=0,"",SUM(N495:N497))</f>
        <v/>
      </c>
      <c r="O494" s="43" t="str">
        <f t="shared" si="703"/>
        <v/>
      </c>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row>
    <row r="495" spans="2:38">
      <c r="B495" s="26">
        <v>14</v>
      </c>
      <c r="C495" s="30" t="s">
        <v>2</v>
      </c>
      <c r="D495" s="6" t="s">
        <v>90</v>
      </c>
      <c r="E495" s="26"/>
      <c r="F495" s="6" t="str">
        <f t="shared" ref="F495:F510" si="704">F494</f>
        <v>UK</v>
      </c>
      <c r="G495" s="6" t="s">
        <v>90</v>
      </c>
      <c r="H495" s="28"/>
      <c r="I495" s="33" t="str">
        <f>$L495</f>
        <v/>
      </c>
      <c r="J495" s="33" t="str">
        <f t="shared" ref="I495:K497" si="705">$L495</f>
        <v/>
      </c>
      <c r="K495" s="33" t="str">
        <f t="shared" si="705"/>
        <v/>
      </c>
      <c r="L495" s="33" t="str">
        <f>IF(R495="","",R495/4)</f>
        <v/>
      </c>
      <c r="M495" s="33" t="str">
        <f>IF(SUM(S495:AB495)=0,"",SUM(S495:AB495))</f>
        <v/>
      </c>
      <c r="N495" s="33" t="str">
        <f>IF(SUM(AC495:AG495)=0,"",SUM(AC495:AG495))</f>
        <v/>
      </c>
      <c r="O495" s="33" t="str">
        <f>IF(SUM(AH495:AL495)=0,"",SUM(AH495:AL495))</f>
        <v/>
      </c>
      <c r="P495" s="33"/>
      <c r="Q495" s="33"/>
      <c r="R495" s="48" t="s">
        <v>171</v>
      </c>
      <c r="S495" s="50" t="s">
        <v>171</v>
      </c>
      <c r="T495" s="50" t="s">
        <v>171</v>
      </c>
      <c r="U495" s="50" t="s">
        <v>171</v>
      </c>
      <c r="V495" s="50" t="s">
        <v>171</v>
      </c>
      <c r="W495" s="50" t="s">
        <v>171</v>
      </c>
      <c r="X495" s="50" t="s">
        <v>171</v>
      </c>
      <c r="Y495" s="50" t="s">
        <v>171</v>
      </c>
      <c r="Z495" s="50" t="s">
        <v>171</v>
      </c>
      <c r="AA495" s="50" t="s">
        <v>171</v>
      </c>
      <c r="AB495" s="50" t="s">
        <v>171</v>
      </c>
      <c r="AC495" s="50" t="s">
        <v>171</v>
      </c>
      <c r="AD495" s="50" t="s">
        <v>171</v>
      </c>
      <c r="AE495" s="50" t="s">
        <v>171</v>
      </c>
      <c r="AF495" s="50" t="s">
        <v>171</v>
      </c>
      <c r="AG495" s="50" t="s">
        <v>171</v>
      </c>
      <c r="AH495" s="50" t="s">
        <v>171</v>
      </c>
      <c r="AI495" s="50" t="s">
        <v>171</v>
      </c>
      <c r="AJ495" s="50" t="s">
        <v>171</v>
      </c>
      <c r="AK495" s="50" t="s">
        <v>171</v>
      </c>
      <c r="AL495" s="50" t="s">
        <v>171</v>
      </c>
    </row>
    <row r="496" spans="2:38">
      <c r="B496" s="26">
        <v>19</v>
      </c>
      <c r="C496" s="30" t="s">
        <v>99</v>
      </c>
      <c r="D496" s="6" t="s">
        <v>90</v>
      </c>
      <c r="E496" s="26"/>
      <c r="F496" s="6" t="str">
        <f t="shared" si="704"/>
        <v>UK</v>
      </c>
      <c r="G496" s="6" t="s">
        <v>90</v>
      </c>
      <c r="H496" s="28"/>
      <c r="I496" s="33" t="str">
        <f t="shared" si="705"/>
        <v/>
      </c>
      <c r="J496" s="33" t="str">
        <f t="shared" si="705"/>
        <v/>
      </c>
      <c r="K496" s="33" t="str">
        <f t="shared" si="705"/>
        <v/>
      </c>
      <c r="L496" s="33" t="str">
        <f>IF(R496="","",R496/4)</f>
        <v/>
      </c>
      <c r="M496" s="33" t="str">
        <f t="shared" ref="M496:M497" si="706">IF(SUM(S496:AB496)=0,"",SUM(S496:AB496))</f>
        <v/>
      </c>
      <c r="N496" s="33" t="str">
        <f t="shared" ref="N496:N497" si="707">IF(SUM(AC496:AG496)=0,"",SUM(AC496:AG496))</f>
        <v/>
      </c>
      <c r="O496" s="33" t="str">
        <f t="shared" ref="O496:O497" si="708">IF(SUM(AH496:AL496)=0,"",SUM(AH496:AL496))</f>
        <v/>
      </c>
      <c r="P496" s="33"/>
      <c r="Q496" s="33"/>
      <c r="R496" s="48" t="s">
        <v>171</v>
      </c>
      <c r="S496" s="50" t="s">
        <v>171</v>
      </c>
      <c r="T496" s="50" t="s">
        <v>171</v>
      </c>
      <c r="U496" s="50" t="s">
        <v>171</v>
      </c>
      <c r="V496" s="50" t="s">
        <v>171</v>
      </c>
      <c r="W496" s="50" t="s">
        <v>171</v>
      </c>
      <c r="X496" s="50" t="s">
        <v>171</v>
      </c>
      <c r="Y496" s="50" t="s">
        <v>171</v>
      </c>
      <c r="Z496" s="50" t="s">
        <v>171</v>
      </c>
      <c r="AA496" s="50" t="s">
        <v>171</v>
      </c>
      <c r="AB496" s="50" t="s">
        <v>171</v>
      </c>
      <c r="AC496" s="50" t="s">
        <v>171</v>
      </c>
      <c r="AD496" s="50" t="s">
        <v>171</v>
      </c>
      <c r="AE496" s="50" t="s">
        <v>171</v>
      </c>
      <c r="AF496" s="50" t="s">
        <v>171</v>
      </c>
      <c r="AG496" s="50" t="s">
        <v>171</v>
      </c>
      <c r="AH496" s="50" t="s">
        <v>171</v>
      </c>
      <c r="AI496" s="50" t="s">
        <v>171</v>
      </c>
      <c r="AJ496" s="50" t="s">
        <v>171</v>
      </c>
      <c r="AK496" s="50" t="s">
        <v>171</v>
      </c>
      <c r="AL496" s="50" t="s">
        <v>171</v>
      </c>
    </row>
    <row r="497" spans="2:38">
      <c r="B497" s="26">
        <v>24</v>
      </c>
      <c r="C497" s="30" t="s">
        <v>4</v>
      </c>
      <c r="D497" s="6" t="s">
        <v>90</v>
      </c>
      <c r="E497" s="26"/>
      <c r="F497" s="6" t="str">
        <f t="shared" si="704"/>
        <v>UK</v>
      </c>
      <c r="G497" s="6" t="s">
        <v>90</v>
      </c>
      <c r="H497" s="28"/>
      <c r="I497" s="33">
        <f t="shared" si="705"/>
        <v>28.099999999999998</v>
      </c>
      <c r="J497" s="33">
        <f t="shared" si="705"/>
        <v>28.099999999999998</v>
      </c>
      <c r="K497" s="33">
        <f t="shared" si="705"/>
        <v>28.099999999999998</v>
      </c>
      <c r="L497" s="33">
        <f>IF(R497="","",R497/4)</f>
        <v>28.099999999999998</v>
      </c>
      <c r="M497" s="33" t="str">
        <f t="shared" si="706"/>
        <v/>
      </c>
      <c r="N497" s="33" t="str">
        <f t="shared" si="707"/>
        <v/>
      </c>
      <c r="O497" s="33" t="str">
        <f t="shared" si="708"/>
        <v/>
      </c>
      <c r="P497" s="33"/>
      <c r="Q497" s="33"/>
      <c r="R497" s="48">
        <v>112.39999999999999</v>
      </c>
      <c r="S497" s="50" t="s">
        <v>171</v>
      </c>
      <c r="T497" s="50" t="s">
        <v>171</v>
      </c>
      <c r="U497" s="50" t="s">
        <v>171</v>
      </c>
      <c r="V497" s="50" t="s">
        <v>171</v>
      </c>
      <c r="W497" s="50" t="s">
        <v>171</v>
      </c>
      <c r="X497" s="50" t="s">
        <v>171</v>
      </c>
      <c r="Y497" s="50" t="s">
        <v>171</v>
      </c>
      <c r="Z497" s="50" t="s">
        <v>171</v>
      </c>
      <c r="AA497" s="50" t="s">
        <v>171</v>
      </c>
      <c r="AB497" s="50" t="s">
        <v>171</v>
      </c>
      <c r="AC497" s="50" t="s">
        <v>171</v>
      </c>
      <c r="AD497" s="50" t="s">
        <v>171</v>
      </c>
      <c r="AE497" s="50" t="s">
        <v>171</v>
      </c>
      <c r="AF497" s="50" t="s">
        <v>171</v>
      </c>
      <c r="AG497" s="50" t="s">
        <v>171</v>
      </c>
      <c r="AH497" s="50" t="s">
        <v>171</v>
      </c>
      <c r="AI497" s="50" t="s">
        <v>171</v>
      </c>
      <c r="AJ497" s="50" t="s">
        <v>171</v>
      </c>
      <c r="AK497" s="50" t="s">
        <v>171</v>
      </c>
      <c r="AL497" s="50" t="s">
        <v>171</v>
      </c>
    </row>
    <row r="498" spans="2:38">
      <c r="B498" s="26"/>
      <c r="C498" s="23" t="s">
        <v>92</v>
      </c>
      <c r="D498" s="6" t="str">
        <f t="shared" ref="D498" si="709">IF(SUM(I498:O498)=0,"\I: ","CHP")</f>
        <v xml:space="preserve">\I: </v>
      </c>
      <c r="E498" s="23" t="s">
        <v>63</v>
      </c>
      <c r="F498" s="6" t="str">
        <f t="shared" si="704"/>
        <v>UK</v>
      </c>
      <c r="G498" s="22" t="str">
        <f>$G$7</f>
        <v>PASTI</v>
      </c>
      <c r="H498" t="s">
        <v>33</v>
      </c>
      <c r="I498" s="42" t="str">
        <f>IF(SUM(I499:I501)=0,"",SUM(I499:I501))</f>
        <v/>
      </c>
      <c r="J498" s="42" t="str">
        <f t="shared" ref="J498:K498" si="710">IF(SUM(J499:J501)=0,"",SUM(J499:J501))</f>
        <v/>
      </c>
      <c r="K498" s="42" t="str">
        <f t="shared" si="710"/>
        <v/>
      </c>
      <c r="L498" s="42" t="str">
        <f>IF(SUM(L499:L501)=0,"",SUM(L499:L501))</f>
        <v/>
      </c>
      <c r="M498" s="43" t="str">
        <f>IF(SUM(M499:M501)=0,"",SUM(M499:M501))</f>
        <v/>
      </c>
      <c r="N498" s="43" t="str">
        <f>IF(SUM(N499:N501)=0,"",SUM(N499:N501))</f>
        <v/>
      </c>
      <c r="O498" s="43" t="str">
        <f>IF(SUM(O499:O501)=0,"",SUM(O499:O501))</f>
        <v/>
      </c>
      <c r="P498" s="32"/>
      <c r="Q498" s="32"/>
      <c r="R498" s="43"/>
      <c r="S498" s="43"/>
      <c r="T498" s="43"/>
      <c r="U498" s="43"/>
      <c r="V498" s="43"/>
      <c r="W498" s="43"/>
      <c r="X498" s="43"/>
      <c r="Y498" s="43"/>
      <c r="Z498" s="43"/>
      <c r="AA498" s="43"/>
      <c r="AB498" s="43" t="s">
        <v>171</v>
      </c>
      <c r="AC498" s="43"/>
      <c r="AD498" s="43"/>
      <c r="AE498" s="43"/>
      <c r="AF498" s="43"/>
      <c r="AG498" s="43" t="s">
        <v>171</v>
      </c>
      <c r="AH498" s="43"/>
      <c r="AI498" s="43"/>
      <c r="AJ498" s="43"/>
      <c r="AK498" s="43"/>
      <c r="AL498" s="43"/>
    </row>
    <row r="499" spans="2:38">
      <c r="B499" s="26">
        <v>35</v>
      </c>
      <c r="C499" s="30" t="s">
        <v>2</v>
      </c>
      <c r="D499" s="6" t="s">
        <v>90</v>
      </c>
      <c r="E499" s="26"/>
      <c r="F499" s="6" t="str">
        <f t="shared" si="704"/>
        <v>UK</v>
      </c>
      <c r="G499" s="6" t="s">
        <v>90</v>
      </c>
      <c r="H499" s="28"/>
      <c r="I499" s="33" t="str">
        <f t="shared" ref="I499:K503" si="711">$L499</f>
        <v/>
      </c>
      <c r="J499" s="33" t="str">
        <f t="shared" si="711"/>
        <v/>
      </c>
      <c r="K499" s="33" t="str">
        <f t="shared" si="711"/>
        <v/>
      </c>
      <c r="L499" s="33" t="str">
        <f>IF(R499="","",R499/4)</f>
        <v/>
      </c>
      <c r="M499" s="33" t="str">
        <f>IF(SUM(S499:AB499)=0,"",SUM(S499:AB499))</f>
        <v/>
      </c>
      <c r="N499" s="33" t="str">
        <f>IF(SUM(AC499:AG499)=0,"",SUM(AC499:AG499))</f>
        <v/>
      </c>
      <c r="O499" s="33" t="str">
        <f>IF(SUM(AH499:AL499)=0,"",SUM(AH499:AL499))</f>
        <v/>
      </c>
      <c r="P499" s="33"/>
      <c r="Q499" s="33"/>
      <c r="R499" s="48" t="s">
        <v>171</v>
      </c>
      <c r="S499" s="50" t="s">
        <v>171</v>
      </c>
      <c r="T499" s="50" t="s">
        <v>171</v>
      </c>
      <c r="U499" s="50" t="s">
        <v>171</v>
      </c>
      <c r="V499" s="50" t="s">
        <v>171</v>
      </c>
      <c r="W499" s="50" t="s">
        <v>171</v>
      </c>
      <c r="X499" s="50" t="s">
        <v>171</v>
      </c>
      <c r="Y499" s="50" t="s">
        <v>171</v>
      </c>
      <c r="Z499" s="50" t="s">
        <v>171</v>
      </c>
      <c r="AA499" s="50" t="s">
        <v>171</v>
      </c>
      <c r="AB499" s="50" t="s">
        <v>171</v>
      </c>
      <c r="AC499" s="50" t="s">
        <v>171</v>
      </c>
      <c r="AD499" s="50" t="s">
        <v>171</v>
      </c>
      <c r="AE499" s="50" t="s">
        <v>171</v>
      </c>
      <c r="AF499" s="50" t="s">
        <v>171</v>
      </c>
      <c r="AG499" s="50" t="s">
        <v>171</v>
      </c>
      <c r="AH499" s="50" t="s">
        <v>171</v>
      </c>
      <c r="AI499" s="50" t="s">
        <v>171</v>
      </c>
      <c r="AJ499" s="50" t="s">
        <v>171</v>
      </c>
      <c r="AK499" s="50" t="s">
        <v>171</v>
      </c>
      <c r="AL499" s="50" t="s">
        <v>171</v>
      </c>
    </row>
    <row r="500" spans="2:38">
      <c r="B500" s="26">
        <v>40</v>
      </c>
      <c r="C500" s="30" t="s">
        <v>99</v>
      </c>
      <c r="D500" s="6" t="s">
        <v>90</v>
      </c>
      <c r="E500" s="26"/>
      <c r="F500" s="6" t="str">
        <f t="shared" si="704"/>
        <v>UK</v>
      </c>
      <c r="G500" s="6" t="s">
        <v>90</v>
      </c>
      <c r="H500" s="28"/>
      <c r="I500" s="33" t="str">
        <f t="shared" si="711"/>
        <v/>
      </c>
      <c r="J500" s="33" t="str">
        <f t="shared" si="711"/>
        <v/>
      </c>
      <c r="K500" s="33" t="str">
        <f t="shared" si="711"/>
        <v/>
      </c>
      <c r="L500" s="33" t="str">
        <f>IF(R500="","",R500/4)</f>
        <v/>
      </c>
      <c r="M500" s="33" t="str">
        <f t="shared" ref="M500:M501" si="712">IF(SUM(S500:AB500)=0,"",SUM(S500:AB500))</f>
        <v/>
      </c>
      <c r="N500" s="33" t="str">
        <f t="shared" ref="N500:N501" si="713">IF(SUM(AC500:AG500)=0,"",SUM(AC500:AG500))</f>
        <v/>
      </c>
      <c r="O500" s="33" t="str">
        <f t="shared" ref="O500:O501" si="714">IF(SUM(AH500:AL500)=0,"",SUM(AH500:AL500))</f>
        <v/>
      </c>
      <c r="P500" s="33"/>
      <c r="Q500" s="33"/>
      <c r="R500" s="48" t="s">
        <v>171</v>
      </c>
      <c r="S500" s="50" t="s">
        <v>171</v>
      </c>
      <c r="T500" s="50" t="s">
        <v>171</v>
      </c>
      <c r="U500" s="50" t="s">
        <v>171</v>
      </c>
      <c r="V500" s="50" t="s">
        <v>171</v>
      </c>
      <c r="W500" s="50" t="s">
        <v>171</v>
      </c>
      <c r="X500" s="50" t="s">
        <v>171</v>
      </c>
      <c r="Y500" s="50" t="s">
        <v>171</v>
      </c>
      <c r="Z500" s="50" t="s">
        <v>171</v>
      </c>
      <c r="AA500" s="50" t="s">
        <v>171</v>
      </c>
      <c r="AB500" s="50" t="s">
        <v>171</v>
      </c>
      <c r="AC500" s="50" t="s">
        <v>171</v>
      </c>
      <c r="AD500" s="50" t="s">
        <v>171</v>
      </c>
      <c r="AE500" s="50" t="s">
        <v>171</v>
      </c>
      <c r="AF500" s="50" t="s">
        <v>171</v>
      </c>
      <c r="AG500" s="50" t="s">
        <v>171</v>
      </c>
      <c r="AH500" s="50" t="s">
        <v>171</v>
      </c>
      <c r="AI500" s="50" t="s">
        <v>171</v>
      </c>
      <c r="AJ500" s="50" t="s">
        <v>171</v>
      </c>
      <c r="AK500" s="50" t="s">
        <v>171</v>
      </c>
      <c r="AL500" s="50" t="s">
        <v>171</v>
      </c>
    </row>
    <row r="501" spans="2:38">
      <c r="B501" s="26">
        <v>45</v>
      </c>
      <c r="C501" s="30" t="s">
        <v>4</v>
      </c>
      <c r="D501" s="6" t="s">
        <v>90</v>
      </c>
      <c r="E501" s="26"/>
      <c r="F501" s="6" t="str">
        <f t="shared" si="704"/>
        <v>UK</v>
      </c>
      <c r="G501" s="6" t="s">
        <v>90</v>
      </c>
      <c r="H501" s="28"/>
      <c r="I501" s="33" t="str">
        <f t="shared" si="711"/>
        <v/>
      </c>
      <c r="J501" s="33" t="str">
        <f t="shared" si="711"/>
        <v/>
      </c>
      <c r="K501" s="33" t="str">
        <f t="shared" si="711"/>
        <v/>
      </c>
      <c r="L501" s="33" t="str">
        <f>IF(R501="","",R501/4)</f>
        <v/>
      </c>
      <c r="M501" s="33" t="str">
        <f t="shared" si="712"/>
        <v/>
      </c>
      <c r="N501" s="33" t="str">
        <f t="shared" si="713"/>
        <v/>
      </c>
      <c r="O501" s="33" t="str">
        <f t="shared" si="714"/>
        <v/>
      </c>
      <c r="P501" s="33"/>
      <c r="Q501" s="33"/>
      <c r="R501" s="48" t="s">
        <v>171</v>
      </c>
      <c r="S501" s="50" t="s">
        <v>171</v>
      </c>
      <c r="T501" s="50" t="s">
        <v>171</v>
      </c>
      <c r="U501" s="50" t="s">
        <v>171</v>
      </c>
      <c r="V501" s="50" t="s">
        <v>171</v>
      </c>
      <c r="W501" s="50" t="s">
        <v>171</v>
      </c>
      <c r="X501" s="50" t="s">
        <v>171</v>
      </c>
      <c r="Y501" s="50" t="s">
        <v>171</v>
      </c>
      <c r="Z501" s="50" t="s">
        <v>171</v>
      </c>
      <c r="AA501" s="50" t="s">
        <v>171</v>
      </c>
      <c r="AB501" s="50" t="s">
        <v>171</v>
      </c>
      <c r="AC501" s="50" t="s">
        <v>171</v>
      </c>
      <c r="AD501" s="50" t="s">
        <v>171</v>
      </c>
      <c r="AE501" s="50" t="s">
        <v>171</v>
      </c>
      <c r="AF501" s="50" t="s">
        <v>171</v>
      </c>
      <c r="AG501" s="50" t="s">
        <v>171</v>
      </c>
      <c r="AH501" s="50" t="s">
        <v>171</v>
      </c>
      <c r="AI501" s="50" t="s">
        <v>171</v>
      </c>
      <c r="AJ501" s="50" t="s">
        <v>171</v>
      </c>
      <c r="AK501" s="50" t="s">
        <v>171</v>
      </c>
      <c r="AL501" s="50" t="s">
        <v>171</v>
      </c>
    </row>
    <row r="502" spans="2:38">
      <c r="B502" s="31">
        <v>51</v>
      </c>
      <c r="C502" t="s">
        <v>7</v>
      </c>
      <c r="D502" s="6" t="str">
        <f t="shared" ref="D502:D504" si="715">IF(SUM(I502:O502)=0,"\I: ","CHP")</f>
        <v>CHP</v>
      </c>
      <c r="E502" t="s">
        <v>64</v>
      </c>
      <c r="F502" s="6" t="str">
        <f t="shared" si="704"/>
        <v>UK</v>
      </c>
      <c r="G502" s="22" t="str">
        <f t="shared" ref="G502:G504" si="716">$G$7</f>
        <v>PASTI</v>
      </c>
      <c r="H502" t="s">
        <v>34</v>
      </c>
      <c r="I502" s="42">
        <f t="shared" si="711"/>
        <v>736.75</v>
      </c>
      <c r="J502" s="42">
        <f t="shared" si="711"/>
        <v>736.75</v>
      </c>
      <c r="K502" s="42">
        <f t="shared" si="711"/>
        <v>736.75</v>
      </c>
      <c r="L502" s="42">
        <f>IF(R502="","",R502/4)</f>
        <v>736.75</v>
      </c>
      <c r="M502" s="43">
        <f>IF(SUM(S502:AB502)=0,"",SUM(S502:AB502))</f>
        <v>5399.9</v>
      </c>
      <c r="N502" s="43">
        <f>IF(SUM(AC502:AG502)=0,"",SUM(AC502:AG502))</f>
        <v>2313</v>
      </c>
      <c r="O502" s="43" t="str">
        <f>IF(SUM(AH502:AL502)=0,"",SUM(AH502:AL502))</f>
        <v/>
      </c>
      <c r="P502" s="32"/>
      <c r="Q502" s="32"/>
      <c r="R502" s="48">
        <v>2947</v>
      </c>
      <c r="S502" s="50">
        <v>57</v>
      </c>
      <c r="T502" s="50">
        <v>59.9</v>
      </c>
      <c r="U502" s="50">
        <v>1152</v>
      </c>
      <c r="V502" s="50">
        <v>504</v>
      </c>
      <c r="W502" s="50" t="s">
        <v>171</v>
      </c>
      <c r="X502" s="50">
        <v>718</v>
      </c>
      <c r="Y502" s="50" t="s">
        <v>171</v>
      </c>
      <c r="Z502" s="50" t="s">
        <v>171</v>
      </c>
      <c r="AA502" s="50" t="s">
        <v>171</v>
      </c>
      <c r="AB502" s="50">
        <v>2909</v>
      </c>
      <c r="AC502" s="50">
        <v>413</v>
      </c>
      <c r="AD502" s="50">
        <v>1140</v>
      </c>
      <c r="AE502" s="50">
        <v>760</v>
      </c>
      <c r="AF502" s="50" t="s">
        <v>171</v>
      </c>
      <c r="AG502" s="50" t="s">
        <v>171</v>
      </c>
      <c r="AH502" s="50" t="s">
        <v>171</v>
      </c>
      <c r="AI502" s="50" t="s">
        <v>171</v>
      </c>
      <c r="AJ502" s="50" t="s">
        <v>171</v>
      </c>
      <c r="AK502" s="50" t="s">
        <v>171</v>
      </c>
      <c r="AL502" s="50" t="s">
        <v>171</v>
      </c>
    </row>
    <row r="503" spans="2:38">
      <c r="B503" s="26">
        <v>56</v>
      </c>
      <c r="C503" t="s">
        <v>8</v>
      </c>
      <c r="D503" s="6" t="str">
        <f t="shared" si="715"/>
        <v>CHP</v>
      </c>
      <c r="E503" t="s">
        <v>65</v>
      </c>
      <c r="F503" s="6" t="str">
        <f t="shared" si="704"/>
        <v>UK</v>
      </c>
      <c r="G503" s="22" t="str">
        <f t="shared" si="716"/>
        <v>PASTI</v>
      </c>
      <c r="H503" t="s">
        <v>35</v>
      </c>
      <c r="I503" s="42">
        <f t="shared" si="711"/>
        <v>228.88250000000002</v>
      </c>
      <c r="J503" s="42">
        <f t="shared" si="711"/>
        <v>228.88250000000002</v>
      </c>
      <c r="K503" s="42">
        <f t="shared" si="711"/>
        <v>228.88250000000002</v>
      </c>
      <c r="L503" s="42">
        <f>IF(R503="","",R503/4)</f>
        <v>228.88250000000002</v>
      </c>
      <c r="M503" s="43">
        <f t="shared" ref="M503" si="717">IF(SUM(S503:AB503)=0,"",SUM(S503:AB503))</f>
        <v>555.52800000000002</v>
      </c>
      <c r="N503" s="43" t="str">
        <f t="shared" ref="N503" si="718">IF(SUM(AC503:AG503)=0,"",SUM(AC503:AG503))</f>
        <v/>
      </c>
      <c r="O503" s="43" t="str">
        <f t="shared" ref="O503" si="719">IF(SUM(AH503:AL503)=0,"",SUM(AH503:AL503))</f>
        <v/>
      </c>
      <c r="P503" s="32"/>
      <c r="Q503" s="32"/>
      <c r="R503" s="48">
        <v>915.53000000000009</v>
      </c>
      <c r="S503" s="50">
        <v>19.940000000000001</v>
      </c>
      <c r="T503" s="50">
        <v>291.10000000000002</v>
      </c>
      <c r="U503" s="50">
        <v>53.9</v>
      </c>
      <c r="V503" s="50">
        <v>86</v>
      </c>
      <c r="W503" s="50">
        <v>40</v>
      </c>
      <c r="X503" s="50">
        <v>54.287999999999997</v>
      </c>
      <c r="Y503" s="50">
        <v>5.0999999999999996</v>
      </c>
      <c r="Z503" s="50" t="s">
        <v>171</v>
      </c>
      <c r="AA503" s="50" t="s">
        <v>171</v>
      </c>
      <c r="AB503" s="50">
        <v>5.2</v>
      </c>
      <c r="AC503" s="50" t="s">
        <v>171</v>
      </c>
      <c r="AD503" s="50" t="s">
        <v>171</v>
      </c>
      <c r="AE503" s="50" t="s">
        <v>171</v>
      </c>
      <c r="AF503" s="50" t="s">
        <v>171</v>
      </c>
      <c r="AG503" s="50" t="s">
        <v>171</v>
      </c>
      <c r="AH503" s="50" t="s">
        <v>171</v>
      </c>
      <c r="AI503" s="50" t="s">
        <v>171</v>
      </c>
      <c r="AJ503" s="50" t="s">
        <v>171</v>
      </c>
      <c r="AK503" s="50" t="s">
        <v>171</v>
      </c>
      <c r="AL503" s="50" t="s">
        <v>171</v>
      </c>
    </row>
    <row r="504" spans="2:38">
      <c r="B504" s="26"/>
      <c r="C504" s="23" t="s">
        <v>93</v>
      </c>
      <c r="D504" s="6" t="str">
        <f t="shared" si="715"/>
        <v>CHP</v>
      </c>
      <c r="E504" s="23" t="s">
        <v>66</v>
      </c>
      <c r="F504" s="6" t="str">
        <f t="shared" si="704"/>
        <v>UK</v>
      </c>
      <c r="G504" s="22" t="str">
        <f t="shared" si="716"/>
        <v>PASTI</v>
      </c>
      <c r="H504" t="s">
        <v>36</v>
      </c>
      <c r="I504" s="42">
        <f>IF(SUM(I505:I507)=0,"",SUM(I505:I507))</f>
        <v>69.325000000000003</v>
      </c>
      <c r="J504" s="42">
        <f t="shared" ref="J504:K504" si="720">IF(SUM(J505:J507)=0,"",SUM(J505:J507))</f>
        <v>69.325000000000003</v>
      </c>
      <c r="K504" s="42">
        <f t="shared" si="720"/>
        <v>69.325000000000003</v>
      </c>
      <c r="L504" s="42">
        <f>IF(SUM(L505:L507)=0,"",SUM(L505:L507))</f>
        <v>69.325000000000003</v>
      </c>
      <c r="M504" s="43">
        <f>IF(SUM(M505:M507)=0,"",SUM(M505:M507))</f>
        <v>222.57500000000002</v>
      </c>
      <c r="N504" s="43">
        <f>IF(SUM(N505:N507)=0,"",SUM(N505:N507))</f>
        <v>50</v>
      </c>
      <c r="O504" s="43">
        <f>IF(SUM(O505:O507)=0,"",SUM(O505:O507))</f>
        <v>11.4</v>
      </c>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row>
    <row r="505" spans="2:38">
      <c r="B505" s="26">
        <v>61</v>
      </c>
      <c r="C505" s="29" t="s">
        <v>4</v>
      </c>
      <c r="D505" s="6" t="s">
        <v>90</v>
      </c>
      <c r="E505" s="27"/>
      <c r="F505" s="6" t="str">
        <f t="shared" si="704"/>
        <v>UK</v>
      </c>
      <c r="G505" s="6" t="s">
        <v>90</v>
      </c>
      <c r="H505" s="28"/>
      <c r="I505" s="33">
        <f t="shared" ref="I505:K510" si="721">$L505</f>
        <v>50.125</v>
      </c>
      <c r="J505" s="33">
        <f t="shared" si="721"/>
        <v>50.125</v>
      </c>
      <c r="K505" s="33">
        <f t="shared" si="721"/>
        <v>50.125</v>
      </c>
      <c r="L505" s="33">
        <f t="shared" ref="L505:L510" si="722">IF(R505="","",R505/4)</f>
        <v>50.125</v>
      </c>
      <c r="M505" s="33">
        <f t="shared" ref="M505:M510" si="723">IF(SUM(S505:AB505)=0,"",SUM(S505:AB505))</f>
        <v>222.57500000000002</v>
      </c>
      <c r="N505" s="33">
        <f t="shared" ref="N505:N510" si="724">IF(SUM(AC505:AG505)=0,"",SUM(AC505:AG505))</f>
        <v>50</v>
      </c>
      <c r="O505" s="33">
        <f t="shared" ref="O505:O510" si="725">IF(SUM(AH505:AL505)=0,"",SUM(AH505:AL505))</f>
        <v>11.4</v>
      </c>
      <c r="P505" s="33"/>
      <c r="Q505" s="33"/>
      <c r="R505" s="48">
        <v>200.5</v>
      </c>
      <c r="S505" s="50">
        <v>1.3</v>
      </c>
      <c r="T505" s="50">
        <v>9.3000000000000007</v>
      </c>
      <c r="U505" s="50">
        <v>1.3</v>
      </c>
      <c r="V505" s="50">
        <v>206.4</v>
      </c>
      <c r="W505" s="50" t="s">
        <v>171</v>
      </c>
      <c r="X505" s="50">
        <v>4.2750000000000004</v>
      </c>
      <c r="Y505" s="50" t="s">
        <v>171</v>
      </c>
      <c r="Z505" s="50" t="s">
        <v>171</v>
      </c>
      <c r="AA505" s="50" t="s">
        <v>171</v>
      </c>
      <c r="AB505" s="50" t="s">
        <v>171</v>
      </c>
      <c r="AC505" s="50" t="s">
        <v>171</v>
      </c>
      <c r="AD505" s="50" t="s">
        <v>171</v>
      </c>
      <c r="AE505" s="50" t="s">
        <v>171</v>
      </c>
      <c r="AF505" s="50" t="s">
        <v>171</v>
      </c>
      <c r="AG505" s="50">
        <v>50</v>
      </c>
      <c r="AH505" s="50">
        <v>11.4</v>
      </c>
      <c r="AI505" s="50" t="s">
        <v>171</v>
      </c>
      <c r="AJ505" s="50" t="s">
        <v>171</v>
      </c>
      <c r="AK505" s="50" t="s">
        <v>171</v>
      </c>
      <c r="AL505" s="50" t="s">
        <v>171</v>
      </c>
    </row>
    <row r="506" spans="2:38">
      <c r="B506" s="26">
        <v>71</v>
      </c>
      <c r="C506" s="29" t="s">
        <v>10</v>
      </c>
      <c r="D506" s="6" t="s">
        <v>90</v>
      </c>
      <c r="E506" s="27"/>
      <c r="F506" s="6" t="str">
        <f t="shared" si="704"/>
        <v>UK</v>
      </c>
      <c r="G506" s="6" t="s">
        <v>90</v>
      </c>
      <c r="H506" s="28"/>
      <c r="I506" s="33">
        <f t="shared" si="721"/>
        <v>19.200000000000003</v>
      </c>
      <c r="J506" s="33">
        <f t="shared" si="721"/>
        <v>19.200000000000003</v>
      </c>
      <c r="K506" s="33">
        <f t="shared" si="721"/>
        <v>19.200000000000003</v>
      </c>
      <c r="L506" s="33">
        <f t="shared" si="722"/>
        <v>19.200000000000003</v>
      </c>
      <c r="M506" s="33" t="str">
        <f t="shared" si="723"/>
        <v/>
      </c>
      <c r="N506" s="33" t="str">
        <f t="shared" si="724"/>
        <v/>
      </c>
      <c r="O506" s="33" t="str">
        <f t="shared" si="725"/>
        <v/>
      </c>
      <c r="P506" s="33"/>
      <c r="Q506" s="33"/>
      <c r="R506" s="48">
        <v>76.800000000000011</v>
      </c>
      <c r="S506" s="50" t="s">
        <v>171</v>
      </c>
      <c r="T506" s="50" t="s">
        <v>171</v>
      </c>
      <c r="U506" s="50" t="s">
        <v>171</v>
      </c>
      <c r="V506" s="50" t="s">
        <v>171</v>
      </c>
      <c r="W506" s="50" t="s">
        <v>171</v>
      </c>
      <c r="X506" s="50" t="s">
        <v>171</v>
      </c>
      <c r="Y506" s="50" t="s">
        <v>171</v>
      </c>
      <c r="Z506" s="50" t="s">
        <v>171</v>
      </c>
      <c r="AA506" s="50" t="s">
        <v>171</v>
      </c>
      <c r="AB506" s="50" t="s">
        <v>171</v>
      </c>
      <c r="AC506" s="50" t="s">
        <v>171</v>
      </c>
      <c r="AD506" s="50" t="s">
        <v>171</v>
      </c>
      <c r="AE506" s="50" t="s">
        <v>171</v>
      </c>
      <c r="AF506" s="50" t="s">
        <v>171</v>
      </c>
      <c r="AG506" s="50" t="s">
        <v>171</v>
      </c>
      <c r="AH506" s="50" t="s">
        <v>171</v>
      </c>
      <c r="AI506" s="50" t="s">
        <v>171</v>
      </c>
      <c r="AJ506" s="50" t="s">
        <v>171</v>
      </c>
      <c r="AK506" s="50" t="s">
        <v>171</v>
      </c>
      <c r="AL506" s="50" t="s">
        <v>171</v>
      </c>
    </row>
    <row r="507" spans="2:38">
      <c r="B507" s="26">
        <v>76</v>
      </c>
      <c r="C507" s="29" t="s">
        <v>101</v>
      </c>
      <c r="D507" s="6" t="s">
        <v>90</v>
      </c>
      <c r="E507" s="27"/>
      <c r="F507" s="6" t="str">
        <f t="shared" si="704"/>
        <v>UK</v>
      </c>
      <c r="G507" s="6" t="s">
        <v>90</v>
      </c>
      <c r="H507" s="28"/>
      <c r="I507" s="33" t="str">
        <f t="shared" si="721"/>
        <v/>
      </c>
      <c r="J507" s="33" t="str">
        <f t="shared" si="721"/>
        <v/>
      </c>
      <c r="K507" s="33" t="str">
        <f t="shared" si="721"/>
        <v/>
      </c>
      <c r="L507" s="33" t="str">
        <f t="shared" si="722"/>
        <v/>
      </c>
      <c r="M507" s="33" t="str">
        <f t="shared" si="723"/>
        <v/>
      </c>
      <c r="N507" s="33" t="str">
        <f t="shared" si="724"/>
        <v/>
      </c>
      <c r="O507" s="33" t="str">
        <f t="shared" si="725"/>
        <v/>
      </c>
      <c r="P507" s="33"/>
      <c r="Q507" s="33"/>
      <c r="R507" s="48" t="s">
        <v>171</v>
      </c>
      <c r="S507" s="50" t="s">
        <v>171</v>
      </c>
      <c r="T507" s="50" t="s">
        <v>171</v>
      </c>
      <c r="U507" s="50" t="s">
        <v>171</v>
      </c>
      <c r="V507" s="50" t="s">
        <v>171</v>
      </c>
      <c r="W507" s="50" t="s">
        <v>171</v>
      </c>
      <c r="X507" s="50" t="s">
        <v>171</v>
      </c>
      <c r="Y507" s="50" t="s">
        <v>171</v>
      </c>
      <c r="Z507" s="50" t="s">
        <v>171</v>
      </c>
      <c r="AA507" s="50" t="s">
        <v>171</v>
      </c>
      <c r="AB507" s="50" t="s">
        <v>171</v>
      </c>
      <c r="AC507" s="50" t="s">
        <v>171</v>
      </c>
      <c r="AD507" s="50" t="s">
        <v>171</v>
      </c>
      <c r="AE507" s="50" t="s">
        <v>171</v>
      </c>
      <c r="AF507" s="50" t="s">
        <v>171</v>
      </c>
      <c r="AG507" s="50" t="s">
        <v>171</v>
      </c>
      <c r="AH507" s="50" t="s">
        <v>171</v>
      </c>
      <c r="AI507" s="50" t="s">
        <v>171</v>
      </c>
      <c r="AJ507" s="50" t="s">
        <v>171</v>
      </c>
      <c r="AK507" s="50" t="s">
        <v>171</v>
      </c>
      <c r="AL507" s="50" t="s">
        <v>171</v>
      </c>
    </row>
    <row r="508" spans="2:38">
      <c r="B508" s="26">
        <v>81</v>
      </c>
      <c r="C508" t="s">
        <v>12</v>
      </c>
      <c r="D508" s="6" t="str">
        <f t="shared" ref="D508:D510" si="726">IF(SUM(I508:O508)=0,"\I: ","CHP")</f>
        <v>CHP</v>
      </c>
      <c r="E508" t="s">
        <v>62</v>
      </c>
      <c r="F508" s="6" t="str">
        <f t="shared" si="704"/>
        <v>UK</v>
      </c>
      <c r="G508" s="22" t="str">
        <f t="shared" ref="G508:G510" si="727">$G$7</f>
        <v>PASTI</v>
      </c>
      <c r="H508" t="s">
        <v>32</v>
      </c>
      <c r="I508" s="42">
        <f t="shared" si="721"/>
        <v>48.35</v>
      </c>
      <c r="J508" s="42">
        <f t="shared" si="721"/>
        <v>48.35</v>
      </c>
      <c r="K508" s="42">
        <f t="shared" si="721"/>
        <v>48.35</v>
      </c>
      <c r="L508" s="42">
        <f t="shared" si="722"/>
        <v>48.35</v>
      </c>
      <c r="M508" s="43">
        <f t="shared" si="723"/>
        <v>49.155999999999999</v>
      </c>
      <c r="N508" s="43">
        <f t="shared" si="724"/>
        <v>3.1349999999999998</v>
      </c>
      <c r="O508" s="43" t="str">
        <f t="shared" si="725"/>
        <v/>
      </c>
      <c r="P508" s="32"/>
      <c r="Q508" s="32"/>
      <c r="R508" s="48">
        <v>193.4</v>
      </c>
      <c r="S508" s="50">
        <v>10.059999999999999</v>
      </c>
      <c r="T508" s="50">
        <v>0.38</v>
      </c>
      <c r="U508" s="50">
        <v>4.1999999999999993</v>
      </c>
      <c r="V508" s="50">
        <v>0.19</v>
      </c>
      <c r="W508" s="50" t="s">
        <v>171</v>
      </c>
      <c r="X508" s="50">
        <v>23.8</v>
      </c>
      <c r="Y508" s="50">
        <v>5.25</v>
      </c>
      <c r="Z508" s="50" t="s">
        <v>171</v>
      </c>
      <c r="AA508" s="50">
        <v>0.17599999999999999</v>
      </c>
      <c r="AB508" s="50">
        <v>5.0999999999999996</v>
      </c>
      <c r="AC508" s="50">
        <v>3.1349999999999998</v>
      </c>
      <c r="AD508" s="50" t="s">
        <v>171</v>
      </c>
      <c r="AE508" s="50" t="s">
        <v>171</v>
      </c>
      <c r="AF508" s="50" t="s">
        <v>171</v>
      </c>
      <c r="AG508" s="50" t="s">
        <v>171</v>
      </c>
      <c r="AH508" s="50" t="s">
        <v>171</v>
      </c>
      <c r="AI508" s="50" t="s">
        <v>171</v>
      </c>
      <c r="AJ508" s="50" t="s">
        <v>171</v>
      </c>
      <c r="AK508" s="50" t="s">
        <v>171</v>
      </c>
      <c r="AL508" s="50" t="s">
        <v>171</v>
      </c>
    </row>
    <row r="509" spans="2:38">
      <c r="B509" s="26">
        <v>102</v>
      </c>
      <c r="C509" t="s">
        <v>13</v>
      </c>
      <c r="D509" s="6" t="str">
        <f t="shared" si="726"/>
        <v>CHP</v>
      </c>
      <c r="E509" t="s">
        <v>61</v>
      </c>
      <c r="F509" s="6" t="str">
        <f t="shared" si="704"/>
        <v>UK</v>
      </c>
      <c r="G509" s="22" t="str">
        <f t="shared" si="727"/>
        <v>PASTI</v>
      </c>
      <c r="H509" t="s">
        <v>31</v>
      </c>
      <c r="I509" s="42">
        <f t="shared" si="721"/>
        <v>90.474999999999994</v>
      </c>
      <c r="J509" s="42">
        <f t="shared" si="721"/>
        <v>90.474999999999994</v>
      </c>
      <c r="K509" s="42">
        <f t="shared" si="721"/>
        <v>90.474999999999994</v>
      </c>
      <c r="L509" s="42">
        <f t="shared" si="722"/>
        <v>90.474999999999994</v>
      </c>
      <c r="M509" s="43" t="str">
        <f t="shared" si="723"/>
        <v/>
      </c>
      <c r="N509" s="43" t="str">
        <f t="shared" si="724"/>
        <v/>
      </c>
      <c r="O509" s="43" t="str">
        <f t="shared" si="725"/>
        <v/>
      </c>
      <c r="P509" s="32"/>
      <c r="Q509" s="32"/>
      <c r="R509" s="48">
        <v>361.9</v>
      </c>
      <c r="S509" s="50" t="s">
        <v>171</v>
      </c>
      <c r="T509" s="50" t="s">
        <v>171</v>
      </c>
      <c r="U509" s="50" t="s">
        <v>171</v>
      </c>
      <c r="V509" s="50" t="s">
        <v>171</v>
      </c>
      <c r="W509" s="50" t="s">
        <v>171</v>
      </c>
      <c r="X509" s="50" t="s">
        <v>171</v>
      </c>
      <c r="Y509" s="50" t="s">
        <v>171</v>
      </c>
      <c r="Z509" s="50" t="s">
        <v>171</v>
      </c>
      <c r="AA509" s="50" t="s">
        <v>171</v>
      </c>
      <c r="AB509" s="50" t="s">
        <v>171</v>
      </c>
      <c r="AC509" s="50" t="s">
        <v>171</v>
      </c>
      <c r="AD509" s="50" t="s">
        <v>171</v>
      </c>
      <c r="AE509" s="50" t="s">
        <v>171</v>
      </c>
      <c r="AF509" s="50" t="s">
        <v>171</v>
      </c>
      <c r="AG509" s="50" t="s">
        <v>171</v>
      </c>
      <c r="AH509" s="50" t="s">
        <v>171</v>
      </c>
      <c r="AI509" s="50" t="s">
        <v>171</v>
      </c>
      <c r="AJ509" s="50" t="s">
        <v>171</v>
      </c>
      <c r="AK509" s="50" t="s">
        <v>171</v>
      </c>
      <c r="AL509" s="50" t="s">
        <v>171</v>
      </c>
    </row>
    <row r="510" spans="2:38">
      <c r="B510" s="35">
        <v>118</v>
      </c>
      <c r="C510" s="5" t="s">
        <v>14</v>
      </c>
      <c r="D510" s="5" t="str">
        <f t="shared" si="726"/>
        <v>CHP</v>
      </c>
      <c r="E510" s="5" t="s">
        <v>58</v>
      </c>
      <c r="F510" s="5" t="str">
        <f t="shared" si="704"/>
        <v>UK</v>
      </c>
      <c r="G510" s="36" t="str">
        <f t="shared" si="727"/>
        <v>PASTI</v>
      </c>
      <c r="H510" s="5" t="s">
        <v>28</v>
      </c>
      <c r="I510" s="52">
        <f t="shared" si="721"/>
        <v>18.350000000000001</v>
      </c>
      <c r="J510" s="52">
        <f t="shared" si="721"/>
        <v>18.350000000000001</v>
      </c>
      <c r="K510" s="52">
        <f t="shared" si="721"/>
        <v>18.350000000000001</v>
      </c>
      <c r="L510" s="52">
        <f t="shared" si="722"/>
        <v>18.350000000000001</v>
      </c>
      <c r="M510" s="44">
        <f t="shared" si="723"/>
        <v>383.44000000000005</v>
      </c>
      <c r="N510" s="44">
        <f t="shared" si="724"/>
        <v>44.75</v>
      </c>
      <c r="O510" s="44">
        <f t="shared" si="725"/>
        <v>155.95000000000002</v>
      </c>
      <c r="P510" s="32"/>
      <c r="Q510" s="32"/>
      <c r="R510" s="49">
        <v>73.400000000000006</v>
      </c>
      <c r="S510" s="51">
        <v>12.7</v>
      </c>
      <c r="T510" s="51">
        <v>2.4</v>
      </c>
      <c r="U510" s="51" t="s">
        <v>171</v>
      </c>
      <c r="V510" s="51">
        <v>56.15</v>
      </c>
      <c r="W510" s="51">
        <v>4.45</v>
      </c>
      <c r="X510" s="51">
        <v>89.4</v>
      </c>
      <c r="Y510" s="51">
        <v>98</v>
      </c>
      <c r="Z510" s="51">
        <v>2.1850000000000001</v>
      </c>
      <c r="AA510" s="51">
        <v>10.664999999999999</v>
      </c>
      <c r="AB510" s="51">
        <v>107.49</v>
      </c>
      <c r="AC510" s="51" t="s">
        <v>171</v>
      </c>
      <c r="AD510" s="51">
        <v>23.45</v>
      </c>
      <c r="AE510" s="51">
        <v>2.8</v>
      </c>
      <c r="AF510" s="51">
        <v>3.5</v>
      </c>
      <c r="AG510" s="51">
        <v>15</v>
      </c>
      <c r="AH510" s="51">
        <v>2.85</v>
      </c>
      <c r="AI510" s="51">
        <v>140.10000000000002</v>
      </c>
      <c r="AJ510" s="51" t="s">
        <v>171</v>
      </c>
      <c r="AK510" s="51">
        <v>13</v>
      </c>
      <c r="AL510" s="51" t="s">
        <v>171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U510"/>
  <sheetViews>
    <sheetView topLeftCell="D1" zoomScale="80" zoomScaleNormal="80" workbookViewId="0">
      <selection activeCell="B29" sqref="B29"/>
    </sheetView>
  </sheetViews>
  <sheetFormatPr defaultRowHeight="15"/>
  <cols>
    <col min="1" max="1" width="2.42578125" customWidth="1"/>
    <col min="2" max="2" width="15.85546875" customWidth="1"/>
    <col min="3" max="3" width="76" bestFit="1" customWidth="1"/>
    <col min="4" max="4" width="7.42578125" bestFit="1" customWidth="1"/>
    <col min="5" max="5" width="40.7109375" bestFit="1" customWidth="1"/>
    <col min="6" max="6" width="8.7109375" customWidth="1"/>
    <col min="7" max="7" width="10" bestFit="1" customWidth="1"/>
    <col min="8" max="8" width="26.7109375" bestFit="1" customWidth="1"/>
    <col min="9" max="11" width="7.5703125" customWidth="1"/>
    <col min="12" max="12" width="7.42578125" style="54" customWidth="1"/>
    <col min="13" max="13" width="7.5703125" style="54" customWidth="1"/>
    <col min="14" max="16" width="7.5703125" customWidth="1"/>
    <col min="20" max="20" width="9.5703125" bestFit="1" customWidth="1"/>
  </cols>
  <sheetData>
    <row r="1" spans="2:21" ht="18.75">
      <c r="B1" s="37" t="s">
        <v>88</v>
      </c>
      <c r="C1" s="37"/>
      <c r="N1" s="4" t="s">
        <v>160</v>
      </c>
      <c r="O1" s="15"/>
      <c r="P1" s="15"/>
      <c r="Q1" s="15"/>
      <c r="R1" s="15"/>
      <c r="S1" s="15"/>
      <c r="T1" s="15"/>
      <c r="U1" s="15"/>
    </row>
    <row r="2" spans="2:21" ht="18.75">
      <c r="L2" s="55"/>
      <c r="M2" s="55"/>
      <c r="N2" s="58" t="s">
        <v>94</v>
      </c>
    </row>
    <row r="4" spans="2:21">
      <c r="I4" s="25"/>
      <c r="J4" s="25"/>
      <c r="K4" s="25"/>
      <c r="L4" s="56"/>
      <c r="M4" s="56"/>
      <c r="N4" s="4" t="s">
        <v>159</v>
      </c>
    </row>
    <row r="5" spans="2:21">
      <c r="F5" s="14"/>
      <c r="N5" s="25" t="s">
        <v>95</v>
      </c>
      <c r="O5" s="25" t="s">
        <v>97</v>
      </c>
      <c r="P5" s="25" t="s">
        <v>156</v>
      </c>
    </row>
    <row r="6" spans="2:21" ht="18.75">
      <c r="B6" s="16" t="s">
        <v>100</v>
      </c>
      <c r="C6" s="16" t="s">
        <v>91</v>
      </c>
      <c r="D6" s="16" t="s">
        <v>83</v>
      </c>
      <c r="E6" s="16" t="s">
        <v>84</v>
      </c>
      <c r="F6" s="14" t="s">
        <v>56</v>
      </c>
      <c r="G6" s="14" t="s">
        <v>89</v>
      </c>
      <c r="H6" s="14" t="s">
        <v>57</v>
      </c>
      <c r="I6" s="39">
        <v>2010</v>
      </c>
      <c r="J6" s="39">
        <v>2015</v>
      </c>
      <c r="K6" s="39">
        <v>2020</v>
      </c>
      <c r="L6" s="57"/>
      <c r="M6" s="57"/>
      <c r="N6" s="39">
        <v>2010</v>
      </c>
      <c r="O6" s="39">
        <v>2015</v>
      </c>
      <c r="P6" s="39">
        <v>2020</v>
      </c>
      <c r="S6" s="38" t="s">
        <v>94</v>
      </c>
      <c r="T6" s="3"/>
    </row>
    <row r="7" spans="2:21">
      <c r="B7" s="26">
        <v>9</v>
      </c>
      <c r="C7" t="s">
        <v>1</v>
      </c>
      <c r="D7" s="6" t="str">
        <f>IF(SUM(I7:K7)=0,"\I: ","CHP")</f>
        <v xml:space="preserve">\I: </v>
      </c>
      <c r="E7" t="s">
        <v>59</v>
      </c>
      <c r="F7" s="34" t="s">
        <v>85</v>
      </c>
      <c r="G7" s="22" t="s">
        <v>165</v>
      </c>
      <c r="H7" s="22" t="s">
        <v>29</v>
      </c>
      <c r="I7" s="43">
        <f>IF(N7="",0,N7)</f>
        <v>0</v>
      </c>
      <c r="J7" s="43">
        <f t="shared" ref="J7:K7" si="0">IF(O7="",0,O7)</f>
        <v>0</v>
      </c>
      <c r="K7" s="43">
        <f t="shared" si="0"/>
        <v>0</v>
      </c>
      <c r="L7" s="32"/>
      <c r="M7" s="32"/>
      <c r="N7" s="32" t="s">
        <v>171</v>
      </c>
      <c r="O7" s="32" t="s">
        <v>171</v>
      </c>
      <c r="P7" s="32" t="s">
        <v>171</v>
      </c>
      <c r="S7" s="1" t="s">
        <v>166</v>
      </c>
    </row>
    <row r="8" spans="2:21">
      <c r="B8" s="26"/>
      <c r="C8" s="23" t="s">
        <v>92</v>
      </c>
      <c r="D8" s="6" t="str">
        <f t="shared" ref="D8:D24" si="1">IF(SUM(I8:K8)=0,"\I: ","CHP")</f>
        <v>CHP</v>
      </c>
      <c r="E8" s="23" t="s">
        <v>60</v>
      </c>
      <c r="F8" s="6" t="str">
        <f>F7</f>
        <v>AT</v>
      </c>
      <c r="G8" s="22" t="str">
        <f>$G$7</f>
        <v>CAP_BND</v>
      </c>
      <c r="H8" t="s">
        <v>30</v>
      </c>
      <c r="I8" s="43">
        <f>IF(SUM(I9:I11)="",0,SUM(I9:I11))</f>
        <v>165</v>
      </c>
      <c r="J8" s="43">
        <f t="shared" ref="J8:K8" si="2">IF(SUM(J9:J11)="",0,SUM(J9:J11))</f>
        <v>165</v>
      </c>
      <c r="K8" s="43">
        <f t="shared" si="2"/>
        <v>0</v>
      </c>
      <c r="L8" s="32"/>
      <c r="M8" s="32"/>
      <c r="N8" s="32"/>
      <c r="O8" s="32"/>
      <c r="P8" s="32"/>
    </row>
    <row r="9" spans="2:21">
      <c r="B9" s="26">
        <v>14</v>
      </c>
      <c r="C9" s="30" t="s">
        <v>2</v>
      </c>
      <c r="D9" s="6" t="s">
        <v>90</v>
      </c>
      <c r="E9" s="26"/>
      <c r="F9" s="6" t="str">
        <f t="shared" ref="F9:F24" si="3">F8</f>
        <v>AT</v>
      </c>
      <c r="G9" s="6" t="s">
        <v>90</v>
      </c>
      <c r="H9" s="28"/>
      <c r="I9" s="33">
        <f>IF(N9="",0,N9)</f>
        <v>0</v>
      </c>
      <c r="J9" s="33">
        <f t="shared" ref="J9:J11" si="4">IF(O9="",0,O9)</f>
        <v>0</v>
      </c>
      <c r="K9" s="33">
        <f t="shared" ref="K9:K11" si="5">IF(P9="",0,P9)</f>
        <v>0</v>
      </c>
      <c r="L9" s="33"/>
      <c r="M9" s="33"/>
      <c r="N9" s="32" t="s">
        <v>171</v>
      </c>
      <c r="O9" s="32" t="s">
        <v>171</v>
      </c>
      <c r="P9" s="32" t="s">
        <v>171</v>
      </c>
    </row>
    <row r="10" spans="2:21">
      <c r="B10" s="26">
        <v>19</v>
      </c>
      <c r="C10" s="30" t="s">
        <v>99</v>
      </c>
      <c r="D10" s="6" t="s">
        <v>90</v>
      </c>
      <c r="E10" s="26"/>
      <c r="F10" s="6" t="str">
        <f t="shared" si="3"/>
        <v>AT</v>
      </c>
      <c r="G10" s="6" t="s">
        <v>90</v>
      </c>
      <c r="H10" s="28"/>
      <c r="I10" s="33">
        <f t="shared" ref="I10:I11" si="6">IF(N10="",0,N10)</f>
        <v>0</v>
      </c>
      <c r="J10" s="33">
        <f t="shared" si="4"/>
        <v>0</v>
      </c>
      <c r="K10" s="33">
        <f t="shared" si="5"/>
        <v>0</v>
      </c>
      <c r="L10" s="33"/>
      <c r="M10" s="33"/>
      <c r="N10" s="32" t="s">
        <v>171</v>
      </c>
      <c r="O10" s="32" t="s">
        <v>171</v>
      </c>
      <c r="P10" s="32" t="s">
        <v>171</v>
      </c>
    </row>
    <row r="11" spans="2:21">
      <c r="B11" s="26">
        <v>24</v>
      </c>
      <c r="C11" s="30" t="s">
        <v>4</v>
      </c>
      <c r="D11" s="6" t="s">
        <v>90</v>
      </c>
      <c r="E11" s="26"/>
      <c r="F11" s="6" t="str">
        <f t="shared" si="3"/>
        <v>AT</v>
      </c>
      <c r="G11" s="6" t="s">
        <v>90</v>
      </c>
      <c r="H11" s="28"/>
      <c r="I11" s="33">
        <f t="shared" si="6"/>
        <v>165</v>
      </c>
      <c r="J11" s="33">
        <f t="shared" si="4"/>
        <v>165</v>
      </c>
      <c r="K11" s="33">
        <f t="shared" si="5"/>
        <v>0</v>
      </c>
      <c r="L11" s="33"/>
      <c r="M11" s="33"/>
      <c r="N11" s="32">
        <v>165</v>
      </c>
      <c r="O11" s="32">
        <v>165</v>
      </c>
      <c r="P11" s="32" t="s">
        <v>171</v>
      </c>
    </row>
    <row r="12" spans="2:21">
      <c r="B12" s="26"/>
      <c r="C12" s="23" t="s">
        <v>92</v>
      </c>
      <c r="D12" s="6" t="str">
        <f t="shared" si="1"/>
        <v xml:space="preserve">\I: </v>
      </c>
      <c r="E12" s="23" t="s">
        <v>63</v>
      </c>
      <c r="F12" s="6" t="str">
        <f t="shared" si="3"/>
        <v>AT</v>
      </c>
      <c r="G12" s="22" t="str">
        <f>$G$7</f>
        <v>CAP_BND</v>
      </c>
      <c r="H12" t="s">
        <v>33</v>
      </c>
      <c r="I12" s="43">
        <f>IF(SUM(I13:I15)="",0,SUM(I13:I15))</f>
        <v>0</v>
      </c>
      <c r="J12" s="43">
        <f t="shared" ref="J12" si="7">IF(SUM(J13:J15)="",0,SUM(J13:J15))</f>
        <v>0</v>
      </c>
      <c r="K12" s="43">
        <f t="shared" ref="K12" si="8">IF(SUM(K13:K15)="",0,SUM(K13:K15))</f>
        <v>0</v>
      </c>
      <c r="L12" s="32"/>
      <c r="M12" s="32"/>
      <c r="N12" s="32" t="s">
        <v>171</v>
      </c>
      <c r="O12" s="32" t="s">
        <v>171</v>
      </c>
      <c r="P12" s="32"/>
    </row>
    <row r="13" spans="2:21">
      <c r="B13" s="26">
        <v>35</v>
      </c>
      <c r="C13" s="30" t="s">
        <v>2</v>
      </c>
      <c r="D13" s="6" t="s">
        <v>90</v>
      </c>
      <c r="E13" s="26"/>
      <c r="F13" s="6" t="str">
        <f t="shared" si="3"/>
        <v>AT</v>
      </c>
      <c r="G13" s="6" t="s">
        <v>90</v>
      </c>
      <c r="H13" s="28"/>
      <c r="I13" s="33">
        <f t="shared" ref="I13:I15" si="9">IF(N13="",0,N13)</f>
        <v>0</v>
      </c>
      <c r="J13" s="33">
        <f t="shared" ref="J13:J15" si="10">IF(O13="",0,O13)</f>
        <v>0</v>
      </c>
      <c r="K13" s="33">
        <f t="shared" ref="K13:K15" si="11">IF(P13="",0,P13)</f>
        <v>0</v>
      </c>
      <c r="L13" s="33"/>
      <c r="M13" s="33"/>
      <c r="N13" s="32" t="s">
        <v>171</v>
      </c>
      <c r="O13" s="32" t="s">
        <v>171</v>
      </c>
      <c r="P13" s="32" t="s">
        <v>171</v>
      </c>
    </row>
    <row r="14" spans="2:21">
      <c r="B14" s="26">
        <v>40</v>
      </c>
      <c r="C14" s="30" t="s">
        <v>99</v>
      </c>
      <c r="D14" s="6" t="s">
        <v>90</v>
      </c>
      <c r="E14" s="26"/>
      <c r="F14" s="6" t="str">
        <f t="shared" si="3"/>
        <v>AT</v>
      </c>
      <c r="G14" s="6" t="s">
        <v>90</v>
      </c>
      <c r="H14" s="28"/>
      <c r="I14" s="33">
        <f t="shared" si="9"/>
        <v>0</v>
      </c>
      <c r="J14" s="33">
        <f t="shared" si="10"/>
        <v>0</v>
      </c>
      <c r="K14" s="33">
        <f t="shared" si="11"/>
        <v>0</v>
      </c>
      <c r="L14" s="33"/>
      <c r="M14" s="33"/>
      <c r="N14" s="32" t="s">
        <v>171</v>
      </c>
      <c r="O14" s="32" t="s">
        <v>171</v>
      </c>
      <c r="P14" s="32" t="s">
        <v>171</v>
      </c>
    </row>
    <row r="15" spans="2:21">
      <c r="B15" s="26">
        <v>45</v>
      </c>
      <c r="C15" s="30" t="s">
        <v>4</v>
      </c>
      <c r="D15" s="6" t="s">
        <v>90</v>
      </c>
      <c r="E15" s="26"/>
      <c r="F15" s="6" t="str">
        <f t="shared" si="3"/>
        <v>AT</v>
      </c>
      <c r="G15" s="6" t="s">
        <v>90</v>
      </c>
      <c r="H15" s="28"/>
      <c r="I15" s="33">
        <f t="shared" si="9"/>
        <v>0</v>
      </c>
      <c r="J15" s="33">
        <f t="shared" si="10"/>
        <v>0</v>
      </c>
      <c r="K15" s="33">
        <f t="shared" si="11"/>
        <v>0</v>
      </c>
      <c r="L15" s="33"/>
      <c r="M15" s="33"/>
      <c r="N15" s="32" t="s">
        <v>171</v>
      </c>
      <c r="O15" s="32" t="s">
        <v>171</v>
      </c>
      <c r="P15" s="32" t="s">
        <v>171</v>
      </c>
    </row>
    <row r="16" spans="2:21">
      <c r="B16" s="31">
        <v>51</v>
      </c>
      <c r="C16" t="s">
        <v>7</v>
      </c>
      <c r="D16" s="6" t="str">
        <f t="shared" si="1"/>
        <v>CHP</v>
      </c>
      <c r="E16" t="s">
        <v>64</v>
      </c>
      <c r="F16" s="6" t="str">
        <f t="shared" si="3"/>
        <v>AT</v>
      </c>
      <c r="G16" s="22" t="str">
        <f t="shared" ref="G16:G18" si="12">$G$7</f>
        <v>CAP_BND</v>
      </c>
      <c r="H16" t="s">
        <v>34</v>
      </c>
      <c r="I16" s="43">
        <f t="shared" ref="I16:I17" si="13">IF(N16="",0,N16)</f>
        <v>1788.8999999999999</v>
      </c>
      <c r="J16" s="43">
        <f t="shared" ref="J16:J17" si="14">IF(O16="",0,O16)</f>
        <v>2588.9</v>
      </c>
      <c r="K16" s="43">
        <f t="shared" ref="K16:K17" si="15">IF(P16="",0,P16)</f>
        <v>2588.9</v>
      </c>
      <c r="L16" s="32"/>
      <c r="M16" s="32"/>
      <c r="N16" s="32">
        <v>1788.8999999999999</v>
      </c>
      <c r="O16" s="32">
        <v>2588.9</v>
      </c>
      <c r="P16" s="32">
        <v>2588.9</v>
      </c>
    </row>
    <row r="17" spans="2:16">
      <c r="B17" s="26">
        <v>56</v>
      </c>
      <c r="C17" t="s">
        <v>8</v>
      </c>
      <c r="D17" s="6" t="str">
        <f t="shared" si="1"/>
        <v>CHP</v>
      </c>
      <c r="E17" t="s">
        <v>65</v>
      </c>
      <c r="F17" s="6" t="str">
        <f t="shared" si="3"/>
        <v>AT</v>
      </c>
      <c r="G17" s="22" t="str">
        <f t="shared" si="12"/>
        <v>CAP_BND</v>
      </c>
      <c r="H17" t="s">
        <v>35</v>
      </c>
      <c r="I17" s="43">
        <f t="shared" si="13"/>
        <v>149.75</v>
      </c>
      <c r="J17" s="43">
        <f t="shared" si="14"/>
        <v>145.75</v>
      </c>
      <c r="K17" s="43">
        <f t="shared" si="15"/>
        <v>107.75</v>
      </c>
      <c r="L17" s="32"/>
      <c r="M17" s="32"/>
      <c r="N17" s="32">
        <v>149.75</v>
      </c>
      <c r="O17" s="32">
        <v>145.75</v>
      </c>
      <c r="P17" s="32">
        <v>107.75</v>
      </c>
    </row>
    <row r="18" spans="2:16">
      <c r="B18" s="26"/>
      <c r="C18" s="23" t="s">
        <v>93</v>
      </c>
      <c r="D18" s="6" t="str">
        <f t="shared" si="1"/>
        <v>CHP</v>
      </c>
      <c r="E18" s="23" t="s">
        <v>66</v>
      </c>
      <c r="F18" s="6" t="str">
        <f t="shared" si="3"/>
        <v>AT</v>
      </c>
      <c r="G18" s="22" t="str">
        <f t="shared" si="12"/>
        <v>CAP_BND</v>
      </c>
      <c r="H18" t="s">
        <v>36</v>
      </c>
      <c r="I18" s="43">
        <f>IF(SUM(I19:I21)="",0,SUM(I19:I21))</f>
        <v>905.30000000000007</v>
      </c>
      <c r="J18" s="43">
        <f t="shared" ref="J18" si="16">IF(SUM(J19:J21)="",0,SUM(J19:J21))</f>
        <v>518.72499999999991</v>
      </c>
      <c r="K18" s="43">
        <f t="shared" ref="K18" si="17">IF(SUM(K19:K21)="",0,SUM(K19:K21))</f>
        <v>513.52499999999998</v>
      </c>
      <c r="L18" s="32"/>
      <c r="M18" s="32"/>
      <c r="N18" s="32"/>
      <c r="O18" s="32"/>
      <c r="P18" s="32"/>
    </row>
    <row r="19" spans="2:16">
      <c r="B19" s="26">
        <v>61</v>
      </c>
      <c r="C19" s="29" t="s">
        <v>4</v>
      </c>
      <c r="D19" s="6" t="s">
        <v>90</v>
      </c>
      <c r="E19" s="27"/>
      <c r="F19" s="6" t="str">
        <f t="shared" si="3"/>
        <v>AT</v>
      </c>
      <c r="G19" s="6" t="s">
        <v>90</v>
      </c>
      <c r="H19" s="28"/>
      <c r="I19" s="33">
        <f t="shared" ref="I19:I21" si="18">IF(N19="",0,N19)</f>
        <v>813.30000000000007</v>
      </c>
      <c r="J19" s="33">
        <f t="shared" ref="J19:J21" si="19">IF(O19="",0,O19)</f>
        <v>426.72499999999997</v>
      </c>
      <c r="K19" s="33">
        <f t="shared" ref="K19:K21" si="20">IF(P19="",0,P19)</f>
        <v>421.52499999999998</v>
      </c>
      <c r="L19" s="33"/>
      <c r="M19" s="33"/>
      <c r="N19" s="32">
        <v>813.30000000000007</v>
      </c>
      <c r="O19" s="32">
        <v>426.72499999999997</v>
      </c>
      <c r="P19" s="32">
        <v>421.52499999999998</v>
      </c>
    </row>
    <row r="20" spans="2:16">
      <c r="B20" s="26">
        <v>71</v>
      </c>
      <c r="C20" s="29" t="s">
        <v>10</v>
      </c>
      <c r="D20" s="6" t="s">
        <v>90</v>
      </c>
      <c r="E20" s="27"/>
      <c r="F20" s="6" t="str">
        <f t="shared" si="3"/>
        <v>AT</v>
      </c>
      <c r="G20" s="6" t="s">
        <v>90</v>
      </c>
      <c r="H20" s="28"/>
      <c r="I20" s="33">
        <f t="shared" si="18"/>
        <v>92</v>
      </c>
      <c r="J20" s="33">
        <f t="shared" si="19"/>
        <v>92</v>
      </c>
      <c r="K20" s="33">
        <f t="shared" si="20"/>
        <v>92</v>
      </c>
      <c r="L20" s="33"/>
      <c r="M20" s="33"/>
      <c r="N20" s="32">
        <v>92</v>
      </c>
      <c r="O20" s="32">
        <v>92</v>
      </c>
      <c r="P20" s="32">
        <v>92</v>
      </c>
    </row>
    <row r="21" spans="2:16">
      <c r="B21" s="26">
        <v>76</v>
      </c>
      <c r="C21" s="29" t="s">
        <v>101</v>
      </c>
      <c r="D21" s="6" t="s">
        <v>90</v>
      </c>
      <c r="E21" s="27"/>
      <c r="F21" s="6" t="str">
        <f t="shared" si="3"/>
        <v>AT</v>
      </c>
      <c r="G21" s="6" t="s">
        <v>90</v>
      </c>
      <c r="H21" s="28"/>
      <c r="I21" s="33">
        <f t="shared" si="18"/>
        <v>0</v>
      </c>
      <c r="J21" s="33">
        <f t="shared" si="19"/>
        <v>0</v>
      </c>
      <c r="K21" s="33">
        <f t="shared" si="20"/>
        <v>0</v>
      </c>
      <c r="L21" s="33"/>
      <c r="M21" s="33"/>
      <c r="N21" s="32" t="s">
        <v>171</v>
      </c>
      <c r="O21" s="32" t="s">
        <v>171</v>
      </c>
      <c r="P21" s="32" t="s">
        <v>171</v>
      </c>
    </row>
    <row r="22" spans="2:16">
      <c r="B22" s="26">
        <v>81</v>
      </c>
      <c r="C22" t="s">
        <v>12</v>
      </c>
      <c r="D22" s="6" t="str">
        <f t="shared" si="1"/>
        <v>CHP</v>
      </c>
      <c r="E22" t="s">
        <v>62</v>
      </c>
      <c r="F22" s="6" t="str">
        <f t="shared" si="3"/>
        <v>AT</v>
      </c>
      <c r="G22" s="22" t="str">
        <f t="shared" ref="G22:G24" si="21">$G$7</f>
        <v>CAP_BND</v>
      </c>
      <c r="H22" t="s">
        <v>32</v>
      </c>
      <c r="I22" s="43">
        <f t="shared" ref="I22:I24" si="22">IF(N22="",0,N22)</f>
        <v>21.0533</v>
      </c>
      <c r="J22" s="43">
        <f t="shared" ref="J22:J25" si="23">IF(O22="",0,O22)</f>
        <v>16.313299999999998</v>
      </c>
      <c r="K22" s="43">
        <f t="shared" ref="K22:K25" si="24">IF(P22="",0,P22)</f>
        <v>15.2</v>
      </c>
      <c r="L22" s="32"/>
      <c r="M22" s="32"/>
      <c r="N22" s="32">
        <v>21.0533</v>
      </c>
      <c r="O22" s="32">
        <v>16.313299999999998</v>
      </c>
      <c r="P22" s="32">
        <v>15.2</v>
      </c>
    </row>
    <row r="23" spans="2:16">
      <c r="B23" s="26">
        <v>102</v>
      </c>
      <c r="C23" t="s">
        <v>13</v>
      </c>
      <c r="D23" s="6" t="str">
        <f t="shared" si="1"/>
        <v>CHP</v>
      </c>
      <c r="E23" t="s">
        <v>61</v>
      </c>
      <c r="F23" s="6" t="str">
        <f t="shared" si="3"/>
        <v>AT</v>
      </c>
      <c r="G23" s="22" t="str">
        <f t="shared" si="21"/>
        <v>CAP_BND</v>
      </c>
      <c r="H23" t="s">
        <v>31</v>
      </c>
      <c r="I23" s="43">
        <f t="shared" si="22"/>
        <v>209.6</v>
      </c>
      <c r="J23" s="43">
        <f t="shared" si="23"/>
        <v>173.6</v>
      </c>
      <c r="K23" s="43">
        <f t="shared" si="24"/>
        <v>115.40000000000002</v>
      </c>
      <c r="L23" s="32"/>
      <c r="M23" s="32"/>
      <c r="N23" s="32">
        <v>209.6</v>
      </c>
      <c r="O23" s="32">
        <v>173.6</v>
      </c>
      <c r="P23" s="32">
        <v>115.40000000000002</v>
      </c>
    </row>
    <row r="24" spans="2:16">
      <c r="B24" s="35">
        <v>118</v>
      </c>
      <c r="C24" s="5" t="s">
        <v>14</v>
      </c>
      <c r="D24" s="5" t="str">
        <f t="shared" si="1"/>
        <v>CHP</v>
      </c>
      <c r="E24" s="5" t="s">
        <v>58</v>
      </c>
      <c r="F24" s="5" t="str">
        <f t="shared" si="3"/>
        <v>AT</v>
      </c>
      <c r="G24" s="36" t="str">
        <f t="shared" si="21"/>
        <v>CAP_BND</v>
      </c>
      <c r="H24" s="5" t="s">
        <v>28</v>
      </c>
      <c r="I24" s="44">
        <f t="shared" si="22"/>
        <v>383.41449999999998</v>
      </c>
      <c r="J24" s="44">
        <f t="shared" si="23"/>
        <v>442.71449999999999</v>
      </c>
      <c r="K24" s="44">
        <f t="shared" si="24"/>
        <v>442.71449999999999</v>
      </c>
      <c r="L24" s="32"/>
      <c r="M24" s="32"/>
      <c r="N24" s="40">
        <v>383.41449999999998</v>
      </c>
      <c r="O24" s="40">
        <v>442.71449999999999</v>
      </c>
      <c r="P24" s="40">
        <v>442.71449999999999</v>
      </c>
    </row>
    <row r="25" spans="2:16">
      <c r="B25" s="26">
        <v>9</v>
      </c>
      <c r="C25" t="s">
        <v>1</v>
      </c>
      <c r="D25" s="6" t="str">
        <f>IF(SUM(I25:K25)=0,"\I: ","CHP")</f>
        <v xml:space="preserve">\I: </v>
      </c>
      <c r="E25" t="s">
        <v>59</v>
      </c>
      <c r="F25" s="34" t="s">
        <v>102</v>
      </c>
      <c r="G25" s="22" t="str">
        <f>$G$7</f>
        <v>CAP_BND</v>
      </c>
      <c r="H25" s="22" t="s">
        <v>29</v>
      </c>
      <c r="I25" s="43">
        <f>IF(N25="",0,N25)</f>
        <v>0</v>
      </c>
      <c r="J25" s="43">
        <f t="shared" si="23"/>
        <v>0</v>
      </c>
      <c r="K25" s="43">
        <f t="shared" si="24"/>
        <v>0</v>
      </c>
      <c r="L25" s="32"/>
      <c r="M25" s="32"/>
      <c r="N25" s="32" t="s">
        <v>171</v>
      </c>
      <c r="O25" s="32" t="s">
        <v>171</v>
      </c>
      <c r="P25" s="32" t="s">
        <v>171</v>
      </c>
    </row>
    <row r="26" spans="2:16">
      <c r="B26" s="26"/>
      <c r="C26" s="23" t="s">
        <v>92</v>
      </c>
      <c r="D26" s="6" t="str">
        <f t="shared" ref="D26" si="25">IF(SUM(I26:K26)=0,"\I: ","CHP")</f>
        <v>CHP</v>
      </c>
      <c r="E26" s="23" t="s">
        <v>60</v>
      </c>
      <c r="F26" s="6" t="str">
        <f>F25</f>
        <v>BE</v>
      </c>
      <c r="G26" s="22" t="str">
        <f>$G$7</f>
        <v>CAP_BND</v>
      </c>
      <c r="H26" t="s">
        <v>30</v>
      </c>
      <c r="I26" s="43">
        <f>IF(SUM(I27:I29)="",0,SUM(I27:I29))</f>
        <v>17.849999999999998</v>
      </c>
      <c r="J26" s="43">
        <f t="shared" ref="J26" si="26">IF(SUM(J27:J29)="",0,SUM(J27:J29))</f>
        <v>17.849999999999998</v>
      </c>
      <c r="K26" s="43">
        <f t="shared" ref="K26" si="27">IF(SUM(K27:K29)="",0,SUM(K27:K29))</f>
        <v>17.849999999999998</v>
      </c>
      <c r="L26" s="32"/>
      <c r="M26" s="32"/>
      <c r="N26" s="32"/>
      <c r="O26" s="32"/>
      <c r="P26" s="32"/>
    </row>
    <row r="27" spans="2:16">
      <c r="B27" s="26">
        <v>14</v>
      </c>
      <c r="C27" s="30" t="s">
        <v>2</v>
      </c>
      <c r="D27" s="6" t="s">
        <v>90</v>
      </c>
      <c r="E27" s="26"/>
      <c r="F27" s="6" t="str">
        <f t="shared" ref="F27:F42" si="28">F26</f>
        <v>BE</v>
      </c>
      <c r="G27" s="6" t="s">
        <v>90</v>
      </c>
      <c r="H27" s="28"/>
      <c r="I27" s="33">
        <f>IF(N27="",0,N27)</f>
        <v>0</v>
      </c>
      <c r="J27" s="33">
        <f t="shared" ref="J27:J29" si="29">IF(O27="",0,O27)</f>
        <v>0</v>
      </c>
      <c r="K27" s="33">
        <f t="shared" ref="K27:K29" si="30">IF(P27="",0,P27)</f>
        <v>0</v>
      </c>
      <c r="L27" s="33"/>
      <c r="M27" s="33"/>
      <c r="N27" s="32" t="s">
        <v>171</v>
      </c>
      <c r="O27" s="32" t="s">
        <v>171</v>
      </c>
      <c r="P27" s="32" t="s">
        <v>171</v>
      </c>
    </row>
    <row r="28" spans="2:16">
      <c r="B28" s="26">
        <v>19</v>
      </c>
      <c r="C28" s="30" t="s">
        <v>99</v>
      </c>
      <c r="D28" s="6" t="s">
        <v>90</v>
      </c>
      <c r="E28" s="26"/>
      <c r="F28" s="6" t="str">
        <f t="shared" si="28"/>
        <v>BE</v>
      </c>
      <c r="G28" s="6" t="s">
        <v>90</v>
      </c>
      <c r="H28" s="28"/>
      <c r="I28" s="33">
        <f t="shared" ref="I28:I29" si="31">IF(N28="",0,N28)</f>
        <v>0</v>
      </c>
      <c r="J28" s="33">
        <f t="shared" si="29"/>
        <v>0</v>
      </c>
      <c r="K28" s="33">
        <f t="shared" si="30"/>
        <v>0</v>
      </c>
      <c r="L28" s="33"/>
      <c r="M28" s="33"/>
      <c r="N28" s="32" t="s">
        <v>171</v>
      </c>
      <c r="O28" s="32" t="s">
        <v>171</v>
      </c>
      <c r="P28" s="32" t="s">
        <v>171</v>
      </c>
    </row>
    <row r="29" spans="2:16">
      <c r="B29" s="26">
        <v>24</v>
      </c>
      <c r="C29" s="30" t="s">
        <v>4</v>
      </c>
      <c r="D29" s="6" t="s">
        <v>90</v>
      </c>
      <c r="E29" s="26"/>
      <c r="F29" s="6" t="str">
        <f t="shared" si="28"/>
        <v>BE</v>
      </c>
      <c r="G29" s="6" t="s">
        <v>90</v>
      </c>
      <c r="H29" s="28"/>
      <c r="I29" s="33">
        <f t="shared" si="31"/>
        <v>17.849999999999998</v>
      </c>
      <c r="J29" s="33">
        <f t="shared" si="29"/>
        <v>17.849999999999998</v>
      </c>
      <c r="K29" s="33">
        <f t="shared" si="30"/>
        <v>17.849999999999998</v>
      </c>
      <c r="L29" s="33"/>
      <c r="M29" s="33"/>
      <c r="N29" s="32">
        <v>17.849999999999998</v>
      </c>
      <c r="O29" s="32">
        <v>17.849999999999998</v>
      </c>
      <c r="P29" s="32">
        <v>17.849999999999998</v>
      </c>
    </row>
    <row r="30" spans="2:16">
      <c r="B30" s="26"/>
      <c r="C30" s="23" t="s">
        <v>92</v>
      </c>
      <c r="D30" s="6" t="str">
        <f t="shared" ref="D30" si="32">IF(SUM(I30:K30)=0,"\I: ","CHP")</f>
        <v xml:space="preserve">\I: </v>
      </c>
      <c r="E30" s="23" t="s">
        <v>63</v>
      </c>
      <c r="F30" s="6" t="str">
        <f t="shared" si="28"/>
        <v>BE</v>
      </c>
      <c r="G30" s="22" t="str">
        <f>$G$7</f>
        <v>CAP_BND</v>
      </c>
      <c r="H30" t="s">
        <v>33</v>
      </c>
      <c r="I30" s="43">
        <f>IF(SUM(I31:I33)="",0,SUM(I31:I33))</f>
        <v>0</v>
      </c>
      <c r="J30" s="43">
        <f t="shared" ref="J30" si="33">IF(SUM(J31:J33)="",0,SUM(J31:J33))</f>
        <v>0</v>
      </c>
      <c r="K30" s="43">
        <f t="shared" ref="K30" si="34">IF(SUM(K31:K33)="",0,SUM(K31:K33))</f>
        <v>0</v>
      </c>
      <c r="L30" s="32"/>
      <c r="M30" s="32"/>
      <c r="N30" s="32" t="s">
        <v>171</v>
      </c>
      <c r="O30" s="32" t="s">
        <v>171</v>
      </c>
      <c r="P30" s="32"/>
    </row>
    <row r="31" spans="2:16">
      <c r="B31" s="26">
        <v>35</v>
      </c>
      <c r="C31" s="30" t="s">
        <v>2</v>
      </c>
      <c r="D31" s="6" t="s">
        <v>90</v>
      </c>
      <c r="E31" s="26"/>
      <c r="F31" s="6" t="str">
        <f t="shared" si="28"/>
        <v>BE</v>
      </c>
      <c r="G31" s="6" t="s">
        <v>90</v>
      </c>
      <c r="H31" s="28"/>
      <c r="I31" s="33">
        <f t="shared" ref="I31:I35" si="35">IF(N31="",0,N31)</f>
        <v>0</v>
      </c>
      <c r="J31" s="33">
        <f t="shared" ref="J31:J35" si="36">IF(O31="",0,O31)</f>
        <v>0</v>
      </c>
      <c r="K31" s="33">
        <f t="shared" ref="K31:K35" si="37">IF(P31="",0,P31)</f>
        <v>0</v>
      </c>
      <c r="L31" s="33"/>
      <c r="M31" s="33"/>
      <c r="N31" s="32" t="s">
        <v>171</v>
      </c>
      <c r="O31" s="32" t="s">
        <v>171</v>
      </c>
      <c r="P31" s="32" t="s">
        <v>171</v>
      </c>
    </row>
    <row r="32" spans="2:16">
      <c r="B32" s="26">
        <v>40</v>
      </c>
      <c r="C32" s="30" t="s">
        <v>99</v>
      </c>
      <c r="D32" s="6" t="s">
        <v>90</v>
      </c>
      <c r="E32" s="26"/>
      <c r="F32" s="6" t="str">
        <f t="shared" si="28"/>
        <v>BE</v>
      </c>
      <c r="G32" s="6" t="s">
        <v>90</v>
      </c>
      <c r="H32" s="28"/>
      <c r="I32" s="33">
        <f t="shared" si="35"/>
        <v>0</v>
      </c>
      <c r="J32" s="33">
        <f t="shared" si="36"/>
        <v>0</v>
      </c>
      <c r="K32" s="33">
        <f t="shared" si="37"/>
        <v>0</v>
      </c>
      <c r="L32" s="33"/>
      <c r="M32" s="33"/>
      <c r="N32" s="32" t="s">
        <v>171</v>
      </c>
      <c r="O32" s="32" t="s">
        <v>171</v>
      </c>
      <c r="P32" s="32" t="s">
        <v>171</v>
      </c>
    </row>
    <row r="33" spans="2:16">
      <c r="B33" s="26">
        <v>45</v>
      </c>
      <c r="C33" s="30" t="s">
        <v>4</v>
      </c>
      <c r="D33" s="6" t="s">
        <v>90</v>
      </c>
      <c r="E33" s="26"/>
      <c r="F33" s="6" t="str">
        <f t="shared" si="28"/>
        <v>BE</v>
      </c>
      <c r="G33" s="6" t="s">
        <v>90</v>
      </c>
      <c r="H33" s="28"/>
      <c r="I33" s="33">
        <f t="shared" si="35"/>
        <v>0</v>
      </c>
      <c r="J33" s="33">
        <f t="shared" si="36"/>
        <v>0</v>
      </c>
      <c r="K33" s="33">
        <f t="shared" si="37"/>
        <v>0</v>
      </c>
      <c r="L33" s="33"/>
      <c r="M33" s="33"/>
      <c r="N33" s="32" t="s">
        <v>171</v>
      </c>
      <c r="O33" s="32" t="s">
        <v>171</v>
      </c>
      <c r="P33" s="32" t="s">
        <v>171</v>
      </c>
    </row>
    <row r="34" spans="2:16">
      <c r="B34" s="31">
        <v>51</v>
      </c>
      <c r="C34" t="s">
        <v>7</v>
      </c>
      <c r="D34" s="6" t="str">
        <f t="shared" ref="D34:D36" si="38">IF(SUM(I34:K34)=0,"\I: ","CHP")</f>
        <v>CHP</v>
      </c>
      <c r="E34" t="s">
        <v>64</v>
      </c>
      <c r="F34" s="6" t="str">
        <f t="shared" si="28"/>
        <v>BE</v>
      </c>
      <c r="G34" s="22" t="str">
        <f t="shared" ref="G34:G36" si="39">$G$7</f>
        <v>CAP_BND</v>
      </c>
      <c r="H34" t="s">
        <v>34</v>
      </c>
      <c r="I34" s="43">
        <f t="shared" si="35"/>
        <v>719.3</v>
      </c>
      <c r="J34" s="43">
        <f t="shared" si="36"/>
        <v>1121.3</v>
      </c>
      <c r="K34" s="43">
        <f t="shared" si="37"/>
        <v>1121.3</v>
      </c>
      <c r="L34" s="32"/>
      <c r="M34" s="32"/>
      <c r="N34" s="32">
        <v>719.3</v>
      </c>
      <c r="O34" s="32">
        <v>1121.3</v>
      </c>
      <c r="P34" s="32">
        <v>1121.3</v>
      </c>
    </row>
    <row r="35" spans="2:16">
      <c r="B35" s="26">
        <v>56</v>
      </c>
      <c r="C35" t="s">
        <v>8</v>
      </c>
      <c r="D35" s="6" t="str">
        <f t="shared" si="38"/>
        <v>CHP</v>
      </c>
      <c r="E35" t="s">
        <v>65</v>
      </c>
      <c r="F35" s="6" t="str">
        <f t="shared" si="28"/>
        <v>BE</v>
      </c>
      <c r="G35" s="22" t="str">
        <f t="shared" si="39"/>
        <v>CAP_BND</v>
      </c>
      <c r="H35" t="s">
        <v>35</v>
      </c>
      <c r="I35" s="43">
        <f t="shared" si="35"/>
        <v>888.03300000000013</v>
      </c>
      <c r="J35" s="43">
        <f t="shared" si="36"/>
        <v>888.03300000000013</v>
      </c>
      <c r="K35" s="43">
        <f t="shared" si="37"/>
        <v>888.03300000000013</v>
      </c>
      <c r="L35" s="32"/>
      <c r="M35" s="32"/>
      <c r="N35" s="32">
        <v>888.03300000000013</v>
      </c>
      <c r="O35" s="32">
        <v>888.03300000000013</v>
      </c>
      <c r="P35" s="32">
        <v>888.03300000000013</v>
      </c>
    </row>
    <row r="36" spans="2:16">
      <c r="B36" s="26"/>
      <c r="C36" s="23" t="s">
        <v>93</v>
      </c>
      <c r="D36" s="6" t="str">
        <f t="shared" si="38"/>
        <v>CHP</v>
      </c>
      <c r="E36" s="23" t="s">
        <v>66</v>
      </c>
      <c r="F36" s="6" t="str">
        <f t="shared" si="28"/>
        <v>BE</v>
      </c>
      <c r="G36" s="22" t="str">
        <f t="shared" si="39"/>
        <v>CAP_BND</v>
      </c>
      <c r="H36" t="s">
        <v>36</v>
      </c>
      <c r="I36" s="43">
        <f>IF(SUM(I37:I39)="",0,SUM(I37:I39))</f>
        <v>524.79999999999995</v>
      </c>
      <c r="J36" s="43">
        <f t="shared" ref="J36" si="40">IF(SUM(J37:J39)="",0,SUM(J37:J39))</f>
        <v>248.8</v>
      </c>
      <c r="K36" s="43">
        <f t="shared" ref="K36" si="41">IF(SUM(K37:K39)="",0,SUM(K37:K39))</f>
        <v>202.79999999999998</v>
      </c>
      <c r="L36" s="32"/>
      <c r="M36" s="32"/>
      <c r="N36" s="32"/>
      <c r="O36" s="32"/>
      <c r="P36" s="32"/>
    </row>
    <row r="37" spans="2:16">
      <c r="B37" s="26">
        <v>61</v>
      </c>
      <c r="C37" s="29" t="s">
        <v>4</v>
      </c>
      <c r="D37" s="6" t="s">
        <v>90</v>
      </c>
      <c r="E37" s="27"/>
      <c r="F37" s="6" t="str">
        <f t="shared" si="28"/>
        <v>BE</v>
      </c>
      <c r="G37" s="6" t="s">
        <v>90</v>
      </c>
      <c r="H37" s="28"/>
      <c r="I37" s="33">
        <f t="shared" ref="I37:I42" si="42">IF(N37="",0,N37)</f>
        <v>204.6</v>
      </c>
      <c r="J37" s="33">
        <f t="shared" ref="J37:J43" si="43">IF(O37="",0,O37)</f>
        <v>204.6</v>
      </c>
      <c r="K37" s="33">
        <f t="shared" ref="K37:K43" si="44">IF(P37="",0,P37)</f>
        <v>202.79999999999998</v>
      </c>
      <c r="L37" s="33"/>
      <c r="M37" s="33"/>
      <c r="N37" s="32">
        <v>204.6</v>
      </c>
      <c r="O37" s="32">
        <v>204.6</v>
      </c>
      <c r="P37" s="32">
        <v>202.79999999999998</v>
      </c>
    </row>
    <row r="38" spans="2:16">
      <c r="B38" s="26">
        <v>71</v>
      </c>
      <c r="C38" s="29" t="s">
        <v>10</v>
      </c>
      <c r="D38" s="6" t="s">
        <v>90</v>
      </c>
      <c r="E38" s="27"/>
      <c r="F38" s="6" t="str">
        <f t="shared" si="28"/>
        <v>BE</v>
      </c>
      <c r="G38" s="6" t="s">
        <v>90</v>
      </c>
      <c r="H38" s="28"/>
      <c r="I38" s="33">
        <f t="shared" si="42"/>
        <v>320.2</v>
      </c>
      <c r="J38" s="33">
        <f t="shared" si="43"/>
        <v>44.2</v>
      </c>
      <c r="K38" s="33">
        <f t="shared" si="44"/>
        <v>0</v>
      </c>
      <c r="L38" s="33"/>
      <c r="M38" s="33"/>
      <c r="N38" s="32">
        <v>320.2</v>
      </c>
      <c r="O38" s="32">
        <v>44.2</v>
      </c>
      <c r="P38" s="32" t="s">
        <v>171</v>
      </c>
    </row>
    <row r="39" spans="2:16">
      <c r="B39" s="26">
        <v>76</v>
      </c>
      <c r="C39" s="29" t="s">
        <v>101</v>
      </c>
      <c r="D39" s="6" t="s">
        <v>90</v>
      </c>
      <c r="E39" s="27"/>
      <c r="F39" s="6" t="str">
        <f t="shared" si="28"/>
        <v>BE</v>
      </c>
      <c r="G39" s="6" t="s">
        <v>90</v>
      </c>
      <c r="H39" s="28"/>
      <c r="I39" s="33">
        <f t="shared" si="42"/>
        <v>0</v>
      </c>
      <c r="J39" s="33">
        <f t="shared" si="43"/>
        <v>0</v>
      </c>
      <c r="K39" s="33">
        <f t="shared" si="44"/>
        <v>0</v>
      </c>
      <c r="L39" s="33"/>
      <c r="M39" s="33"/>
      <c r="N39" s="32" t="s">
        <v>171</v>
      </c>
      <c r="O39" s="32" t="s">
        <v>171</v>
      </c>
      <c r="P39" s="32" t="s">
        <v>171</v>
      </c>
    </row>
    <row r="40" spans="2:16">
      <c r="B40" s="26">
        <v>81</v>
      </c>
      <c r="C40" t="s">
        <v>12</v>
      </c>
      <c r="D40" s="6" t="str">
        <f t="shared" ref="D40:D42" si="45">IF(SUM(I40:K40)=0,"\I: ","CHP")</f>
        <v>CHP</v>
      </c>
      <c r="E40" t="s">
        <v>62</v>
      </c>
      <c r="F40" s="6" t="str">
        <f t="shared" si="28"/>
        <v>BE</v>
      </c>
      <c r="G40" s="22" t="str">
        <f t="shared" ref="G40:G42" si="46">$G$7</f>
        <v>CAP_BND</v>
      </c>
      <c r="H40" t="s">
        <v>32</v>
      </c>
      <c r="I40" s="43">
        <f t="shared" si="42"/>
        <v>19.654999999999998</v>
      </c>
      <c r="J40" s="43">
        <f t="shared" si="43"/>
        <v>4.0999999999999996</v>
      </c>
      <c r="K40" s="43">
        <f t="shared" si="44"/>
        <v>3.5449999999999995</v>
      </c>
      <c r="L40" s="32"/>
      <c r="M40" s="32"/>
      <c r="N40" s="32">
        <v>19.654999999999998</v>
      </c>
      <c r="O40" s="32">
        <v>4.0999999999999996</v>
      </c>
      <c r="P40" s="32">
        <v>3.5449999999999995</v>
      </c>
    </row>
    <row r="41" spans="2:16">
      <c r="B41" s="26">
        <v>102</v>
      </c>
      <c r="C41" t="s">
        <v>13</v>
      </c>
      <c r="D41" s="6" t="str">
        <f t="shared" si="45"/>
        <v>CHP</v>
      </c>
      <c r="E41" t="s">
        <v>61</v>
      </c>
      <c r="F41" s="6" t="str">
        <f t="shared" si="28"/>
        <v>BE</v>
      </c>
      <c r="G41" s="22" t="str">
        <f t="shared" si="46"/>
        <v>CAP_BND</v>
      </c>
      <c r="H41" t="s">
        <v>31</v>
      </c>
      <c r="I41" s="43">
        <f t="shared" si="42"/>
        <v>68.8</v>
      </c>
      <c r="J41" s="43">
        <f t="shared" si="43"/>
        <v>68.8</v>
      </c>
      <c r="K41" s="43">
        <f t="shared" si="44"/>
        <v>65.739999999999995</v>
      </c>
      <c r="L41" s="32"/>
      <c r="M41" s="32"/>
      <c r="N41" s="32">
        <v>68.8</v>
      </c>
      <c r="O41" s="32">
        <v>68.8</v>
      </c>
      <c r="P41" s="32">
        <v>65.739999999999995</v>
      </c>
    </row>
    <row r="42" spans="2:16">
      <c r="B42" s="35">
        <v>118</v>
      </c>
      <c r="C42" s="5" t="s">
        <v>14</v>
      </c>
      <c r="D42" s="5" t="str">
        <f t="shared" si="45"/>
        <v>CHP</v>
      </c>
      <c r="E42" s="5" t="s">
        <v>58</v>
      </c>
      <c r="F42" s="5" t="str">
        <f t="shared" si="28"/>
        <v>BE</v>
      </c>
      <c r="G42" s="36" t="str">
        <f t="shared" si="46"/>
        <v>CAP_BND</v>
      </c>
      <c r="H42" s="5" t="s">
        <v>28</v>
      </c>
      <c r="I42" s="44">
        <f t="shared" si="42"/>
        <v>292.24</v>
      </c>
      <c r="J42" s="44">
        <f t="shared" si="43"/>
        <v>366.84000000000003</v>
      </c>
      <c r="K42" s="44">
        <f t="shared" si="44"/>
        <v>366.88200000000001</v>
      </c>
      <c r="L42" s="32"/>
      <c r="M42" s="32"/>
      <c r="N42" s="40">
        <v>292.24</v>
      </c>
      <c r="O42" s="40">
        <v>366.84000000000003</v>
      </c>
      <c r="P42" s="40">
        <v>366.88200000000001</v>
      </c>
    </row>
    <row r="43" spans="2:16">
      <c r="B43" s="26">
        <v>9</v>
      </c>
      <c r="C43" t="s">
        <v>1</v>
      </c>
      <c r="D43" s="6" t="str">
        <f>IF(SUM(I43:K43)=0,"\I: ","CHP")</f>
        <v xml:space="preserve">\I: </v>
      </c>
      <c r="E43" t="s">
        <v>59</v>
      </c>
      <c r="F43" s="34" t="s">
        <v>103</v>
      </c>
      <c r="G43" s="22" t="str">
        <f>$G$7</f>
        <v>CAP_BND</v>
      </c>
      <c r="H43" s="22" t="s">
        <v>29</v>
      </c>
      <c r="I43" s="43">
        <f>IF(N43="",0,N43)</f>
        <v>0</v>
      </c>
      <c r="J43" s="43">
        <f t="shared" si="43"/>
        <v>0</v>
      </c>
      <c r="K43" s="43">
        <f t="shared" si="44"/>
        <v>0</v>
      </c>
      <c r="L43" s="32"/>
      <c r="M43" s="32"/>
      <c r="N43" s="32" t="s">
        <v>171</v>
      </c>
      <c r="O43" s="32" t="s">
        <v>171</v>
      </c>
      <c r="P43" s="32" t="s">
        <v>171</v>
      </c>
    </row>
    <row r="44" spans="2:16">
      <c r="B44" s="26"/>
      <c r="C44" s="23" t="s">
        <v>92</v>
      </c>
      <c r="D44" s="6" t="str">
        <f t="shared" ref="D44" si="47">IF(SUM(I44:K44)=0,"\I: ","CHP")</f>
        <v>CHP</v>
      </c>
      <c r="E44" s="23" t="s">
        <v>60</v>
      </c>
      <c r="F44" s="6" t="str">
        <f>F43</f>
        <v>BG</v>
      </c>
      <c r="G44" s="22" t="str">
        <f>$G$7</f>
        <v>CAP_BND</v>
      </c>
      <c r="H44" t="s">
        <v>30</v>
      </c>
      <c r="I44" s="43">
        <f>IF(SUM(I45:I47)="",0,SUM(I45:I47))</f>
        <v>1385.2</v>
      </c>
      <c r="J44" s="43">
        <f t="shared" ref="J44" si="48">IF(SUM(J45:J47)="",0,SUM(J45:J47))</f>
        <v>739.2</v>
      </c>
      <c r="K44" s="43">
        <f t="shared" ref="K44" si="49">IF(SUM(K45:K47)="",0,SUM(K45:K47))</f>
        <v>739.2</v>
      </c>
      <c r="L44" s="32"/>
      <c r="M44" s="32"/>
      <c r="N44" s="32"/>
      <c r="O44" s="32"/>
      <c r="P44" s="32"/>
    </row>
    <row r="45" spans="2:16">
      <c r="B45" s="26">
        <v>14</v>
      </c>
      <c r="C45" s="30" t="s">
        <v>2</v>
      </c>
      <c r="D45" s="6" t="s">
        <v>90</v>
      </c>
      <c r="E45" s="26"/>
      <c r="F45" s="6" t="str">
        <f t="shared" ref="F45:F60" si="50">F44</f>
        <v>BG</v>
      </c>
      <c r="G45" s="6" t="s">
        <v>90</v>
      </c>
      <c r="H45" s="28"/>
      <c r="I45" s="33">
        <f>IF(N45="",0,N45)</f>
        <v>0</v>
      </c>
      <c r="J45" s="33">
        <f t="shared" ref="J45:J47" si="51">IF(O45="",0,O45)</f>
        <v>0</v>
      </c>
      <c r="K45" s="33">
        <f t="shared" ref="K45:K47" si="52">IF(P45="",0,P45)</f>
        <v>0</v>
      </c>
      <c r="L45" s="33"/>
      <c r="M45" s="33"/>
      <c r="N45" s="32" t="s">
        <v>171</v>
      </c>
      <c r="O45" s="32" t="s">
        <v>171</v>
      </c>
      <c r="P45" s="32" t="s">
        <v>171</v>
      </c>
    </row>
    <row r="46" spans="2:16">
      <c r="B46" s="26">
        <v>19</v>
      </c>
      <c r="C46" s="30" t="s">
        <v>99</v>
      </c>
      <c r="D46" s="6" t="s">
        <v>90</v>
      </c>
      <c r="E46" s="26"/>
      <c r="F46" s="6" t="str">
        <f t="shared" si="50"/>
        <v>BG</v>
      </c>
      <c r="G46" s="6" t="s">
        <v>90</v>
      </c>
      <c r="H46" s="28"/>
      <c r="I46" s="33">
        <f t="shared" ref="I46:I47" si="53">IF(N46="",0,N46)</f>
        <v>27.2</v>
      </c>
      <c r="J46" s="33">
        <f t="shared" si="51"/>
        <v>27.2</v>
      </c>
      <c r="K46" s="33">
        <f t="shared" si="52"/>
        <v>27.2</v>
      </c>
      <c r="L46" s="33"/>
      <c r="M46" s="33"/>
      <c r="N46" s="32">
        <v>27.2</v>
      </c>
      <c r="O46" s="32">
        <v>27.2</v>
      </c>
      <c r="P46" s="32">
        <v>27.2</v>
      </c>
    </row>
    <row r="47" spans="2:16">
      <c r="B47" s="26">
        <v>24</v>
      </c>
      <c r="C47" s="30" t="s">
        <v>4</v>
      </c>
      <c r="D47" s="6" t="s">
        <v>90</v>
      </c>
      <c r="E47" s="26"/>
      <c r="F47" s="6" t="str">
        <f t="shared" si="50"/>
        <v>BG</v>
      </c>
      <c r="G47" s="6" t="s">
        <v>90</v>
      </c>
      <c r="H47" s="28"/>
      <c r="I47" s="33">
        <f t="shared" si="53"/>
        <v>1358</v>
      </c>
      <c r="J47" s="33">
        <f t="shared" si="51"/>
        <v>712</v>
      </c>
      <c r="K47" s="33">
        <f t="shared" si="52"/>
        <v>712</v>
      </c>
      <c r="L47" s="33"/>
      <c r="M47" s="33"/>
      <c r="N47" s="32">
        <v>1358</v>
      </c>
      <c r="O47" s="32">
        <v>712</v>
      </c>
      <c r="P47" s="32">
        <v>712</v>
      </c>
    </row>
    <row r="48" spans="2:16">
      <c r="B48" s="26"/>
      <c r="C48" s="23" t="s">
        <v>92</v>
      </c>
      <c r="D48" s="6" t="str">
        <f t="shared" ref="D48" si="54">IF(SUM(I48:K48)=0,"\I: ","CHP")</f>
        <v>CHP</v>
      </c>
      <c r="E48" s="23" t="s">
        <v>63</v>
      </c>
      <c r="F48" s="6" t="str">
        <f t="shared" si="50"/>
        <v>BG</v>
      </c>
      <c r="G48" s="22" t="str">
        <f>$G$7</f>
        <v>CAP_BND</v>
      </c>
      <c r="H48" t="s">
        <v>33</v>
      </c>
      <c r="I48" s="43">
        <f>IF(SUM(I49:I51)="",0,SUM(I49:I51))</f>
        <v>361</v>
      </c>
      <c r="J48" s="43">
        <f t="shared" ref="J48" si="55">IF(SUM(J49:J51)="",0,SUM(J49:J51))</f>
        <v>295</v>
      </c>
      <c r="K48" s="43">
        <f t="shared" ref="K48" si="56">IF(SUM(K49:K51)="",0,SUM(K49:K51))</f>
        <v>218</v>
      </c>
      <c r="L48" s="32"/>
      <c r="M48" s="32"/>
      <c r="N48" s="32">
        <v>361</v>
      </c>
      <c r="O48" s="32">
        <v>295</v>
      </c>
      <c r="P48" s="32"/>
    </row>
    <row r="49" spans="2:16">
      <c r="B49" s="26">
        <v>35</v>
      </c>
      <c r="C49" s="30" t="s">
        <v>2</v>
      </c>
      <c r="D49" s="6" t="s">
        <v>90</v>
      </c>
      <c r="E49" s="26"/>
      <c r="F49" s="6" t="str">
        <f t="shared" si="50"/>
        <v>BG</v>
      </c>
      <c r="G49" s="6" t="s">
        <v>90</v>
      </c>
      <c r="H49" s="28"/>
      <c r="I49" s="33">
        <f t="shared" ref="I49:I53" si="57">IF(N49="",0,N49)</f>
        <v>0</v>
      </c>
      <c r="J49" s="33">
        <f t="shared" ref="J49:J53" si="58">IF(O49="",0,O49)</f>
        <v>0</v>
      </c>
      <c r="K49" s="33">
        <f t="shared" ref="K49:K53" si="59">IF(P49="",0,P49)</f>
        <v>0</v>
      </c>
      <c r="L49" s="33"/>
      <c r="M49" s="33"/>
      <c r="N49" s="32" t="s">
        <v>171</v>
      </c>
      <c r="O49" s="32" t="s">
        <v>171</v>
      </c>
      <c r="P49" s="32" t="s">
        <v>171</v>
      </c>
    </row>
    <row r="50" spans="2:16">
      <c r="B50" s="26">
        <v>40</v>
      </c>
      <c r="C50" s="30" t="s">
        <v>99</v>
      </c>
      <c r="D50" s="6" t="s">
        <v>90</v>
      </c>
      <c r="E50" s="26"/>
      <c r="F50" s="6" t="str">
        <f t="shared" si="50"/>
        <v>BG</v>
      </c>
      <c r="G50" s="6" t="s">
        <v>90</v>
      </c>
      <c r="H50" s="28"/>
      <c r="I50" s="33">
        <f t="shared" si="57"/>
        <v>0</v>
      </c>
      <c r="J50" s="33">
        <f t="shared" si="58"/>
        <v>0</v>
      </c>
      <c r="K50" s="33">
        <f t="shared" si="59"/>
        <v>0</v>
      </c>
      <c r="L50" s="33"/>
      <c r="M50" s="33"/>
      <c r="N50" s="32" t="s">
        <v>171</v>
      </c>
      <c r="O50" s="32" t="s">
        <v>171</v>
      </c>
      <c r="P50" s="32" t="s">
        <v>171</v>
      </c>
    </row>
    <row r="51" spans="2:16">
      <c r="B51" s="26">
        <v>45</v>
      </c>
      <c r="C51" s="30" t="s">
        <v>4</v>
      </c>
      <c r="D51" s="6" t="s">
        <v>90</v>
      </c>
      <c r="E51" s="26"/>
      <c r="F51" s="6" t="str">
        <f t="shared" si="50"/>
        <v>BG</v>
      </c>
      <c r="G51" s="6" t="s">
        <v>90</v>
      </c>
      <c r="H51" s="28"/>
      <c r="I51" s="33">
        <f t="shared" si="57"/>
        <v>361</v>
      </c>
      <c r="J51" s="33">
        <f t="shared" si="58"/>
        <v>295</v>
      </c>
      <c r="K51" s="33">
        <f t="shared" si="59"/>
        <v>218</v>
      </c>
      <c r="L51" s="33"/>
      <c r="M51" s="33"/>
      <c r="N51" s="32">
        <v>361</v>
      </c>
      <c r="O51" s="32">
        <v>295</v>
      </c>
      <c r="P51" s="32">
        <v>218</v>
      </c>
    </row>
    <row r="52" spans="2:16">
      <c r="B52" s="31">
        <v>51</v>
      </c>
      <c r="C52" t="s">
        <v>7</v>
      </c>
      <c r="D52" s="6" t="str">
        <f t="shared" ref="D52:D54" si="60">IF(SUM(I52:K52)=0,"\I: ","CHP")</f>
        <v>CHP</v>
      </c>
      <c r="E52" t="s">
        <v>64</v>
      </c>
      <c r="F52" s="6" t="str">
        <f t="shared" si="50"/>
        <v>BG</v>
      </c>
      <c r="G52" s="22" t="str">
        <f t="shared" ref="G52:G54" si="61">$G$7</f>
        <v>CAP_BND</v>
      </c>
      <c r="H52" t="s">
        <v>34</v>
      </c>
      <c r="I52" s="43">
        <f t="shared" si="57"/>
        <v>0</v>
      </c>
      <c r="J52" s="43">
        <f t="shared" si="58"/>
        <v>47.4</v>
      </c>
      <c r="K52" s="43">
        <f t="shared" si="59"/>
        <v>47.4</v>
      </c>
      <c r="L52" s="32"/>
      <c r="M52" s="32"/>
      <c r="N52" s="32" t="s">
        <v>171</v>
      </c>
      <c r="O52" s="32">
        <v>47.4</v>
      </c>
      <c r="P52" s="32">
        <v>47.4</v>
      </c>
    </row>
    <row r="53" spans="2:16">
      <c r="B53" s="26">
        <v>56</v>
      </c>
      <c r="C53" t="s">
        <v>8</v>
      </c>
      <c r="D53" s="6" t="str">
        <f t="shared" si="60"/>
        <v>CHP</v>
      </c>
      <c r="E53" t="s">
        <v>65</v>
      </c>
      <c r="F53" s="6" t="str">
        <f t="shared" si="50"/>
        <v>BG</v>
      </c>
      <c r="G53" s="22" t="str">
        <f t="shared" si="61"/>
        <v>CAP_BND</v>
      </c>
      <c r="H53" t="s">
        <v>35</v>
      </c>
      <c r="I53" s="43">
        <f t="shared" si="57"/>
        <v>86.7</v>
      </c>
      <c r="J53" s="43">
        <f t="shared" si="58"/>
        <v>86.7</v>
      </c>
      <c r="K53" s="43">
        <f t="shared" si="59"/>
        <v>86.7</v>
      </c>
      <c r="L53" s="32"/>
      <c r="M53" s="32"/>
      <c r="N53" s="32">
        <v>86.7</v>
      </c>
      <c r="O53" s="32">
        <v>86.7</v>
      </c>
      <c r="P53" s="32">
        <v>86.7</v>
      </c>
    </row>
    <row r="54" spans="2:16">
      <c r="B54" s="26"/>
      <c r="C54" s="23" t="s">
        <v>93</v>
      </c>
      <c r="D54" s="6" t="str">
        <f t="shared" si="60"/>
        <v>CHP</v>
      </c>
      <c r="E54" s="23" t="s">
        <v>66</v>
      </c>
      <c r="F54" s="6" t="str">
        <f t="shared" si="50"/>
        <v>BG</v>
      </c>
      <c r="G54" s="22" t="str">
        <f t="shared" si="61"/>
        <v>CAP_BND</v>
      </c>
      <c r="H54" t="s">
        <v>36</v>
      </c>
      <c r="I54" s="43">
        <f>IF(SUM(I55:I57)="",0,SUM(I55:I57))</f>
        <v>329</v>
      </c>
      <c r="J54" s="43">
        <f t="shared" ref="J54" si="62">IF(SUM(J55:J57)="",0,SUM(J55:J57))</f>
        <v>329</v>
      </c>
      <c r="K54" s="43">
        <f t="shared" ref="K54" si="63">IF(SUM(K55:K57)="",0,SUM(K55:K57))</f>
        <v>269</v>
      </c>
      <c r="L54" s="32"/>
      <c r="M54" s="32"/>
      <c r="N54" s="32"/>
      <c r="O54" s="32"/>
      <c r="P54" s="32"/>
    </row>
    <row r="55" spans="2:16">
      <c r="B55" s="26">
        <v>61</v>
      </c>
      <c r="C55" s="29" t="s">
        <v>4</v>
      </c>
      <c r="D55" s="6" t="s">
        <v>90</v>
      </c>
      <c r="E55" s="27"/>
      <c r="F55" s="6" t="str">
        <f t="shared" si="50"/>
        <v>BG</v>
      </c>
      <c r="G55" s="6" t="s">
        <v>90</v>
      </c>
      <c r="H55" s="28"/>
      <c r="I55" s="33">
        <f t="shared" ref="I55:I60" si="64">IF(N55="",0,N55)</f>
        <v>317.5</v>
      </c>
      <c r="J55" s="33">
        <f t="shared" ref="J55:J61" si="65">IF(O55="",0,O55)</f>
        <v>317.5</v>
      </c>
      <c r="K55" s="33">
        <f t="shared" ref="K55:K61" si="66">IF(P55="",0,P55)</f>
        <v>257.5</v>
      </c>
      <c r="L55" s="33"/>
      <c r="M55" s="33"/>
      <c r="N55" s="32">
        <v>317.5</v>
      </c>
      <c r="O55" s="32">
        <v>317.5</v>
      </c>
      <c r="P55" s="32">
        <v>257.5</v>
      </c>
    </row>
    <row r="56" spans="2:16">
      <c r="B56" s="26">
        <v>71</v>
      </c>
      <c r="C56" s="29" t="s">
        <v>10</v>
      </c>
      <c r="D56" s="6" t="s">
        <v>90</v>
      </c>
      <c r="E56" s="27"/>
      <c r="F56" s="6" t="str">
        <f t="shared" si="50"/>
        <v>BG</v>
      </c>
      <c r="G56" s="6" t="s">
        <v>90</v>
      </c>
      <c r="H56" s="28"/>
      <c r="I56" s="33">
        <f t="shared" si="64"/>
        <v>0</v>
      </c>
      <c r="J56" s="33">
        <f t="shared" si="65"/>
        <v>0</v>
      </c>
      <c r="K56" s="33">
        <f t="shared" si="66"/>
        <v>0</v>
      </c>
      <c r="L56" s="33"/>
      <c r="M56" s="33"/>
      <c r="N56" s="32" t="s">
        <v>171</v>
      </c>
      <c r="O56" s="32" t="s">
        <v>171</v>
      </c>
      <c r="P56" s="32" t="s">
        <v>171</v>
      </c>
    </row>
    <row r="57" spans="2:16">
      <c r="B57" s="26">
        <v>76</v>
      </c>
      <c r="C57" s="29" t="s">
        <v>101</v>
      </c>
      <c r="D57" s="6" t="s">
        <v>90</v>
      </c>
      <c r="E57" s="27"/>
      <c r="F57" s="6" t="str">
        <f t="shared" si="50"/>
        <v>BG</v>
      </c>
      <c r="G57" s="6" t="s">
        <v>90</v>
      </c>
      <c r="H57" s="28"/>
      <c r="I57" s="33">
        <f t="shared" si="64"/>
        <v>11.5</v>
      </c>
      <c r="J57" s="33">
        <f t="shared" si="65"/>
        <v>11.5</v>
      </c>
      <c r="K57" s="33">
        <f t="shared" si="66"/>
        <v>11.5</v>
      </c>
      <c r="L57" s="33"/>
      <c r="M57" s="33"/>
      <c r="N57" s="32">
        <v>11.5</v>
      </c>
      <c r="O57" s="32">
        <v>11.5</v>
      </c>
      <c r="P57" s="32">
        <v>11.5</v>
      </c>
    </row>
    <row r="58" spans="2:16">
      <c r="B58" s="26">
        <v>81</v>
      </c>
      <c r="C58" t="s">
        <v>12</v>
      </c>
      <c r="D58" s="6" t="str">
        <f t="shared" ref="D58:D60" si="67">IF(SUM(I58:K58)=0,"\I: ","CHP")</f>
        <v>CHP</v>
      </c>
      <c r="E58" t="s">
        <v>62</v>
      </c>
      <c r="F58" s="6" t="str">
        <f t="shared" si="50"/>
        <v>BG</v>
      </c>
      <c r="G58" s="22" t="str">
        <f t="shared" ref="G58:G60" si="68">$G$7</f>
        <v>CAP_BND</v>
      </c>
      <c r="H58" t="s">
        <v>32</v>
      </c>
      <c r="I58" s="43">
        <f t="shared" si="64"/>
        <v>11</v>
      </c>
      <c r="J58" s="43">
        <f t="shared" si="65"/>
        <v>11</v>
      </c>
      <c r="K58" s="43">
        <f t="shared" si="66"/>
        <v>0</v>
      </c>
      <c r="L58" s="32"/>
      <c r="M58" s="32"/>
      <c r="N58" s="32">
        <v>11</v>
      </c>
      <c r="O58" s="32">
        <v>11</v>
      </c>
      <c r="P58" s="32" t="s">
        <v>171</v>
      </c>
    </row>
    <row r="59" spans="2:16">
      <c r="B59" s="26">
        <v>102</v>
      </c>
      <c r="C59" t="s">
        <v>13</v>
      </c>
      <c r="D59" s="6" t="str">
        <f t="shared" si="67"/>
        <v>CHP</v>
      </c>
      <c r="E59" t="s">
        <v>61</v>
      </c>
      <c r="F59" s="6" t="str">
        <f t="shared" si="50"/>
        <v>BG</v>
      </c>
      <c r="G59" s="22" t="str">
        <f t="shared" si="68"/>
        <v>CAP_BND</v>
      </c>
      <c r="H59" t="s">
        <v>31</v>
      </c>
      <c r="I59" s="43">
        <f t="shared" si="64"/>
        <v>70.2</v>
      </c>
      <c r="J59" s="43">
        <f t="shared" si="65"/>
        <v>54</v>
      </c>
      <c r="K59" s="43">
        <f t="shared" si="66"/>
        <v>0</v>
      </c>
      <c r="L59" s="32"/>
      <c r="M59" s="32"/>
      <c r="N59" s="32">
        <v>70.2</v>
      </c>
      <c r="O59" s="32">
        <v>54</v>
      </c>
      <c r="P59" s="32" t="s">
        <v>171</v>
      </c>
    </row>
    <row r="60" spans="2:16">
      <c r="B60" s="35">
        <v>118</v>
      </c>
      <c r="C60" s="5" t="s">
        <v>14</v>
      </c>
      <c r="D60" s="5" t="str">
        <f t="shared" si="67"/>
        <v>CHP</v>
      </c>
      <c r="E60" s="5" t="s">
        <v>58</v>
      </c>
      <c r="F60" s="5" t="str">
        <f t="shared" si="50"/>
        <v>BG</v>
      </c>
      <c r="G60" s="36" t="str">
        <f t="shared" si="68"/>
        <v>CAP_BND</v>
      </c>
      <c r="H60" s="5" t="s">
        <v>28</v>
      </c>
      <c r="I60" s="44">
        <f t="shared" si="64"/>
        <v>29.9</v>
      </c>
      <c r="J60" s="44">
        <f t="shared" si="65"/>
        <v>27.44</v>
      </c>
      <c r="K60" s="44">
        <f t="shared" si="66"/>
        <v>27.44</v>
      </c>
      <c r="L60" s="32"/>
      <c r="M60" s="32"/>
      <c r="N60" s="40">
        <v>29.9</v>
      </c>
      <c r="O60" s="40">
        <v>27.44</v>
      </c>
      <c r="P60" s="40">
        <v>27.44</v>
      </c>
    </row>
    <row r="61" spans="2:16">
      <c r="B61" s="26">
        <v>9</v>
      </c>
      <c r="C61" t="s">
        <v>1</v>
      </c>
      <c r="D61" s="6" t="str">
        <f>IF(SUM(I61:K61)=0,"\I: ","CHP")</f>
        <v xml:space="preserve">\I: </v>
      </c>
      <c r="E61" t="s">
        <v>59</v>
      </c>
      <c r="F61" s="34" t="s">
        <v>104</v>
      </c>
      <c r="G61" s="22" t="str">
        <f>$G$7</f>
        <v>CAP_BND</v>
      </c>
      <c r="H61" s="22" t="s">
        <v>29</v>
      </c>
      <c r="I61" s="43">
        <f>IF(N61="",0,N61)</f>
        <v>0</v>
      </c>
      <c r="J61" s="43">
        <f t="shared" si="65"/>
        <v>0</v>
      </c>
      <c r="K61" s="43">
        <f t="shared" si="66"/>
        <v>0</v>
      </c>
      <c r="L61" s="32"/>
      <c r="M61" s="32"/>
      <c r="N61" s="32" t="s">
        <v>171</v>
      </c>
      <c r="O61" s="32" t="s">
        <v>171</v>
      </c>
      <c r="P61" s="32" t="s">
        <v>171</v>
      </c>
    </row>
    <row r="62" spans="2:16">
      <c r="B62" s="26"/>
      <c r="C62" s="23" t="s">
        <v>92</v>
      </c>
      <c r="D62" s="6" t="str">
        <f t="shared" ref="D62" si="69">IF(SUM(I62:K62)=0,"\I: ","CHP")</f>
        <v xml:space="preserve">\I: </v>
      </c>
      <c r="E62" s="23" t="s">
        <v>60</v>
      </c>
      <c r="F62" s="6" t="str">
        <f>F61</f>
        <v>CY</v>
      </c>
      <c r="G62" s="22" t="str">
        <f>$G$7</f>
        <v>CAP_BND</v>
      </c>
      <c r="H62" t="s">
        <v>30</v>
      </c>
      <c r="I62" s="43">
        <f>IF(SUM(I63:I65)="",0,SUM(I63:I65))</f>
        <v>0</v>
      </c>
      <c r="J62" s="43">
        <f t="shared" ref="J62" si="70">IF(SUM(J63:J65)="",0,SUM(J63:J65))</f>
        <v>0</v>
      </c>
      <c r="K62" s="43">
        <f t="shared" ref="K62" si="71">IF(SUM(K63:K65)="",0,SUM(K63:K65))</f>
        <v>0</v>
      </c>
      <c r="L62" s="32"/>
      <c r="M62" s="32"/>
      <c r="N62" s="32"/>
      <c r="O62" s="32"/>
      <c r="P62" s="32"/>
    </row>
    <row r="63" spans="2:16">
      <c r="B63" s="26">
        <v>14</v>
      </c>
      <c r="C63" s="30" t="s">
        <v>2</v>
      </c>
      <c r="D63" s="6" t="s">
        <v>90</v>
      </c>
      <c r="E63" s="26"/>
      <c r="F63" s="6" t="str">
        <f t="shared" ref="F63:F78" si="72">F62</f>
        <v>CY</v>
      </c>
      <c r="G63" s="6" t="s">
        <v>90</v>
      </c>
      <c r="H63" s="28"/>
      <c r="I63" s="33">
        <f>IF(N63="",0,N63)</f>
        <v>0</v>
      </c>
      <c r="J63" s="33">
        <f t="shared" ref="J63:J65" si="73">IF(O63="",0,O63)</f>
        <v>0</v>
      </c>
      <c r="K63" s="33">
        <f t="shared" ref="K63:K65" si="74">IF(P63="",0,P63)</f>
        <v>0</v>
      </c>
      <c r="L63" s="33"/>
      <c r="M63" s="33"/>
      <c r="N63" s="32" t="s">
        <v>171</v>
      </c>
      <c r="O63" s="32" t="s">
        <v>171</v>
      </c>
      <c r="P63" s="32" t="s">
        <v>171</v>
      </c>
    </row>
    <row r="64" spans="2:16">
      <c r="B64" s="26">
        <v>19</v>
      </c>
      <c r="C64" s="30" t="s">
        <v>99</v>
      </c>
      <c r="D64" s="6" t="s">
        <v>90</v>
      </c>
      <c r="E64" s="26"/>
      <c r="F64" s="6" t="str">
        <f t="shared" si="72"/>
        <v>CY</v>
      </c>
      <c r="G64" s="6" t="s">
        <v>90</v>
      </c>
      <c r="H64" s="28"/>
      <c r="I64" s="33">
        <f t="shared" ref="I64:I65" si="75">IF(N64="",0,N64)</f>
        <v>0</v>
      </c>
      <c r="J64" s="33">
        <f t="shared" si="73"/>
        <v>0</v>
      </c>
      <c r="K64" s="33">
        <f t="shared" si="74"/>
        <v>0</v>
      </c>
      <c r="L64" s="33"/>
      <c r="M64" s="33"/>
      <c r="N64" s="32" t="s">
        <v>171</v>
      </c>
      <c r="O64" s="32" t="s">
        <v>171</v>
      </c>
      <c r="P64" s="32" t="s">
        <v>171</v>
      </c>
    </row>
    <row r="65" spans="2:16">
      <c r="B65" s="26">
        <v>24</v>
      </c>
      <c r="C65" s="30" t="s">
        <v>4</v>
      </c>
      <c r="D65" s="6" t="s">
        <v>90</v>
      </c>
      <c r="E65" s="26"/>
      <c r="F65" s="6" t="str">
        <f t="shared" si="72"/>
        <v>CY</v>
      </c>
      <c r="G65" s="6" t="s">
        <v>90</v>
      </c>
      <c r="H65" s="28"/>
      <c r="I65" s="33">
        <f t="shared" si="75"/>
        <v>0</v>
      </c>
      <c r="J65" s="33">
        <f t="shared" si="73"/>
        <v>0</v>
      </c>
      <c r="K65" s="33">
        <f t="shared" si="74"/>
        <v>0</v>
      </c>
      <c r="L65" s="33"/>
      <c r="M65" s="33"/>
      <c r="N65" s="32" t="s">
        <v>171</v>
      </c>
      <c r="O65" s="32" t="s">
        <v>171</v>
      </c>
      <c r="P65" s="32" t="s">
        <v>171</v>
      </c>
    </row>
    <row r="66" spans="2:16">
      <c r="B66" s="26"/>
      <c r="C66" s="23" t="s">
        <v>92</v>
      </c>
      <c r="D66" s="6" t="str">
        <f t="shared" ref="D66" si="76">IF(SUM(I66:K66)=0,"\I: ","CHP")</f>
        <v xml:space="preserve">\I: </v>
      </c>
      <c r="E66" s="23" t="s">
        <v>63</v>
      </c>
      <c r="F66" s="6" t="str">
        <f t="shared" si="72"/>
        <v>CY</v>
      </c>
      <c r="G66" s="22" t="str">
        <f>$G$7</f>
        <v>CAP_BND</v>
      </c>
      <c r="H66" t="s">
        <v>33</v>
      </c>
      <c r="I66" s="43">
        <f>IF(SUM(I67:I69)="",0,SUM(I67:I69))</f>
        <v>0</v>
      </c>
      <c r="J66" s="43">
        <f t="shared" ref="J66" si="77">IF(SUM(J67:J69)="",0,SUM(J67:J69))</f>
        <v>0</v>
      </c>
      <c r="K66" s="43">
        <f t="shared" ref="K66" si="78">IF(SUM(K67:K69)="",0,SUM(K67:K69))</f>
        <v>0</v>
      </c>
      <c r="L66" s="32"/>
      <c r="M66" s="32"/>
      <c r="N66" s="32" t="s">
        <v>171</v>
      </c>
      <c r="O66" s="32" t="s">
        <v>171</v>
      </c>
      <c r="P66" s="32"/>
    </row>
    <row r="67" spans="2:16">
      <c r="B67" s="26">
        <v>35</v>
      </c>
      <c r="C67" s="30" t="s">
        <v>2</v>
      </c>
      <c r="D67" s="6" t="s">
        <v>90</v>
      </c>
      <c r="E67" s="26"/>
      <c r="F67" s="6" t="str">
        <f t="shared" si="72"/>
        <v>CY</v>
      </c>
      <c r="G67" s="6" t="s">
        <v>90</v>
      </c>
      <c r="H67" s="28"/>
      <c r="I67" s="33">
        <f t="shared" ref="I67:I71" si="79">IF(N67="",0,N67)</f>
        <v>0</v>
      </c>
      <c r="J67" s="33">
        <f t="shared" ref="J67:J71" si="80">IF(O67="",0,O67)</f>
        <v>0</v>
      </c>
      <c r="K67" s="33">
        <f t="shared" ref="K67:K71" si="81">IF(P67="",0,P67)</f>
        <v>0</v>
      </c>
      <c r="L67" s="33"/>
      <c r="M67" s="33"/>
      <c r="N67" s="32" t="s">
        <v>171</v>
      </c>
      <c r="O67" s="32" t="s">
        <v>171</v>
      </c>
      <c r="P67" s="32" t="s">
        <v>171</v>
      </c>
    </row>
    <row r="68" spans="2:16">
      <c r="B68" s="26">
        <v>40</v>
      </c>
      <c r="C68" s="30" t="s">
        <v>99</v>
      </c>
      <c r="D68" s="6" t="s">
        <v>90</v>
      </c>
      <c r="E68" s="26"/>
      <c r="F68" s="6" t="str">
        <f t="shared" si="72"/>
        <v>CY</v>
      </c>
      <c r="G68" s="6" t="s">
        <v>90</v>
      </c>
      <c r="H68" s="28"/>
      <c r="I68" s="33">
        <f t="shared" si="79"/>
        <v>0</v>
      </c>
      <c r="J68" s="33">
        <f t="shared" si="80"/>
        <v>0</v>
      </c>
      <c r="K68" s="33">
        <f t="shared" si="81"/>
        <v>0</v>
      </c>
      <c r="L68" s="33"/>
      <c r="M68" s="33"/>
      <c r="N68" s="32" t="s">
        <v>171</v>
      </c>
      <c r="O68" s="32" t="s">
        <v>171</v>
      </c>
      <c r="P68" s="32" t="s">
        <v>171</v>
      </c>
    </row>
    <row r="69" spans="2:16">
      <c r="B69" s="26">
        <v>45</v>
      </c>
      <c r="C69" s="30" t="s">
        <v>4</v>
      </c>
      <c r="D69" s="6" t="s">
        <v>90</v>
      </c>
      <c r="E69" s="26"/>
      <c r="F69" s="6" t="str">
        <f t="shared" si="72"/>
        <v>CY</v>
      </c>
      <c r="G69" s="6" t="s">
        <v>90</v>
      </c>
      <c r="H69" s="28"/>
      <c r="I69" s="33">
        <f t="shared" si="79"/>
        <v>0</v>
      </c>
      <c r="J69" s="33">
        <f t="shared" si="80"/>
        <v>0</v>
      </c>
      <c r="K69" s="33">
        <f t="shared" si="81"/>
        <v>0</v>
      </c>
      <c r="L69" s="33"/>
      <c r="M69" s="33"/>
      <c r="N69" s="32" t="s">
        <v>171</v>
      </c>
      <c r="O69" s="32" t="s">
        <v>171</v>
      </c>
      <c r="P69" s="32" t="s">
        <v>171</v>
      </c>
    </row>
    <row r="70" spans="2:16">
      <c r="B70" s="31">
        <v>51</v>
      </c>
      <c r="C70" t="s">
        <v>7</v>
      </c>
      <c r="D70" s="6" t="str">
        <f t="shared" ref="D70:D72" si="82">IF(SUM(I70:K70)=0,"\I: ","CHP")</f>
        <v xml:space="preserve">\I: </v>
      </c>
      <c r="E70" t="s">
        <v>64</v>
      </c>
      <c r="F70" s="6" t="str">
        <f t="shared" si="72"/>
        <v>CY</v>
      </c>
      <c r="G70" s="22" t="str">
        <f t="shared" ref="G70:G72" si="83">$G$7</f>
        <v>CAP_BND</v>
      </c>
      <c r="H70" t="s">
        <v>34</v>
      </c>
      <c r="I70" s="43">
        <f t="shared" si="79"/>
        <v>0</v>
      </c>
      <c r="J70" s="43">
        <f t="shared" si="80"/>
        <v>0</v>
      </c>
      <c r="K70" s="43">
        <f t="shared" si="81"/>
        <v>0</v>
      </c>
      <c r="L70" s="32"/>
      <c r="M70" s="32"/>
      <c r="N70" s="32" t="s">
        <v>171</v>
      </c>
      <c r="O70" s="32" t="s">
        <v>171</v>
      </c>
      <c r="P70" s="32" t="s">
        <v>171</v>
      </c>
    </row>
    <row r="71" spans="2:16">
      <c r="B71" s="26">
        <v>56</v>
      </c>
      <c r="C71" t="s">
        <v>8</v>
      </c>
      <c r="D71" s="6" t="str">
        <f t="shared" si="82"/>
        <v xml:space="preserve">\I: </v>
      </c>
      <c r="E71" t="s">
        <v>65</v>
      </c>
      <c r="F71" s="6" t="str">
        <f t="shared" si="72"/>
        <v>CY</v>
      </c>
      <c r="G71" s="22" t="str">
        <f t="shared" si="83"/>
        <v>CAP_BND</v>
      </c>
      <c r="H71" t="s">
        <v>35</v>
      </c>
      <c r="I71" s="43">
        <f t="shared" si="79"/>
        <v>0</v>
      </c>
      <c r="J71" s="43">
        <f t="shared" si="80"/>
        <v>0</v>
      </c>
      <c r="K71" s="43">
        <f t="shared" si="81"/>
        <v>0</v>
      </c>
      <c r="L71" s="32"/>
      <c r="M71" s="32"/>
      <c r="N71" s="32" t="s">
        <v>171</v>
      </c>
      <c r="O71" s="32" t="s">
        <v>171</v>
      </c>
      <c r="P71" s="32" t="s">
        <v>171</v>
      </c>
    </row>
    <row r="72" spans="2:16">
      <c r="B72" s="26"/>
      <c r="C72" s="23" t="s">
        <v>93</v>
      </c>
      <c r="D72" s="6" t="str">
        <f t="shared" si="82"/>
        <v xml:space="preserve">\I: </v>
      </c>
      <c r="E72" s="23" t="s">
        <v>66</v>
      </c>
      <c r="F72" s="6" t="str">
        <f t="shared" si="72"/>
        <v>CY</v>
      </c>
      <c r="G72" s="22" t="str">
        <f t="shared" si="83"/>
        <v>CAP_BND</v>
      </c>
      <c r="H72" t="s">
        <v>36</v>
      </c>
      <c r="I72" s="43">
        <f>IF(SUM(I73:I75)="",0,SUM(I73:I75))</f>
        <v>0</v>
      </c>
      <c r="J72" s="43">
        <f t="shared" ref="J72" si="84">IF(SUM(J73:J75)="",0,SUM(J73:J75))</f>
        <v>0</v>
      </c>
      <c r="K72" s="43">
        <f t="shared" ref="K72" si="85">IF(SUM(K73:K75)="",0,SUM(K73:K75))</f>
        <v>0</v>
      </c>
      <c r="L72" s="32"/>
      <c r="M72" s="32"/>
      <c r="N72" s="32"/>
      <c r="O72" s="32"/>
      <c r="P72" s="32"/>
    </row>
    <row r="73" spans="2:16">
      <c r="B73" s="26">
        <v>61</v>
      </c>
      <c r="C73" s="29" t="s">
        <v>4</v>
      </c>
      <c r="D73" s="6" t="s">
        <v>90</v>
      </c>
      <c r="E73" s="27"/>
      <c r="F73" s="6" t="str">
        <f t="shared" si="72"/>
        <v>CY</v>
      </c>
      <c r="G73" s="6" t="s">
        <v>90</v>
      </c>
      <c r="H73" s="28"/>
      <c r="I73" s="33">
        <f t="shared" ref="I73:I78" si="86">IF(N73="",0,N73)</f>
        <v>0</v>
      </c>
      <c r="J73" s="33">
        <f t="shared" ref="J73:J79" si="87">IF(O73="",0,O73)</f>
        <v>0</v>
      </c>
      <c r="K73" s="33">
        <f t="shared" ref="K73:K79" si="88">IF(P73="",0,P73)</f>
        <v>0</v>
      </c>
      <c r="L73" s="33"/>
      <c r="M73" s="33"/>
      <c r="N73" s="32" t="s">
        <v>171</v>
      </c>
      <c r="O73" s="32" t="s">
        <v>171</v>
      </c>
      <c r="P73" s="32" t="s">
        <v>171</v>
      </c>
    </row>
    <row r="74" spans="2:16">
      <c r="B74" s="26">
        <v>71</v>
      </c>
      <c r="C74" s="29" t="s">
        <v>10</v>
      </c>
      <c r="D74" s="6" t="s">
        <v>90</v>
      </c>
      <c r="E74" s="27"/>
      <c r="F74" s="6" t="str">
        <f t="shared" si="72"/>
        <v>CY</v>
      </c>
      <c r="G74" s="6" t="s">
        <v>90</v>
      </c>
      <c r="H74" s="28"/>
      <c r="I74" s="33">
        <f t="shared" si="86"/>
        <v>0</v>
      </c>
      <c r="J74" s="33">
        <f t="shared" si="87"/>
        <v>0</v>
      </c>
      <c r="K74" s="33">
        <f t="shared" si="88"/>
        <v>0</v>
      </c>
      <c r="L74" s="33"/>
      <c r="M74" s="33"/>
      <c r="N74" s="32" t="s">
        <v>171</v>
      </c>
      <c r="O74" s="32" t="s">
        <v>171</v>
      </c>
      <c r="P74" s="32" t="s">
        <v>171</v>
      </c>
    </row>
    <row r="75" spans="2:16">
      <c r="B75" s="26">
        <v>76</v>
      </c>
      <c r="C75" s="29" t="s">
        <v>101</v>
      </c>
      <c r="D75" s="6" t="s">
        <v>90</v>
      </c>
      <c r="E75" s="27"/>
      <c r="F75" s="6" t="str">
        <f t="shared" si="72"/>
        <v>CY</v>
      </c>
      <c r="G75" s="6" t="s">
        <v>90</v>
      </c>
      <c r="H75" s="28"/>
      <c r="I75" s="33">
        <f t="shared" si="86"/>
        <v>0</v>
      </c>
      <c r="J75" s="33">
        <f t="shared" si="87"/>
        <v>0</v>
      </c>
      <c r="K75" s="33">
        <f t="shared" si="88"/>
        <v>0</v>
      </c>
      <c r="L75" s="33"/>
      <c r="M75" s="33"/>
      <c r="N75" s="32" t="s">
        <v>171</v>
      </c>
      <c r="O75" s="32" t="s">
        <v>171</v>
      </c>
      <c r="P75" s="32" t="s">
        <v>171</v>
      </c>
    </row>
    <row r="76" spans="2:16">
      <c r="B76" s="26">
        <v>81</v>
      </c>
      <c r="C76" t="s">
        <v>12</v>
      </c>
      <c r="D76" s="6" t="str">
        <f t="shared" ref="D76:D78" si="89">IF(SUM(I76:K76)=0,"\I: ","CHP")</f>
        <v xml:space="preserve">\I: </v>
      </c>
      <c r="E76" t="s">
        <v>62</v>
      </c>
      <c r="F76" s="6" t="str">
        <f t="shared" si="72"/>
        <v>CY</v>
      </c>
      <c r="G76" s="22" t="str">
        <f t="shared" ref="G76:G78" si="90">$G$7</f>
        <v>CAP_BND</v>
      </c>
      <c r="H76" t="s">
        <v>32</v>
      </c>
      <c r="I76" s="43">
        <f t="shared" si="86"/>
        <v>0</v>
      </c>
      <c r="J76" s="43">
        <f t="shared" si="87"/>
        <v>0</v>
      </c>
      <c r="K76" s="43">
        <f t="shared" si="88"/>
        <v>0</v>
      </c>
      <c r="L76" s="32"/>
      <c r="M76" s="32"/>
      <c r="N76" s="32" t="s">
        <v>171</v>
      </c>
      <c r="O76" s="32" t="s">
        <v>171</v>
      </c>
      <c r="P76" s="32" t="s">
        <v>171</v>
      </c>
    </row>
    <row r="77" spans="2:16">
      <c r="B77" s="26">
        <v>102</v>
      </c>
      <c r="C77" t="s">
        <v>13</v>
      </c>
      <c r="D77" s="6" t="str">
        <f t="shared" si="89"/>
        <v xml:space="preserve">\I: </v>
      </c>
      <c r="E77" t="s">
        <v>61</v>
      </c>
      <c r="F77" s="6" t="str">
        <f t="shared" si="72"/>
        <v>CY</v>
      </c>
      <c r="G77" s="22" t="str">
        <f t="shared" si="90"/>
        <v>CAP_BND</v>
      </c>
      <c r="H77" t="s">
        <v>31</v>
      </c>
      <c r="I77" s="43">
        <f t="shared" si="86"/>
        <v>0</v>
      </c>
      <c r="J77" s="43">
        <f t="shared" si="87"/>
        <v>0</v>
      </c>
      <c r="K77" s="43">
        <f t="shared" si="88"/>
        <v>0</v>
      </c>
      <c r="L77" s="32"/>
      <c r="M77" s="32"/>
      <c r="N77" s="32" t="s">
        <v>171</v>
      </c>
      <c r="O77" s="32" t="s">
        <v>171</v>
      </c>
      <c r="P77" s="32" t="s">
        <v>171</v>
      </c>
    </row>
    <row r="78" spans="2:16">
      <c r="B78" s="35">
        <v>118</v>
      </c>
      <c r="C78" s="5" t="s">
        <v>14</v>
      </c>
      <c r="D78" s="5" t="str">
        <f t="shared" si="89"/>
        <v xml:space="preserve">\I: </v>
      </c>
      <c r="E78" s="5" t="s">
        <v>58</v>
      </c>
      <c r="F78" s="5" t="str">
        <f t="shared" si="72"/>
        <v>CY</v>
      </c>
      <c r="G78" s="36" t="str">
        <f t="shared" si="90"/>
        <v>CAP_BND</v>
      </c>
      <c r="H78" s="5" t="s">
        <v>28</v>
      </c>
      <c r="I78" s="44">
        <f t="shared" si="86"/>
        <v>0</v>
      </c>
      <c r="J78" s="44">
        <f t="shared" si="87"/>
        <v>0</v>
      </c>
      <c r="K78" s="44">
        <f t="shared" si="88"/>
        <v>0</v>
      </c>
      <c r="L78" s="32"/>
      <c r="M78" s="32"/>
      <c r="N78" s="40" t="s">
        <v>171</v>
      </c>
      <c r="O78" s="40" t="s">
        <v>171</v>
      </c>
      <c r="P78" s="40" t="s">
        <v>171</v>
      </c>
    </row>
    <row r="79" spans="2:16">
      <c r="B79" s="26">
        <v>9</v>
      </c>
      <c r="C79" t="s">
        <v>1</v>
      </c>
      <c r="D79" s="6" t="str">
        <f>IF(SUM(I79:K79)=0,"\I: ","CHP")</f>
        <v xml:space="preserve">\I: </v>
      </c>
      <c r="E79" t="s">
        <v>59</v>
      </c>
      <c r="F79" s="34" t="s">
        <v>105</v>
      </c>
      <c r="G79" s="22" t="str">
        <f>$G$7</f>
        <v>CAP_BND</v>
      </c>
      <c r="H79" s="22" t="s">
        <v>29</v>
      </c>
      <c r="I79" s="43">
        <f>IF(N79="",0,N79)</f>
        <v>0</v>
      </c>
      <c r="J79" s="43">
        <f t="shared" si="87"/>
        <v>0</v>
      </c>
      <c r="K79" s="43">
        <f t="shared" si="88"/>
        <v>0</v>
      </c>
      <c r="L79" s="32"/>
      <c r="M79" s="32"/>
      <c r="N79" s="32" t="s">
        <v>171</v>
      </c>
      <c r="O79" s="32" t="s">
        <v>171</v>
      </c>
      <c r="P79" s="32" t="s">
        <v>171</v>
      </c>
    </row>
    <row r="80" spans="2:16">
      <c r="B80" s="26"/>
      <c r="C80" s="23" t="s">
        <v>92</v>
      </c>
      <c r="D80" s="6" t="str">
        <f t="shared" ref="D80" si="91">IF(SUM(I80:K80)=0,"\I: ","CHP")</f>
        <v>CHP</v>
      </c>
      <c r="E80" s="23" t="s">
        <v>60</v>
      </c>
      <c r="F80" s="6" t="str">
        <f>F79</f>
        <v>CZ</v>
      </c>
      <c r="G80" s="22" t="str">
        <f>$G$7</f>
        <v>CAP_BND</v>
      </c>
      <c r="H80" t="s">
        <v>30</v>
      </c>
      <c r="I80" s="43">
        <f>IF(SUM(I81:I83)="",0,SUM(I81:I83))</f>
        <v>1420.19</v>
      </c>
      <c r="J80" s="43">
        <f t="shared" ref="J80" si="92">IF(SUM(J81:J83)="",0,SUM(J81:J83))</f>
        <v>1294.5900000000001</v>
      </c>
      <c r="K80" s="43">
        <f t="shared" ref="K80" si="93">IF(SUM(K81:K83)="",0,SUM(K81:K83))</f>
        <v>843.85</v>
      </c>
      <c r="L80" s="32"/>
      <c r="M80" s="32"/>
      <c r="N80" s="32"/>
      <c r="O80" s="32"/>
      <c r="P80" s="32"/>
    </row>
    <row r="81" spans="2:16">
      <c r="B81" s="26">
        <v>14</v>
      </c>
      <c r="C81" s="30" t="s">
        <v>2</v>
      </c>
      <c r="D81" s="6" t="s">
        <v>90</v>
      </c>
      <c r="E81" s="26"/>
      <c r="F81" s="6" t="str">
        <f t="shared" ref="F81:F96" si="94">F80</f>
        <v>CZ</v>
      </c>
      <c r="G81" s="6" t="s">
        <v>90</v>
      </c>
      <c r="H81" s="28"/>
      <c r="I81" s="33">
        <f>IF(N81="",0,N81)</f>
        <v>0</v>
      </c>
      <c r="J81" s="33">
        <f t="shared" ref="J81:J83" si="95">IF(O81="",0,O81)</f>
        <v>0</v>
      </c>
      <c r="K81" s="33">
        <f t="shared" ref="K81:K83" si="96">IF(P81="",0,P81)</f>
        <v>0</v>
      </c>
      <c r="L81" s="33"/>
      <c r="M81" s="33"/>
      <c r="N81" s="32" t="s">
        <v>171</v>
      </c>
      <c r="O81" s="32" t="s">
        <v>171</v>
      </c>
      <c r="P81" s="32" t="s">
        <v>171</v>
      </c>
    </row>
    <row r="82" spans="2:16">
      <c r="B82" s="26">
        <v>19</v>
      </c>
      <c r="C82" s="30" t="s">
        <v>99</v>
      </c>
      <c r="D82" s="6" t="s">
        <v>90</v>
      </c>
      <c r="E82" s="26"/>
      <c r="F82" s="6" t="str">
        <f t="shared" si="94"/>
        <v>CZ</v>
      </c>
      <c r="G82" s="6" t="s">
        <v>90</v>
      </c>
      <c r="H82" s="28"/>
      <c r="I82" s="33">
        <f t="shared" ref="I82:I83" si="97">IF(N82="",0,N82)</f>
        <v>0</v>
      </c>
      <c r="J82" s="33">
        <f t="shared" si="95"/>
        <v>0</v>
      </c>
      <c r="K82" s="33">
        <f t="shared" si="96"/>
        <v>0</v>
      </c>
      <c r="L82" s="33"/>
      <c r="M82" s="33"/>
      <c r="N82" s="32" t="s">
        <v>171</v>
      </c>
      <c r="O82" s="32" t="s">
        <v>171</v>
      </c>
      <c r="P82" s="32" t="s">
        <v>171</v>
      </c>
    </row>
    <row r="83" spans="2:16">
      <c r="B83" s="26">
        <v>24</v>
      </c>
      <c r="C83" s="30" t="s">
        <v>4</v>
      </c>
      <c r="D83" s="6" t="s">
        <v>90</v>
      </c>
      <c r="E83" s="26"/>
      <c r="F83" s="6" t="str">
        <f t="shared" si="94"/>
        <v>CZ</v>
      </c>
      <c r="G83" s="6" t="s">
        <v>90</v>
      </c>
      <c r="H83" s="28"/>
      <c r="I83" s="33">
        <f t="shared" si="97"/>
        <v>1420.19</v>
      </c>
      <c r="J83" s="33">
        <f t="shared" si="95"/>
        <v>1294.5900000000001</v>
      </c>
      <c r="K83" s="33">
        <f t="shared" si="96"/>
        <v>843.85</v>
      </c>
      <c r="L83" s="33"/>
      <c r="M83" s="33"/>
      <c r="N83" s="32">
        <v>1420.19</v>
      </c>
      <c r="O83" s="32">
        <v>1294.5900000000001</v>
      </c>
      <c r="P83" s="32">
        <v>843.85</v>
      </c>
    </row>
    <row r="84" spans="2:16">
      <c r="B84" s="26"/>
      <c r="C84" s="23" t="s">
        <v>92</v>
      </c>
      <c r="D84" s="6" t="str">
        <f t="shared" ref="D84" si="98">IF(SUM(I84:K84)=0,"\I: ","CHP")</f>
        <v>CHP</v>
      </c>
      <c r="E84" s="23" t="s">
        <v>63</v>
      </c>
      <c r="F84" s="6" t="str">
        <f t="shared" si="94"/>
        <v>CZ</v>
      </c>
      <c r="G84" s="22" t="str">
        <f>$G$7</f>
        <v>CAP_BND</v>
      </c>
      <c r="H84" t="s">
        <v>33</v>
      </c>
      <c r="I84" s="43">
        <f>IF(SUM(I85:I87)="",0,SUM(I85:I87))</f>
        <v>3682.9763999999996</v>
      </c>
      <c r="J84" s="43">
        <f t="shared" ref="J84" si="99">IF(SUM(J85:J87)="",0,SUM(J85:J87))</f>
        <v>3693.1499999999996</v>
      </c>
      <c r="K84" s="43">
        <f t="shared" ref="K84" si="100">IF(SUM(K85:K87)="",0,SUM(K85:K87))</f>
        <v>3502.2299999999996</v>
      </c>
      <c r="L84" s="32"/>
      <c r="M84" s="32"/>
      <c r="N84" s="32">
        <v>3682.9763999999996</v>
      </c>
      <c r="O84" s="32">
        <v>3693.1499999999996</v>
      </c>
      <c r="P84" s="32"/>
    </row>
    <row r="85" spans="2:16">
      <c r="B85" s="26">
        <v>35</v>
      </c>
      <c r="C85" s="30" t="s">
        <v>2</v>
      </c>
      <c r="D85" s="6" t="s">
        <v>90</v>
      </c>
      <c r="E85" s="26"/>
      <c r="F85" s="6" t="str">
        <f t="shared" si="94"/>
        <v>CZ</v>
      </c>
      <c r="G85" s="6" t="s">
        <v>90</v>
      </c>
      <c r="H85" s="28"/>
      <c r="I85" s="33">
        <f t="shared" ref="I85:I89" si="101">IF(N85="",0,N85)</f>
        <v>315</v>
      </c>
      <c r="J85" s="33">
        <f t="shared" ref="J85:J89" si="102">IF(O85="",0,O85)</f>
        <v>630</v>
      </c>
      <c r="K85" s="33">
        <f t="shared" ref="K85:K89" si="103">IF(P85="",0,P85)</f>
        <v>630</v>
      </c>
      <c r="L85" s="33"/>
      <c r="M85" s="33"/>
      <c r="N85" s="32">
        <v>315</v>
      </c>
      <c r="O85" s="32">
        <v>630</v>
      </c>
      <c r="P85" s="32">
        <v>630</v>
      </c>
    </row>
    <row r="86" spans="2:16">
      <c r="B86" s="26">
        <v>40</v>
      </c>
      <c r="C86" s="30" t="s">
        <v>99</v>
      </c>
      <c r="D86" s="6" t="s">
        <v>90</v>
      </c>
      <c r="E86" s="26"/>
      <c r="F86" s="6" t="str">
        <f t="shared" si="94"/>
        <v>CZ</v>
      </c>
      <c r="G86" s="6" t="s">
        <v>90</v>
      </c>
      <c r="H86" s="28"/>
      <c r="I86" s="33">
        <f t="shared" si="101"/>
        <v>0</v>
      </c>
      <c r="J86" s="33">
        <f t="shared" si="102"/>
        <v>0</v>
      </c>
      <c r="K86" s="33">
        <f t="shared" si="103"/>
        <v>0</v>
      </c>
      <c r="L86" s="33"/>
      <c r="M86" s="33"/>
      <c r="N86" s="32" t="s">
        <v>171</v>
      </c>
      <c r="O86" s="32" t="s">
        <v>171</v>
      </c>
      <c r="P86" s="32" t="s">
        <v>171</v>
      </c>
    </row>
    <row r="87" spans="2:16">
      <c r="B87" s="26">
        <v>45</v>
      </c>
      <c r="C87" s="30" t="s">
        <v>4</v>
      </c>
      <c r="D87" s="6" t="s">
        <v>90</v>
      </c>
      <c r="E87" s="26"/>
      <c r="F87" s="6" t="str">
        <f t="shared" si="94"/>
        <v>CZ</v>
      </c>
      <c r="G87" s="6" t="s">
        <v>90</v>
      </c>
      <c r="H87" s="28"/>
      <c r="I87" s="33">
        <f t="shared" si="101"/>
        <v>3367.9763999999996</v>
      </c>
      <c r="J87" s="33">
        <f t="shared" si="102"/>
        <v>3063.1499999999996</v>
      </c>
      <c r="K87" s="33">
        <f t="shared" si="103"/>
        <v>2872.2299999999996</v>
      </c>
      <c r="L87" s="33"/>
      <c r="M87" s="33"/>
      <c r="N87" s="32">
        <v>3367.9763999999996</v>
      </c>
      <c r="O87" s="32">
        <v>3063.1499999999996</v>
      </c>
      <c r="P87" s="32">
        <v>2872.2299999999996</v>
      </c>
    </row>
    <row r="88" spans="2:16">
      <c r="B88" s="31">
        <v>51</v>
      </c>
      <c r="C88" t="s">
        <v>7</v>
      </c>
      <c r="D88" s="6" t="str">
        <f t="shared" ref="D88:D90" si="104">IF(SUM(I88:K88)=0,"\I: ","CHP")</f>
        <v>CHP</v>
      </c>
      <c r="E88" t="s">
        <v>64</v>
      </c>
      <c r="F88" s="6" t="str">
        <f t="shared" si="94"/>
        <v>CZ</v>
      </c>
      <c r="G88" s="22" t="str">
        <f t="shared" ref="G88:G90" si="105">$G$7</f>
        <v>CAP_BND</v>
      </c>
      <c r="H88" t="s">
        <v>34</v>
      </c>
      <c r="I88" s="43">
        <f t="shared" si="101"/>
        <v>181.8</v>
      </c>
      <c r="J88" s="43">
        <f t="shared" si="102"/>
        <v>976.8</v>
      </c>
      <c r="K88" s="43">
        <f t="shared" si="103"/>
        <v>976.8</v>
      </c>
      <c r="L88" s="32"/>
      <c r="M88" s="32"/>
      <c r="N88" s="32">
        <v>181.8</v>
      </c>
      <c r="O88" s="32">
        <v>976.8</v>
      </c>
      <c r="P88" s="32">
        <v>976.8</v>
      </c>
    </row>
    <row r="89" spans="2:16">
      <c r="B89" s="26">
        <v>56</v>
      </c>
      <c r="C89" t="s">
        <v>8</v>
      </c>
      <c r="D89" s="6" t="str">
        <f t="shared" si="104"/>
        <v>CHP</v>
      </c>
      <c r="E89" t="s">
        <v>65</v>
      </c>
      <c r="F89" s="6" t="str">
        <f t="shared" si="94"/>
        <v>CZ</v>
      </c>
      <c r="G89" s="22" t="str">
        <f t="shared" si="105"/>
        <v>CAP_BND</v>
      </c>
      <c r="H89" t="s">
        <v>35</v>
      </c>
      <c r="I89" s="43">
        <f t="shared" si="101"/>
        <v>73.900000000000006</v>
      </c>
      <c r="J89" s="43">
        <f t="shared" si="102"/>
        <v>73.900000000000006</v>
      </c>
      <c r="K89" s="43">
        <f t="shared" si="103"/>
        <v>72.5</v>
      </c>
      <c r="L89" s="32"/>
      <c r="M89" s="32"/>
      <c r="N89" s="32">
        <v>73.900000000000006</v>
      </c>
      <c r="O89" s="32">
        <v>73.900000000000006</v>
      </c>
      <c r="P89" s="32">
        <v>72.5</v>
      </c>
    </row>
    <row r="90" spans="2:16">
      <c r="B90" s="26"/>
      <c r="C90" s="23" t="s">
        <v>93</v>
      </c>
      <c r="D90" s="6" t="str">
        <f t="shared" si="104"/>
        <v>CHP</v>
      </c>
      <c r="E90" s="23" t="s">
        <v>66</v>
      </c>
      <c r="F90" s="6" t="str">
        <f t="shared" si="94"/>
        <v>CZ</v>
      </c>
      <c r="G90" s="22" t="str">
        <f t="shared" si="105"/>
        <v>CAP_BND</v>
      </c>
      <c r="H90" t="s">
        <v>36</v>
      </c>
      <c r="I90" s="43">
        <f>IF(SUM(I91:I93)="",0,SUM(I91:I93))</f>
        <v>712.17999999999984</v>
      </c>
      <c r="J90" s="43">
        <f t="shared" ref="J90" si="106">IF(SUM(J91:J93)="",0,SUM(J91:J93))</f>
        <v>712.17999999999984</v>
      </c>
      <c r="K90" s="43">
        <f t="shared" ref="K90" si="107">IF(SUM(K91:K93)="",0,SUM(K91:K93))</f>
        <v>447.48</v>
      </c>
      <c r="L90" s="32"/>
      <c r="M90" s="32"/>
      <c r="N90" s="32"/>
      <c r="O90" s="32"/>
      <c r="P90" s="32"/>
    </row>
    <row r="91" spans="2:16">
      <c r="B91" s="26">
        <v>61</v>
      </c>
      <c r="C91" s="29" t="s">
        <v>4</v>
      </c>
      <c r="D91" s="6" t="s">
        <v>90</v>
      </c>
      <c r="E91" s="27"/>
      <c r="F91" s="6" t="str">
        <f t="shared" si="94"/>
        <v>CZ</v>
      </c>
      <c r="G91" s="6" t="s">
        <v>90</v>
      </c>
      <c r="H91" s="28"/>
      <c r="I91" s="33">
        <f t="shared" ref="I91:I96" si="108">IF(N91="",0,N91)</f>
        <v>73.8</v>
      </c>
      <c r="J91" s="33">
        <f t="shared" ref="J91:J97" si="109">IF(O91="",0,O91)</f>
        <v>73.8</v>
      </c>
      <c r="K91" s="33">
        <f t="shared" ref="K91:K97" si="110">IF(P91="",0,P91)</f>
        <v>73.8</v>
      </c>
      <c r="L91" s="33"/>
      <c r="M91" s="33"/>
      <c r="N91" s="32">
        <v>73.8</v>
      </c>
      <c r="O91" s="32">
        <v>73.8</v>
      </c>
      <c r="P91" s="32">
        <v>73.8</v>
      </c>
    </row>
    <row r="92" spans="2:16">
      <c r="B92" s="26">
        <v>71</v>
      </c>
      <c r="C92" s="29" t="s">
        <v>10</v>
      </c>
      <c r="D92" s="6" t="s">
        <v>90</v>
      </c>
      <c r="E92" s="27"/>
      <c r="F92" s="6" t="str">
        <f t="shared" si="94"/>
        <v>CZ</v>
      </c>
      <c r="G92" s="6" t="s">
        <v>90</v>
      </c>
      <c r="H92" s="28"/>
      <c r="I92" s="33">
        <f t="shared" si="108"/>
        <v>630.37999999999988</v>
      </c>
      <c r="J92" s="33">
        <f t="shared" si="109"/>
        <v>630.37999999999988</v>
      </c>
      <c r="K92" s="33">
        <f t="shared" si="110"/>
        <v>365.68</v>
      </c>
      <c r="L92" s="33"/>
      <c r="M92" s="33"/>
      <c r="N92" s="32">
        <v>630.37999999999988</v>
      </c>
      <c r="O92" s="32">
        <v>630.37999999999988</v>
      </c>
      <c r="P92" s="32">
        <v>365.68</v>
      </c>
    </row>
    <row r="93" spans="2:16">
      <c r="B93" s="26">
        <v>76</v>
      </c>
      <c r="C93" s="29" t="s">
        <v>101</v>
      </c>
      <c r="D93" s="6" t="s">
        <v>90</v>
      </c>
      <c r="E93" s="27"/>
      <c r="F93" s="6" t="str">
        <f t="shared" si="94"/>
        <v>CZ</v>
      </c>
      <c r="G93" s="6" t="s">
        <v>90</v>
      </c>
      <c r="H93" s="28"/>
      <c r="I93" s="33">
        <f t="shared" si="108"/>
        <v>8</v>
      </c>
      <c r="J93" s="33">
        <f t="shared" si="109"/>
        <v>8</v>
      </c>
      <c r="K93" s="33">
        <f t="shared" si="110"/>
        <v>8</v>
      </c>
      <c r="L93" s="33"/>
      <c r="M93" s="33"/>
      <c r="N93" s="32">
        <v>8</v>
      </c>
      <c r="O93" s="32">
        <v>8</v>
      </c>
      <c r="P93" s="32">
        <v>8</v>
      </c>
    </row>
    <row r="94" spans="2:16">
      <c r="B94" s="26">
        <v>81</v>
      </c>
      <c r="C94" t="s">
        <v>12</v>
      </c>
      <c r="D94" s="6" t="str">
        <f t="shared" ref="D94:D96" si="111">IF(SUM(I94:K94)=0,"\I: ","CHP")</f>
        <v>CHP</v>
      </c>
      <c r="E94" t="s">
        <v>62</v>
      </c>
      <c r="F94" s="6" t="str">
        <f t="shared" si="94"/>
        <v>CZ</v>
      </c>
      <c r="G94" s="22" t="str">
        <f t="shared" ref="G94:G96" si="112">$G$7</f>
        <v>CAP_BND</v>
      </c>
      <c r="H94" t="s">
        <v>32</v>
      </c>
      <c r="I94" s="43">
        <f t="shared" si="108"/>
        <v>9.3171999999999997</v>
      </c>
      <c r="J94" s="43">
        <f t="shared" si="109"/>
        <v>9.3171999999999997</v>
      </c>
      <c r="K94" s="43">
        <f t="shared" si="110"/>
        <v>9.3171999999999997</v>
      </c>
      <c r="L94" s="32"/>
      <c r="M94" s="32"/>
      <c r="N94" s="32">
        <v>9.3171999999999997</v>
      </c>
      <c r="O94" s="32">
        <v>9.3171999999999997</v>
      </c>
      <c r="P94" s="32">
        <v>9.3171999999999997</v>
      </c>
    </row>
    <row r="95" spans="2:16">
      <c r="B95" s="26">
        <v>102</v>
      </c>
      <c r="C95" t="s">
        <v>13</v>
      </c>
      <c r="D95" s="6" t="str">
        <f t="shared" si="111"/>
        <v>CHP</v>
      </c>
      <c r="E95" t="s">
        <v>61</v>
      </c>
      <c r="F95" s="6" t="str">
        <f t="shared" si="94"/>
        <v>CZ</v>
      </c>
      <c r="G95" s="22" t="str">
        <f t="shared" si="112"/>
        <v>CAP_BND</v>
      </c>
      <c r="H95" t="s">
        <v>31</v>
      </c>
      <c r="I95" s="43">
        <f t="shared" si="108"/>
        <v>60.8</v>
      </c>
      <c r="J95" s="43">
        <f t="shared" si="109"/>
        <v>58</v>
      </c>
      <c r="K95" s="43">
        <f t="shared" si="110"/>
        <v>14</v>
      </c>
      <c r="L95" s="32"/>
      <c r="M95" s="32"/>
      <c r="N95" s="32">
        <v>60.8</v>
      </c>
      <c r="O95" s="32">
        <v>58</v>
      </c>
      <c r="P95" s="32">
        <v>14</v>
      </c>
    </row>
    <row r="96" spans="2:16">
      <c r="B96" s="35">
        <v>118</v>
      </c>
      <c r="C96" s="5" t="s">
        <v>14</v>
      </c>
      <c r="D96" s="5" t="str">
        <f t="shared" si="111"/>
        <v>CHP</v>
      </c>
      <c r="E96" s="5" t="s">
        <v>58</v>
      </c>
      <c r="F96" s="5" t="str">
        <f t="shared" si="94"/>
        <v>CZ</v>
      </c>
      <c r="G96" s="36" t="str">
        <f t="shared" si="112"/>
        <v>CAP_BND</v>
      </c>
      <c r="H96" s="5" t="s">
        <v>28</v>
      </c>
      <c r="I96" s="44">
        <f t="shared" si="108"/>
        <v>120.62219999999999</v>
      </c>
      <c r="J96" s="44">
        <f t="shared" si="109"/>
        <v>126.33920000000001</v>
      </c>
      <c r="K96" s="44">
        <f t="shared" si="110"/>
        <v>126.33920000000001</v>
      </c>
      <c r="L96" s="32"/>
      <c r="M96" s="32"/>
      <c r="N96" s="40">
        <v>120.62219999999999</v>
      </c>
      <c r="O96" s="40">
        <v>126.33920000000001</v>
      </c>
      <c r="P96" s="40">
        <v>126.33920000000001</v>
      </c>
    </row>
    <row r="97" spans="2:16">
      <c r="B97" s="26">
        <v>9</v>
      </c>
      <c r="C97" t="s">
        <v>1</v>
      </c>
      <c r="D97" s="6" t="str">
        <f>IF(SUM(I97:K97)=0,"\I: ","CHP")</f>
        <v xml:space="preserve">\I: </v>
      </c>
      <c r="E97" t="s">
        <v>59</v>
      </c>
      <c r="F97" s="34" t="s">
        <v>106</v>
      </c>
      <c r="G97" s="22" t="str">
        <f>$G$7</f>
        <v>CAP_BND</v>
      </c>
      <c r="H97" s="22" t="s">
        <v>29</v>
      </c>
      <c r="I97" s="43">
        <f>IF(N97="",0,N97)</f>
        <v>0</v>
      </c>
      <c r="J97" s="43">
        <f t="shared" si="109"/>
        <v>0</v>
      </c>
      <c r="K97" s="43">
        <f t="shared" si="110"/>
        <v>0</v>
      </c>
      <c r="L97" s="32"/>
      <c r="M97" s="32"/>
      <c r="N97" s="32" t="s">
        <v>171</v>
      </c>
      <c r="O97" s="32" t="s">
        <v>171</v>
      </c>
      <c r="P97" s="32" t="s">
        <v>171</v>
      </c>
    </row>
    <row r="98" spans="2:16">
      <c r="B98" s="26"/>
      <c r="C98" s="23" t="s">
        <v>92</v>
      </c>
      <c r="D98" s="6" t="str">
        <f t="shared" ref="D98" si="113">IF(SUM(I98:K98)=0,"\I: ","CHP")</f>
        <v>CHP</v>
      </c>
      <c r="E98" s="23" t="s">
        <v>60</v>
      </c>
      <c r="F98" s="6" t="str">
        <f>F97</f>
        <v>DE</v>
      </c>
      <c r="G98" s="22" t="str">
        <f>$G$7</f>
        <v>CAP_BND</v>
      </c>
      <c r="H98" t="s">
        <v>30</v>
      </c>
      <c r="I98" s="43">
        <f>IF(SUM(I99:I101)="",0,SUM(I99:I101))</f>
        <v>7266.7999999999993</v>
      </c>
      <c r="J98" s="43">
        <f t="shared" ref="J98" si="114">IF(SUM(J99:J101)="",0,SUM(J99:J101))</f>
        <v>10645.3</v>
      </c>
      <c r="K98" s="43">
        <f t="shared" ref="K98" si="115">IF(SUM(K99:K101)="",0,SUM(K99:K101))</f>
        <v>9845.5</v>
      </c>
      <c r="L98" s="32"/>
      <c r="M98" s="32"/>
      <c r="N98" s="32"/>
      <c r="O98" s="32"/>
      <c r="P98" s="32"/>
    </row>
    <row r="99" spans="2:16">
      <c r="B99" s="26">
        <v>14</v>
      </c>
      <c r="C99" s="30" t="s">
        <v>2</v>
      </c>
      <c r="D99" s="6" t="s">
        <v>90</v>
      </c>
      <c r="E99" s="26"/>
      <c r="F99" s="6" t="str">
        <f t="shared" ref="F99:F114" si="116">F98</f>
        <v>DE</v>
      </c>
      <c r="G99" s="6" t="s">
        <v>90</v>
      </c>
      <c r="H99" s="28"/>
      <c r="I99" s="33">
        <f>IF(N99="",0,N99)</f>
        <v>838</v>
      </c>
      <c r="J99" s="33">
        <f t="shared" ref="J99:J101" si="117">IF(O99="",0,O99)</f>
        <v>4220.5</v>
      </c>
      <c r="K99" s="33">
        <f t="shared" ref="K99:K101" si="118">IF(P99="",0,P99)</f>
        <v>4220.5</v>
      </c>
      <c r="L99" s="33"/>
      <c r="M99" s="33"/>
      <c r="N99" s="32">
        <v>838</v>
      </c>
      <c r="O99" s="32">
        <v>4220.5</v>
      </c>
      <c r="P99" s="32">
        <v>4220.5</v>
      </c>
    </row>
    <row r="100" spans="2:16">
      <c r="B100" s="26">
        <v>19</v>
      </c>
      <c r="C100" s="30" t="s">
        <v>99</v>
      </c>
      <c r="D100" s="6" t="s">
        <v>90</v>
      </c>
      <c r="E100" s="26"/>
      <c r="F100" s="6" t="str">
        <f t="shared" si="116"/>
        <v>DE</v>
      </c>
      <c r="G100" s="6" t="s">
        <v>90</v>
      </c>
      <c r="H100" s="28"/>
      <c r="I100" s="33">
        <f t="shared" ref="I100:I101" si="119">IF(N100="",0,N100)</f>
        <v>0</v>
      </c>
      <c r="J100" s="33">
        <f t="shared" si="117"/>
        <v>0</v>
      </c>
      <c r="K100" s="33">
        <f t="shared" si="118"/>
        <v>0</v>
      </c>
      <c r="L100" s="33"/>
      <c r="M100" s="33"/>
      <c r="N100" s="32" t="s">
        <v>171</v>
      </c>
      <c r="O100" s="32" t="s">
        <v>171</v>
      </c>
      <c r="P100" s="32" t="s">
        <v>171</v>
      </c>
    </row>
    <row r="101" spans="2:16">
      <c r="B101" s="26">
        <v>24</v>
      </c>
      <c r="C101" s="30" t="s">
        <v>4</v>
      </c>
      <c r="D101" s="6" t="s">
        <v>90</v>
      </c>
      <c r="E101" s="26"/>
      <c r="F101" s="6" t="str">
        <f t="shared" si="116"/>
        <v>DE</v>
      </c>
      <c r="G101" s="6" t="s">
        <v>90</v>
      </c>
      <c r="H101" s="28"/>
      <c r="I101" s="33">
        <f t="shared" si="119"/>
        <v>6428.7999999999993</v>
      </c>
      <c r="J101" s="33">
        <f t="shared" si="117"/>
        <v>6424.7999999999993</v>
      </c>
      <c r="K101" s="33">
        <f t="shared" si="118"/>
        <v>5625</v>
      </c>
      <c r="L101" s="33"/>
      <c r="M101" s="33"/>
      <c r="N101" s="32">
        <v>6428.7999999999993</v>
      </c>
      <c r="O101" s="32">
        <v>6424.7999999999993</v>
      </c>
      <c r="P101" s="32">
        <v>5625</v>
      </c>
    </row>
    <row r="102" spans="2:16">
      <c r="B102" s="26"/>
      <c r="C102" s="23" t="s">
        <v>92</v>
      </c>
      <c r="D102" s="6" t="str">
        <f t="shared" ref="D102" si="120">IF(SUM(I102:K102)=0,"\I: ","CHP")</f>
        <v>CHP</v>
      </c>
      <c r="E102" s="23" t="s">
        <v>63</v>
      </c>
      <c r="F102" s="6" t="str">
        <f t="shared" si="116"/>
        <v>DE</v>
      </c>
      <c r="G102" s="22" t="str">
        <f>$G$7</f>
        <v>CAP_BND</v>
      </c>
      <c r="H102" t="s">
        <v>33</v>
      </c>
      <c r="I102" s="43">
        <f>IF(SUM(I103:I105)="",0,SUM(I103:I105))</f>
        <v>1236.5999999999999</v>
      </c>
      <c r="J102" s="43">
        <f t="shared" ref="J102" si="121">IF(SUM(J103:J105)="",0,SUM(J103:J105))</f>
        <v>1236.5999999999999</v>
      </c>
      <c r="K102" s="43">
        <f t="shared" ref="K102" si="122">IF(SUM(K103:K105)="",0,SUM(K103:K105))</f>
        <v>1041.5</v>
      </c>
      <c r="L102" s="32"/>
      <c r="M102" s="32"/>
      <c r="N102" s="32">
        <v>1236.5999999999999</v>
      </c>
      <c r="O102" s="32">
        <v>1236.5999999999999</v>
      </c>
      <c r="P102" s="32"/>
    </row>
    <row r="103" spans="2:16">
      <c r="B103" s="26">
        <v>35</v>
      </c>
      <c r="C103" s="30" t="s">
        <v>2</v>
      </c>
      <c r="D103" s="6" t="s">
        <v>90</v>
      </c>
      <c r="E103" s="26"/>
      <c r="F103" s="6" t="str">
        <f t="shared" si="116"/>
        <v>DE</v>
      </c>
      <c r="G103" s="6" t="s">
        <v>90</v>
      </c>
      <c r="H103" s="28"/>
      <c r="I103" s="33">
        <f t="shared" ref="I103:I107" si="123">IF(N103="",0,N103)</f>
        <v>0</v>
      </c>
      <c r="J103" s="33">
        <f t="shared" ref="J103:J107" si="124">IF(O103="",0,O103)</f>
        <v>0</v>
      </c>
      <c r="K103" s="33">
        <f t="shared" ref="K103:K107" si="125">IF(P103="",0,P103)</f>
        <v>0</v>
      </c>
      <c r="L103" s="33"/>
      <c r="M103" s="33"/>
      <c r="N103" s="32" t="s">
        <v>171</v>
      </c>
      <c r="O103" s="32" t="s">
        <v>171</v>
      </c>
      <c r="P103" s="32" t="s">
        <v>171</v>
      </c>
    </row>
    <row r="104" spans="2:16">
      <c r="B104" s="26">
        <v>40</v>
      </c>
      <c r="C104" s="30" t="s">
        <v>99</v>
      </c>
      <c r="D104" s="6" t="s">
        <v>90</v>
      </c>
      <c r="E104" s="26"/>
      <c r="F104" s="6" t="str">
        <f t="shared" si="116"/>
        <v>DE</v>
      </c>
      <c r="G104" s="6" t="s">
        <v>90</v>
      </c>
      <c r="H104" s="28"/>
      <c r="I104" s="33">
        <f t="shared" si="123"/>
        <v>0</v>
      </c>
      <c r="J104" s="33">
        <f t="shared" si="124"/>
        <v>0</v>
      </c>
      <c r="K104" s="33">
        <f t="shared" si="125"/>
        <v>0</v>
      </c>
      <c r="L104" s="33"/>
      <c r="M104" s="33"/>
      <c r="N104" s="32" t="s">
        <v>171</v>
      </c>
      <c r="O104" s="32" t="s">
        <v>171</v>
      </c>
      <c r="P104" s="32" t="s">
        <v>171</v>
      </c>
    </row>
    <row r="105" spans="2:16">
      <c r="B105" s="26">
        <v>45</v>
      </c>
      <c r="C105" s="30" t="s">
        <v>4</v>
      </c>
      <c r="D105" s="6" t="s">
        <v>90</v>
      </c>
      <c r="E105" s="26"/>
      <c r="F105" s="6" t="str">
        <f t="shared" si="116"/>
        <v>DE</v>
      </c>
      <c r="G105" s="6" t="s">
        <v>90</v>
      </c>
      <c r="H105" s="28"/>
      <c r="I105" s="33">
        <f t="shared" si="123"/>
        <v>1236.5999999999999</v>
      </c>
      <c r="J105" s="33">
        <f t="shared" si="124"/>
        <v>1236.5999999999999</v>
      </c>
      <c r="K105" s="33">
        <f t="shared" si="125"/>
        <v>1041.5</v>
      </c>
      <c r="L105" s="33"/>
      <c r="M105" s="33"/>
      <c r="N105" s="32">
        <v>1236.5999999999999</v>
      </c>
      <c r="O105" s="32">
        <v>1236.5999999999999</v>
      </c>
      <c r="P105" s="32">
        <v>1041.5</v>
      </c>
    </row>
    <row r="106" spans="2:16">
      <c r="B106" s="31">
        <v>51</v>
      </c>
      <c r="C106" t="s">
        <v>7</v>
      </c>
      <c r="D106" s="6" t="str">
        <f t="shared" ref="D106:D108" si="126">IF(SUM(I106:K106)=0,"\I: ","CHP")</f>
        <v>CHP</v>
      </c>
      <c r="E106" t="s">
        <v>64</v>
      </c>
      <c r="F106" s="6" t="str">
        <f t="shared" si="116"/>
        <v>DE</v>
      </c>
      <c r="G106" s="22" t="str">
        <f t="shared" ref="G106:G108" si="127">$G$7</f>
        <v>CAP_BND</v>
      </c>
      <c r="H106" t="s">
        <v>34</v>
      </c>
      <c r="I106" s="43">
        <f t="shared" si="123"/>
        <v>7885.2800000000007</v>
      </c>
      <c r="J106" s="43">
        <f t="shared" si="124"/>
        <v>10776.28</v>
      </c>
      <c r="K106" s="43">
        <f t="shared" si="125"/>
        <v>12220.38</v>
      </c>
      <c r="L106" s="32"/>
      <c r="M106" s="32"/>
      <c r="N106" s="32">
        <v>7885.2800000000007</v>
      </c>
      <c r="O106" s="32">
        <v>10776.28</v>
      </c>
      <c r="P106" s="32">
        <v>12220.38</v>
      </c>
    </row>
    <row r="107" spans="2:16">
      <c r="B107" s="26">
        <v>56</v>
      </c>
      <c r="C107" t="s">
        <v>8</v>
      </c>
      <c r="D107" s="6" t="str">
        <f t="shared" si="126"/>
        <v>CHP</v>
      </c>
      <c r="E107" t="s">
        <v>65</v>
      </c>
      <c r="F107" s="6" t="str">
        <f t="shared" si="116"/>
        <v>DE</v>
      </c>
      <c r="G107" s="22" t="str">
        <f t="shared" si="127"/>
        <v>CAP_BND</v>
      </c>
      <c r="H107" t="s">
        <v>35</v>
      </c>
      <c r="I107" s="43">
        <f t="shared" si="123"/>
        <v>2177.9161730051401</v>
      </c>
      <c r="J107" s="43">
        <f t="shared" si="124"/>
        <v>2291.8261730051404</v>
      </c>
      <c r="K107" s="43">
        <f t="shared" si="125"/>
        <v>1521.0911730051398</v>
      </c>
      <c r="L107" s="32"/>
      <c r="M107" s="32"/>
      <c r="N107" s="32">
        <v>2177.9161730051401</v>
      </c>
      <c r="O107" s="32">
        <v>2291.8261730051404</v>
      </c>
      <c r="P107" s="32">
        <v>1521.0911730051398</v>
      </c>
    </row>
    <row r="108" spans="2:16">
      <c r="B108" s="26"/>
      <c r="C108" s="23" t="s">
        <v>93</v>
      </c>
      <c r="D108" s="6" t="str">
        <f t="shared" si="126"/>
        <v>CHP</v>
      </c>
      <c r="E108" s="23" t="s">
        <v>66</v>
      </c>
      <c r="F108" s="6" t="str">
        <f t="shared" si="116"/>
        <v>DE</v>
      </c>
      <c r="G108" s="22" t="str">
        <f t="shared" si="127"/>
        <v>CAP_BND</v>
      </c>
      <c r="H108" t="s">
        <v>36</v>
      </c>
      <c r="I108" s="43">
        <f>IF(SUM(I109:I111)="",0,SUM(I109:I111))</f>
        <v>2922.7350000000006</v>
      </c>
      <c r="J108" s="43">
        <f t="shared" ref="J108" si="128">IF(SUM(J109:J111)="",0,SUM(J109:J111))</f>
        <v>3205.6350000000002</v>
      </c>
      <c r="K108" s="43">
        <f t="shared" ref="K108" si="129">IF(SUM(K109:K111)="",0,SUM(K109:K111))</f>
        <v>2460.2000000000003</v>
      </c>
      <c r="L108" s="32"/>
      <c r="M108" s="32"/>
      <c r="N108" s="32"/>
      <c r="O108" s="32"/>
      <c r="P108" s="32"/>
    </row>
    <row r="109" spans="2:16">
      <c r="B109" s="26">
        <v>61</v>
      </c>
      <c r="C109" s="29" t="s">
        <v>4</v>
      </c>
      <c r="D109" s="6" t="s">
        <v>90</v>
      </c>
      <c r="E109" s="27"/>
      <c r="F109" s="6" t="str">
        <f t="shared" si="116"/>
        <v>DE</v>
      </c>
      <c r="G109" s="6" t="s">
        <v>90</v>
      </c>
      <c r="H109" s="28"/>
      <c r="I109" s="33">
        <f t="shared" ref="I109:I114" si="130">IF(N109="",0,N109)</f>
        <v>2104.1350000000002</v>
      </c>
      <c r="J109" s="33">
        <f t="shared" ref="J109:J115" si="131">IF(O109="",0,O109)</f>
        <v>2337.5349999999999</v>
      </c>
      <c r="K109" s="33">
        <f t="shared" ref="K109:K115" si="132">IF(P109="",0,P109)</f>
        <v>1724.3</v>
      </c>
      <c r="L109" s="33"/>
      <c r="M109" s="33"/>
      <c r="N109" s="32">
        <v>2104.1350000000002</v>
      </c>
      <c r="O109" s="32">
        <v>2337.5349999999999</v>
      </c>
      <c r="P109" s="32">
        <v>1724.3</v>
      </c>
    </row>
    <row r="110" spans="2:16">
      <c r="B110" s="26">
        <v>71</v>
      </c>
      <c r="C110" s="29" t="s">
        <v>10</v>
      </c>
      <c r="D110" s="6" t="s">
        <v>90</v>
      </c>
      <c r="E110" s="27"/>
      <c r="F110" s="6" t="str">
        <f t="shared" si="116"/>
        <v>DE</v>
      </c>
      <c r="G110" s="6" t="s">
        <v>90</v>
      </c>
      <c r="H110" s="28"/>
      <c r="I110" s="33">
        <f t="shared" si="130"/>
        <v>387.3</v>
      </c>
      <c r="J110" s="33">
        <f t="shared" si="131"/>
        <v>436.8</v>
      </c>
      <c r="K110" s="33">
        <f t="shared" si="132"/>
        <v>331</v>
      </c>
      <c r="L110" s="33"/>
      <c r="M110" s="33"/>
      <c r="N110" s="32">
        <v>387.3</v>
      </c>
      <c r="O110" s="32">
        <v>436.8</v>
      </c>
      <c r="P110" s="32">
        <v>331</v>
      </c>
    </row>
    <row r="111" spans="2:16">
      <c r="B111" s="26">
        <v>76</v>
      </c>
      <c r="C111" s="29" t="s">
        <v>101</v>
      </c>
      <c r="D111" s="6" t="s">
        <v>90</v>
      </c>
      <c r="E111" s="27"/>
      <c r="F111" s="6" t="str">
        <f t="shared" si="116"/>
        <v>DE</v>
      </c>
      <c r="G111" s="6" t="s">
        <v>90</v>
      </c>
      <c r="H111" s="28"/>
      <c r="I111" s="33">
        <f t="shared" si="130"/>
        <v>431.3</v>
      </c>
      <c r="J111" s="33">
        <f t="shared" si="131"/>
        <v>431.3</v>
      </c>
      <c r="K111" s="33">
        <f t="shared" si="132"/>
        <v>404.9</v>
      </c>
      <c r="L111" s="33"/>
      <c r="M111" s="33"/>
      <c r="N111" s="32">
        <v>431.3</v>
      </c>
      <c r="O111" s="32">
        <v>431.3</v>
      </c>
      <c r="P111" s="32">
        <v>404.9</v>
      </c>
    </row>
    <row r="112" spans="2:16">
      <c r="B112" s="26">
        <v>81</v>
      </c>
      <c r="C112" t="s">
        <v>12</v>
      </c>
      <c r="D112" s="6" t="str">
        <f t="shared" ref="D112:D114" si="133">IF(SUM(I112:K112)=0,"\I: ","CHP")</f>
        <v>CHP</v>
      </c>
      <c r="E112" t="s">
        <v>62</v>
      </c>
      <c r="F112" s="6" t="str">
        <f t="shared" si="116"/>
        <v>DE</v>
      </c>
      <c r="G112" s="22" t="str">
        <f t="shared" ref="G112:G114" si="134">$G$7</f>
        <v>CAP_BND</v>
      </c>
      <c r="H112" t="s">
        <v>32</v>
      </c>
      <c r="I112" s="43">
        <f t="shared" si="130"/>
        <v>330.46999999999997</v>
      </c>
      <c r="J112" s="43">
        <f t="shared" si="131"/>
        <v>240.87</v>
      </c>
      <c r="K112" s="43">
        <f t="shared" si="132"/>
        <v>61.25</v>
      </c>
      <c r="L112" s="32"/>
      <c r="M112" s="32"/>
      <c r="N112" s="32">
        <v>330.46999999999997</v>
      </c>
      <c r="O112" s="32">
        <v>240.87</v>
      </c>
      <c r="P112" s="32">
        <v>61.25</v>
      </c>
    </row>
    <row r="113" spans="2:16">
      <c r="B113" s="26">
        <v>102</v>
      </c>
      <c r="C113" t="s">
        <v>13</v>
      </c>
      <c r="D113" s="6" t="str">
        <f t="shared" si="133"/>
        <v>CHP</v>
      </c>
      <c r="E113" t="s">
        <v>61</v>
      </c>
      <c r="F113" s="6" t="str">
        <f t="shared" si="116"/>
        <v>DE</v>
      </c>
      <c r="G113" s="22" t="str">
        <f t="shared" si="134"/>
        <v>CAP_BND</v>
      </c>
      <c r="H113" t="s">
        <v>31</v>
      </c>
      <c r="I113" s="43">
        <f t="shared" si="130"/>
        <v>830.4</v>
      </c>
      <c r="J113" s="43">
        <f t="shared" si="131"/>
        <v>763.3</v>
      </c>
      <c r="K113" s="43">
        <f t="shared" si="132"/>
        <v>756</v>
      </c>
      <c r="L113" s="32"/>
      <c r="M113" s="32"/>
      <c r="N113" s="32">
        <v>830.4</v>
      </c>
      <c r="O113" s="32">
        <v>763.3</v>
      </c>
      <c r="P113" s="32">
        <v>756</v>
      </c>
    </row>
    <row r="114" spans="2:16">
      <c r="B114" s="35">
        <v>118</v>
      </c>
      <c r="C114" s="5" t="s">
        <v>14</v>
      </c>
      <c r="D114" s="5" t="str">
        <f t="shared" si="133"/>
        <v>CHP</v>
      </c>
      <c r="E114" s="5" t="s">
        <v>58</v>
      </c>
      <c r="F114" s="5" t="str">
        <f t="shared" si="116"/>
        <v>DE</v>
      </c>
      <c r="G114" s="36" t="str">
        <f t="shared" si="134"/>
        <v>CAP_BND</v>
      </c>
      <c r="H114" s="5" t="s">
        <v>28</v>
      </c>
      <c r="I114" s="44">
        <f t="shared" si="130"/>
        <v>1743.5749999999998</v>
      </c>
      <c r="J114" s="44">
        <f t="shared" si="131"/>
        <v>1737.5749999999998</v>
      </c>
      <c r="K114" s="44">
        <f t="shared" si="132"/>
        <v>1616.9749999999999</v>
      </c>
      <c r="L114" s="32"/>
      <c r="M114" s="32"/>
      <c r="N114" s="40">
        <v>1743.5749999999998</v>
      </c>
      <c r="O114" s="40">
        <v>1737.5749999999998</v>
      </c>
      <c r="P114" s="40">
        <v>1616.9749999999999</v>
      </c>
    </row>
    <row r="115" spans="2:16">
      <c r="B115" s="26">
        <v>9</v>
      </c>
      <c r="C115" t="s">
        <v>1</v>
      </c>
      <c r="D115" s="6" t="str">
        <f>IF(SUM(I115:K115)=0,"\I: ","CHP")</f>
        <v xml:space="preserve">\I: </v>
      </c>
      <c r="E115" t="s">
        <v>59</v>
      </c>
      <c r="F115" s="34" t="s">
        <v>107</v>
      </c>
      <c r="G115" s="22" t="str">
        <f>$G$7</f>
        <v>CAP_BND</v>
      </c>
      <c r="H115" s="22" t="s">
        <v>29</v>
      </c>
      <c r="I115" s="43">
        <f>IF(N115="",0,N115)</f>
        <v>0</v>
      </c>
      <c r="J115" s="43">
        <f t="shared" si="131"/>
        <v>0</v>
      </c>
      <c r="K115" s="43">
        <f t="shared" si="132"/>
        <v>0</v>
      </c>
      <c r="L115" s="32"/>
      <c r="M115" s="32"/>
      <c r="N115" s="32" t="s">
        <v>171</v>
      </c>
      <c r="O115" s="32" t="s">
        <v>171</v>
      </c>
      <c r="P115" s="32" t="s">
        <v>171</v>
      </c>
    </row>
    <row r="116" spans="2:16">
      <c r="B116" s="26"/>
      <c r="C116" s="23" t="s">
        <v>92</v>
      </c>
      <c r="D116" s="6" t="str">
        <f t="shared" ref="D116" si="135">IF(SUM(I116:K116)=0,"\I: ","CHP")</f>
        <v>CHP</v>
      </c>
      <c r="E116" s="23" t="s">
        <v>60</v>
      </c>
      <c r="F116" s="6" t="str">
        <f>F115</f>
        <v>DK</v>
      </c>
      <c r="G116" s="22" t="str">
        <f>$G$7</f>
        <v>CAP_BND</v>
      </c>
      <c r="H116" t="s">
        <v>30</v>
      </c>
      <c r="I116" s="43">
        <f>IF(SUM(I117:I119)="",0,SUM(I117:I119))</f>
        <v>5223.1000000000004</v>
      </c>
      <c r="J116" s="43">
        <f t="shared" ref="J116" si="136">IF(SUM(J117:J119)="",0,SUM(J117:J119))</f>
        <v>4823.1000000000004</v>
      </c>
      <c r="K116" s="43">
        <f t="shared" ref="K116" si="137">IF(SUM(K117:K119)="",0,SUM(K117:K119))</f>
        <v>4437.1000000000004</v>
      </c>
      <c r="L116" s="32"/>
      <c r="M116" s="32"/>
      <c r="N116" s="32"/>
      <c r="O116" s="32"/>
      <c r="P116" s="32"/>
    </row>
    <row r="117" spans="2:16">
      <c r="B117" s="26">
        <v>14</v>
      </c>
      <c r="C117" s="30" t="s">
        <v>2</v>
      </c>
      <c r="D117" s="6" t="s">
        <v>90</v>
      </c>
      <c r="E117" s="26"/>
      <c r="F117" s="6" t="str">
        <f t="shared" ref="F117:F132" si="138">F116</f>
        <v>DK</v>
      </c>
      <c r="G117" s="6" t="s">
        <v>90</v>
      </c>
      <c r="H117" s="28"/>
      <c r="I117" s="33">
        <f>IF(N117="",0,N117)</f>
        <v>2826</v>
      </c>
      <c r="J117" s="33">
        <f t="shared" ref="J117:J119" si="139">IF(O117="",0,O117)</f>
        <v>2826</v>
      </c>
      <c r="K117" s="33">
        <f t="shared" ref="K117:K119" si="140">IF(P117="",0,P117)</f>
        <v>2576</v>
      </c>
      <c r="L117" s="33"/>
      <c r="M117" s="33"/>
      <c r="N117" s="32">
        <v>2826</v>
      </c>
      <c r="O117" s="32">
        <v>2826</v>
      </c>
      <c r="P117" s="32">
        <v>2576</v>
      </c>
    </row>
    <row r="118" spans="2:16">
      <c r="B118" s="26">
        <v>19</v>
      </c>
      <c r="C118" s="30" t="s">
        <v>99</v>
      </c>
      <c r="D118" s="6" t="s">
        <v>90</v>
      </c>
      <c r="E118" s="26"/>
      <c r="F118" s="6" t="str">
        <f t="shared" si="138"/>
        <v>DK</v>
      </c>
      <c r="G118" s="6" t="s">
        <v>90</v>
      </c>
      <c r="H118" s="28"/>
      <c r="I118" s="33">
        <f t="shared" ref="I118:I119" si="141">IF(N118="",0,N118)</f>
        <v>0</v>
      </c>
      <c r="J118" s="33">
        <f t="shared" si="139"/>
        <v>0</v>
      </c>
      <c r="K118" s="33">
        <f t="shared" si="140"/>
        <v>0</v>
      </c>
      <c r="L118" s="33"/>
      <c r="M118" s="33"/>
      <c r="N118" s="32" t="s">
        <v>171</v>
      </c>
      <c r="O118" s="32" t="s">
        <v>171</v>
      </c>
      <c r="P118" s="32" t="s">
        <v>171</v>
      </c>
    </row>
    <row r="119" spans="2:16">
      <c r="B119" s="26">
        <v>24</v>
      </c>
      <c r="C119" s="30" t="s">
        <v>4</v>
      </c>
      <c r="D119" s="6" t="s">
        <v>90</v>
      </c>
      <c r="E119" s="26"/>
      <c r="F119" s="6" t="str">
        <f t="shared" si="138"/>
        <v>DK</v>
      </c>
      <c r="G119" s="6" t="s">
        <v>90</v>
      </c>
      <c r="H119" s="28"/>
      <c r="I119" s="33">
        <f t="shared" si="141"/>
        <v>2397.1</v>
      </c>
      <c r="J119" s="33">
        <f t="shared" si="139"/>
        <v>1997.1</v>
      </c>
      <c r="K119" s="33">
        <f t="shared" si="140"/>
        <v>1861.1</v>
      </c>
      <c r="L119" s="33"/>
      <c r="M119" s="33"/>
      <c r="N119" s="32">
        <v>2397.1</v>
      </c>
      <c r="O119" s="32">
        <v>1997.1</v>
      </c>
      <c r="P119" s="32">
        <v>1861.1</v>
      </c>
    </row>
    <row r="120" spans="2:16">
      <c r="B120" s="26"/>
      <c r="C120" s="23" t="s">
        <v>92</v>
      </c>
      <c r="D120" s="6" t="str">
        <f t="shared" ref="D120" si="142">IF(SUM(I120:K120)=0,"\I: ","CHP")</f>
        <v xml:space="preserve">\I: </v>
      </c>
      <c r="E120" s="23" t="s">
        <v>63</v>
      </c>
      <c r="F120" s="6" t="str">
        <f t="shared" si="138"/>
        <v>DK</v>
      </c>
      <c r="G120" s="22" t="str">
        <f>$G$7</f>
        <v>CAP_BND</v>
      </c>
      <c r="H120" t="s">
        <v>33</v>
      </c>
      <c r="I120" s="43">
        <f>IF(SUM(I121:I123)="",0,SUM(I121:I123))</f>
        <v>0</v>
      </c>
      <c r="J120" s="43">
        <f t="shared" ref="J120" si="143">IF(SUM(J121:J123)="",0,SUM(J121:J123))</f>
        <v>0</v>
      </c>
      <c r="K120" s="43">
        <f t="shared" ref="K120" si="144">IF(SUM(K121:K123)="",0,SUM(K121:K123))</f>
        <v>0</v>
      </c>
      <c r="L120" s="32"/>
      <c r="M120" s="32"/>
      <c r="N120" s="32" t="s">
        <v>171</v>
      </c>
      <c r="O120" s="32" t="s">
        <v>171</v>
      </c>
      <c r="P120" s="32"/>
    </row>
    <row r="121" spans="2:16">
      <c r="B121" s="26">
        <v>35</v>
      </c>
      <c r="C121" s="30" t="s">
        <v>2</v>
      </c>
      <c r="D121" s="6" t="s">
        <v>90</v>
      </c>
      <c r="E121" s="26"/>
      <c r="F121" s="6" t="str">
        <f t="shared" si="138"/>
        <v>DK</v>
      </c>
      <c r="G121" s="6" t="s">
        <v>90</v>
      </c>
      <c r="H121" s="28"/>
      <c r="I121" s="33">
        <f t="shared" ref="I121:I125" si="145">IF(N121="",0,N121)</f>
        <v>0</v>
      </c>
      <c r="J121" s="33">
        <f t="shared" ref="J121:J125" si="146">IF(O121="",0,O121)</f>
        <v>0</v>
      </c>
      <c r="K121" s="33">
        <f t="shared" ref="K121:K125" si="147">IF(P121="",0,P121)</f>
        <v>0</v>
      </c>
      <c r="L121" s="33"/>
      <c r="M121" s="33"/>
      <c r="N121" s="32" t="s">
        <v>171</v>
      </c>
      <c r="O121" s="32" t="s">
        <v>171</v>
      </c>
      <c r="P121" s="32" t="s">
        <v>171</v>
      </c>
    </row>
    <row r="122" spans="2:16">
      <c r="B122" s="26">
        <v>40</v>
      </c>
      <c r="C122" s="30" t="s">
        <v>99</v>
      </c>
      <c r="D122" s="6" t="s">
        <v>90</v>
      </c>
      <c r="E122" s="26"/>
      <c r="F122" s="6" t="str">
        <f t="shared" si="138"/>
        <v>DK</v>
      </c>
      <c r="G122" s="6" t="s">
        <v>90</v>
      </c>
      <c r="H122" s="28"/>
      <c r="I122" s="33">
        <f t="shared" si="145"/>
        <v>0</v>
      </c>
      <c r="J122" s="33">
        <f t="shared" si="146"/>
        <v>0</v>
      </c>
      <c r="K122" s="33">
        <f t="shared" si="147"/>
        <v>0</v>
      </c>
      <c r="L122" s="33"/>
      <c r="M122" s="33"/>
      <c r="N122" s="32" t="s">
        <v>171</v>
      </c>
      <c r="O122" s="32" t="s">
        <v>171</v>
      </c>
      <c r="P122" s="32" t="s">
        <v>171</v>
      </c>
    </row>
    <row r="123" spans="2:16">
      <c r="B123" s="26">
        <v>45</v>
      </c>
      <c r="C123" s="30" t="s">
        <v>4</v>
      </c>
      <c r="D123" s="6" t="s">
        <v>90</v>
      </c>
      <c r="E123" s="26"/>
      <c r="F123" s="6" t="str">
        <f t="shared" si="138"/>
        <v>DK</v>
      </c>
      <c r="G123" s="6" t="s">
        <v>90</v>
      </c>
      <c r="H123" s="28"/>
      <c r="I123" s="33">
        <f t="shared" si="145"/>
        <v>0</v>
      </c>
      <c r="J123" s="33">
        <f t="shared" si="146"/>
        <v>0</v>
      </c>
      <c r="K123" s="33">
        <f t="shared" si="147"/>
        <v>0</v>
      </c>
      <c r="L123" s="33"/>
      <c r="M123" s="33"/>
      <c r="N123" s="32" t="s">
        <v>171</v>
      </c>
      <c r="O123" s="32" t="s">
        <v>171</v>
      </c>
      <c r="P123" s="32" t="s">
        <v>171</v>
      </c>
    </row>
    <row r="124" spans="2:16">
      <c r="B124" s="31">
        <v>51</v>
      </c>
      <c r="C124" t="s">
        <v>7</v>
      </c>
      <c r="D124" s="6" t="str">
        <f t="shared" ref="D124:D126" si="148">IF(SUM(I124:K124)=0,"\I: ","CHP")</f>
        <v>CHP</v>
      </c>
      <c r="E124" t="s">
        <v>64</v>
      </c>
      <c r="F124" s="6" t="str">
        <f t="shared" si="138"/>
        <v>DK</v>
      </c>
      <c r="G124" s="22" t="str">
        <f t="shared" ref="G124:G126" si="149">$G$7</f>
        <v>CAP_BND</v>
      </c>
      <c r="H124" t="s">
        <v>34</v>
      </c>
      <c r="I124" s="43">
        <f t="shared" si="145"/>
        <v>484.35</v>
      </c>
      <c r="J124" s="43">
        <f t="shared" si="146"/>
        <v>484.35</v>
      </c>
      <c r="K124" s="43">
        <f t="shared" si="147"/>
        <v>484.35</v>
      </c>
      <c r="L124" s="32"/>
      <c r="M124" s="32"/>
      <c r="N124" s="32">
        <v>484.35</v>
      </c>
      <c r="O124" s="32">
        <v>484.35</v>
      </c>
      <c r="P124" s="32">
        <v>484.35</v>
      </c>
    </row>
    <row r="125" spans="2:16">
      <c r="B125" s="26">
        <v>56</v>
      </c>
      <c r="C125" t="s">
        <v>8</v>
      </c>
      <c r="D125" s="6" t="str">
        <f t="shared" si="148"/>
        <v>CHP</v>
      </c>
      <c r="E125" t="s">
        <v>65</v>
      </c>
      <c r="F125" s="6" t="str">
        <f t="shared" si="138"/>
        <v>DK</v>
      </c>
      <c r="G125" s="22" t="str">
        <f t="shared" si="149"/>
        <v>CAP_BND</v>
      </c>
      <c r="H125" t="s">
        <v>35</v>
      </c>
      <c r="I125" s="43">
        <f t="shared" si="145"/>
        <v>320.69600000000003</v>
      </c>
      <c r="J125" s="43">
        <f t="shared" si="146"/>
        <v>293.8</v>
      </c>
      <c r="K125" s="43">
        <f t="shared" si="147"/>
        <v>278.59999999999997</v>
      </c>
      <c r="L125" s="32"/>
      <c r="M125" s="32"/>
      <c r="N125" s="32">
        <v>320.69600000000003</v>
      </c>
      <c r="O125" s="32">
        <v>293.8</v>
      </c>
      <c r="P125" s="32">
        <v>278.59999999999997</v>
      </c>
    </row>
    <row r="126" spans="2:16">
      <c r="B126" s="26"/>
      <c r="C126" s="23" t="s">
        <v>93</v>
      </c>
      <c r="D126" s="6" t="str">
        <f t="shared" si="148"/>
        <v>CHP</v>
      </c>
      <c r="E126" s="23" t="s">
        <v>66</v>
      </c>
      <c r="F126" s="6" t="str">
        <f t="shared" si="138"/>
        <v>DK</v>
      </c>
      <c r="G126" s="22" t="str">
        <f t="shared" si="149"/>
        <v>CAP_BND</v>
      </c>
      <c r="H126" t="s">
        <v>36</v>
      </c>
      <c r="I126" s="43">
        <f>IF(SUM(I127:I129)="",0,SUM(I127:I129))</f>
        <v>577.91999999999996</v>
      </c>
      <c r="J126" s="43">
        <f t="shared" ref="J126" si="150">IF(SUM(J127:J129)="",0,SUM(J127:J129))</f>
        <v>577.91999999999996</v>
      </c>
      <c r="K126" s="43">
        <f t="shared" ref="K126" si="151">IF(SUM(K127:K129)="",0,SUM(K127:K129))</f>
        <v>502.92</v>
      </c>
      <c r="L126" s="32"/>
      <c r="M126" s="32"/>
      <c r="N126" s="32"/>
      <c r="O126" s="32"/>
      <c r="P126" s="32"/>
    </row>
    <row r="127" spans="2:16">
      <c r="B127" s="26">
        <v>61</v>
      </c>
      <c r="C127" s="29" t="s">
        <v>4</v>
      </c>
      <c r="D127" s="6" t="s">
        <v>90</v>
      </c>
      <c r="E127" s="27"/>
      <c r="F127" s="6" t="str">
        <f t="shared" si="138"/>
        <v>DK</v>
      </c>
      <c r="G127" s="6" t="s">
        <v>90</v>
      </c>
      <c r="H127" s="28"/>
      <c r="I127" s="33">
        <f t="shared" ref="I127:I132" si="152">IF(N127="",0,N127)</f>
        <v>548.5</v>
      </c>
      <c r="J127" s="33">
        <f t="shared" ref="J127:J133" si="153">IF(O127="",0,O127)</f>
        <v>548.5</v>
      </c>
      <c r="K127" s="33">
        <f t="shared" ref="K127:K133" si="154">IF(P127="",0,P127)</f>
        <v>473.5</v>
      </c>
      <c r="L127" s="33"/>
      <c r="M127" s="33"/>
      <c r="N127" s="32">
        <v>548.5</v>
      </c>
      <c r="O127" s="32">
        <v>548.5</v>
      </c>
      <c r="P127" s="32">
        <v>473.5</v>
      </c>
    </row>
    <row r="128" spans="2:16">
      <c r="B128" s="26">
        <v>71</v>
      </c>
      <c r="C128" s="29" t="s">
        <v>10</v>
      </c>
      <c r="D128" s="6" t="s">
        <v>90</v>
      </c>
      <c r="E128" s="27"/>
      <c r="F128" s="6" t="str">
        <f t="shared" si="138"/>
        <v>DK</v>
      </c>
      <c r="G128" s="6" t="s">
        <v>90</v>
      </c>
      <c r="H128" s="28"/>
      <c r="I128" s="33">
        <f t="shared" si="152"/>
        <v>4.42</v>
      </c>
      <c r="J128" s="33">
        <f t="shared" si="153"/>
        <v>4.42</v>
      </c>
      <c r="K128" s="33">
        <f t="shared" si="154"/>
        <v>4.42</v>
      </c>
      <c r="L128" s="33"/>
      <c r="M128" s="33"/>
      <c r="N128" s="32">
        <v>4.42</v>
      </c>
      <c r="O128" s="32">
        <v>4.42</v>
      </c>
      <c r="P128" s="32">
        <v>4.42</v>
      </c>
    </row>
    <row r="129" spans="2:16">
      <c r="B129" s="26">
        <v>76</v>
      </c>
      <c r="C129" s="29" t="s">
        <v>101</v>
      </c>
      <c r="D129" s="6" t="s">
        <v>90</v>
      </c>
      <c r="E129" s="27"/>
      <c r="F129" s="6" t="str">
        <f t="shared" si="138"/>
        <v>DK</v>
      </c>
      <c r="G129" s="6" t="s">
        <v>90</v>
      </c>
      <c r="H129" s="28"/>
      <c r="I129" s="33">
        <f t="shared" si="152"/>
        <v>25</v>
      </c>
      <c r="J129" s="33">
        <f t="shared" si="153"/>
        <v>25</v>
      </c>
      <c r="K129" s="33">
        <f t="shared" si="154"/>
        <v>25</v>
      </c>
      <c r="L129" s="33"/>
      <c r="M129" s="33"/>
      <c r="N129" s="32">
        <v>25</v>
      </c>
      <c r="O129" s="32">
        <v>25</v>
      </c>
      <c r="P129" s="32">
        <v>25</v>
      </c>
    </row>
    <row r="130" spans="2:16">
      <c r="B130" s="26">
        <v>81</v>
      </c>
      <c r="C130" t="s">
        <v>12</v>
      </c>
      <c r="D130" s="6" t="str">
        <f t="shared" ref="D130:D132" si="155">IF(SUM(I130:K130)=0,"\I: ","CHP")</f>
        <v>CHP</v>
      </c>
      <c r="E130" t="s">
        <v>62</v>
      </c>
      <c r="F130" s="6" t="str">
        <f t="shared" si="138"/>
        <v>DK</v>
      </c>
      <c r="G130" s="22" t="str">
        <f t="shared" ref="G130:G132" si="156">$G$7</f>
        <v>CAP_BND</v>
      </c>
      <c r="H130" t="s">
        <v>32</v>
      </c>
      <c r="I130" s="43">
        <f t="shared" si="152"/>
        <v>28.32</v>
      </c>
      <c r="J130" s="43">
        <f t="shared" si="153"/>
        <v>17.72</v>
      </c>
      <c r="K130" s="43">
        <f t="shared" si="154"/>
        <v>11.609999999999998</v>
      </c>
      <c r="L130" s="32"/>
      <c r="M130" s="32"/>
      <c r="N130" s="32">
        <v>28.32</v>
      </c>
      <c r="O130" s="32">
        <v>17.72</v>
      </c>
      <c r="P130" s="32">
        <v>11.609999999999998</v>
      </c>
    </row>
    <row r="131" spans="2:16">
      <c r="B131" s="26">
        <v>102</v>
      </c>
      <c r="C131" t="s">
        <v>13</v>
      </c>
      <c r="D131" s="6" t="str">
        <f t="shared" si="155"/>
        <v>CHP</v>
      </c>
      <c r="E131" t="s">
        <v>61</v>
      </c>
      <c r="F131" s="6" t="str">
        <f t="shared" si="138"/>
        <v>DK</v>
      </c>
      <c r="G131" s="22" t="str">
        <f t="shared" si="156"/>
        <v>CAP_BND</v>
      </c>
      <c r="H131" t="s">
        <v>31</v>
      </c>
      <c r="I131" s="43">
        <f t="shared" si="152"/>
        <v>491.84</v>
      </c>
      <c r="J131" s="43">
        <f t="shared" si="153"/>
        <v>231.84</v>
      </c>
      <c r="K131" s="43">
        <f t="shared" si="154"/>
        <v>163.73999999999998</v>
      </c>
      <c r="L131" s="32"/>
      <c r="M131" s="32"/>
      <c r="N131" s="32">
        <v>491.84</v>
      </c>
      <c r="O131" s="32">
        <v>231.84</v>
      </c>
      <c r="P131" s="32">
        <v>163.73999999999998</v>
      </c>
    </row>
    <row r="132" spans="2:16">
      <c r="B132" s="35">
        <v>118</v>
      </c>
      <c r="C132" s="5" t="s">
        <v>14</v>
      </c>
      <c r="D132" s="5" t="str">
        <f t="shared" si="155"/>
        <v>CHP</v>
      </c>
      <c r="E132" s="5" t="s">
        <v>58</v>
      </c>
      <c r="F132" s="5" t="str">
        <f t="shared" si="138"/>
        <v>DK</v>
      </c>
      <c r="G132" s="36" t="str">
        <f t="shared" si="156"/>
        <v>CAP_BND</v>
      </c>
      <c r="H132" s="5" t="s">
        <v>28</v>
      </c>
      <c r="I132" s="44">
        <f t="shared" si="152"/>
        <v>502.45</v>
      </c>
      <c r="J132" s="44">
        <f t="shared" si="153"/>
        <v>699.45</v>
      </c>
      <c r="K132" s="44">
        <f t="shared" si="154"/>
        <v>1414.45</v>
      </c>
      <c r="L132" s="32"/>
      <c r="M132" s="32"/>
      <c r="N132" s="40">
        <v>502.45</v>
      </c>
      <c r="O132" s="40">
        <v>699.45</v>
      </c>
      <c r="P132" s="40">
        <v>1414.45</v>
      </c>
    </row>
    <row r="133" spans="2:16">
      <c r="B133" s="26">
        <v>9</v>
      </c>
      <c r="C133" t="s">
        <v>1</v>
      </c>
      <c r="D133" s="6" t="str">
        <f>IF(SUM(I133:K133)=0,"\I: ","CHP")</f>
        <v xml:space="preserve">\I: </v>
      </c>
      <c r="E133" t="s">
        <v>59</v>
      </c>
      <c r="F133" s="34" t="s">
        <v>108</v>
      </c>
      <c r="G133" s="22" t="str">
        <f>$G$7</f>
        <v>CAP_BND</v>
      </c>
      <c r="H133" s="22" t="s">
        <v>29</v>
      </c>
      <c r="I133" s="43">
        <f>IF(N133="",0,N133)</f>
        <v>0</v>
      </c>
      <c r="J133" s="43">
        <f t="shared" si="153"/>
        <v>0</v>
      </c>
      <c r="K133" s="43">
        <f t="shared" si="154"/>
        <v>0</v>
      </c>
      <c r="L133" s="32"/>
      <c r="M133" s="32"/>
      <c r="N133" s="32" t="s">
        <v>171</v>
      </c>
      <c r="O133" s="32" t="s">
        <v>171</v>
      </c>
      <c r="P133" s="32" t="s">
        <v>171</v>
      </c>
    </row>
    <row r="134" spans="2:16">
      <c r="B134" s="26"/>
      <c r="C134" s="23" t="s">
        <v>92</v>
      </c>
      <c r="D134" s="6" t="str">
        <f t="shared" ref="D134" si="157">IF(SUM(I134:K134)=0,"\I: ","CHP")</f>
        <v xml:space="preserve">\I: </v>
      </c>
      <c r="E134" s="23" t="s">
        <v>60</v>
      </c>
      <c r="F134" s="6" t="str">
        <f>F133</f>
        <v>EE</v>
      </c>
      <c r="G134" s="22" t="str">
        <f>$G$7</f>
        <v>CAP_BND</v>
      </c>
      <c r="H134" t="s">
        <v>30</v>
      </c>
      <c r="I134" s="43">
        <f>IF(SUM(I135:I137)="",0,SUM(I135:I137))</f>
        <v>0</v>
      </c>
      <c r="J134" s="43">
        <f t="shared" ref="J134" si="158">IF(SUM(J135:J137)="",0,SUM(J135:J137))</f>
        <v>0</v>
      </c>
      <c r="K134" s="43">
        <f t="shared" ref="K134" si="159">IF(SUM(K135:K137)="",0,SUM(K135:K137))</f>
        <v>0</v>
      </c>
      <c r="L134" s="32"/>
      <c r="M134" s="32"/>
      <c r="N134" s="32"/>
      <c r="O134" s="32"/>
      <c r="P134" s="32"/>
    </row>
    <row r="135" spans="2:16">
      <c r="B135" s="26">
        <v>14</v>
      </c>
      <c r="C135" s="30" t="s">
        <v>2</v>
      </c>
      <c r="D135" s="6" t="s">
        <v>90</v>
      </c>
      <c r="E135" s="26"/>
      <c r="F135" s="6" t="str">
        <f t="shared" ref="F135:F150" si="160">F134</f>
        <v>EE</v>
      </c>
      <c r="G135" s="6" t="s">
        <v>90</v>
      </c>
      <c r="H135" s="28"/>
      <c r="I135" s="33">
        <f>IF(N135="",0,N135)</f>
        <v>0</v>
      </c>
      <c r="J135" s="33">
        <f t="shared" ref="J135:J137" si="161">IF(O135="",0,O135)</f>
        <v>0</v>
      </c>
      <c r="K135" s="33">
        <f t="shared" ref="K135:K137" si="162">IF(P135="",0,P135)</f>
        <v>0</v>
      </c>
      <c r="L135" s="33"/>
      <c r="M135" s="33"/>
      <c r="N135" s="32" t="s">
        <v>171</v>
      </c>
      <c r="O135" s="32" t="s">
        <v>171</v>
      </c>
      <c r="P135" s="32" t="s">
        <v>171</v>
      </c>
    </row>
    <row r="136" spans="2:16">
      <c r="B136" s="26">
        <v>19</v>
      </c>
      <c r="C136" s="30" t="s">
        <v>99</v>
      </c>
      <c r="D136" s="6" t="s">
        <v>90</v>
      </c>
      <c r="E136" s="26"/>
      <c r="F136" s="6" t="str">
        <f t="shared" si="160"/>
        <v>EE</v>
      </c>
      <c r="G136" s="6" t="s">
        <v>90</v>
      </c>
      <c r="H136" s="28"/>
      <c r="I136" s="33">
        <f t="shared" ref="I136:I137" si="163">IF(N136="",0,N136)</f>
        <v>0</v>
      </c>
      <c r="J136" s="33">
        <f t="shared" si="161"/>
        <v>0</v>
      </c>
      <c r="K136" s="33">
        <f t="shared" si="162"/>
        <v>0</v>
      </c>
      <c r="L136" s="33"/>
      <c r="M136" s="33"/>
      <c r="N136" s="32" t="s">
        <v>171</v>
      </c>
      <c r="O136" s="32" t="s">
        <v>171</v>
      </c>
      <c r="P136" s="32" t="s">
        <v>171</v>
      </c>
    </row>
    <row r="137" spans="2:16">
      <c r="B137" s="26">
        <v>24</v>
      </c>
      <c r="C137" s="30" t="s">
        <v>4</v>
      </c>
      <c r="D137" s="6" t="s">
        <v>90</v>
      </c>
      <c r="E137" s="26"/>
      <c r="F137" s="6" t="str">
        <f t="shared" si="160"/>
        <v>EE</v>
      </c>
      <c r="G137" s="6" t="s">
        <v>90</v>
      </c>
      <c r="H137" s="28"/>
      <c r="I137" s="33">
        <f t="shared" si="163"/>
        <v>0</v>
      </c>
      <c r="J137" s="33">
        <f t="shared" si="161"/>
        <v>0</v>
      </c>
      <c r="K137" s="33">
        <f t="shared" si="162"/>
        <v>0</v>
      </c>
      <c r="L137" s="33"/>
      <c r="M137" s="33"/>
      <c r="N137" s="32" t="s">
        <v>171</v>
      </c>
      <c r="O137" s="32" t="s">
        <v>171</v>
      </c>
      <c r="P137" s="32" t="s">
        <v>171</v>
      </c>
    </row>
    <row r="138" spans="2:16">
      <c r="B138" s="26"/>
      <c r="C138" s="23" t="s">
        <v>92</v>
      </c>
      <c r="D138" s="6" t="str">
        <f t="shared" ref="D138" si="164">IF(SUM(I138:K138)=0,"\I: ","CHP")</f>
        <v>CHP</v>
      </c>
      <c r="E138" s="23" t="s">
        <v>63</v>
      </c>
      <c r="F138" s="6" t="str">
        <f t="shared" si="160"/>
        <v>EE</v>
      </c>
      <c r="G138" s="22" t="str">
        <f>$G$7</f>
        <v>CAP_BND</v>
      </c>
      <c r="H138" t="s">
        <v>33</v>
      </c>
      <c r="I138" s="43">
        <f>IF(SUM(I139:I141)="",0,SUM(I139:I141))</f>
        <v>195.2</v>
      </c>
      <c r="J138" s="43">
        <f t="shared" ref="J138" si="165">IF(SUM(J139:J141)="",0,SUM(J139:J141))</f>
        <v>193</v>
      </c>
      <c r="K138" s="43">
        <f t="shared" ref="K138" si="166">IF(SUM(K139:K141)="",0,SUM(K139:K141))</f>
        <v>0</v>
      </c>
      <c r="L138" s="32"/>
      <c r="M138" s="32"/>
      <c r="N138" s="32">
        <v>195.2</v>
      </c>
      <c r="O138" s="32">
        <v>193</v>
      </c>
      <c r="P138" s="32"/>
    </row>
    <row r="139" spans="2:16">
      <c r="B139" s="26">
        <v>35</v>
      </c>
      <c r="C139" s="30" t="s">
        <v>2</v>
      </c>
      <c r="D139" s="6" t="s">
        <v>90</v>
      </c>
      <c r="E139" s="26"/>
      <c r="F139" s="6" t="str">
        <f t="shared" si="160"/>
        <v>EE</v>
      </c>
      <c r="G139" s="6" t="s">
        <v>90</v>
      </c>
      <c r="H139" s="28"/>
      <c r="I139" s="33">
        <f t="shared" ref="I139:I143" si="167">IF(N139="",0,N139)</f>
        <v>0</v>
      </c>
      <c r="J139" s="33">
        <f t="shared" ref="J139:J143" si="168">IF(O139="",0,O139)</f>
        <v>0</v>
      </c>
      <c r="K139" s="33">
        <f t="shared" ref="K139:K143" si="169">IF(P139="",0,P139)</f>
        <v>0</v>
      </c>
      <c r="L139" s="33"/>
      <c r="M139" s="33"/>
      <c r="N139" s="32" t="s">
        <v>171</v>
      </c>
      <c r="O139" s="32" t="s">
        <v>171</v>
      </c>
      <c r="P139" s="32" t="s">
        <v>171</v>
      </c>
    </row>
    <row r="140" spans="2:16">
      <c r="B140" s="26">
        <v>40</v>
      </c>
      <c r="C140" s="30" t="s">
        <v>99</v>
      </c>
      <c r="D140" s="6" t="s">
        <v>90</v>
      </c>
      <c r="E140" s="26"/>
      <c r="F140" s="6" t="str">
        <f t="shared" si="160"/>
        <v>EE</v>
      </c>
      <c r="G140" s="6" t="s">
        <v>90</v>
      </c>
      <c r="H140" s="28"/>
      <c r="I140" s="33">
        <f t="shared" si="167"/>
        <v>0</v>
      </c>
      <c r="J140" s="33">
        <f t="shared" si="168"/>
        <v>0</v>
      </c>
      <c r="K140" s="33">
        <f t="shared" si="169"/>
        <v>0</v>
      </c>
      <c r="L140" s="33"/>
      <c r="M140" s="33"/>
      <c r="N140" s="32" t="s">
        <v>171</v>
      </c>
      <c r="O140" s="32" t="s">
        <v>171</v>
      </c>
      <c r="P140" s="32" t="s">
        <v>171</v>
      </c>
    </row>
    <row r="141" spans="2:16">
      <c r="B141" s="26">
        <v>45</v>
      </c>
      <c r="C141" s="30" t="s">
        <v>4</v>
      </c>
      <c r="D141" s="6" t="s">
        <v>90</v>
      </c>
      <c r="E141" s="26"/>
      <c r="F141" s="6" t="str">
        <f t="shared" si="160"/>
        <v>EE</v>
      </c>
      <c r="G141" s="6" t="s">
        <v>90</v>
      </c>
      <c r="H141" s="28"/>
      <c r="I141" s="33">
        <f t="shared" si="167"/>
        <v>195.2</v>
      </c>
      <c r="J141" s="33">
        <f t="shared" si="168"/>
        <v>193</v>
      </c>
      <c r="K141" s="33">
        <f t="shared" si="169"/>
        <v>0</v>
      </c>
      <c r="L141" s="33"/>
      <c r="M141" s="33"/>
      <c r="N141" s="32">
        <v>195.2</v>
      </c>
      <c r="O141" s="32">
        <v>193</v>
      </c>
      <c r="P141" s="32" t="s">
        <v>171</v>
      </c>
    </row>
    <row r="142" spans="2:16">
      <c r="B142" s="31">
        <v>51</v>
      </c>
      <c r="C142" t="s">
        <v>7</v>
      </c>
      <c r="D142" s="6" t="str">
        <f t="shared" ref="D142:D144" si="170">IF(SUM(I142:K142)=0,"\I: ","CHP")</f>
        <v xml:space="preserve">\I: </v>
      </c>
      <c r="E142" t="s">
        <v>64</v>
      </c>
      <c r="F142" s="6" t="str">
        <f t="shared" si="160"/>
        <v>EE</v>
      </c>
      <c r="G142" s="22" t="str">
        <f t="shared" ref="G142:G144" si="171">$G$7</f>
        <v>CAP_BND</v>
      </c>
      <c r="H142" t="s">
        <v>34</v>
      </c>
      <c r="I142" s="43">
        <f t="shared" si="167"/>
        <v>0</v>
      </c>
      <c r="J142" s="43">
        <f t="shared" si="168"/>
        <v>0</v>
      </c>
      <c r="K142" s="43">
        <f t="shared" si="169"/>
        <v>0</v>
      </c>
      <c r="L142" s="32"/>
      <c r="M142" s="32"/>
      <c r="N142" s="32" t="s">
        <v>171</v>
      </c>
      <c r="O142" s="32" t="s">
        <v>171</v>
      </c>
      <c r="P142" s="32" t="s">
        <v>171</v>
      </c>
    </row>
    <row r="143" spans="2:16">
      <c r="B143" s="26">
        <v>56</v>
      </c>
      <c r="C143" t="s">
        <v>8</v>
      </c>
      <c r="D143" s="6" t="str">
        <f t="shared" si="170"/>
        <v xml:space="preserve">\I: </v>
      </c>
      <c r="E143" t="s">
        <v>65</v>
      </c>
      <c r="F143" s="6" t="str">
        <f t="shared" si="160"/>
        <v>EE</v>
      </c>
      <c r="G143" s="22" t="str">
        <f t="shared" si="171"/>
        <v>CAP_BND</v>
      </c>
      <c r="H143" t="s">
        <v>35</v>
      </c>
      <c r="I143" s="43">
        <f t="shared" si="167"/>
        <v>0</v>
      </c>
      <c r="J143" s="43">
        <f t="shared" si="168"/>
        <v>0</v>
      </c>
      <c r="K143" s="43">
        <f t="shared" si="169"/>
        <v>0</v>
      </c>
      <c r="L143" s="32"/>
      <c r="M143" s="32"/>
      <c r="N143" s="32" t="s">
        <v>171</v>
      </c>
      <c r="O143" s="32" t="s">
        <v>171</v>
      </c>
      <c r="P143" s="32" t="s">
        <v>171</v>
      </c>
    </row>
    <row r="144" spans="2:16">
      <c r="B144" s="26"/>
      <c r="C144" s="23" t="s">
        <v>93</v>
      </c>
      <c r="D144" s="6" t="str">
        <f t="shared" si="170"/>
        <v>CHP</v>
      </c>
      <c r="E144" s="23" t="s">
        <v>66</v>
      </c>
      <c r="F144" s="6" t="str">
        <f t="shared" si="160"/>
        <v>EE</v>
      </c>
      <c r="G144" s="22" t="str">
        <f t="shared" si="171"/>
        <v>CAP_BND</v>
      </c>
      <c r="H144" t="s">
        <v>36</v>
      </c>
      <c r="I144" s="43">
        <f>IF(SUM(I145:I147)="",0,SUM(I145:I147))</f>
        <v>203.4</v>
      </c>
      <c r="J144" s="43">
        <f t="shared" ref="J144" si="172">IF(SUM(J145:J147)="",0,SUM(J145:J147))</f>
        <v>185.4</v>
      </c>
      <c r="K144" s="43">
        <f t="shared" ref="K144" si="173">IF(SUM(K145:K147)="",0,SUM(K145:K147))</f>
        <v>0</v>
      </c>
      <c r="L144" s="32"/>
      <c r="M144" s="32"/>
      <c r="N144" s="32"/>
      <c r="O144" s="32"/>
      <c r="P144" s="32"/>
    </row>
    <row r="145" spans="2:16">
      <c r="B145" s="26">
        <v>61</v>
      </c>
      <c r="C145" s="29" t="s">
        <v>4</v>
      </c>
      <c r="D145" s="6" t="s">
        <v>90</v>
      </c>
      <c r="E145" s="27"/>
      <c r="F145" s="6" t="str">
        <f t="shared" si="160"/>
        <v>EE</v>
      </c>
      <c r="G145" s="6" t="s">
        <v>90</v>
      </c>
      <c r="H145" s="28"/>
      <c r="I145" s="33">
        <f t="shared" ref="I145:I150" si="174">IF(N145="",0,N145)</f>
        <v>174</v>
      </c>
      <c r="J145" s="33">
        <f t="shared" ref="J145:J151" si="175">IF(O145="",0,O145)</f>
        <v>174</v>
      </c>
      <c r="K145" s="33">
        <f t="shared" ref="K145:K151" si="176">IF(P145="",0,P145)</f>
        <v>0</v>
      </c>
      <c r="L145" s="33"/>
      <c r="M145" s="33"/>
      <c r="N145" s="32">
        <v>174</v>
      </c>
      <c r="O145" s="32">
        <v>174</v>
      </c>
      <c r="P145" s="32" t="s">
        <v>171</v>
      </c>
    </row>
    <row r="146" spans="2:16">
      <c r="B146" s="26">
        <v>71</v>
      </c>
      <c r="C146" s="29" t="s">
        <v>10</v>
      </c>
      <c r="D146" s="6" t="s">
        <v>90</v>
      </c>
      <c r="E146" s="27"/>
      <c r="F146" s="6" t="str">
        <f t="shared" si="160"/>
        <v>EE</v>
      </c>
      <c r="G146" s="6" t="s">
        <v>90</v>
      </c>
      <c r="H146" s="28"/>
      <c r="I146" s="33">
        <f t="shared" si="174"/>
        <v>29.4</v>
      </c>
      <c r="J146" s="33">
        <f t="shared" si="175"/>
        <v>11.4</v>
      </c>
      <c r="K146" s="33">
        <f t="shared" si="176"/>
        <v>0</v>
      </c>
      <c r="L146" s="33"/>
      <c r="M146" s="33"/>
      <c r="N146" s="32">
        <v>29.4</v>
      </c>
      <c r="O146" s="32">
        <v>11.4</v>
      </c>
      <c r="P146" s="32" t="s">
        <v>171</v>
      </c>
    </row>
    <row r="147" spans="2:16">
      <c r="B147" s="26">
        <v>76</v>
      </c>
      <c r="C147" s="29" t="s">
        <v>101</v>
      </c>
      <c r="D147" s="6" t="s">
        <v>90</v>
      </c>
      <c r="E147" s="27"/>
      <c r="F147" s="6" t="str">
        <f t="shared" si="160"/>
        <v>EE</v>
      </c>
      <c r="G147" s="6" t="s">
        <v>90</v>
      </c>
      <c r="H147" s="28"/>
      <c r="I147" s="33">
        <f t="shared" si="174"/>
        <v>0</v>
      </c>
      <c r="J147" s="33">
        <f t="shared" si="175"/>
        <v>0</v>
      </c>
      <c r="K147" s="33">
        <f t="shared" si="176"/>
        <v>0</v>
      </c>
      <c r="L147" s="33"/>
      <c r="M147" s="33"/>
      <c r="N147" s="32" t="s">
        <v>171</v>
      </c>
      <c r="O147" s="32" t="s">
        <v>171</v>
      </c>
      <c r="P147" s="32" t="s">
        <v>171</v>
      </c>
    </row>
    <row r="148" spans="2:16">
      <c r="B148" s="26">
        <v>81</v>
      </c>
      <c r="C148" t="s">
        <v>12</v>
      </c>
      <c r="D148" s="6" t="str">
        <f t="shared" ref="D148:D150" si="177">IF(SUM(I148:K148)=0,"\I: ","CHP")</f>
        <v xml:space="preserve">\I: </v>
      </c>
      <c r="E148" t="s">
        <v>62</v>
      </c>
      <c r="F148" s="6" t="str">
        <f t="shared" si="160"/>
        <v>EE</v>
      </c>
      <c r="G148" s="22" t="str">
        <f t="shared" ref="G148:G150" si="178">$G$7</f>
        <v>CAP_BND</v>
      </c>
      <c r="H148" t="s">
        <v>32</v>
      </c>
      <c r="I148" s="43">
        <f t="shared" si="174"/>
        <v>0</v>
      </c>
      <c r="J148" s="43">
        <f t="shared" si="175"/>
        <v>0</v>
      </c>
      <c r="K148" s="43">
        <f t="shared" si="176"/>
        <v>0</v>
      </c>
      <c r="L148" s="32"/>
      <c r="M148" s="32"/>
      <c r="N148" s="32" t="s">
        <v>171</v>
      </c>
      <c r="O148" s="32" t="s">
        <v>171</v>
      </c>
      <c r="P148" s="32" t="s">
        <v>171</v>
      </c>
    </row>
    <row r="149" spans="2:16">
      <c r="B149" s="26">
        <v>102</v>
      </c>
      <c r="C149" t="s">
        <v>13</v>
      </c>
      <c r="D149" s="6" t="str">
        <f t="shared" si="177"/>
        <v>CHP</v>
      </c>
      <c r="E149" t="s">
        <v>61</v>
      </c>
      <c r="F149" s="6" t="str">
        <f t="shared" si="160"/>
        <v>EE</v>
      </c>
      <c r="G149" s="22" t="str">
        <f t="shared" si="178"/>
        <v>CAP_BND</v>
      </c>
      <c r="H149" t="s">
        <v>31</v>
      </c>
      <c r="I149" s="43">
        <f t="shared" si="174"/>
        <v>8</v>
      </c>
      <c r="J149" s="43">
        <f t="shared" si="175"/>
        <v>8</v>
      </c>
      <c r="K149" s="43">
        <f t="shared" si="176"/>
        <v>0</v>
      </c>
      <c r="L149" s="32"/>
      <c r="M149" s="32"/>
      <c r="N149" s="32">
        <v>8</v>
      </c>
      <c r="O149" s="32">
        <v>8</v>
      </c>
      <c r="P149" s="32" t="s">
        <v>171</v>
      </c>
    </row>
    <row r="150" spans="2:16">
      <c r="B150" s="35">
        <v>118</v>
      </c>
      <c r="C150" s="5" t="s">
        <v>14</v>
      </c>
      <c r="D150" s="5" t="str">
        <f t="shared" si="177"/>
        <v>CHP</v>
      </c>
      <c r="E150" s="5" t="s">
        <v>58</v>
      </c>
      <c r="F150" s="5" t="str">
        <f t="shared" si="160"/>
        <v>EE</v>
      </c>
      <c r="G150" s="36" t="str">
        <f t="shared" si="178"/>
        <v>CAP_BND</v>
      </c>
      <c r="H150" s="5" t="s">
        <v>28</v>
      </c>
      <c r="I150" s="44">
        <f t="shared" si="174"/>
        <v>45.5</v>
      </c>
      <c r="J150" s="44">
        <f t="shared" si="175"/>
        <v>63.4</v>
      </c>
      <c r="K150" s="44">
        <f t="shared" si="176"/>
        <v>63.4</v>
      </c>
      <c r="L150" s="32"/>
      <c r="M150" s="32"/>
      <c r="N150" s="40">
        <v>45.5</v>
      </c>
      <c r="O150" s="40">
        <v>63.4</v>
      </c>
      <c r="P150" s="40">
        <v>63.4</v>
      </c>
    </row>
    <row r="151" spans="2:16">
      <c r="B151" s="26">
        <v>9</v>
      </c>
      <c r="C151" t="s">
        <v>1</v>
      </c>
      <c r="D151" s="6" t="str">
        <f>IF(SUM(I151:K151)=0,"\I: ","CHP")</f>
        <v xml:space="preserve">\I: </v>
      </c>
      <c r="E151" t="s">
        <v>59</v>
      </c>
      <c r="F151" s="34" t="s">
        <v>109</v>
      </c>
      <c r="G151" s="22" t="str">
        <f>$G$7</f>
        <v>CAP_BND</v>
      </c>
      <c r="H151" s="22" t="s">
        <v>29</v>
      </c>
      <c r="I151" s="43">
        <f>IF(N151="",0,N151)</f>
        <v>0</v>
      </c>
      <c r="J151" s="43">
        <f t="shared" si="175"/>
        <v>0</v>
      </c>
      <c r="K151" s="43">
        <f t="shared" si="176"/>
        <v>0</v>
      </c>
      <c r="L151" s="32"/>
      <c r="M151" s="32"/>
      <c r="N151" s="32" t="s">
        <v>171</v>
      </c>
      <c r="O151" s="32" t="s">
        <v>171</v>
      </c>
      <c r="P151" s="32" t="s">
        <v>171</v>
      </c>
    </row>
    <row r="152" spans="2:16">
      <c r="B152" s="26"/>
      <c r="C152" s="23" t="s">
        <v>92</v>
      </c>
      <c r="D152" s="6" t="str">
        <f t="shared" ref="D152" si="179">IF(SUM(I152:K152)=0,"\I: ","CHP")</f>
        <v xml:space="preserve">\I: </v>
      </c>
      <c r="E152" s="23" t="s">
        <v>60</v>
      </c>
      <c r="F152" s="6" t="str">
        <f>F151</f>
        <v>EL</v>
      </c>
      <c r="G152" s="22" t="str">
        <f>$G$7</f>
        <v>CAP_BND</v>
      </c>
      <c r="H152" t="s">
        <v>30</v>
      </c>
      <c r="I152" s="43">
        <f>IF(SUM(I153:I155)="",0,SUM(I153:I155))</f>
        <v>0</v>
      </c>
      <c r="J152" s="43">
        <f t="shared" ref="J152" si="180">IF(SUM(J153:J155)="",0,SUM(J153:J155))</f>
        <v>0</v>
      </c>
      <c r="K152" s="43">
        <f t="shared" ref="K152" si="181">IF(SUM(K153:K155)="",0,SUM(K153:K155))</f>
        <v>0</v>
      </c>
      <c r="L152" s="32"/>
      <c r="M152" s="32"/>
      <c r="N152" s="32"/>
      <c r="O152" s="32"/>
      <c r="P152" s="32"/>
    </row>
    <row r="153" spans="2:16">
      <c r="B153" s="26">
        <v>14</v>
      </c>
      <c r="C153" s="30" t="s">
        <v>2</v>
      </c>
      <c r="D153" s="6" t="s">
        <v>90</v>
      </c>
      <c r="E153" s="26"/>
      <c r="F153" s="6" t="str">
        <f t="shared" ref="F153:F168" si="182">F152</f>
        <v>EL</v>
      </c>
      <c r="G153" s="6" t="s">
        <v>90</v>
      </c>
      <c r="H153" s="28"/>
      <c r="I153" s="33">
        <f>IF(N153="",0,N153)</f>
        <v>0</v>
      </c>
      <c r="J153" s="33">
        <f t="shared" ref="J153:J155" si="183">IF(O153="",0,O153)</f>
        <v>0</v>
      </c>
      <c r="K153" s="33">
        <f t="shared" ref="K153:K155" si="184">IF(P153="",0,P153)</f>
        <v>0</v>
      </c>
      <c r="L153" s="33"/>
      <c r="M153" s="33"/>
      <c r="N153" s="32" t="s">
        <v>171</v>
      </c>
      <c r="O153" s="32" t="s">
        <v>171</v>
      </c>
      <c r="P153" s="32" t="s">
        <v>171</v>
      </c>
    </row>
    <row r="154" spans="2:16">
      <c r="B154" s="26">
        <v>19</v>
      </c>
      <c r="C154" s="30" t="s">
        <v>99</v>
      </c>
      <c r="D154" s="6" t="s">
        <v>90</v>
      </c>
      <c r="E154" s="26"/>
      <c r="F154" s="6" t="str">
        <f t="shared" si="182"/>
        <v>EL</v>
      </c>
      <c r="G154" s="6" t="s">
        <v>90</v>
      </c>
      <c r="H154" s="28"/>
      <c r="I154" s="33">
        <f t="shared" ref="I154:I155" si="185">IF(N154="",0,N154)</f>
        <v>0</v>
      </c>
      <c r="J154" s="33">
        <f t="shared" si="183"/>
        <v>0</v>
      </c>
      <c r="K154" s="33">
        <f t="shared" si="184"/>
        <v>0</v>
      </c>
      <c r="L154" s="33"/>
      <c r="M154" s="33"/>
      <c r="N154" s="32" t="s">
        <v>171</v>
      </c>
      <c r="O154" s="32" t="s">
        <v>171</v>
      </c>
      <c r="P154" s="32" t="s">
        <v>171</v>
      </c>
    </row>
    <row r="155" spans="2:16">
      <c r="B155" s="26">
        <v>24</v>
      </c>
      <c r="C155" s="30" t="s">
        <v>4</v>
      </c>
      <c r="D155" s="6" t="s">
        <v>90</v>
      </c>
      <c r="E155" s="26"/>
      <c r="F155" s="6" t="str">
        <f t="shared" si="182"/>
        <v>EL</v>
      </c>
      <c r="G155" s="6" t="s">
        <v>90</v>
      </c>
      <c r="H155" s="28"/>
      <c r="I155" s="33">
        <f t="shared" si="185"/>
        <v>0</v>
      </c>
      <c r="J155" s="33">
        <f t="shared" si="183"/>
        <v>0</v>
      </c>
      <c r="K155" s="33">
        <f t="shared" si="184"/>
        <v>0</v>
      </c>
      <c r="L155" s="33"/>
      <c r="M155" s="33"/>
      <c r="N155" s="32" t="s">
        <v>171</v>
      </c>
      <c r="O155" s="32" t="s">
        <v>171</v>
      </c>
      <c r="P155" s="32" t="s">
        <v>171</v>
      </c>
    </row>
    <row r="156" spans="2:16">
      <c r="B156" s="26"/>
      <c r="C156" s="23" t="s">
        <v>92</v>
      </c>
      <c r="D156" s="6" t="str">
        <f t="shared" ref="D156" si="186">IF(SUM(I156:K156)=0,"\I: ","CHP")</f>
        <v>CHP</v>
      </c>
      <c r="E156" s="23" t="s">
        <v>63</v>
      </c>
      <c r="F156" s="6" t="str">
        <f t="shared" si="182"/>
        <v>EL</v>
      </c>
      <c r="G156" s="22" t="str">
        <f>$G$7</f>
        <v>CAP_BND</v>
      </c>
      <c r="H156" t="s">
        <v>33</v>
      </c>
      <c r="I156" s="43">
        <f>IF(SUM(I157:I159)="",0,SUM(I157:I159))</f>
        <v>1260.5</v>
      </c>
      <c r="J156" s="43">
        <f t="shared" ref="J156" si="187">IF(SUM(J157:J159)="",0,SUM(J157:J159))</f>
        <v>1144.5</v>
      </c>
      <c r="K156" s="43">
        <f t="shared" ref="K156" si="188">IF(SUM(K157:K159)="",0,SUM(K157:K159))</f>
        <v>1144.5</v>
      </c>
      <c r="L156" s="32"/>
      <c r="M156" s="32"/>
      <c r="N156" s="32">
        <v>1260.5</v>
      </c>
      <c r="O156" s="32">
        <v>1144.5</v>
      </c>
      <c r="P156" s="32"/>
    </row>
    <row r="157" spans="2:16">
      <c r="B157" s="26">
        <v>35</v>
      </c>
      <c r="C157" s="30" t="s">
        <v>2</v>
      </c>
      <c r="D157" s="6" t="s">
        <v>90</v>
      </c>
      <c r="E157" s="26"/>
      <c r="F157" s="6" t="str">
        <f t="shared" si="182"/>
        <v>EL</v>
      </c>
      <c r="G157" s="6" t="s">
        <v>90</v>
      </c>
      <c r="H157" s="28"/>
      <c r="I157" s="33">
        <f t="shared" ref="I157:I161" si="189">IF(N157="",0,N157)</f>
        <v>313.5</v>
      </c>
      <c r="J157" s="33">
        <f t="shared" ref="J157:J161" si="190">IF(O157="",0,O157)</f>
        <v>313.5</v>
      </c>
      <c r="K157" s="33">
        <f t="shared" ref="K157:K161" si="191">IF(P157="",0,P157)</f>
        <v>313.5</v>
      </c>
      <c r="L157" s="33"/>
      <c r="M157" s="33"/>
      <c r="N157" s="32">
        <v>313.5</v>
      </c>
      <c r="O157" s="32">
        <v>313.5</v>
      </c>
      <c r="P157" s="32">
        <v>313.5</v>
      </c>
    </row>
    <row r="158" spans="2:16">
      <c r="B158" s="26">
        <v>40</v>
      </c>
      <c r="C158" s="30" t="s">
        <v>99</v>
      </c>
      <c r="D158" s="6" t="s">
        <v>90</v>
      </c>
      <c r="E158" s="26"/>
      <c r="F158" s="6" t="str">
        <f t="shared" si="182"/>
        <v>EL</v>
      </c>
      <c r="G158" s="6" t="s">
        <v>90</v>
      </c>
      <c r="H158" s="28"/>
      <c r="I158" s="33">
        <f t="shared" si="189"/>
        <v>0</v>
      </c>
      <c r="J158" s="33">
        <f t="shared" si="190"/>
        <v>0</v>
      </c>
      <c r="K158" s="33">
        <f t="shared" si="191"/>
        <v>0</v>
      </c>
      <c r="L158" s="33"/>
      <c r="M158" s="33"/>
      <c r="N158" s="32" t="s">
        <v>171</v>
      </c>
      <c r="O158" s="32" t="s">
        <v>171</v>
      </c>
      <c r="P158" s="32" t="s">
        <v>171</v>
      </c>
    </row>
    <row r="159" spans="2:16">
      <c r="B159" s="26">
        <v>45</v>
      </c>
      <c r="C159" s="30" t="s">
        <v>4</v>
      </c>
      <c r="D159" s="6" t="s">
        <v>90</v>
      </c>
      <c r="E159" s="26"/>
      <c r="F159" s="6" t="str">
        <f t="shared" si="182"/>
        <v>EL</v>
      </c>
      <c r="G159" s="6" t="s">
        <v>90</v>
      </c>
      <c r="H159" s="28"/>
      <c r="I159" s="33">
        <f t="shared" si="189"/>
        <v>947</v>
      </c>
      <c r="J159" s="33">
        <f t="shared" si="190"/>
        <v>831</v>
      </c>
      <c r="K159" s="33">
        <f t="shared" si="191"/>
        <v>831</v>
      </c>
      <c r="L159" s="33"/>
      <c r="M159" s="33"/>
      <c r="N159" s="32">
        <v>947</v>
      </c>
      <c r="O159" s="32">
        <v>831</v>
      </c>
      <c r="P159" s="32">
        <v>831</v>
      </c>
    </row>
    <row r="160" spans="2:16">
      <c r="B160" s="31">
        <v>51</v>
      </c>
      <c r="C160" t="s">
        <v>7</v>
      </c>
      <c r="D160" s="6" t="str">
        <f t="shared" ref="D160:D162" si="192">IF(SUM(I160:K160)=0,"\I: ","CHP")</f>
        <v>CHP</v>
      </c>
      <c r="E160" t="s">
        <v>64</v>
      </c>
      <c r="F160" s="6" t="str">
        <f t="shared" si="182"/>
        <v>EL</v>
      </c>
      <c r="G160" s="22" t="str">
        <f t="shared" ref="G160:G162" si="193">$G$7</f>
        <v>CAP_BND</v>
      </c>
      <c r="H160" t="s">
        <v>34</v>
      </c>
      <c r="I160" s="43">
        <f t="shared" si="189"/>
        <v>800.68</v>
      </c>
      <c r="J160" s="43">
        <f t="shared" si="190"/>
        <v>1213.68</v>
      </c>
      <c r="K160" s="43">
        <f t="shared" si="191"/>
        <v>1213.68</v>
      </c>
      <c r="L160" s="32"/>
      <c r="M160" s="32"/>
      <c r="N160" s="32">
        <v>800.68</v>
      </c>
      <c r="O160" s="32">
        <v>1213.68</v>
      </c>
      <c r="P160" s="32">
        <v>1213.68</v>
      </c>
    </row>
    <row r="161" spans="2:16">
      <c r="B161" s="26">
        <v>56</v>
      </c>
      <c r="C161" t="s">
        <v>8</v>
      </c>
      <c r="D161" s="6" t="str">
        <f t="shared" si="192"/>
        <v>CHP</v>
      </c>
      <c r="E161" t="s">
        <v>65</v>
      </c>
      <c r="F161" s="6" t="str">
        <f t="shared" si="182"/>
        <v>EL</v>
      </c>
      <c r="G161" s="22" t="str">
        <f t="shared" si="193"/>
        <v>CAP_BND</v>
      </c>
      <c r="H161" t="s">
        <v>35</v>
      </c>
      <c r="I161" s="43">
        <f t="shared" si="189"/>
        <v>17.5</v>
      </c>
      <c r="J161" s="43">
        <f t="shared" si="190"/>
        <v>17.5</v>
      </c>
      <c r="K161" s="43">
        <f t="shared" si="191"/>
        <v>17.5</v>
      </c>
      <c r="L161" s="32"/>
      <c r="M161" s="32"/>
      <c r="N161" s="32">
        <v>17.5</v>
      </c>
      <c r="O161" s="32">
        <v>17.5</v>
      </c>
      <c r="P161" s="32">
        <v>17.5</v>
      </c>
    </row>
    <row r="162" spans="2:16">
      <c r="B162" s="26"/>
      <c r="C162" s="23" t="s">
        <v>93</v>
      </c>
      <c r="D162" s="6" t="str">
        <f t="shared" si="192"/>
        <v>CHP</v>
      </c>
      <c r="E162" s="23" t="s">
        <v>66</v>
      </c>
      <c r="F162" s="6" t="str">
        <f t="shared" si="182"/>
        <v>EL</v>
      </c>
      <c r="G162" s="22" t="str">
        <f t="shared" si="193"/>
        <v>CAP_BND</v>
      </c>
      <c r="H162" t="s">
        <v>36</v>
      </c>
      <c r="I162" s="43">
        <f>IF(SUM(I163:I165)="",0,SUM(I163:I165))</f>
        <v>10</v>
      </c>
      <c r="J162" s="43">
        <f t="shared" ref="J162" si="194">IF(SUM(J163:J165)="",0,SUM(J163:J165))</f>
        <v>10</v>
      </c>
      <c r="K162" s="43">
        <f t="shared" ref="K162" si="195">IF(SUM(K163:K165)="",0,SUM(K163:K165))</f>
        <v>10</v>
      </c>
      <c r="L162" s="32"/>
      <c r="M162" s="32"/>
      <c r="N162" s="32"/>
      <c r="O162" s="32"/>
      <c r="P162" s="32"/>
    </row>
    <row r="163" spans="2:16">
      <c r="B163" s="26">
        <v>61</v>
      </c>
      <c r="C163" s="29" t="s">
        <v>4</v>
      </c>
      <c r="D163" s="6" t="s">
        <v>90</v>
      </c>
      <c r="E163" s="27"/>
      <c r="F163" s="6" t="str">
        <f t="shared" si="182"/>
        <v>EL</v>
      </c>
      <c r="G163" s="6" t="s">
        <v>90</v>
      </c>
      <c r="H163" s="28"/>
      <c r="I163" s="33">
        <f t="shared" ref="I163:I168" si="196">IF(N163="",0,N163)</f>
        <v>10</v>
      </c>
      <c r="J163" s="33">
        <f t="shared" ref="J163:J169" si="197">IF(O163="",0,O163)</f>
        <v>10</v>
      </c>
      <c r="K163" s="33">
        <f t="shared" ref="K163:K169" si="198">IF(P163="",0,P163)</f>
        <v>10</v>
      </c>
      <c r="L163" s="33"/>
      <c r="M163" s="33"/>
      <c r="N163" s="32">
        <v>10</v>
      </c>
      <c r="O163" s="32">
        <v>10</v>
      </c>
      <c r="P163" s="32">
        <v>10</v>
      </c>
    </row>
    <row r="164" spans="2:16">
      <c r="B164" s="26">
        <v>71</v>
      </c>
      <c r="C164" s="29" t="s">
        <v>10</v>
      </c>
      <c r="D164" s="6" t="s">
        <v>90</v>
      </c>
      <c r="E164" s="27"/>
      <c r="F164" s="6" t="str">
        <f t="shared" si="182"/>
        <v>EL</v>
      </c>
      <c r="G164" s="6" t="s">
        <v>90</v>
      </c>
      <c r="H164" s="28"/>
      <c r="I164" s="33">
        <f t="shared" si="196"/>
        <v>0</v>
      </c>
      <c r="J164" s="33">
        <f t="shared" si="197"/>
        <v>0</v>
      </c>
      <c r="K164" s="33">
        <f t="shared" si="198"/>
        <v>0</v>
      </c>
      <c r="L164" s="33"/>
      <c r="M164" s="33"/>
      <c r="N164" s="32" t="s">
        <v>171</v>
      </c>
      <c r="O164" s="32" t="s">
        <v>171</v>
      </c>
      <c r="P164" s="32" t="s">
        <v>171</v>
      </c>
    </row>
    <row r="165" spans="2:16">
      <c r="B165" s="26">
        <v>76</v>
      </c>
      <c r="C165" s="29" t="s">
        <v>101</v>
      </c>
      <c r="D165" s="6" t="s">
        <v>90</v>
      </c>
      <c r="E165" s="27"/>
      <c r="F165" s="6" t="str">
        <f t="shared" si="182"/>
        <v>EL</v>
      </c>
      <c r="G165" s="6" t="s">
        <v>90</v>
      </c>
      <c r="H165" s="28"/>
      <c r="I165" s="33">
        <f t="shared" si="196"/>
        <v>0</v>
      </c>
      <c r="J165" s="33">
        <f t="shared" si="197"/>
        <v>0</v>
      </c>
      <c r="K165" s="33">
        <f t="shared" si="198"/>
        <v>0</v>
      </c>
      <c r="L165" s="33"/>
      <c r="M165" s="33"/>
      <c r="N165" s="32" t="s">
        <v>171</v>
      </c>
      <c r="O165" s="32" t="s">
        <v>171</v>
      </c>
      <c r="P165" s="32" t="s">
        <v>171</v>
      </c>
    </row>
    <row r="166" spans="2:16">
      <c r="B166" s="26">
        <v>81</v>
      </c>
      <c r="C166" t="s">
        <v>12</v>
      </c>
      <c r="D166" s="6" t="str">
        <f t="shared" ref="D166:D168" si="199">IF(SUM(I166:K166)=0,"\I: ","CHP")</f>
        <v>CHP</v>
      </c>
      <c r="E166" t="s">
        <v>62</v>
      </c>
      <c r="F166" s="6" t="str">
        <f t="shared" si="182"/>
        <v>EL</v>
      </c>
      <c r="G166" s="22" t="str">
        <f t="shared" ref="G166:G168" si="200">$G$7</f>
        <v>CAP_BND</v>
      </c>
      <c r="H166" t="s">
        <v>32</v>
      </c>
      <c r="I166" s="43">
        <f t="shared" si="196"/>
        <v>300.50000000000006</v>
      </c>
      <c r="J166" s="43">
        <f t="shared" si="197"/>
        <v>276.60000000000002</v>
      </c>
      <c r="K166" s="43">
        <f t="shared" si="198"/>
        <v>276.60000000000002</v>
      </c>
      <c r="L166" s="32"/>
      <c r="M166" s="32"/>
      <c r="N166" s="32">
        <v>300.50000000000006</v>
      </c>
      <c r="O166" s="32">
        <v>276.60000000000002</v>
      </c>
      <c r="P166" s="32">
        <v>276.60000000000002</v>
      </c>
    </row>
    <row r="167" spans="2:16">
      <c r="B167" s="26">
        <v>102</v>
      </c>
      <c r="C167" t="s">
        <v>13</v>
      </c>
      <c r="D167" s="6" t="str">
        <f t="shared" si="199"/>
        <v>CHP</v>
      </c>
      <c r="E167" t="s">
        <v>61</v>
      </c>
      <c r="F167" s="6" t="str">
        <f t="shared" si="182"/>
        <v>EL</v>
      </c>
      <c r="G167" s="22" t="str">
        <f t="shared" si="200"/>
        <v>CAP_BND</v>
      </c>
      <c r="H167" t="s">
        <v>31</v>
      </c>
      <c r="I167" s="43">
        <f t="shared" si="196"/>
        <v>74.000000000000014</v>
      </c>
      <c r="J167" s="43">
        <f t="shared" si="197"/>
        <v>9.8000000000000007</v>
      </c>
      <c r="K167" s="43">
        <f t="shared" si="198"/>
        <v>0</v>
      </c>
      <c r="L167" s="32"/>
      <c r="M167" s="32"/>
      <c r="N167" s="32">
        <v>74.000000000000014</v>
      </c>
      <c r="O167" s="32">
        <v>9.8000000000000007</v>
      </c>
      <c r="P167" s="32" t="s">
        <v>171</v>
      </c>
    </row>
    <row r="168" spans="2:16">
      <c r="B168" s="35">
        <v>118</v>
      </c>
      <c r="C168" s="5" t="s">
        <v>14</v>
      </c>
      <c r="D168" s="5" t="str">
        <f t="shared" si="199"/>
        <v>CHP</v>
      </c>
      <c r="E168" s="5" t="s">
        <v>58</v>
      </c>
      <c r="F168" s="5" t="str">
        <f t="shared" si="182"/>
        <v>EL</v>
      </c>
      <c r="G168" s="36" t="str">
        <f t="shared" si="200"/>
        <v>CAP_BND</v>
      </c>
      <c r="H168" s="5" t="s">
        <v>28</v>
      </c>
      <c r="I168" s="44">
        <f t="shared" si="196"/>
        <v>56.120000000000005</v>
      </c>
      <c r="J168" s="44">
        <f t="shared" si="197"/>
        <v>26.12</v>
      </c>
      <c r="K168" s="44">
        <f t="shared" si="198"/>
        <v>26.12</v>
      </c>
      <c r="L168" s="32"/>
      <c r="M168" s="32"/>
      <c r="N168" s="40">
        <v>56.120000000000005</v>
      </c>
      <c r="O168" s="40">
        <v>26.12</v>
      </c>
      <c r="P168" s="40">
        <v>26.12</v>
      </c>
    </row>
    <row r="169" spans="2:16">
      <c r="B169" s="26">
        <v>9</v>
      </c>
      <c r="C169" t="s">
        <v>1</v>
      </c>
      <c r="D169" s="6" t="str">
        <f>IF(SUM(I169:K169)=0,"\I: ","CHP")</f>
        <v xml:space="preserve">\I: </v>
      </c>
      <c r="E169" t="s">
        <v>59</v>
      </c>
      <c r="F169" s="34" t="s">
        <v>110</v>
      </c>
      <c r="G169" s="22" t="str">
        <f>$G$7</f>
        <v>CAP_BND</v>
      </c>
      <c r="H169" s="22" t="s">
        <v>29</v>
      </c>
      <c r="I169" s="43">
        <f>IF(N169="",0,N169)</f>
        <v>0</v>
      </c>
      <c r="J169" s="43">
        <f t="shared" si="197"/>
        <v>0</v>
      </c>
      <c r="K169" s="43">
        <f t="shared" si="198"/>
        <v>0</v>
      </c>
      <c r="L169" s="32"/>
      <c r="M169" s="32"/>
      <c r="N169" s="32" t="s">
        <v>171</v>
      </c>
      <c r="O169" s="32" t="s">
        <v>171</v>
      </c>
      <c r="P169" s="32" t="s">
        <v>171</v>
      </c>
    </row>
    <row r="170" spans="2:16">
      <c r="B170" s="26"/>
      <c r="C170" s="23" t="s">
        <v>92</v>
      </c>
      <c r="D170" s="6" t="str">
        <f t="shared" ref="D170" si="201">IF(SUM(I170:K170)=0,"\I: ","CHP")</f>
        <v>CHP</v>
      </c>
      <c r="E170" s="23" t="s">
        <v>60</v>
      </c>
      <c r="F170" s="6" t="str">
        <f>F169</f>
        <v>ES</v>
      </c>
      <c r="G170" s="22" t="str">
        <f>$G$7</f>
        <v>CAP_BND</v>
      </c>
      <c r="H170" t="s">
        <v>30</v>
      </c>
      <c r="I170" s="43">
        <f>IF(SUM(I171:I173)="",0,SUM(I171:I173))</f>
        <v>37.799999999999997</v>
      </c>
      <c r="J170" s="43">
        <f t="shared" ref="J170" si="202">IF(SUM(J171:J173)="",0,SUM(J171:J173))</f>
        <v>37.799999999999997</v>
      </c>
      <c r="K170" s="43">
        <f t="shared" ref="K170" si="203">IF(SUM(K171:K173)="",0,SUM(K171:K173))</f>
        <v>1.1000000000000001</v>
      </c>
      <c r="L170" s="32"/>
      <c r="M170" s="32"/>
      <c r="N170" s="32"/>
      <c r="O170" s="32"/>
      <c r="P170" s="32"/>
    </row>
    <row r="171" spans="2:16">
      <c r="B171" s="26">
        <v>14</v>
      </c>
      <c r="C171" s="30" t="s">
        <v>2</v>
      </c>
      <c r="D171" s="6" t="s">
        <v>90</v>
      </c>
      <c r="E171" s="26"/>
      <c r="F171" s="6" t="str">
        <f t="shared" ref="F171:F186" si="204">F170</f>
        <v>ES</v>
      </c>
      <c r="G171" s="6" t="s">
        <v>90</v>
      </c>
      <c r="H171" s="28"/>
      <c r="I171" s="33">
        <f>IF(N171="",0,N171)</f>
        <v>0</v>
      </c>
      <c r="J171" s="33">
        <f t="shared" ref="J171:J173" si="205">IF(O171="",0,O171)</f>
        <v>0</v>
      </c>
      <c r="K171" s="33">
        <f t="shared" ref="K171:K173" si="206">IF(P171="",0,P171)</f>
        <v>0</v>
      </c>
      <c r="L171" s="33"/>
      <c r="M171" s="33"/>
      <c r="N171" s="32" t="s">
        <v>171</v>
      </c>
      <c r="O171" s="32" t="s">
        <v>171</v>
      </c>
      <c r="P171" s="32" t="s">
        <v>171</v>
      </c>
    </row>
    <row r="172" spans="2:16">
      <c r="B172" s="26">
        <v>19</v>
      </c>
      <c r="C172" s="30" t="s">
        <v>99</v>
      </c>
      <c r="D172" s="6" t="s">
        <v>90</v>
      </c>
      <c r="E172" s="26"/>
      <c r="F172" s="6" t="str">
        <f t="shared" si="204"/>
        <v>ES</v>
      </c>
      <c r="G172" s="6" t="s">
        <v>90</v>
      </c>
      <c r="H172" s="28"/>
      <c r="I172" s="33">
        <f t="shared" ref="I172:I173" si="207">IF(N172="",0,N172)</f>
        <v>0</v>
      </c>
      <c r="J172" s="33">
        <f t="shared" si="205"/>
        <v>0</v>
      </c>
      <c r="K172" s="33">
        <f t="shared" si="206"/>
        <v>0</v>
      </c>
      <c r="L172" s="33"/>
      <c r="M172" s="33"/>
      <c r="N172" s="32" t="s">
        <v>171</v>
      </c>
      <c r="O172" s="32" t="s">
        <v>171</v>
      </c>
      <c r="P172" s="32" t="s">
        <v>171</v>
      </c>
    </row>
    <row r="173" spans="2:16">
      <c r="B173" s="26">
        <v>24</v>
      </c>
      <c r="C173" s="30" t="s">
        <v>4</v>
      </c>
      <c r="D173" s="6" t="s">
        <v>90</v>
      </c>
      <c r="E173" s="26"/>
      <c r="F173" s="6" t="str">
        <f t="shared" si="204"/>
        <v>ES</v>
      </c>
      <c r="G173" s="6" t="s">
        <v>90</v>
      </c>
      <c r="H173" s="28"/>
      <c r="I173" s="33">
        <f t="shared" si="207"/>
        <v>37.799999999999997</v>
      </c>
      <c r="J173" s="33">
        <f t="shared" si="205"/>
        <v>37.799999999999997</v>
      </c>
      <c r="K173" s="33">
        <f t="shared" si="206"/>
        <v>1.1000000000000001</v>
      </c>
      <c r="L173" s="33"/>
      <c r="M173" s="33"/>
      <c r="N173" s="32">
        <v>37.799999999999997</v>
      </c>
      <c r="O173" s="32">
        <v>37.799999999999997</v>
      </c>
      <c r="P173" s="32">
        <v>1.1000000000000001</v>
      </c>
    </row>
    <row r="174" spans="2:16">
      <c r="B174" s="26"/>
      <c r="C174" s="23" t="s">
        <v>92</v>
      </c>
      <c r="D174" s="6" t="str">
        <f t="shared" ref="D174" si="208">IF(SUM(I174:K174)=0,"\I: ","CHP")</f>
        <v xml:space="preserve">\I: </v>
      </c>
      <c r="E174" s="23" t="s">
        <v>63</v>
      </c>
      <c r="F174" s="6" t="str">
        <f t="shared" si="204"/>
        <v>ES</v>
      </c>
      <c r="G174" s="22" t="str">
        <f>$G$7</f>
        <v>CAP_BND</v>
      </c>
      <c r="H174" t="s">
        <v>33</v>
      </c>
      <c r="I174" s="43">
        <f>IF(SUM(I175:I177)="",0,SUM(I175:I177))</f>
        <v>0</v>
      </c>
      <c r="J174" s="43">
        <f t="shared" ref="J174" si="209">IF(SUM(J175:J177)="",0,SUM(J175:J177))</f>
        <v>0</v>
      </c>
      <c r="K174" s="43">
        <f t="shared" ref="K174" si="210">IF(SUM(K175:K177)="",0,SUM(K175:K177))</f>
        <v>0</v>
      </c>
      <c r="L174" s="32"/>
      <c r="M174" s="32"/>
      <c r="N174" s="32" t="s">
        <v>171</v>
      </c>
      <c r="O174" s="32" t="s">
        <v>171</v>
      </c>
      <c r="P174" s="32"/>
    </row>
    <row r="175" spans="2:16">
      <c r="B175" s="26">
        <v>35</v>
      </c>
      <c r="C175" s="30" t="s">
        <v>2</v>
      </c>
      <c r="D175" s="6" t="s">
        <v>90</v>
      </c>
      <c r="E175" s="26"/>
      <c r="F175" s="6" t="str">
        <f t="shared" si="204"/>
        <v>ES</v>
      </c>
      <c r="G175" s="6" t="s">
        <v>90</v>
      </c>
      <c r="H175" s="28"/>
      <c r="I175" s="33">
        <f t="shared" ref="I175:I179" si="211">IF(N175="",0,N175)</f>
        <v>0</v>
      </c>
      <c r="J175" s="33">
        <f t="shared" ref="J175:J179" si="212">IF(O175="",0,O175)</f>
        <v>0</v>
      </c>
      <c r="K175" s="33">
        <f t="shared" ref="K175:K179" si="213">IF(P175="",0,P175)</f>
        <v>0</v>
      </c>
      <c r="L175" s="33"/>
      <c r="M175" s="33"/>
      <c r="N175" s="32" t="s">
        <v>171</v>
      </c>
      <c r="O175" s="32" t="s">
        <v>171</v>
      </c>
      <c r="P175" s="32" t="s">
        <v>171</v>
      </c>
    </row>
    <row r="176" spans="2:16">
      <c r="B176" s="26">
        <v>40</v>
      </c>
      <c r="C176" s="30" t="s">
        <v>99</v>
      </c>
      <c r="D176" s="6" t="s">
        <v>90</v>
      </c>
      <c r="E176" s="26"/>
      <c r="F176" s="6" t="str">
        <f t="shared" si="204"/>
        <v>ES</v>
      </c>
      <c r="G176" s="6" t="s">
        <v>90</v>
      </c>
      <c r="H176" s="28"/>
      <c r="I176" s="33">
        <f t="shared" si="211"/>
        <v>0</v>
      </c>
      <c r="J176" s="33">
        <f t="shared" si="212"/>
        <v>0</v>
      </c>
      <c r="K176" s="33">
        <f t="shared" si="213"/>
        <v>0</v>
      </c>
      <c r="L176" s="33"/>
      <c r="M176" s="33"/>
      <c r="N176" s="32" t="s">
        <v>171</v>
      </c>
      <c r="O176" s="32" t="s">
        <v>171</v>
      </c>
      <c r="P176" s="32" t="s">
        <v>171</v>
      </c>
    </row>
    <row r="177" spans="2:16">
      <c r="B177" s="26">
        <v>45</v>
      </c>
      <c r="C177" s="30" t="s">
        <v>4</v>
      </c>
      <c r="D177" s="6" t="s">
        <v>90</v>
      </c>
      <c r="E177" s="26"/>
      <c r="F177" s="6" t="str">
        <f t="shared" si="204"/>
        <v>ES</v>
      </c>
      <c r="G177" s="6" t="s">
        <v>90</v>
      </c>
      <c r="H177" s="28"/>
      <c r="I177" s="33">
        <f t="shared" si="211"/>
        <v>0</v>
      </c>
      <c r="J177" s="33">
        <f t="shared" si="212"/>
        <v>0</v>
      </c>
      <c r="K177" s="33">
        <f t="shared" si="213"/>
        <v>0</v>
      </c>
      <c r="L177" s="33"/>
      <c r="M177" s="33"/>
      <c r="N177" s="32" t="s">
        <v>171</v>
      </c>
      <c r="O177" s="32" t="s">
        <v>171</v>
      </c>
      <c r="P177" s="32" t="s">
        <v>171</v>
      </c>
    </row>
    <row r="178" spans="2:16">
      <c r="B178" s="31">
        <v>51</v>
      </c>
      <c r="C178" t="s">
        <v>7</v>
      </c>
      <c r="D178" s="6" t="str">
        <f t="shared" ref="D178:D180" si="214">IF(SUM(I178:K178)=0,"\I: ","CHP")</f>
        <v>CHP</v>
      </c>
      <c r="E178" t="s">
        <v>64</v>
      </c>
      <c r="F178" s="6" t="str">
        <f t="shared" si="204"/>
        <v>ES</v>
      </c>
      <c r="G178" s="22" t="str">
        <f t="shared" ref="G178:G180" si="215">$G$7</f>
        <v>CAP_BND</v>
      </c>
      <c r="H178" t="s">
        <v>34</v>
      </c>
      <c r="I178" s="43">
        <f t="shared" si="211"/>
        <v>1162.2299999999998</v>
      </c>
      <c r="J178" s="43">
        <f t="shared" si="212"/>
        <v>1162.2299999999998</v>
      </c>
      <c r="K178" s="43">
        <f t="shared" si="213"/>
        <v>1162.2299999999998</v>
      </c>
      <c r="L178" s="32"/>
      <c r="M178" s="32"/>
      <c r="N178" s="32">
        <v>1162.2299999999998</v>
      </c>
      <c r="O178" s="32">
        <v>1162.2299999999998</v>
      </c>
      <c r="P178" s="32">
        <v>1162.2299999999998</v>
      </c>
    </row>
    <row r="179" spans="2:16">
      <c r="B179" s="26">
        <v>56</v>
      </c>
      <c r="C179" t="s">
        <v>8</v>
      </c>
      <c r="D179" s="6" t="str">
        <f t="shared" si="214"/>
        <v>CHP</v>
      </c>
      <c r="E179" t="s">
        <v>65</v>
      </c>
      <c r="F179" s="6" t="str">
        <f t="shared" si="204"/>
        <v>ES</v>
      </c>
      <c r="G179" s="22" t="str">
        <f t="shared" si="215"/>
        <v>CAP_BND</v>
      </c>
      <c r="H179" t="s">
        <v>35</v>
      </c>
      <c r="I179" s="43">
        <f t="shared" si="211"/>
        <v>1508.24</v>
      </c>
      <c r="J179" s="43">
        <f t="shared" si="212"/>
        <v>1407.2900000000002</v>
      </c>
      <c r="K179" s="43">
        <f t="shared" si="213"/>
        <v>802.19999999999993</v>
      </c>
      <c r="L179" s="32"/>
      <c r="M179" s="32"/>
      <c r="N179" s="32">
        <v>1508.24</v>
      </c>
      <c r="O179" s="32">
        <v>1407.2900000000002</v>
      </c>
      <c r="P179" s="32">
        <v>802.19999999999993</v>
      </c>
    </row>
    <row r="180" spans="2:16">
      <c r="B180" s="26"/>
      <c r="C180" s="23" t="s">
        <v>93</v>
      </c>
      <c r="D180" s="6" t="str">
        <f t="shared" si="214"/>
        <v>CHP</v>
      </c>
      <c r="E180" s="23" t="s">
        <v>66</v>
      </c>
      <c r="F180" s="6" t="str">
        <f t="shared" si="204"/>
        <v>ES</v>
      </c>
      <c r="G180" s="22" t="str">
        <f t="shared" si="215"/>
        <v>CAP_BND</v>
      </c>
      <c r="H180" t="s">
        <v>36</v>
      </c>
      <c r="I180" s="43">
        <f>IF(SUM(I181:I183)="",0,SUM(I181:I183))</f>
        <v>612.62000000000023</v>
      </c>
      <c r="J180" s="43">
        <f t="shared" ref="J180" si="216">IF(SUM(J181:J183)="",0,SUM(J181:J183))</f>
        <v>612.62000000000023</v>
      </c>
      <c r="K180" s="43">
        <f t="shared" ref="K180" si="217">IF(SUM(K181:K183)="",0,SUM(K181:K183))</f>
        <v>610.02000000000032</v>
      </c>
      <c r="L180" s="32"/>
      <c r="M180" s="32"/>
      <c r="N180" s="32"/>
      <c r="O180" s="32"/>
      <c r="P180" s="32"/>
    </row>
    <row r="181" spans="2:16">
      <c r="B181" s="26">
        <v>61</v>
      </c>
      <c r="C181" s="29" t="s">
        <v>4</v>
      </c>
      <c r="D181" s="6" t="s">
        <v>90</v>
      </c>
      <c r="E181" s="27"/>
      <c r="F181" s="6" t="str">
        <f t="shared" si="204"/>
        <v>ES</v>
      </c>
      <c r="G181" s="6" t="s">
        <v>90</v>
      </c>
      <c r="H181" s="28"/>
      <c r="I181" s="33">
        <f t="shared" ref="I181:I186" si="218">IF(N181="",0,N181)</f>
        <v>586.00000000000023</v>
      </c>
      <c r="J181" s="33">
        <f t="shared" ref="J181:J187" si="219">IF(O181="",0,O181)</f>
        <v>586.00000000000023</v>
      </c>
      <c r="K181" s="33">
        <f t="shared" ref="K181:K187" si="220">IF(P181="",0,P181)</f>
        <v>583.40000000000032</v>
      </c>
      <c r="L181" s="33"/>
      <c r="M181" s="33"/>
      <c r="N181" s="32">
        <v>586.00000000000023</v>
      </c>
      <c r="O181" s="32">
        <v>586.00000000000023</v>
      </c>
      <c r="P181" s="32">
        <v>583.40000000000032</v>
      </c>
    </row>
    <row r="182" spans="2:16">
      <c r="B182" s="26">
        <v>71</v>
      </c>
      <c r="C182" s="29" t="s">
        <v>10</v>
      </c>
      <c r="D182" s="6" t="s">
        <v>90</v>
      </c>
      <c r="E182" s="27"/>
      <c r="F182" s="6" t="str">
        <f t="shared" si="204"/>
        <v>ES</v>
      </c>
      <c r="G182" s="6" t="s">
        <v>90</v>
      </c>
      <c r="H182" s="28"/>
      <c r="I182" s="33">
        <f t="shared" si="218"/>
        <v>26.62</v>
      </c>
      <c r="J182" s="33">
        <f t="shared" si="219"/>
        <v>26.62</v>
      </c>
      <c r="K182" s="33">
        <f t="shared" si="220"/>
        <v>26.62</v>
      </c>
      <c r="L182" s="33"/>
      <c r="M182" s="33"/>
      <c r="N182" s="32">
        <v>26.62</v>
      </c>
      <c r="O182" s="32">
        <v>26.62</v>
      </c>
      <c r="P182" s="32">
        <v>26.62</v>
      </c>
    </row>
    <row r="183" spans="2:16">
      <c r="B183" s="26">
        <v>76</v>
      </c>
      <c r="C183" s="29" t="s">
        <v>101</v>
      </c>
      <c r="D183" s="6" t="s">
        <v>90</v>
      </c>
      <c r="E183" s="27"/>
      <c r="F183" s="6" t="str">
        <f t="shared" si="204"/>
        <v>ES</v>
      </c>
      <c r="G183" s="6" t="s">
        <v>90</v>
      </c>
      <c r="H183" s="28"/>
      <c r="I183" s="33">
        <f t="shared" si="218"/>
        <v>0</v>
      </c>
      <c r="J183" s="33">
        <f t="shared" si="219"/>
        <v>0</v>
      </c>
      <c r="K183" s="33">
        <f t="shared" si="220"/>
        <v>0</v>
      </c>
      <c r="L183" s="33"/>
      <c r="M183" s="33"/>
      <c r="N183" s="32" t="s">
        <v>171</v>
      </c>
      <c r="O183" s="32" t="s">
        <v>171</v>
      </c>
      <c r="P183" s="32" t="s">
        <v>171</v>
      </c>
    </row>
    <row r="184" spans="2:16">
      <c r="B184" s="26">
        <v>81</v>
      </c>
      <c r="C184" t="s">
        <v>12</v>
      </c>
      <c r="D184" s="6" t="str">
        <f t="shared" ref="D184:D186" si="221">IF(SUM(I184:K184)=0,"\I: ","CHP")</f>
        <v>CHP</v>
      </c>
      <c r="E184" t="s">
        <v>62</v>
      </c>
      <c r="F184" s="6" t="str">
        <f t="shared" si="204"/>
        <v>ES</v>
      </c>
      <c r="G184" s="22" t="str">
        <f t="shared" ref="G184:G186" si="222">$G$7</f>
        <v>CAP_BND</v>
      </c>
      <c r="H184" t="s">
        <v>32</v>
      </c>
      <c r="I184" s="43">
        <f t="shared" si="218"/>
        <v>333.05999999999977</v>
      </c>
      <c r="J184" s="43">
        <f t="shared" si="219"/>
        <v>241.34000000000006</v>
      </c>
      <c r="K184" s="43">
        <f t="shared" si="220"/>
        <v>99.100000000000009</v>
      </c>
      <c r="L184" s="32"/>
      <c r="M184" s="32"/>
      <c r="N184" s="32">
        <v>333.05999999999977</v>
      </c>
      <c r="O184" s="32">
        <v>241.34000000000006</v>
      </c>
      <c r="P184" s="32">
        <v>99.100000000000009</v>
      </c>
    </row>
    <row r="185" spans="2:16">
      <c r="B185" s="26">
        <v>102</v>
      </c>
      <c r="C185" t="s">
        <v>13</v>
      </c>
      <c r="D185" s="6" t="str">
        <f t="shared" si="221"/>
        <v>CHP</v>
      </c>
      <c r="E185" t="s">
        <v>61</v>
      </c>
      <c r="F185" s="6" t="str">
        <f t="shared" si="204"/>
        <v>ES</v>
      </c>
      <c r="G185" s="22" t="str">
        <f t="shared" si="222"/>
        <v>CAP_BND</v>
      </c>
      <c r="H185" t="s">
        <v>31</v>
      </c>
      <c r="I185" s="43">
        <f t="shared" si="218"/>
        <v>402.90000000000003</v>
      </c>
      <c r="J185" s="43">
        <f t="shared" si="219"/>
        <v>359.6</v>
      </c>
      <c r="K185" s="43">
        <f t="shared" si="220"/>
        <v>341.20000000000005</v>
      </c>
      <c r="L185" s="32"/>
      <c r="M185" s="32"/>
      <c r="N185" s="32">
        <v>402.90000000000003</v>
      </c>
      <c r="O185" s="32">
        <v>359.6</v>
      </c>
      <c r="P185" s="32">
        <v>341.20000000000005</v>
      </c>
    </row>
    <row r="186" spans="2:16">
      <c r="B186" s="35">
        <v>118</v>
      </c>
      <c r="C186" s="5" t="s">
        <v>14</v>
      </c>
      <c r="D186" s="5" t="str">
        <f t="shared" si="221"/>
        <v>CHP</v>
      </c>
      <c r="E186" s="5" t="s">
        <v>58</v>
      </c>
      <c r="F186" s="5" t="str">
        <f t="shared" si="204"/>
        <v>ES</v>
      </c>
      <c r="G186" s="36" t="str">
        <f t="shared" si="222"/>
        <v>CAP_BND</v>
      </c>
      <c r="H186" s="5" t="s">
        <v>28</v>
      </c>
      <c r="I186" s="44">
        <f t="shared" si="218"/>
        <v>264.20000000000005</v>
      </c>
      <c r="J186" s="44">
        <f t="shared" si="219"/>
        <v>226.17000000000002</v>
      </c>
      <c r="K186" s="44">
        <f t="shared" si="220"/>
        <v>227.12000000000003</v>
      </c>
      <c r="L186" s="32"/>
      <c r="M186" s="32"/>
      <c r="N186" s="40">
        <v>264.20000000000005</v>
      </c>
      <c r="O186" s="40">
        <v>226.17000000000002</v>
      </c>
      <c r="P186" s="40">
        <v>227.12000000000003</v>
      </c>
    </row>
    <row r="187" spans="2:16">
      <c r="B187" s="26">
        <v>9</v>
      </c>
      <c r="C187" t="s">
        <v>1</v>
      </c>
      <c r="D187" s="6" t="str">
        <f>IF(SUM(I187:K187)=0,"\I: ","CHP")</f>
        <v xml:space="preserve">\I: </v>
      </c>
      <c r="E187" t="s">
        <v>59</v>
      </c>
      <c r="F187" s="34" t="s">
        <v>111</v>
      </c>
      <c r="G187" s="22" t="str">
        <f>$G$7</f>
        <v>CAP_BND</v>
      </c>
      <c r="H187" s="22" t="s">
        <v>29</v>
      </c>
      <c r="I187" s="43">
        <f>IF(N187="",0,N187)</f>
        <v>0</v>
      </c>
      <c r="J187" s="43">
        <f t="shared" si="219"/>
        <v>0</v>
      </c>
      <c r="K187" s="43">
        <f t="shared" si="220"/>
        <v>0</v>
      </c>
      <c r="L187" s="32"/>
      <c r="M187" s="32"/>
      <c r="N187" s="32" t="s">
        <v>171</v>
      </c>
      <c r="O187" s="32" t="s">
        <v>171</v>
      </c>
      <c r="P187" s="32" t="s">
        <v>171</v>
      </c>
    </row>
    <row r="188" spans="2:16">
      <c r="B188" s="26"/>
      <c r="C188" s="23" t="s">
        <v>92</v>
      </c>
      <c r="D188" s="6" t="str">
        <f t="shared" ref="D188" si="223">IF(SUM(I188:K188)=0,"\I: ","CHP")</f>
        <v>CHP</v>
      </c>
      <c r="E188" s="23" t="s">
        <v>60</v>
      </c>
      <c r="F188" s="6" t="str">
        <f>F187</f>
        <v>FI</v>
      </c>
      <c r="G188" s="22" t="str">
        <f>$G$7</f>
        <v>CAP_BND</v>
      </c>
      <c r="H188" t="s">
        <v>30</v>
      </c>
      <c r="I188" s="43">
        <f>IF(SUM(I189:I191)="",0,SUM(I189:I191))</f>
        <v>1090.0049999999999</v>
      </c>
      <c r="J188" s="43">
        <f t="shared" ref="J188" si="224">IF(SUM(J189:J191)="",0,SUM(J189:J191))</f>
        <v>983.80499999999995</v>
      </c>
      <c r="K188" s="43">
        <f t="shared" ref="K188" si="225">IF(SUM(K189:K191)="",0,SUM(K189:K191))</f>
        <v>808.35500000000002</v>
      </c>
      <c r="L188" s="32"/>
      <c r="M188" s="32"/>
      <c r="N188" s="32"/>
      <c r="O188" s="32"/>
      <c r="P188" s="32"/>
    </row>
    <row r="189" spans="2:16">
      <c r="B189" s="26">
        <v>14</v>
      </c>
      <c r="C189" s="30" t="s">
        <v>2</v>
      </c>
      <c r="D189" s="6" t="s">
        <v>90</v>
      </c>
      <c r="E189" s="26"/>
      <c r="F189" s="6" t="str">
        <f t="shared" ref="F189:F204" si="226">F188</f>
        <v>FI</v>
      </c>
      <c r="G189" s="6" t="s">
        <v>90</v>
      </c>
      <c r="H189" s="28"/>
      <c r="I189" s="33">
        <f>IF(N189="",0,N189)</f>
        <v>0</v>
      </c>
      <c r="J189" s="33">
        <f t="shared" ref="J189:J191" si="227">IF(O189="",0,O189)</f>
        <v>0</v>
      </c>
      <c r="K189" s="33">
        <f t="shared" ref="K189:K191" si="228">IF(P189="",0,P189)</f>
        <v>0</v>
      </c>
      <c r="L189" s="33"/>
      <c r="M189" s="33"/>
      <c r="N189" s="32" t="s">
        <v>171</v>
      </c>
      <c r="O189" s="32" t="s">
        <v>171</v>
      </c>
      <c r="P189" s="32" t="s">
        <v>171</v>
      </c>
    </row>
    <row r="190" spans="2:16">
      <c r="B190" s="26">
        <v>19</v>
      </c>
      <c r="C190" s="30" t="s">
        <v>99</v>
      </c>
      <c r="D190" s="6" t="s">
        <v>90</v>
      </c>
      <c r="E190" s="26"/>
      <c r="F190" s="6" t="str">
        <f t="shared" si="226"/>
        <v>FI</v>
      </c>
      <c r="G190" s="6" t="s">
        <v>90</v>
      </c>
      <c r="H190" s="28"/>
      <c r="I190" s="33">
        <f t="shared" ref="I190:I191" si="229">IF(N190="",0,N190)</f>
        <v>0</v>
      </c>
      <c r="J190" s="33">
        <f t="shared" si="227"/>
        <v>0</v>
      </c>
      <c r="K190" s="33">
        <f t="shared" si="228"/>
        <v>0</v>
      </c>
      <c r="L190" s="33"/>
      <c r="M190" s="33"/>
      <c r="N190" s="32" t="s">
        <v>171</v>
      </c>
      <c r="O190" s="32" t="s">
        <v>171</v>
      </c>
      <c r="P190" s="32" t="s">
        <v>171</v>
      </c>
    </row>
    <row r="191" spans="2:16">
      <c r="B191" s="26">
        <v>24</v>
      </c>
      <c r="C191" s="30" t="s">
        <v>4</v>
      </c>
      <c r="D191" s="6" t="s">
        <v>90</v>
      </c>
      <c r="E191" s="26"/>
      <c r="F191" s="6" t="str">
        <f t="shared" si="226"/>
        <v>FI</v>
      </c>
      <c r="G191" s="6" t="s">
        <v>90</v>
      </c>
      <c r="H191" s="28"/>
      <c r="I191" s="33">
        <f t="shared" si="229"/>
        <v>1090.0049999999999</v>
      </c>
      <c r="J191" s="33">
        <f t="shared" si="227"/>
        <v>983.80499999999995</v>
      </c>
      <c r="K191" s="33">
        <f t="shared" si="228"/>
        <v>808.35500000000002</v>
      </c>
      <c r="L191" s="33"/>
      <c r="M191" s="33"/>
      <c r="N191" s="32">
        <v>1090.0049999999999</v>
      </c>
      <c r="O191" s="32">
        <v>983.80499999999995</v>
      </c>
      <c r="P191" s="32">
        <v>808.35500000000002</v>
      </c>
    </row>
    <row r="192" spans="2:16">
      <c r="B192" s="26"/>
      <c r="C192" s="23" t="s">
        <v>92</v>
      </c>
      <c r="D192" s="6" t="str">
        <f t="shared" ref="D192" si="230">IF(SUM(I192:K192)=0,"\I: ","CHP")</f>
        <v>CHP</v>
      </c>
      <c r="E192" s="23" t="s">
        <v>63</v>
      </c>
      <c r="F192" s="6" t="str">
        <f t="shared" si="226"/>
        <v>FI</v>
      </c>
      <c r="G192" s="22" t="str">
        <f>$G$7</f>
        <v>CAP_BND</v>
      </c>
      <c r="H192" t="s">
        <v>33</v>
      </c>
      <c r="I192" s="43">
        <f>IF(SUM(I193:I195)="",0,SUM(I193:I195))</f>
        <v>812.97500000000002</v>
      </c>
      <c r="J192" s="43">
        <f t="shared" ref="J192" si="231">IF(SUM(J193:J195)="",0,SUM(J193:J195))</f>
        <v>1016.975</v>
      </c>
      <c r="K192" s="43">
        <f t="shared" ref="K192" si="232">IF(SUM(K193:K195)="",0,SUM(K193:K195))</f>
        <v>869.97500000000002</v>
      </c>
      <c r="L192" s="32"/>
      <c r="M192" s="32"/>
      <c r="N192" s="32">
        <v>812.97500000000002</v>
      </c>
      <c r="O192" s="32">
        <v>1016.975</v>
      </c>
      <c r="P192" s="32"/>
    </row>
    <row r="193" spans="2:16">
      <c r="B193" s="26">
        <v>35</v>
      </c>
      <c r="C193" s="30" t="s">
        <v>2</v>
      </c>
      <c r="D193" s="6" t="s">
        <v>90</v>
      </c>
      <c r="E193" s="26"/>
      <c r="F193" s="6" t="str">
        <f t="shared" si="226"/>
        <v>FI</v>
      </c>
      <c r="G193" s="6" t="s">
        <v>90</v>
      </c>
      <c r="H193" s="28"/>
      <c r="I193" s="33">
        <f t="shared" ref="I193:I197" si="233">IF(N193="",0,N193)</f>
        <v>0</v>
      </c>
      <c r="J193" s="33">
        <f t="shared" ref="J193:J197" si="234">IF(O193="",0,O193)</f>
        <v>0</v>
      </c>
      <c r="K193" s="33">
        <f t="shared" ref="K193:K197" si="235">IF(P193="",0,P193)</f>
        <v>0</v>
      </c>
      <c r="L193" s="33"/>
      <c r="M193" s="33"/>
      <c r="N193" s="32" t="s">
        <v>171</v>
      </c>
      <c r="O193" s="32" t="s">
        <v>171</v>
      </c>
      <c r="P193" s="32" t="s">
        <v>171</v>
      </c>
    </row>
    <row r="194" spans="2:16">
      <c r="B194" s="26">
        <v>40</v>
      </c>
      <c r="C194" s="30" t="s">
        <v>99</v>
      </c>
      <c r="D194" s="6" t="s">
        <v>90</v>
      </c>
      <c r="E194" s="26"/>
      <c r="F194" s="6" t="str">
        <f t="shared" si="226"/>
        <v>FI</v>
      </c>
      <c r="G194" s="6" t="s">
        <v>90</v>
      </c>
      <c r="H194" s="28"/>
      <c r="I194" s="33">
        <f t="shared" si="233"/>
        <v>305</v>
      </c>
      <c r="J194" s="33">
        <f t="shared" si="234"/>
        <v>495</v>
      </c>
      <c r="K194" s="33">
        <f t="shared" si="235"/>
        <v>430</v>
      </c>
      <c r="L194" s="33"/>
      <c r="M194" s="33"/>
      <c r="N194" s="32">
        <v>305</v>
      </c>
      <c r="O194" s="32">
        <v>495</v>
      </c>
      <c r="P194" s="32">
        <v>430</v>
      </c>
    </row>
    <row r="195" spans="2:16">
      <c r="B195" s="26">
        <v>45</v>
      </c>
      <c r="C195" s="30" t="s">
        <v>4</v>
      </c>
      <c r="D195" s="6" t="s">
        <v>90</v>
      </c>
      <c r="E195" s="26"/>
      <c r="F195" s="6" t="str">
        <f t="shared" si="226"/>
        <v>FI</v>
      </c>
      <c r="G195" s="6" t="s">
        <v>90</v>
      </c>
      <c r="H195" s="28"/>
      <c r="I195" s="33">
        <f t="shared" si="233"/>
        <v>507.97500000000002</v>
      </c>
      <c r="J195" s="33">
        <f t="shared" si="234"/>
        <v>521.97500000000002</v>
      </c>
      <c r="K195" s="33">
        <f t="shared" si="235"/>
        <v>439.97500000000002</v>
      </c>
      <c r="L195" s="33"/>
      <c r="M195" s="33"/>
      <c r="N195" s="32">
        <v>507.97500000000002</v>
      </c>
      <c r="O195" s="32">
        <v>521.97500000000002</v>
      </c>
      <c r="P195" s="32">
        <v>439.97500000000002</v>
      </c>
    </row>
    <row r="196" spans="2:16">
      <c r="B196" s="31">
        <v>51</v>
      </c>
      <c r="C196" t="s">
        <v>7</v>
      </c>
      <c r="D196" s="6" t="str">
        <f t="shared" ref="D196:D198" si="236">IF(SUM(I196:K196)=0,"\I: ","CHP")</f>
        <v>CHP</v>
      </c>
      <c r="E196" t="s">
        <v>64</v>
      </c>
      <c r="F196" s="6" t="str">
        <f t="shared" si="226"/>
        <v>FI</v>
      </c>
      <c r="G196" s="22" t="str">
        <f t="shared" ref="G196:G198" si="237">$G$7</f>
        <v>CAP_BND</v>
      </c>
      <c r="H196" t="s">
        <v>34</v>
      </c>
      <c r="I196" s="43">
        <f t="shared" si="233"/>
        <v>1367.5140000000001</v>
      </c>
      <c r="J196" s="43">
        <f t="shared" si="234"/>
        <v>1416.5140000000001</v>
      </c>
      <c r="K196" s="43">
        <f t="shared" si="235"/>
        <v>1416.5140000000001</v>
      </c>
      <c r="L196" s="32"/>
      <c r="M196" s="32"/>
      <c r="N196" s="32">
        <v>1367.5140000000001</v>
      </c>
      <c r="O196" s="32">
        <v>1416.5140000000001</v>
      </c>
      <c r="P196" s="32">
        <v>1416.5140000000001</v>
      </c>
    </row>
    <row r="197" spans="2:16">
      <c r="B197" s="26">
        <v>56</v>
      </c>
      <c r="C197" t="s">
        <v>8</v>
      </c>
      <c r="D197" s="6" t="str">
        <f t="shared" si="236"/>
        <v>CHP</v>
      </c>
      <c r="E197" t="s">
        <v>65</v>
      </c>
      <c r="F197" s="6" t="str">
        <f t="shared" si="226"/>
        <v>FI</v>
      </c>
      <c r="G197" s="22" t="str">
        <f t="shared" si="237"/>
        <v>CAP_BND</v>
      </c>
      <c r="H197" t="s">
        <v>35</v>
      </c>
      <c r="I197" s="43">
        <f t="shared" si="233"/>
        <v>517.53800000000001</v>
      </c>
      <c r="J197" s="43">
        <f t="shared" si="234"/>
        <v>239.11500000000001</v>
      </c>
      <c r="K197" s="43">
        <f t="shared" si="235"/>
        <v>24.414999999999999</v>
      </c>
      <c r="L197" s="32"/>
      <c r="M197" s="32"/>
      <c r="N197" s="32">
        <v>517.53800000000001</v>
      </c>
      <c r="O197" s="32">
        <v>239.11500000000001</v>
      </c>
      <c r="P197" s="32">
        <v>24.414999999999999</v>
      </c>
    </row>
    <row r="198" spans="2:16">
      <c r="B198" s="26"/>
      <c r="C198" s="23" t="s">
        <v>93</v>
      </c>
      <c r="D198" s="6" t="str">
        <f t="shared" si="236"/>
        <v>CHP</v>
      </c>
      <c r="E198" s="23" t="s">
        <v>66</v>
      </c>
      <c r="F198" s="6" t="str">
        <f t="shared" si="226"/>
        <v>FI</v>
      </c>
      <c r="G198" s="22" t="str">
        <f t="shared" si="237"/>
        <v>CAP_BND</v>
      </c>
      <c r="H198" t="s">
        <v>36</v>
      </c>
      <c r="I198" s="43">
        <f>IF(SUM(I199:I201)="",0,SUM(I199:I201))</f>
        <v>260.60000000000002</v>
      </c>
      <c r="J198" s="43">
        <f t="shared" ref="J198" si="238">IF(SUM(J199:J201)="",0,SUM(J199:J201))</f>
        <v>365.6</v>
      </c>
      <c r="K198" s="43">
        <f t="shared" ref="K198" si="239">IF(SUM(K199:K201)="",0,SUM(K199:K201))</f>
        <v>365.6</v>
      </c>
      <c r="L198" s="32"/>
      <c r="M198" s="32"/>
      <c r="N198" s="32"/>
      <c r="O198" s="32"/>
      <c r="P198" s="32"/>
    </row>
    <row r="199" spans="2:16">
      <c r="B199" s="26">
        <v>61</v>
      </c>
      <c r="C199" s="29" t="s">
        <v>4</v>
      </c>
      <c r="D199" s="6" t="s">
        <v>90</v>
      </c>
      <c r="E199" s="27"/>
      <c r="F199" s="6" t="str">
        <f t="shared" si="226"/>
        <v>FI</v>
      </c>
      <c r="G199" s="6" t="s">
        <v>90</v>
      </c>
      <c r="H199" s="28"/>
      <c r="I199" s="33">
        <f t="shared" ref="I199:I204" si="240">IF(N199="",0,N199)</f>
        <v>126.35</v>
      </c>
      <c r="J199" s="33">
        <f t="shared" ref="J199:J205" si="241">IF(O199="",0,O199)</f>
        <v>231.35000000000002</v>
      </c>
      <c r="K199" s="33">
        <f t="shared" ref="K199:K205" si="242">IF(P199="",0,P199)</f>
        <v>231.35000000000002</v>
      </c>
      <c r="L199" s="33"/>
      <c r="M199" s="33"/>
      <c r="N199" s="32">
        <v>126.35</v>
      </c>
      <c r="O199" s="32">
        <v>231.35000000000002</v>
      </c>
      <c r="P199" s="32">
        <v>231.35000000000002</v>
      </c>
    </row>
    <row r="200" spans="2:16">
      <c r="B200" s="26">
        <v>71</v>
      </c>
      <c r="C200" s="29" t="s">
        <v>10</v>
      </c>
      <c r="D200" s="6" t="s">
        <v>90</v>
      </c>
      <c r="E200" s="27"/>
      <c r="F200" s="6" t="str">
        <f t="shared" si="226"/>
        <v>FI</v>
      </c>
      <c r="G200" s="6" t="s">
        <v>90</v>
      </c>
      <c r="H200" s="28"/>
      <c r="I200" s="33">
        <f t="shared" si="240"/>
        <v>13</v>
      </c>
      <c r="J200" s="33">
        <f t="shared" si="241"/>
        <v>13</v>
      </c>
      <c r="K200" s="33">
        <f t="shared" si="242"/>
        <v>13</v>
      </c>
      <c r="L200" s="33"/>
      <c r="M200" s="33"/>
      <c r="N200" s="32">
        <v>13</v>
      </c>
      <c r="O200" s="32">
        <v>13</v>
      </c>
      <c r="P200" s="32">
        <v>13</v>
      </c>
    </row>
    <row r="201" spans="2:16">
      <c r="B201" s="26">
        <v>76</v>
      </c>
      <c r="C201" s="29" t="s">
        <v>101</v>
      </c>
      <c r="D201" s="6" t="s">
        <v>90</v>
      </c>
      <c r="E201" s="27"/>
      <c r="F201" s="6" t="str">
        <f t="shared" si="226"/>
        <v>FI</v>
      </c>
      <c r="G201" s="6" t="s">
        <v>90</v>
      </c>
      <c r="H201" s="28"/>
      <c r="I201" s="33">
        <f t="shared" si="240"/>
        <v>121.25</v>
      </c>
      <c r="J201" s="33">
        <f t="shared" si="241"/>
        <v>121.25</v>
      </c>
      <c r="K201" s="33">
        <f t="shared" si="242"/>
        <v>121.25</v>
      </c>
      <c r="L201" s="33"/>
      <c r="M201" s="33"/>
      <c r="N201" s="32">
        <v>121.25</v>
      </c>
      <c r="O201" s="32">
        <v>121.25</v>
      </c>
      <c r="P201" s="32">
        <v>121.25</v>
      </c>
    </row>
    <row r="202" spans="2:16">
      <c r="B202" s="26">
        <v>81</v>
      </c>
      <c r="C202" t="s">
        <v>12</v>
      </c>
      <c r="D202" s="6" t="str">
        <f t="shared" ref="D202:D204" si="243">IF(SUM(I202:K202)=0,"\I: ","CHP")</f>
        <v>CHP</v>
      </c>
      <c r="E202" t="s">
        <v>62</v>
      </c>
      <c r="F202" s="6" t="str">
        <f t="shared" si="226"/>
        <v>FI</v>
      </c>
      <c r="G202" s="22" t="str">
        <f t="shared" ref="G202:G204" si="244">$G$7</f>
        <v>CAP_BND</v>
      </c>
      <c r="H202" t="s">
        <v>32</v>
      </c>
      <c r="I202" s="43">
        <f t="shared" si="240"/>
        <v>43</v>
      </c>
      <c r="J202" s="43">
        <f t="shared" si="241"/>
        <v>43</v>
      </c>
      <c r="K202" s="43">
        <f t="shared" si="242"/>
        <v>4.8</v>
      </c>
      <c r="L202" s="32"/>
      <c r="M202" s="32"/>
      <c r="N202" s="32">
        <v>43</v>
      </c>
      <c r="O202" s="32">
        <v>43</v>
      </c>
      <c r="P202" s="32">
        <v>4.8</v>
      </c>
    </row>
    <row r="203" spans="2:16">
      <c r="B203" s="26">
        <v>102</v>
      </c>
      <c r="C203" t="s">
        <v>13</v>
      </c>
      <c r="D203" s="6" t="str">
        <f t="shared" si="243"/>
        <v>CHP</v>
      </c>
      <c r="E203" t="s">
        <v>61</v>
      </c>
      <c r="F203" s="6" t="str">
        <f t="shared" si="226"/>
        <v>FI</v>
      </c>
      <c r="G203" s="22" t="str">
        <f t="shared" si="244"/>
        <v>CAP_BND</v>
      </c>
      <c r="H203" t="s">
        <v>31</v>
      </c>
      <c r="I203" s="43">
        <f t="shared" si="240"/>
        <v>127</v>
      </c>
      <c r="J203" s="43">
        <f t="shared" si="241"/>
        <v>116</v>
      </c>
      <c r="K203" s="43">
        <f t="shared" si="242"/>
        <v>0</v>
      </c>
      <c r="L203" s="32"/>
      <c r="M203" s="32"/>
      <c r="N203" s="32">
        <v>127</v>
      </c>
      <c r="O203" s="32">
        <v>116</v>
      </c>
      <c r="P203" s="32" t="s">
        <v>171</v>
      </c>
    </row>
    <row r="204" spans="2:16">
      <c r="B204" s="35">
        <v>118</v>
      </c>
      <c r="C204" s="5" t="s">
        <v>14</v>
      </c>
      <c r="D204" s="5" t="str">
        <f t="shared" si="243"/>
        <v>CHP</v>
      </c>
      <c r="E204" s="5" t="s">
        <v>58</v>
      </c>
      <c r="F204" s="5" t="str">
        <f t="shared" si="226"/>
        <v>FI</v>
      </c>
      <c r="G204" s="36" t="str">
        <f t="shared" si="244"/>
        <v>CAP_BND</v>
      </c>
      <c r="H204" s="5" t="s">
        <v>28</v>
      </c>
      <c r="I204" s="44">
        <f t="shared" si="240"/>
        <v>1801.597</v>
      </c>
      <c r="J204" s="44">
        <f t="shared" si="241"/>
        <v>2057.5969999999998</v>
      </c>
      <c r="K204" s="44">
        <f t="shared" si="242"/>
        <v>2413.0969999999998</v>
      </c>
      <c r="L204" s="32"/>
      <c r="M204" s="32"/>
      <c r="N204" s="40">
        <v>1801.597</v>
      </c>
      <c r="O204" s="40">
        <v>2057.5969999999998</v>
      </c>
      <c r="P204" s="40">
        <v>2413.0969999999998</v>
      </c>
    </row>
    <row r="205" spans="2:16">
      <c r="B205" s="26">
        <v>9</v>
      </c>
      <c r="C205" t="s">
        <v>1</v>
      </c>
      <c r="D205" s="6" t="str">
        <f>IF(SUM(I205:K205)=0,"\I: ","CHP")</f>
        <v xml:space="preserve">\I: </v>
      </c>
      <c r="E205" t="s">
        <v>59</v>
      </c>
      <c r="F205" s="34" t="s">
        <v>112</v>
      </c>
      <c r="G205" s="22" t="str">
        <f>$G$7</f>
        <v>CAP_BND</v>
      </c>
      <c r="H205" s="22" t="s">
        <v>29</v>
      </c>
      <c r="I205" s="43">
        <f>IF(N205="",0,N205)</f>
        <v>0</v>
      </c>
      <c r="J205" s="43">
        <f t="shared" si="241"/>
        <v>0</v>
      </c>
      <c r="K205" s="43">
        <f t="shared" si="242"/>
        <v>0</v>
      </c>
      <c r="L205" s="32"/>
      <c r="M205" s="32"/>
      <c r="N205" s="32" t="s">
        <v>171</v>
      </c>
      <c r="O205" s="32" t="s">
        <v>171</v>
      </c>
      <c r="P205" s="32" t="s">
        <v>171</v>
      </c>
    </row>
    <row r="206" spans="2:16">
      <c r="B206" s="26"/>
      <c r="C206" s="23" t="s">
        <v>92</v>
      </c>
      <c r="D206" s="6" t="str">
        <f t="shared" ref="D206" si="245">IF(SUM(I206:K206)=0,"\I: ","CHP")</f>
        <v>CHP</v>
      </c>
      <c r="E206" s="23" t="s">
        <v>60</v>
      </c>
      <c r="F206" s="6" t="str">
        <f>F205</f>
        <v>FR</v>
      </c>
      <c r="G206" s="22" t="str">
        <f>$G$7</f>
        <v>CAP_BND</v>
      </c>
      <c r="H206" t="s">
        <v>30</v>
      </c>
      <c r="I206" s="43">
        <f>IF(SUM(I207:I209)="",0,SUM(I207:I209))</f>
        <v>337.2</v>
      </c>
      <c r="J206" s="43">
        <f t="shared" ref="J206" si="246">IF(SUM(J207:J209)="",0,SUM(J207:J209))</f>
        <v>189.7</v>
      </c>
      <c r="K206" s="43">
        <f t="shared" ref="K206" si="247">IF(SUM(K207:K209)="",0,SUM(K207:K209))</f>
        <v>155.30000000000001</v>
      </c>
      <c r="L206" s="32"/>
      <c r="M206" s="32"/>
      <c r="N206" s="32"/>
      <c r="O206" s="32"/>
      <c r="P206" s="32"/>
    </row>
    <row r="207" spans="2:16">
      <c r="B207" s="26">
        <v>14</v>
      </c>
      <c r="C207" s="30" t="s">
        <v>2</v>
      </c>
      <c r="D207" s="6" t="s">
        <v>90</v>
      </c>
      <c r="E207" s="26"/>
      <c r="F207" s="6" t="str">
        <f t="shared" ref="F207:F222" si="248">F206</f>
        <v>FR</v>
      </c>
      <c r="G207" s="6" t="s">
        <v>90</v>
      </c>
      <c r="H207" s="28"/>
      <c r="I207" s="33">
        <f>IF(N207="",0,N207)</f>
        <v>0</v>
      </c>
      <c r="J207" s="33">
        <f t="shared" ref="J207:J209" si="249">IF(O207="",0,O207)</f>
        <v>0</v>
      </c>
      <c r="K207" s="33">
        <f t="shared" ref="K207:K209" si="250">IF(P207="",0,P207)</f>
        <v>0</v>
      </c>
      <c r="L207" s="33"/>
      <c r="M207" s="33"/>
      <c r="N207" s="32" t="s">
        <v>171</v>
      </c>
      <c r="O207" s="32" t="s">
        <v>171</v>
      </c>
      <c r="P207" s="32" t="s">
        <v>171</v>
      </c>
    </row>
    <row r="208" spans="2:16">
      <c r="B208" s="26">
        <v>19</v>
      </c>
      <c r="C208" s="30" t="s">
        <v>99</v>
      </c>
      <c r="D208" s="6" t="s">
        <v>90</v>
      </c>
      <c r="E208" s="26"/>
      <c r="F208" s="6" t="str">
        <f t="shared" si="248"/>
        <v>FR</v>
      </c>
      <c r="G208" s="6" t="s">
        <v>90</v>
      </c>
      <c r="H208" s="28"/>
      <c r="I208" s="33">
        <f t="shared" ref="I208:I209" si="251">IF(N208="",0,N208)</f>
        <v>12.3</v>
      </c>
      <c r="J208" s="33">
        <f t="shared" si="249"/>
        <v>12.3</v>
      </c>
      <c r="K208" s="33">
        <f t="shared" si="250"/>
        <v>12.3</v>
      </c>
      <c r="L208" s="33"/>
      <c r="M208" s="33"/>
      <c r="N208" s="32">
        <v>12.3</v>
      </c>
      <c r="O208" s="32">
        <v>12.3</v>
      </c>
      <c r="P208" s="32">
        <v>12.3</v>
      </c>
    </row>
    <row r="209" spans="2:16">
      <c r="B209" s="26">
        <v>24</v>
      </c>
      <c r="C209" s="30" t="s">
        <v>4</v>
      </c>
      <c r="D209" s="6" t="s">
        <v>90</v>
      </c>
      <c r="E209" s="26"/>
      <c r="F209" s="6" t="str">
        <f t="shared" si="248"/>
        <v>FR</v>
      </c>
      <c r="G209" s="6" t="s">
        <v>90</v>
      </c>
      <c r="H209" s="28"/>
      <c r="I209" s="33">
        <f t="shared" si="251"/>
        <v>324.89999999999998</v>
      </c>
      <c r="J209" s="33">
        <f t="shared" si="249"/>
        <v>177.39999999999998</v>
      </c>
      <c r="K209" s="33">
        <f t="shared" si="250"/>
        <v>143</v>
      </c>
      <c r="L209" s="33"/>
      <c r="M209" s="33"/>
      <c r="N209" s="32">
        <v>324.89999999999998</v>
      </c>
      <c r="O209" s="32">
        <v>177.39999999999998</v>
      </c>
      <c r="P209" s="32">
        <v>143</v>
      </c>
    </row>
    <row r="210" spans="2:16">
      <c r="B210" s="26"/>
      <c r="C210" s="23" t="s">
        <v>92</v>
      </c>
      <c r="D210" s="6" t="str">
        <f t="shared" ref="D210" si="252">IF(SUM(I210:K210)=0,"\I: ","CHP")</f>
        <v xml:space="preserve">\I: </v>
      </c>
      <c r="E210" s="23" t="s">
        <v>63</v>
      </c>
      <c r="F210" s="6" t="str">
        <f t="shared" si="248"/>
        <v>FR</v>
      </c>
      <c r="G210" s="22" t="str">
        <f>$G$7</f>
        <v>CAP_BND</v>
      </c>
      <c r="H210" t="s">
        <v>33</v>
      </c>
      <c r="I210" s="43">
        <f>IF(SUM(I211:I213)="",0,SUM(I211:I213))</f>
        <v>0</v>
      </c>
      <c r="J210" s="43">
        <f t="shared" ref="J210" si="253">IF(SUM(J211:J213)="",0,SUM(J211:J213))</f>
        <v>0</v>
      </c>
      <c r="K210" s="43">
        <f t="shared" ref="K210" si="254">IF(SUM(K211:K213)="",0,SUM(K211:K213))</f>
        <v>0</v>
      </c>
      <c r="L210" s="32"/>
      <c r="M210" s="32"/>
      <c r="N210" s="32" t="s">
        <v>171</v>
      </c>
      <c r="O210" s="32" t="s">
        <v>171</v>
      </c>
      <c r="P210" s="32"/>
    </row>
    <row r="211" spans="2:16">
      <c r="B211" s="26">
        <v>35</v>
      </c>
      <c r="C211" s="30" t="s">
        <v>2</v>
      </c>
      <c r="D211" s="6" t="s">
        <v>90</v>
      </c>
      <c r="E211" s="26"/>
      <c r="F211" s="6" t="str">
        <f t="shared" si="248"/>
        <v>FR</v>
      </c>
      <c r="G211" s="6" t="s">
        <v>90</v>
      </c>
      <c r="H211" s="28"/>
      <c r="I211" s="33">
        <f t="shared" ref="I211:I215" si="255">IF(N211="",0,N211)</f>
        <v>0</v>
      </c>
      <c r="J211" s="33">
        <f t="shared" ref="J211:J215" si="256">IF(O211="",0,O211)</f>
        <v>0</v>
      </c>
      <c r="K211" s="33">
        <f t="shared" ref="K211:K215" si="257">IF(P211="",0,P211)</f>
        <v>0</v>
      </c>
      <c r="L211" s="33"/>
      <c r="M211" s="33"/>
      <c r="N211" s="32" t="s">
        <v>171</v>
      </c>
      <c r="O211" s="32" t="s">
        <v>171</v>
      </c>
      <c r="P211" s="32" t="s">
        <v>171</v>
      </c>
    </row>
    <row r="212" spans="2:16">
      <c r="B212" s="26">
        <v>40</v>
      </c>
      <c r="C212" s="30" t="s">
        <v>99</v>
      </c>
      <c r="D212" s="6" t="s">
        <v>90</v>
      </c>
      <c r="E212" s="26"/>
      <c r="F212" s="6" t="str">
        <f t="shared" si="248"/>
        <v>FR</v>
      </c>
      <c r="G212" s="6" t="s">
        <v>90</v>
      </c>
      <c r="H212" s="28"/>
      <c r="I212" s="33">
        <f t="shared" si="255"/>
        <v>0</v>
      </c>
      <c r="J212" s="33">
        <f t="shared" si="256"/>
        <v>0</v>
      </c>
      <c r="K212" s="33">
        <f t="shared" si="257"/>
        <v>0</v>
      </c>
      <c r="L212" s="33"/>
      <c r="M212" s="33"/>
      <c r="N212" s="32" t="s">
        <v>171</v>
      </c>
      <c r="O212" s="32" t="s">
        <v>171</v>
      </c>
      <c r="P212" s="32" t="s">
        <v>171</v>
      </c>
    </row>
    <row r="213" spans="2:16">
      <c r="B213" s="26">
        <v>45</v>
      </c>
      <c r="C213" s="30" t="s">
        <v>4</v>
      </c>
      <c r="D213" s="6" t="s">
        <v>90</v>
      </c>
      <c r="E213" s="26"/>
      <c r="F213" s="6" t="str">
        <f t="shared" si="248"/>
        <v>FR</v>
      </c>
      <c r="G213" s="6" t="s">
        <v>90</v>
      </c>
      <c r="H213" s="28"/>
      <c r="I213" s="33">
        <f t="shared" si="255"/>
        <v>0</v>
      </c>
      <c r="J213" s="33">
        <f t="shared" si="256"/>
        <v>0</v>
      </c>
      <c r="K213" s="33">
        <f t="shared" si="257"/>
        <v>0</v>
      </c>
      <c r="L213" s="33"/>
      <c r="M213" s="33"/>
      <c r="N213" s="32" t="s">
        <v>171</v>
      </c>
      <c r="O213" s="32" t="s">
        <v>171</v>
      </c>
      <c r="P213" s="32" t="s">
        <v>171</v>
      </c>
    </row>
    <row r="214" spans="2:16">
      <c r="B214" s="31">
        <v>51</v>
      </c>
      <c r="C214" t="s">
        <v>7</v>
      </c>
      <c r="D214" s="6" t="str">
        <f t="shared" ref="D214:D216" si="258">IF(SUM(I214:K214)=0,"\I: ","CHP")</f>
        <v>CHP</v>
      </c>
      <c r="E214" t="s">
        <v>64</v>
      </c>
      <c r="F214" s="6" t="str">
        <f t="shared" si="248"/>
        <v>FR</v>
      </c>
      <c r="G214" s="22" t="str">
        <f t="shared" ref="G214:G216" si="259">$G$7</f>
        <v>CAP_BND</v>
      </c>
      <c r="H214" t="s">
        <v>34</v>
      </c>
      <c r="I214" s="43">
        <f t="shared" si="255"/>
        <v>1200.7</v>
      </c>
      <c r="J214" s="43">
        <f t="shared" si="256"/>
        <v>1200.7</v>
      </c>
      <c r="K214" s="43">
        <f t="shared" si="257"/>
        <v>1200.7</v>
      </c>
      <c r="L214" s="32"/>
      <c r="M214" s="32"/>
      <c r="N214" s="32">
        <v>1200.7</v>
      </c>
      <c r="O214" s="32">
        <v>1200.7</v>
      </c>
      <c r="P214" s="32">
        <v>1200.7</v>
      </c>
    </row>
    <row r="215" spans="2:16">
      <c r="B215" s="26">
        <v>56</v>
      </c>
      <c r="C215" t="s">
        <v>8</v>
      </c>
      <c r="D215" s="6" t="str">
        <f t="shared" si="258"/>
        <v>CHP</v>
      </c>
      <c r="E215" t="s">
        <v>65</v>
      </c>
      <c r="F215" s="6" t="str">
        <f t="shared" si="248"/>
        <v>FR</v>
      </c>
      <c r="G215" s="22" t="str">
        <f t="shared" si="259"/>
        <v>CAP_BND</v>
      </c>
      <c r="H215" t="s">
        <v>35</v>
      </c>
      <c r="I215" s="43">
        <f t="shared" si="255"/>
        <v>809.05000000000007</v>
      </c>
      <c r="J215" s="43">
        <f t="shared" si="256"/>
        <v>806.05000000000007</v>
      </c>
      <c r="K215" s="43">
        <f t="shared" si="257"/>
        <v>806.05000000000007</v>
      </c>
      <c r="L215" s="32"/>
      <c r="M215" s="32"/>
      <c r="N215" s="32">
        <v>809.05000000000007</v>
      </c>
      <c r="O215" s="32">
        <v>806.05000000000007</v>
      </c>
      <c r="P215" s="32">
        <v>806.05000000000007</v>
      </c>
    </row>
    <row r="216" spans="2:16">
      <c r="B216" s="26"/>
      <c r="C216" s="23" t="s">
        <v>93</v>
      </c>
      <c r="D216" s="6" t="str">
        <f t="shared" si="258"/>
        <v>CHP</v>
      </c>
      <c r="E216" s="23" t="s">
        <v>66</v>
      </c>
      <c r="F216" s="6" t="str">
        <f t="shared" si="248"/>
        <v>FR</v>
      </c>
      <c r="G216" s="22" t="str">
        <f t="shared" si="259"/>
        <v>CAP_BND</v>
      </c>
      <c r="H216" t="s">
        <v>36</v>
      </c>
      <c r="I216" s="43">
        <f>IF(SUM(I217:I219)="",0,SUM(I217:I219))</f>
        <v>808.57</v>
      </c>
      <c r="J216" s="43">
        <f t="shared" ref="J216" si="260">IF(SUM(J217:J219)="",0,SUM(J217:J219))</f>
        <v>468.57000000000005</v>
      </c>
      <c r="K216" s="43">
        <f t="shared" ref="K216" si="261">IF(SUM(K217:K219)="",0,SUM(K217:K219))</f>
        <v>444.27000000000004</v>
      </c>
      <c r="L216" s="32"/>
      <c r="M216" s="32"/>
      <c r="N216" s="32"/>
      <c r="O216" s="32"/>
      <c r="P216" s="32"/>
    </row>
    <row r="217" spans="2:16">
      <c r="B217" s="26">
        <v>61</v>
      </c>
      <c r="C217" s="29" t="s">
        <v>4</v>
      </c>
      <c r="D217" s="6" t="s">
        <v>90</v>
      </c>
      <c r="E217" s="27"/>
      <c r="F217" s="6" t="str">
        <f t="shared" si="248"/>
        <v>FR</v>
      </c>
      <c r="G217" s="6" t="s">
        <v>90</v>
      </c>
      <c r="H217" s="28"/>
      <c r="I217" s="33">
        <f t="shared" ref="I217:I222" si="262">IF(N217="",0,N217)</f>
        <v>475.47</v>
      </c>
      <c r="J217" s="33">
        <f t="shared" ref="J217:J223" si="263">IF(O217="",0,O217)</f>
        <v>374.47</v>
      </c>
      <c r="K217" s="33">
        <f t="shared" ref="K217:K223" si="264">IF(P217="",0,P217)</f>
        <v>362.17</v>
      </c>
      <c r="L217" s="33"/>
      <c r="M217" s="33"/>
      <c r="N217" s="32">
        <v>475.47</v>
      </c>
      <c r="O217" s="32">
        <v>374.47</v>
      </c>
      <c r="P217" s="32">
        <v>362.17</v>
      </c>
    </row>
    <row r="218" spans="2:16">
      <c r="B218" s="26">
        <v>71</v>
      </c>
      <c r="C218" s="29" t="s">
        <v>10</v>
      </c>
      <c r="D218" s="6" t="s">
        <v>90</v>
      </c>
      <c r="E218" s="27"/>
      <c r="F218" s="6" t="str">
        <f t="shared" si="248"/>
        <v>FR</v>
      </c>
      <c r="G218" s="6" t="s">
        <v>90</v>
      </c>
      <c r="H218" s="28"/>
      <c r="I218" s="33">
        <f t="shared" si="262"/>
        <v>63.6</v>
      </c>
      <c r="J218" s="33">
        <f t="shared" si="263"/>
        <v>15.6</v>
      </c>
      <c r="K218" s="33">
        <f t="shared" si="264"/>
        <v>15.6</v>
      </c>
      <c r="L218" s="33"/>
      <c r="M218" s="33"/>
      <c r="N218" s="32">
        <v>63.6</v>
      </c>
      <c r="O218" s="32">
        <v>15.6</v>
      </c>
      <c r="P218" s="32">
        <v>15.6</v>
      </c>
    </row>
    <row r="219" spans="2:16">
      <c r="B219" s="26">
        <v>76</v>
      </c>
      <c r="C219" s="29" t="s">
        <v>101</v>
      </c>
      <c r="D219" s="6" t="s">
        <v>90</v>
      </c>
      <c r="E219" s="27"/>
      <c r="F219" s="6" t="str">
        <f t="shared" si="248"/>
        <v>FR</v>
      </c>
      <c r="G219" s="6" t="s">
        <v>90</v>
      </c>
      <c r="H219" s="28"/>
      <c r="I219" s="33">
        <f t="shared" si="262"/>
        <v>269.5</v>
      </c>
      <c r="J219" s="33">
        <f t="shared" si="263"/>
        <v>78.5</v>
      </c>
      <c r="K219" s="33">
        <f t="shared" si="264"/>
        <v>66.5</v>
      </c>
      <c r="L219" s="33"/>
      <c r="M219" s="33"/>
      <c r="N219" s="32">
        <v>269.5</v>
      </c>
      <c r="O219" s="32">
        <v>78.5</v>
      </c>
      <c r="P219" s="32">
        <v>66.5</v>
      </c>
    </row>
    <row r="220" spans="2:16">
      <c r="B220" s="26">
        <v>81</v>
      </c>
      <c r="C220" t="s">
        <v>12</v>
      </c>
      <c r="D220" s="6" t="str">
        <f t="shared" ref="D220:D222" si="265">IF(SUM(I220:K220)=0,"\I: ","CHP")</f>
        <v>CHP</v>
      </c>
      <c r="E220" t="s">
        <v>62</v>
      </c>
      <c r="F220" s="6" t="str">
        <f t="shared" si="248"/>
        <v>FR</v>
      </c>
      <c r="G220" s="22" t="str">
        <f t="shared" ref="G220:G222" si="266">$G$7</f>
        <v>CAP_BND</v>
      </c>
      <c r="H220" t="s">
        <v>32</v>
      </c>
      <c r="I220" s="43">
        <f t="shared" si="262"/>
        <v>130.05000000000001</v>
      </c>
      <c r="J220" s="43">
        <f t="shared" si="263"/>
        <v>121.74999999999997</v>
      </c>
      <c r="K220" s="43">
        <f t="shared" si="264"/>
        <v>77.649999999999977</v>
      </c>
      <c r="L220" s="32"/>
      <c r="M220" s="32"/>
      <c r="N220" s="32">
        <v>130.05000000000001</v>
      </c>
      <c r="O220" s="32">
        <v>121.74999999999997</v>
      </c>
      <c r="P220" s="32">
        <v>77.649999999999977</v>
      </c>
    </row>
    <row r="221" spans="2:16">
      <c r="B221" s="26">
        <v>102</v>
      </c>
      <c r="C221" t="s">
        <v>13</v>
      </c>
      <c r="D221" s="6" t="str">
        <f t="shared" si="265"/>
        <v>CHP</v>
      </c>
      <c r="E221" t="s">
        <v>61</v>
      </c>
      <c r="F221" s="6" t="str">
        <f t="shared" si="248"/>
        <v>FR</v>
      </c>
      <c r="G221" s="22" t="str">
        <f t="shared" si="266"/>
        <v>CAP_BND</v>
      </c>
      <c r="H221" t="s">
        <v>31</v>
      </c>
      <c r="I221" s="43">
        <f t="shared" si="262"/>
        <v>151.19999999999999</v>
      </c>
      <c r="J221" s="43">
        <f t="shared" si="263"/>
        <v>84.1</v>
      </c>
      <c r="K221" s="43">
        <f t="shared" si="264"/>
        <v>58</v>
      </c>
      <c r="L221" s="32"/>
      <c r="M221" s="32"/>
      <c r="N221" s="32">
        <v>151.19999999999999</v>
      </c>
      <c r="O221" s="32">
        <v>84.1</v>
      </c>
      <c r="P221" s="32">
        <v>58</v>
      </c>
    </row>
    <row r="222" spans="2:16">
      <c r="B222" s="35">
        <v>118</v>
      </c>
      <c r="C222" s="5" t="s">
        <v>14</v>
      </c>
      <c r="D222" s="5" t="str">
        <f t="shared" si="265"/>
        <v>CHP</v>
      </c>
      <c r="E222" s="5" t="s">
        <v>58</v>
      </c>
      <c r="F222" s="5" t="str">
        <f t="shared" si="248"/>
        <v>FR</v>
      </c>
      <c r="G222" s="36" t="str">
        <f t="shared" si="266"/>
        <v>CAP_BND</v>
      </c>
      <c r="H222" s="5" t="s">
        <v>28</v>
      </c>
      <c r="I222" s="44">
        <f t="shared" si="262"/>
        <v>596.41999999999985</v>
      </c>
      <c r="J222" s="44">
        <f t="shared" si="263"/>
        <v>844.9899999999999</v>
      </c>
      <c r="K222" s="44">
        <f t="shared" si="264"/>
        <v>808.96999999999991</v>
      </c>
      <c r="L222" s="32"/>
      <c r="M222" s="32"/>
      <c r="N222" s="40">
        <v>596.41999999999985</v>
      </c>
      <c r="O222" s="40">
        <v>844.9899999999999</v>
      </c>
      <c r="P222" s="40">
        <v>808.96999999999991</v>
      </c>
    </row>
    <row r="223" spans="2:16">
      <c r="B223" s="26">
        <v>9</v>
      </c>
      <c r="C223" t="s">
        <v>1</v>
      </c>
      <c r="D223" s="6" t="str">
        <f>IF(SUM(I223:K223)=0,"\I: ","CHP")</f>
        <v xml:space="preserve">\I: </v>
      </c>
      <c r="E223" t="s">
        <v>59</v>
      </c>
      <c r="F223" s="34" t="s">
        <v>113</v>
      </c>
      <c r="G223" s="22" t="str">
        <f>$G$7</f>
        <v>CAP_BND</v>
      </c>
      <c r="H223" s="22" t="s">
        <v>29</v>
      </c>
      <c r="I223" s="43">
        <f>IF(N223="",0,N223)</f>
        <v>0</v>
      </c>
      <c r="J223" s="43">
        <f t="shared" si="263"/>
        <v>0</v>
      </c>
      <c r="K223" s="43">
        <f t="shared" si="264"/>
        <v>0</v>
      </c>
      <c r="L223" s="32"/>
      <c r="M223" s="32"/>
      <c r="N223" s="32" t="s">
        <v>171</v>
      </c>
      <c r="O223" s="32" t="s">
        <v>171</v>
      </c>
      <c r="P223" s="32" t="s">
        <v>171</v>
      </c>
    </row>
    <row r="224" spans="2:16">
      <c r="B224" s="26"/>
      <c r="C224" s="23" t="s">
        <v>92</v>
      </c>
      <c r="D224" s="6" t="str">
        <f t="shared" ref="D224" si="267">IF(SUM(I224:K224)=0,"\I: ","CHP")</f>
        <v xml:space="preserve">\I: </v>
      </c>
      <c r="E224" s="23" t="s">
        <v>60</v>
      </c>
      <c r="F224" s="6" t="str">
        <f>F223</f>
        <v>HR</v>
      </c>
      <c r="G224" s="22" t="str">
        <f>$G$7</f>
        <v>CAP_BND</v>
      </c>
      <c r="H224" t="s">
        <v>30</v>
      </c>
      <c r="I224" s="43">
        <f>IF(SUM(I225:I227)="",0,SUM(I225:I227))</f>
        <v>0</v>
      </c>
      <c r="J224" s="43">
        <f t="shared" ref="J224" si="268">IF(SUM(J225:J227)="",0,SUM(J225:J227))</f>
        <v>0</v>
      </c>
      <c r="K224" s="43">
        <f t="shared" ref="K224" si="269">IF(SUM(K225:K227)="",0,SUM(K225:K227))</f>
        <v>0</v>
      </c>
      <c r="L224" s="32"/>
      <c r="M224" s="32"/>
      <c r="N224" s="32"/>
      <c r="O224" s="32"/>
      <c r="P224" s="32"/>
    </row>
    <row r="225" spans="2:16">
      <c r="B225" s="26">
        <v>14</v>
      </c>
      <c r="C225" s="30" t="s">
        <v>2</v>
      </c>
      <c r="D225" s="6" t="s">
        <v>90</v>
      </c>
      <c r="E225" s="26"/>
      <c r="F225" s="6" t="str">
        <f t="shared" ref="F225:F240" si="270">F224</f>
        <v>HR</v>
      </c>
      <c r="G225" s="6" t="s">
        <v>90</v>
      </c>
      <c r="H225" s="28"/>
      <c r="I225" s="33">
        <f>IF(N225="",0,N225)</f>
        <v>0</v>
      </c>
      <c r="J225" s="33">
        <f t="shared" ref="J225:J227" si="271">IF(O225="",0,O225)</f>
        <v>0</v>
      </c>
      <c r="K225" s="33">
        <f t="shared" ref="K225:K227" si="272">IF(P225="",0,P225)</f>
        <v>0</v>
      </c>
      <c r="L225" s="33"/>
      <c r="M225" s="33"/>
      <c r="N225" s="32" t="s">
        <v>171</v>
      </c>
      <c r="O225" s="32" t="s">
        <v>171</v>
      </c>
      <c r="P225" s="32" t="s">
        <v>171</v>
      </c>
    </row>
    <row r="226" spans="2:16">
      <c r="B226" s="26">
        <v>19</v>
      </c>
      <c r="C226" s="30" t="s">
        <v>99</v>
      </c>
      <c r="D226" s="6" t="s">
        <v>90</v>
      </c>
      <c r="E226" s="26"/>
      <c r="F226" s="6" t="str">
        <f t="shared" si="270"/>
        <v>HR</v>
      </c>
      <c r="G226" s="6" t="s">
        <v>90</v>
      </c>
      <c r="H226" s="28"/>
      <c r="I226" s="33">
        <f t="shared" ref="I226:I227" si="273">IF(N226="",0,N226)</f>
        <v>0</v>
      </c>
      <c r="J226" s="33">
        <f t="shared" si="271"/>
        <v>0</v>
      </c>
      <c r="K226" s="33">
        <f t="shared" si="272"/>
        <v>0</v>
      </c>
      <c r="L226" s="33"/>
      <c r="M226" s="33"/>
      <c r="N226" s="32" t="s">
        <v>171</v>
      </c>
      <c r="O226" s="32" t="s">
        <v>171</v>
      </c>
      <c r="P226" s="32" t="s">
        <v>171</v>
      </c>
    </row>
    <row r="227" spans="2:16">
      <c r="B227" s="26">
        <v>24</v>
      </c>
      <c r="C227" s="30" t="s">
        <v>4</v>
      </c>
      <c r="D227" s="6" t="s">
        <v>90</v>
      </c>
      <c r="E227" s="26"/>
      <c r="F227" s="6" t="str">
        <f t="shared" si="270"/>
        <v>HR</v>
      </c>
      <c r="G227" s="6" t="s">
        <v>90</v>
      </c>
      <c r="H227" s="28"/>
      <c r="I227" s="33">
        <f t="shared" si="273"/>
        <v>0</v>
      </c>
      <c r="J227" s="33">
        <f t="shared" si="271"/>
        <v>0</v>
      </c>
      <c r="K227" s="33">
        <f t="shared" si="272"/>
        <v>0</v>
      </c>
      <c r="L227" s="33"/>
      <c r="M227" s="33"/>
      <c r="N227" s="32" t="s">
        <v>171</v>
      </c>
      <c r="O227" s="32" t="s">
        <v>171</v>
      </c>
      <c r="P227" s="32" t="s">
        <v>171</v>
      </c>
    </row>
    <row r="228" spans="2:16">
      <c r="B228" s="26"/>
      <c r="C228" s="23" t="s">
        <v>92</v>
      </c>
      <c r="D228" s="6" t="str">
        <f t="shared" ref="D228" si="274">IF(SUM(I228:K228)=0,"\I: ","CHP")</f>
        <v>CHP</v>
      </c>
      <c r="E228" s="23" t="s">
        <v>63</v>
      </c>
      <c r="F228" s="6" t="str">
        <f t="shared" si="270"/>
        <v>HR</v>
      </c>
      <c r="G228" s="22" t="str">
        <f>$G$7</f>
        <v>CAP_BND</v>
      </c>
      <c r="H228" t="s">
        <v>33</v>
      </c>
      <c r="I228" s="43">
        <f>IF(SUM(I229:I231)="",0,SUM(I229:I231))</f>
        <v>4.32</v>
      </c>
      <c r="J228" s="43">
        <f t="shared" ref="J228" si="275">IF(SUM(J229:J231)="",0,SUM(J229:J231))</f>
        <v>4.32</v>
      </c>
      <c r="K228" s="43">
        <f t="shared" ref="K228" si="276">IF(SUM(K229:K231)="",0,SUM(K229:K231))</f>
        <v>0</v>
      </c>
      <c r="L228" s="32"/>
      <c r="M228" s="32"/>
      <c r="N228" s="32">
        <v>4.32</v>
      </c>
      <c r="O228" s="32">
        <v>4.32</v>
      </c>
      <c r="P228" s="32"/>
    </row>
    <row r="229" spans="2:16">
      <c r="B229" s="26">
        <v>35</v>
      </c>
      <c r="C229" s="30" t="s">
        <v>2</v>
      </c>
      <c r="D229" s="6" t="s">
        <v>90</v>
      </c>
      <c r="E229" s="26"/>
      <c r="F229" s="6" t="str">
        <f t="shared" si="270"/>
        <v>HR</v>
      </c>
      <c r="G229" s="6" t="s">
        <v>90</v>
      </c>
      <c r="H229" s="28"/>
      <c r="I229" s="33">
        <f t="shared" ref="I229:I233" si="277">IF(N229="",0,N229)</f>
        <v>0</v>
      </c>
      <c r="J229" s="33">
        <f t="shared" ref="J229:J233" si="278">IF(O229="",0,O229)</f>
        <v>0</v>
      </c>
      <c r="K229" s="33">
        <f t="shared" ref="K229:K233" si="279">IF(P229="",0,P229)</f>
        <v>0</v>
      </c>
      <c r="L229" s="33"/>
      <c r="M229" s="33"/>
      <c r="N229" s="32" t="s">
        <v>171</v>
      </c>
      <c r="O229" s="32" t="s">
        <v>171</v>
      </c>
      <c r="P229" s="32" t="s">
        <v>171</v>
      </c>
    </row>
    <row r="230" spans="2:16">
      <c r="B230" s="26">
        <v>40</v>
      </c>
      <c r="C230" s="30" t="s">
        <v>99</v>
      </c>
      <c r="D230" s="6" t="s">
        <v>90</v>
      </c>
      <c r="E230" s="26"/>
      <c r="F230" s="6" t="str">
        <f t="shared" si="270"/>
        <v>HR</v>
      </c>
      <c r="G230" s="6" t="s">
        <v>90</v>
      </c>
      <c r="H230" s="28"/>
      <c r="I230" s="33">
        <f t="shared" si="277"/>
        <v>0</v>
      </c>
      <c r="J230" s="33">
        <f t="shared" si="278"/>
        <v>0</v>
      </c>
      <c r="K230" s="33">
        <f t="shared" si="279"/>
        <v>0</v>
      </c>
      <c r="L230" s="33"/>
      <c r="M230" s="33"/>
      <c r="N230" s="32" t="s">
        <v>171</v>
      </c>
      <c r="O230" s="32" t="s">
        <v>171</v>
      </c>
      <c r="P230" s="32" t="s">
        <v>171</v>
      </c>
    </row>
    <row r="231" spans="2:16">
      <c r="B231" s="26">
        <v>45</v>
      </c>
      <c r="C231" s="30" t="s">
        <v>4</v>
      </c>
      <c r="D231" s="6" t="s">
        <v>90</v>
      </c>
      <c r="E231" s="26"/>
      <c r="F231" s="6" t="str">
        <f t="shared" si="270"/>
        <v>HR</v>
      </c>
      <c r="G231" s="6" t="s">
        <v>90</v>
      </c>
      <c r="H231" s="28"/>
      <c r="I231" s="33">
        <f t="shared" si="277"/>
        <v>4.32</v>
      </c>
      <c r="J231" s="33">
        <f t="shared" si="278"/>
        <v>4.32</v>
      </c>
      <c r="K231" s="33">
        <f t="shared" si="279"/>
        <v>0</v>
      </c>
      <c r="L231" s="33"/>
      <c r="M231" s="33"/>
      <c r="N231" s="32">
        <v>4.32</v>
      </c>
      <c r="O231" s="32">
        <v>4.32</v>
      </c>
      <c r="P231" s="32" t="s">
        <v>171</v>
      </c>
    </row>
    <row r="232" spans="2:16">
      <c r="B232" s="31">
        <v>51</v>
      </c>
      <c r="C232" t="s">
        <v>7</v>
      </c>
      <c r="D232" s="6" t="str">
        <f t="shared" ref="D232:D234" si="280">IF(SUM(I232:K232)=0,"\I: ","CHP")</f>
        <v>CHP</v>
      </c>
      <c r="E232" t="s">
        <v>64</v>
      </c>
      <c r="F232" s="6" t="str">
        <f t="shared" si="270"/>
        <v>HR</v>
      </c>
      <c r="G232" s="22" t="str">
        <f t="shared" ref="G232:G234" si="281">$G$7</f>
        <v>CAP_BND</v>
      </c>
      <c r="H232" t="s">
        <v>34</v>
      </c>
      <c r="I232" s="43">
        <f t="shared" si="277"/>
        <v>306.79999999999995</v>
      </c>
      <c r="J232" s="43">
        <f t="shared" si="278"/>
        <v>487.8</v>
      </c>
      <c r="K232" s="43">
        <f t="shared" si="279"/>
        <v>487.8</v>
      </c>
      <c r="L232" s="32"/>
      <c r="M232" s="32"/>
      <c r="N232" s="32">
        <v>306.79999999999995</v>
      </c>
      <c r="O232" s="32">
        <v>487.8</v>
      </c>
      <c r="P232" s="32">
        <v>487.8</v>
      </c>
    </row>
    <row r="233" spans="2:16">
      <c r="B233" s="26">
        <v>56</v>
      </c>
      <c r="C233" t="s">
        <v>8</v>
      </c>
      <c r="D233" s="6" t="str">
        <f t="shared" si="280"/>
        <v>CHP</v>
      </c>
      <c r="E233" t="s">
        <v>65</v>
      </c>
      <c r="F233" s="6" t="str">
        <f t="shared" si="270"/>
        <v>HR</v>
      </c>
      <c r="G233" s="22" t="str">
        <f t="shared" si="281"/>
        <v>CAP_BND</v>
      </c>
      <c r="H233" t="s">
        <v>35</v>
      </c>
      <c r="I233" s="43">
        <f t="shared" si="277"/>
        <v>3.36</v>
      </c>
      <c r="J233" s="43">
        <f t="shared" si="278"/>
        <v>3.36</v>
      </c>
      <c r="K233" s="43">
        <f t="shared" si="279"/>
        <v>3.36</v>
      </c>
      <c r="L233" s="32"/>
      <c r="M233" s="32"/>
      <c r="N233" s="32">
        <v>3.36</v>
      </c>
      <c r="O233" s="32">
        <v>3.36</v>
      </c>
      <c r="P233" s="32">
        <v>3.36</v>
      </c>
    </row>
    <row r="234" spans="2:16">
      <c r="B234" s="26"/>
      <c r="C234" s="23" t="s">
        <v>93</v>
      </c>
      <c r="D234" s="6" t="str">
        <f t="shared" si="280"/>
        <v>CHP</v>
      </c>
      <c r="E234" s="23" t="s">
        <v>66</v>
      </c>
      <c r="F234" s="6" t="str">
        <f t="shared" si="270"/>
        <v>HR</v>
      </c>
      <c r="G234" s="22" t="str">
        <f t="shared" si="281"/>
        <v>CAP_BND</v>
      </c>
      <c r="H234" t="s">
        <v>36</v>
      </c>
      <c r="I234" s="43">
        <f>IF(SUM(I235:I237)="",0,SUM(I235:I237))</f>
        <v>312</v>
      </c>
      <c r="J234" s="43">
        <f t="shared" ref="J234" si="282">IF(SUM(J235:J237)="",0,SUM(J235:J237))</f>
        <v>313.89999999999998</v>
      </c>
      <c r="K234" s="43">
        <f t="shared" ref="K234" si="283">IF(SUM(K235:K237)="",0,SUM(K235:K237))</f>
        <v>316.75</v>
      </c>
      <c r="L234" s="32"/>
      <c r="M234" s="32"/>
      <c r="N234" s="32"/>
      <c r="O234" s="32"/>
      <c r="P234" s="32"/>
    </row>
    <row r="235" spans="2:16">
      <c r="B235" s="26">
        <v>61</v>
      </c>
      <c r="C235" s="29" t="s">
        <v>4</v>
      </c>
      <c r="D235" s="6" t="s">
        <v>90</v>
      </c>
      <c r="E235" s="27"/>
      <c r="F235" s="6" t="str">
        <f t="shared" si="270"/>
        <v>HR</v>
      </c>
      <c r="G235" s="6" t="s">
        <v>90</v>
      </c>
      <c r="H235" s="28"/>
      <c r="I235" s="33">
        <f t="shared" ref="I235:I240" si="284">IF(N235="",0,N235)</f>
        <v>312</v>
      </c>
      <c r="J235" s="33">
        <f t="shared" ref="J235:J241" si="285">IF(O235="",0,O235)</f>
        <v>313.89999999999998</v>
      </c>
      <c r="K235" s="33">
        <f t="shared" ref="K235:K241" si="286">IF(P235="",0,P235)</f>
        <v>316.75</v>
      </c>
      <c r="L235" s="33"/>
      <c r="M235" s="33"/>
      <c r="N235" s="32">
        <v>312</v>
      </c>
      <c r="O235" s="32">
        <v>313.89999999999998</v>
      </c>
      <c r="P235" s="32">
        <v>316.75</v>
      </c>
    </row>
    <row r="236" spans="2:16">
      <c r="B236" s="26">
        <v>71</v>
      </c>
      <c r="C236" s="29" t="s">
        <v>10</v>
      </c>
      <c r="D236" s="6" t="s">
        <v>90</v>
      </c>
      <c r="E236" s="27"/>
      <c r="F236" s="6" t="str">
        <f t="shared" si="270"/>
        <v>HR</v>
      </c>
      <c r="G236" s="6" t="s">
        <v>90</v>
      </c>
      <c r="H236" s="28"/>
      <c r="I236" s="33">
        <f t="shared" si="284"/>
        <v>0</v>
      </c>
      <c r="J236" s="33">
        <f t="shared" si="285"/>
        <v>0</v>
      </c>
      <c r="K236" s="33">
        <f t="shared" si="286"/>
        <v>0</v>
      </c>
      <c r="L236" s="33"/>
      <c r="M236" s="33"/>
      <c r="N236" s="32" t="s">
        <v>171</v>
      </c>
      <c r="O236" s="32" t="s">
        <v>171</v>
      </c>
      <c r="P236" s="32" t="s">
        <v>171</v>
      </c>
    </row>
    <row r="237" spans="2:16">
      <c r="B237" s="26">
        <v>76</v>
      </c>
      <c r="C237" s="29" t="s">
        <v>101</v>
      </c>
      <c r="D237" s="6" t="s">
        <v>90</v>
      </c>
      <c r="E237" s="27"/>
      <c r="F237" s="6" t="str">
        <f t="shared" si="270"/>
        <v>HR</v>
      </c>
      <c r="G237" s="6" t="s">
        <v>90</v>
      </c>
      <c r="H237" s="28"/>
      <c r="I237" s="33">
        <f t="shared" si="284"/>
        <v>0</v>
      </c>
      <c r="J237" s="33">
        <f t="shared" si="285"/>
        <v>0</v>
      </c>
      <c r="K237" s="33">
        <f t="shared" si="286"/>
        <v>0</v>
      </c>
      <c r="L237" s="33"/>
      <c r="M237" s="33"/>
      <c r="N237" s="32" t="s">
        <v>171</v>
      </c>
      <c r="O237" s="32" t="s">
        <v>171</v>
      </c>
      <c r="P237" s="32" t="s">
        <v>171</v>
      </c>
    </row>
    <row r="238" spans="2:16">
      <c r="B238" s="26">
        <v>81</v>
      </c>
      <c r="C238" t="s">
        <v>12</v>
      </c>
      <c r="D238" s="6" t="str">
        <f t="shared" ref="D238:D240" si="287">IF(SUM(I238:K238)=0,"\I: ","CHP")</f>
        <v>CHP</v>
      </c>
      <c r="E238" t="s">
        <v>62</v>
      </c>
      <c r="F238" s="6" t="str">
        <f t="shared" si="270"/>
        <v>HR</v>
      </c>
      <c r="G238" s="22" t="str">
        <f t="shared" ref="G238:G240" si="288">$G$7</f>
        <v>CAP_BND</v>
      </c>
      <c r="H238" t="s">
        <v>32</v>
      </c>
      <c r="I238" s="43">
        <f t="shared" si="284"/>
        <v>8.1999999999999993</v>
      </c>
      <c r="J238" s="43">
        <f t="shared" si="285"/>
        <v>8.1999999999999993</v>
      </c>
      <c r="K238" s="43">
        <f t="shared" si="286"/>
        <v>0</v>
      </c>
      <c r="L238" s="32"/>
      <c r="M238" s="32"/>
      <c r="N238" s="32">
        <v>8.1999999999999993</v>
      </c>
      <c r="O238" s="32">
        <v>8.1999999999999993</v>
      </c>
      <c r="P238" s="32" t="s">
        <v>171</v>
      </c>
    </row>
    <row r="239" spans="2:16">
      <c r="B239" s="26">
        <v>102</v>
      </c>
      <c r="C239" t="s">
        <v>13</v>
      </c>
      <c r="D239" s="6" t="str">
        <f t="shared" si="287"/>
        <v>CHP</v>
      </c>
      <c r="E239" t="s">
        <v>61</v>
      </c>
      <c r="F239" s="6" t="str">
        <f t="shared" si="270"/>
        <v>HR</v>
      </c>
      <c r="G239" s="22" t="str">
        <f t="shared" si="288"/>
        <v>CAP_BND</v>
      </c>
      <c r="H239" t="s">
        <v>31</v>
      </c>
      <c r="I239" s="43">
        <f t="shared" si="284"/>
        <v>241.4</v>
      </c>
      <c r="J239" s="43">
        <f t="shared" si="285"/>
        <v>241.4</v>
      </c>
      <c r="K239" s="43">
        <f t="shared" si="286"/>
        <v>15.2</v>
      </c>
      <c r="L239" s="32"/>
      <c r="M239" s="32"/>
      <c r="N239" s="32">
        <v>241.4</v>
      </c>
      <c r="O239" s="32">
        <v>241.4</v>
      </c>
      <c r="P239" s="32">
        <v>15.2</v>
      </c>
    </row>
    <row r="240" spans="2:16">
      <c r="B240" s="35">
        <v>118</v>
      </c>
      <c r="C240" s="5" t="s">
        <v>14</v>
      </c>
      <c r="D240" s="5" t="str">
        <f t="shared" si="287"/>
        <v>CHP</v>
      </c>
      <c r="E240" s="5" t="s">
        <v>58</v>
      </c>
      <c r="F240" s="5" t="str">
        <f t="shared" si="270"/>
        <v>HR</v>
      </c>
      <c r="G240" s="36" t="str">
        <f t="shared" si="288"/>
        <v>CAP_BND</v>
      </c>
      <c r="H240" s="5" t="s">
        <v>28</v>
      </c>
      <c r="I240" s="44">
        <f t="shared" si="284"/>
        <v>5.65</v>
      </c>
      <c r="J240" s="44">
        <f t="shared" si="285"/>
        <v>42.453999999999994</v>
      </c>
      <c r="K240" s="44">
        <f t="shared" si="286"/>
        <v>37.033999999999999</v>
      </c>
      <c r="L240" s="32"/>
      <c r="M240" s="32"/>
      <c r="N240" s="40">
        <v>5.65</v>
      </c>
      <c r="O240" s="40">
        <v>42.453999999999994</v>
      </c>
      <c r="P240" s="40">
        <v>37.033999999999999</v>
      </c>
    </row>
    <row r="241" spans="2:16">
      <c r="B241" s="26">
        <v>9</v>
      </c>
      <c r="C241" t="s">
        <v>1</v>
      </c>
      <c r="D241" s="6" t="str">
        <f>IF(SUM(I241:K241)=0,"\I: ","CHP")</f>
        <v xml:space="preserve">\I: </v>
      </c>
      <c r="E241" t="s">
        <v>59</v>
      </c>
      <c r="F241" s="34" t="s">
        <v>114</v>
      </c>
      <c r="G241" s="22" t="str">
        <f>$G$7</f>
        <v>CAP_BND</v>
      </c>
      <c r="H241" s="22" t="s">
        <v>29</v>
      </c>
      <c r="I241" s="43">
        <f>IF(N241="",0,N241)</f>
        <v>0</v>
      </c>
      <c r="J241" s="43">
        <f t="shared" si="285"/>
        <v>0</v>
      </c>
      <c r="K241" s="43">
        <f t="shared" si="286"/>
        <v>0</v>
      </c>
      <c r="L241" s="32"/>
      <c r="M241" s="32"/>
      <c r="N241" s="32" t="s">
        <v>171</v>
      </c>
      <c r="O241" s="32" t="s">
        <v>171</v>
      </c>
      <c r="P241" s="32" t="s">
        <v>171</v>
      </c>
    </row>
    <row r="242" spans="2:16">
      <c r="B242" s="26"/>
      <c r="C242" s="23" t="s">
        <v>92</v>
      </c>
      <c r="D242" s="6" t="str">
        <f t="shared" ref="D242" si="289">IF(SUM(I242:K242)=0,"\I: ","CHP")</f>
        <v>CHP</v>
      </c>
      <c r="E242" s="23" t="s">
        <v>60</v>
      </c>
      <c r="F242" s="6" t="str">
        <f>F241</f>
        <v>HU</v>
      </c>
      <c r="G242" s="22" t="str">
        <f>$G$7</f>
        <v>CAP_BND</v>
      </c>
      <c r="H242" t="s">
        <v>30</v>
      </c>
      <c r="I242" s="43">
        <f>IF(SUM(I243:I245)="",0,SUM(I243:I245))</f>
        <v>35</v>
      </c>
      <c r="J242" s="43">
        <f t="shared" ref="J242" si="290">IF(SUM(J243:J245)="",0,SUM(J243:J245))</f>
        <v>35</v>
      </c>
      <c r="K242" s="43">
        <f t="shared" ref="K242" si="291">IF(SUM(K243:K245)="",0,SUM(K243:K245))</f>
        <v>8</v>
      </c>
      <c r="L242" s="32"/>
      <c r="M242" s="32"/>
      <c r="N242" s="32"/>
      <c r="O242" s="32"/>
      <c r="P242" s="32"/>
    </row>
    <row r="243" spans="2:16">
      <c r="B243" s="26">
        <v>14</v>
      </c>
      <c r="C243" s="30" t="s">
        <v>2</v>
      </c>
      <c r="D243" s="6" t="s">
        <v>90</v>
      </c>
      <c r="E243" s="26"/>
      <c r="F243" s="6" t="str">
        <f t="shared" ref="F243:F258" si="292">F242</f>
        <v>HU</v>
      </c>
      <c r="G243" s="6" t="s">
        <v>90</v>
      </c>
      <c r="H243" s="28"/>
      <c r="I243" s="33">
        <f>IF(N243="",0,N243)</f>
        <v>0</v>
      </c>
      <c r="J243" s="33">
        <f t="shared" ref="J243:J245" si="293">IF(O243="",0,O243)</f>
        <v>0</v>
      </c>
      <c r="K243" s="33">
        <f t="shared" ref="K243:K245" si="294">IF(P243="",0,P243)</f>
        <v>0</v>
      </c>
      <c r="L243" s="33"/>
      <c r="M243" s="33"/>
      <c r="N243" s="32" t="s">
        <v>171</v>
      </c>
      <c r="O243" s="32" t="s">
        <v>171</v>
      </c>
      <c r="P243" s="32" t="s">
        <v>171</v>
      </c>
    </row>
    <row r="244" spans="2:16">
      <c r="B244" s="26">
        <v>19</v>
      </c>
      <c r="C244" s="30" t="s">
        <v>99</v>
      </c>
      <c r="D244" s="6" t="s">
        <v>90</v>
      </c>
      <c r="E244" s="26"/>
      <c r="F244" s="6" t="str">
        <f t="shared" si="292"/>
        <v>HU</v>
      </c>
      <c r="G244" s="6" t="s">
        <v>90</v>
      </c>
      <c r="H244" s="28"/>
      <c r="I244" s="33">
        <f t="shared" ref="I244:I245" si="295">IF(N244="",0,N244)</f>
        <v>0</v>
      </c>
      <c r="J244" s="33">
        <f t="shared" si="293"/>
        <v>0</v>
      </c>
      <c r="K244" s="33">
        <f t="shared" si="294"/>
        <v>0</v>
      </c>
      <c r="L244" s="33"/>
      <c r="M244" s="33"/>
      <c r="N244" s="32" t="s">
        <v>171</v>
      </c>
      <c r="O244" s="32" t="s">
        <v>171</v>
      </c>
      <c r="P244" s="32" t="s">
        <v>171</v>
      </c>
    </row>
    <row r="245" spans="2:16">
      <c r="B245" s="26">
        <v>24</v>
      </c>
      <c r="C245" s="30" t="s">
        <v>4</v>
      </c>
      <c r="D245" s="6" t="s">
        <v>90</v>
      </c>
      <c r="E245" s="26"/>
      <c r="F245" s="6" t="str">
        <f t="shared" si="292"/>
        <v>HU</v>
      </c>
      <c r="G245" s="6" t="s">
        <v>90</v>
      </c>
      <c r="H245" s="28"/>
      <c r="I245" s="33">
        <f t="shared" si="295"/>
        <v>35</v>
      </c>
      <c r="J245" s="33">
        <f t="shared" si="293"/>
        <v>35</v>
      </c>
      <c r="K245" s="33">
        <f t="shared" si="294"/>
        <v>8</v>
      </c>
      <c r="L245" s="33"/>
      <c r="M245" s="33"/>
      <c r="N245" s="32">
        <v>35</v>
      </c>
      <c r="O245" s="32">
        <v>35</v>
      </c>
      <c r="P245" s="32">
        <v>8</v>
      </c>
    </row>
    <row r="246" spans="2:16">
      <c r="B246" s="26"/>
      <c r="C246" s="23" t="s">
        <v>92</v>
      </c>
      <c r="D246" s="6" t="str">
        <f t="shared" ref="D246" si="296">IF(SUM(I246:K246)=0,"\I: ","CHP")</f>
        <v>CHP</v>
      </c>
      <c r="E246" s="23" t="s">
        <v>63</v>
      </c>
      <c r="F246" s="6" t="str">
        <f t="shared" si="292"/>
        <v>HU</v>
      </c>
      <c r="G246" s="22" t="str">
        <f>$G$7</f>
        <v>CAP_BND</v>
      </c>
      <c r="H246" t="s">
        <v>33</v>
      </c>
      <c r="I246" s="43">
        <f>IF(SUM(I247:I249)="",0,SUM(I247:I249))</f>
        <v>215</v>
      </c>
      <c r="J246" s="43">
        <f t="shared" ref="J246" si="297">IF(SUM(J247:J249)="",0,SUM(J247:J249))</f>
        <v>55</v>
      </c>
      <c r="K246" s="43">
        <f t="shared" ref="K246" si="298">IF(SUM(K247:K249)="",0,SUM(K247:K249))</f>
        <v>55</v>
      </c>
      <c r="L246" s="32"/>
      <c r="M246" s="32"/>
      <c r="N246" s="32">
        <v>215</v>
      </c>
      <c r="O246" s="32">
        <v>55</v>
      </c>
      <c r="P246" s="32"/>
    </row>
    <row r="247" spans="2:16">
      <c r="B247" s="26">
        <v>35</v>
      </c>
      <c r="C247" s="30" t="s">
        <v>2</v>
      </c>
      <c r="D247" s="6" t="s">
        <v>90</v>
      </c>
      <c r="E247" s="26"/>
      <c r="F247" s="6" t="str">
        <f t="shared" si="292"/>
        <v>HU</v>
      </c>
      <c r="G247" s="6" t="s">
        <v>90</v>
      </c>
      <c r="H247" s="28"/>
      <c r="I247" s="33">
        <f t="shared" ref="I247:I251" si="299">IF(N247="",0,N247)</f>
        <v>0</v>
      </c>
      <c r="J247" s="33">
        <f t="shared" ref="J247:J251" si="300">IF(O247="",0,O247)</f>
        <v>0</v>
      </c>
      <c r="K247" s="33">
        <f t="shared" ref="K247:K251" si="301">IF(P247="",0,P247)</f>
        <v>0</v>
      </c>
      <c r="L247" s="33"/>
      <c r="M247" s="33"/>
      <c r="N247" s="32" t="s">
        <v>171</v>
      </c>
      <c r="O247" s="32" t="s">
        <v>171</v>
      </c>
      <c r="P247" s="32" t="s">
        <v>171</v>
      </c>
    </row>
    <row r="248" spans="2:16">
      <c r="B248" s="26">
        <v>40</v>
      </c>
      <c r="C248" s="30" t="s">
        <v>99</v>
      </c>
      <c r="D248" s="6" t="s">
        <v>90</v>
      </c>
      <c r="E248" s="26"/>
      <c r="F248" s="6" t="str">
        <f t="shared" si="292"/>
        <v>HU</v>
      </c>
      <c r="G248" s="6" t="s">
        <v>90</v>
      </c>
      <c r="H248" s="28"/>
      <c r="I248" s="33">
        <f t="shared" si="299"/>
        <v>0</v>
      </c>
      <c r="J248" s="33">
        <f t="shared" si="300"/>
        <v>0</v>
      </c>
      <c r="K248" s="33">
        <f t="shared" si="301"/>
        <v>0</v>
      </c>
      <c r="L248" s="33"/>
      <c r="M248" s="33"/>
      <c r="N248" s="32" t="s">
        <v>171</v>
      </c>
      <c r="O248" s="32" t="s">
        <v>171</v>
      </c>
      <c r="P248" s="32" t="s">
        <v>171</v>
      </c>
    </row>
    <row r="249" spans="2:16">
      <c r="B249" s="26">
        <v>45</v>
      </c>
      <c r="C249" s="30" t="s">
        <v>4</v>
      </c>
      <c r="D249" s="6" t="s">
        <v>90</v>
      </c>
      <c r="E249" s="26"/>
      <c r="F249" s="6" t="str">
        <f t="shared" si="292"/>
        <v>HU</v>
      </c>
      <c r="G249" s="6" t="s">
        <v>90</v>
      </c>
      <c r="H249" s="28"/>
      <c r="I249" s="33">
        <f t="shared" si="299"/>
        <v>215</v>
      </c>
      <c r="J249" s="33">
        <f t="shared" si="300"/>
        <v>55</v>
      </c>
      <c r="K249" s="33">
        <f t="shared" si="301"/>
        <v>55</v>
      </c>
      <c r="L249" s="33"/>
      <c r="M249" s="33"/>
      <c r="N249" s="32">
        <v>215</v>
      </c>
      <c r="O249" s="32">
        <v>55</v>
      </c>
      <c r="P249" s="32">
        <v>55</v>
      </c>
    </row>
    <row r="250" spans="2:16">
      <c r="B250" s="31">
        <v>51</v>
      </c>
      <c r="C250" t="s">
        <v>7</v>
      </c>
      <c r="D250" s="6" t="str">
        <f t="shared" ref="D250:D252" si="302">IF(SUM(I250:K250)=0,"\I: ","CHP")</f>
        <v>CHP</v>
      </c>
      <c r="E250" t="s">
        <v>64</v>
      </c>
      <c r="F250" s="6" t="str">
        <f t="shared" si="292"/>
        <v>HU</v>
      </c>
      <c r="G250" s="22" t="str">
        <f t="shared" ref="G250:G252" si="303">$G$7</f>
        <v>CAP_BND</v>
      </c>
      <c r="H250" t="s">
        <v>34</v>
      </c>
      <c r="I250" s="43">
        <f t="shared" si="299"/>
        <v>956.71600000000001</v>
      </c>
      <c r="J250" s="43">
        <f t="shared" si="300"/>
        <v>1391.7159999999999</v>
      </c>
      <c r="K250" s="43">
        <f t="shared" si="301"/>
        <v>1391.7159999999999</v>
      </c>
      <c r="L250" s="32"/>
      <c r="M250" s="32"/>
      <c r="N250" s="32">
        <v>956.71600000000001</v>
      </c>
      <c r="O250" s="32">
        <v>1391.7159999999999</v>
      </c>
      <c r="P250" s="32">
        <v>1391.7159999999999</v>
      </c>
    </row>
    <row r="251" spans="2:16">
      <c r="B251" s="26">
        <v>56</v>
      </c>
      <c r="C251" t="s">
        <v>8</v>
      </c>
      <c r="D251" s="6" t="str">
        <f t="shared" si="302"/>
        <v>CHP</v>
      </c>
      <c r="E251" t="s">
        <v>65</v>
      </c>
      <c r="F251" s="6" t="str">
        <f t="shared" si="292"/>
        <v>HU</v>
      </c>
      <c r="G251" s="22" t="str">
        <f t="shared" si="303"/>
        <v>CAP_BND</v>
      </c>
      <c r="H251" t="s">
        <v>35</v>
      </c>
      <c r="I251" s="43">
        <f t="shared" si="299"/>
        <v>67</v>
      </c>
      <c r="J251" s="43">
        <f t="shared" si="300"/>
        <v>114</v>
      </c>
      <c r="K251" s="43">
        <f t="shared" si="301"/>
        <v>114</v>
      </c>
      <c r="L251" s="32"/>
      <c r="M251" s="32"/>
      <c r="N251" s="32">
        <v>67</v>
      </c>
      <c r="O251" s="32">
        <v>114</v>
      </c>
      <c r="P251" s="32">
        <v>114</v>
      </c>
    </row>
    <row r="252" spans="2:16">
      <c r="B252" s="26"/>
      <c r="C252" s="23" t="s">
        <v>93</v>
      </c>
      <c r="D252" s="6" t="str">
        <f t="shared" si="302"/>
        <v>CHP</v>
      </c>
      <c r="E252" s="23" t="s">
        <v>66</v>
      </c>
      <c r="F252" s="6" t="str">
        <f t="shared" si="292"/>
        <v>HU</v>
      </c>
      <c r="G252" s="22" t="str">
        <f t="shared" si="303"/>
        <v>CAP_BND</v>
      </c>
      <c r="H252" t="s">
        <v>36</v>
      </c>
      <c r="I252" s="43">
        <f>IF(SUM(I253:I255)="",0,SUM(I253:I255))</f>
        <v>928.44</v>
      </c>
      <c r="J252" s="43">
        <f t="shared" ref="J252" si="304">IF(SUM(J253:J255)="",0,SUM(J253:J255))</f>
        <v>705.49</v>
      </c>
      <c r="K252" s="43">
        <f t="shared" ref="K252" si="305">IF(SUM(K253:K255)="",0,SUM(K253:K255))</f>
        <v>64.240000000000009</v>
      </c>
      <c r="L252" s="32"/>
      <c r="M252" s="32"/>
      <c r="N252" s="32"/>
      <c r="O252" s="32"/>
      <c r="P252" s="32"/>
    </row>
    <row r="253" spans="2:16">
      <c r="B253" s="26">
        <v>61</v>
      </c>
      <c r="C253" s="29" t="s">
        <v>4</v>
      </c>
      <c r="D253" s="6" t="s">
        <v>90</v>
      </c>
      <c r="E253" s="27"/>
      <c r="F253" s="6" t="str">
        <f t="shared" si="292"/>
        <v>HU</v>
      </c>
      <c r="G253" s="6" t="s">
        <v>90</v>
      </c>
      <c r="H253" s="28"/>
      <c r="I253" s="33">
        <f t="shared" ref="I253:I258" si="306">IF(N253="",0,N253)</f>
        <v>889.6400000000001</v>
      </c>
      <c r="J253" s="33">
        <f t="shared" ref="J253:J259" si="307">IF(O253="",0,O253)</f>
        <v>666.69</v>
      </c>
      <c r="K253" s="33">
        <f t="shared" ref="K253:K259" si="308">IF(P253="",0,P253)</f>
        <v>25.44</v>
      </c>
      <c r="L253" s="33"/>
      <c r="M253" s="33"/>
      <c r="N253" s="32">
        <v>889.6400000000001</v>
      </c>
      <c r="O253" s="32">
        <v>666.69</v>
      </c>
      <c r="P253" s="32">
        <v>25.44</v>
      </c>
    </row>
    <row r="254" spans="2:16">
      <c r="B254" s="26">
        <v>71</v>
      </c>
      <c r="C254" s="29" t="s">
        <v>10</v>
      </c>
      <c r="D254" s="6" t="s">
        <v>90</v>
      </c>
      <c r="E254" s="27"/>
      <c r="F254" s="6" t="str">
        <f t="shared" si="292"/>
        <v>HU</v>
      </c>
      <c r="G254" s="6" t="s">
        <v>90</v>
      </c>
      <c r="H254" s="28"/>
      <c r="I254" s="33">
        <f t="shared" si="306"/>
        <v>30.4</v>
      </c>
      <c r="J254" s="33">
        <f t="shared" si="307"/>
        <v>30.4</v>
      </c>
      <c r="K254" s="33">
        <f t="shared" si="308"/>
        <v>30.4</v>
      </c>
      <c r="L254" s="33"/>
      <c r="M254" s="33"/>
      <c r="N254" s="32">
        <v>30.4</v>
      </c>
      <c r="O254" s="32">
        <v>30.4</v>
      </c>
      <c r="P254" s="32">
        <v>30.4</v>
      </c>
    </row>
    <row r="255" spans="2:16">
      <c r="B255" s="26">
        <v>76</v>
      </c>
      <c r="C255" s="29" t="s">
        <v>101</v>
      </c>
      <c r="D255" s="6" t="s">
        <v>90</v>
      </c>
      <c r="E255" s="27"/>
      <c r="F255" s="6" t="str">
        <f t="shared" si="292"/>
        <v>HU</v>
      </c>
      <c r="G255" s="6" t="s">
        <v>90</v>
      </c>
      <c r="H255" s="28"/>
      <c r="I255" s="33">
        <f t="shared" si="306"/>
        <v>8.3999999999999986</v>
      </c>
      <c r="J255" s="33">
        <f t="shared" si="307"/>
        <v>8.3999999999999986</v>
      </c>
      <c r="K255" s="33">
        <f t="shared" si="308"/>
        <v>8.3999999999999986</v>
      </c>
      <c r="L255" s="33"/>
      <c r="M255" s="33"/>
      <c r="N255" s="32">
        <v>8.3999999999999986</v>
      </c>
      <c r="O255" s="32">
        <v>8.3999999999999986</v>
      </c>
      <c r="P255" s="32">
        <v>8.3999999999999986</v>
      </c>
    </row>
    <row r="256" spans="2:16">
      <c r="B256" s="26">
        <v>81</v>
      </c>
      <c r="C256" t="s">
        <v>12</v>
      </c>
      <c r="D256" s="6" t="str">
        <f t="shared" ref="D256:D258" si="309">IF(SUM(I256:K256)=0,"\I: ","CHP")</f>
        <v>CHP</v>
      </c>
      <c r="E256" t="s">
        <v>62</v>
      </c>
      <c r="F256" s="6" t="str">
        <f t="shared" si="292"/>
        <v>HU</v>
      </c>
      <c r="G256" s="22" t="str">
        <f t="shared" ref="G256:G258" si="310">$G$7</f>
        <v>CAP_BND</v>
      </c>
      <c r="H256" t="s">
        <v>32</v>
      </c>
      <c r="I256" s="43">
        <f t="shared" si="306"/>
        <v>2.8639999999999999</v>
      </c>
      <c r="J256" s="43">
        <f t="shared" si="307"/>
        <v>1.8639999999999999</v>
      </c>
      <c r="K256" s="43">
        <f t="shared" si="308"/>
        <v>0</v>
      </c>
      <c r="L256" s="32"/>
      <c r="M256" s="32"/>
      <c r="N256" s="32">
        <v>2.8639999999999999</v>
      </c>
      <c r="O256" s="32">
        <v>1.8639999999999999</v>
      </c>
      <c r="P256" s="32" t="s">
        <v>171</v>
      </c>
    </row>
    <row r="257" spans="2:16">
      <c r="B257" s="26">
        <v>102</v>
      </c>
      <c r="C257" t="s">
        <v>13</v>
      </c>
      <c r="D257" s="6" t="str">
        <f t="shared" si="309"/>
        <v>CHP</v>
      </c>
      <c r="E257" t="s">
        <v>61</v>
      </c>
      <c r="F257" s="6" t="str">
        <f t="shared" si="292"/>
        <v>HU</v>
      </c>
      <c r="G257" s="22" t="str">
        <f t="shared" si="310"/>
        <v>CAP_BND</v>
      </c>
      <c r="H257" t="s">
        <v>31</v>
      </c>
      <c r="I257" s="43">
        <f t="shared" si="306"/>
        <v>24.2</v>
      </c>
      <c r="J257" s="43">
        <f t="shared" si="307"/>
        <v>15</v>
      </c>
      <c r="K257" s="43">
        <f t="shared" si="308"/>
        <v>15</v>
      </c>
      <c r="L257" s="32"/>
      <c r="M257" s="32"/>
      <c r="N257" s="32">
        <v>24.2</v>
      </c>
      <c r="O257" s="32">
        <v>15</v>
      </c>
      <c r="P257" s="32">
        <v>15</v>
      </c>
    </row>
    <row r="258" spans="2:16">
      <c r="B258" s="35">
        <v>118</v>
      </c>
      <c r="C258" s="5" t="s">
        <v>14</v>
      </c>
      <c r="D258" s="5" t="str">
        <f t="shared" si="309"/>
        <v>CHP</v>
      </c>
      <c r="E258" s="5" t="s">
        <v>58</v>
      </c>
      <c r="F258" s="5" t="str">
        <f t="shared" si="292"/>
        <v>HU</v>
      </c>
      <c r="G258" s="36" t="str">
        <f t="shared" si="310"/>
        <v>CAP_BND</v>
      </c>
      <c r="H258" s="5" t="s">
        <v>28</v>
      </c>
      <c r="I258" s="44">
        <f t="shared" si="306"/>
        <v>86.539999999999992</v>
      </c>
      <c r="J258" s="44">
        <f t="shared" si="307"/>
        <v>106.03999999999999</v>
      </c>
      <c r="K258" s="44">
        <f t="shared" si="308"/>
        <v>70.039999999999992</v>
      </c>
      <c r="L258" s="32"/>
      <c r="M258" s="32"/>
      <c r="N258" s="40">
        <v>86.539999999999992</v>
      </c>
      <c r="O258" s="40">
        <v>106.03999999999999</v>
      </c>
      <c r="P258" s="40">
        <v>70.039999999999992</v>
      </c>
    </row>
    <row r="259" spans="2:16">
      <c r="B259" s="26">
        <v>9</v>
      </c>
      <c r="C259" t="s">
        <v>1</v>
      </c>
      <c r="D259" s="6" t="str">
        <f>IF(SUM(I259:K259)=0,"\I: ","CHP")</f>
        <v xml:space="preserve">\I: </v>
      </c>
      <c r="E259" t="s">
        <v>59</v>
      </c>
      <c r="F259" s="34" t="s">
        <v>115</v>
      </c>
      <c r="G259" s="22" t="str">
        <f>$G$7</f>
        <v>CAP_BND</v>
      </c>
      <c r="H259" s="22" t="s">
        <v>29</v>
      </c>
      <c r="I259" s="43">
        <f>IF(N259="",0,N259)</f>
        <v>0</v>
      </c>
      <c r="J259" s="43">
        <f t="shared" si="307"/>
        <v>0</v>
      </c>
      <c r="K259" s="43">
        <f t="shared" si="308"/>
        <v>0</v>
      </c>
      <c r="L259" s="32"/>
      <c r="M259" s="32"/>
      <c r="N259" s="32" t="s">
        <v>171</v>
      </c>
      <c r="O259" s="32" t="s">
        <v>171</v>
      </c>
      <c r="P259" s="32" t="s">
        <v>171</v>
      </c>
    </row>
    <row r="260" spans="2:16">
      <c r="B260" s="26"/>
      <c r="C260" s="23" t="s">
        <v>92</v>
      </c>
      <c r="D260" s="6" t="str">
        <f t="shared" ref="D260" si="311">IF(SUM(I260:K260)=0,"\I: ","CHP")</f>
        <v xml:space="preserve">\I: </v>
      </c>
      <c r="E260" s="23" t="s">
        <v>60</v>
      </c>
      <c r="F260" s="6" t="str">
        <f>F259</f>
        <v>IE</v>
      </c>
      <c r="G260" s="22" t="str">
        <f>$G$7</f>
        <v>CAP_BND</v>
      </c>
      <c r="H260" t="s">
        <v>30</v>
      </c>
      <c r="I260" s="43">
        <f>IF(SUM(I261:I263)="",0,SUM(I261:I263))</f>
        <v>0</v>
      </c>
      <c r="J260" s="43">
        <f t="shared" ref="J260" si="312">IF(SUM(J261:J263)="",0,SUM(J261:J263))</f>
        <v>0</v>
      </c>
      <c r="K260" s="43">
        <f t="shared" ref="K260" si="313">IF(SUM(K261:K263)="",0,SUM(K261:K263))</f>
        <v>0</v>
      </c>
      <c r="L260" s="32"/>
      <c r="M260" s="32"/>
      <c r="N260" s="32"/>
      <c r="O260" s="32"/>
      <c r="P260" s="32"/>
    </row>
    <row r="261" spans="2:16">
      <c r="B261" s="26">
        <v>14</v>
      </c>
      <c r="C261" s="30" t="s">
        <v>2</v>
      </c>
      <c r="D261" s="6" t="s">
        <v>90</v>
      </c>
      <c r="E261" s="26"/>
      <c r="F261" s="6" t="str">
        <f t="shared" ref="F261:F276" si="314">F260</f>
        <v>IE</v>
      </c>
      <c r="G261" s="6" t="s">
        <v>90</v>
      </c>
      <c r="H261" s="28"/>
      <c r="I261" s="33">
        <f>IF(N261="",0,N261)</f>
        <v>0</v>
      </c>
      <c r="J261" s="33">
        <f t="shared" ref="J261:J263" si="315">IF(O261="",0,O261)</f>
        <v>0</v>
      </c>
      <c r="K261" s="33">
        <f t="shared" ref="K261:K263" si="316">IF(P261="",0,P261)</f>
        <v>0</v>
      </c>
      <c r="L261" s="33"/>
      <c r="M261" s="33"/>
      <c r="N261" s="32" t="s">
        <v>171</v>
      </c>
      <c r="O261" s="32" t="s">
        <v>171</v>
      </c>
      <c r="P261" s="32" t="s">
        <v>171</v>
      </c>
    </row>
    <row r="262" spans="2:16">
      <c r="B262" s="26">
        <v>19</v>
      </c>
      <c r="C262" s="30" t="s">
        <v>99</v>
      </c>
      <c r="D262" s="6" t="s">
        <v>90</v>
      </c>
      <c r="E262" s="26"/>
      <c r="F262" s="6" t="str">
        <f t="shared" si="314"/>
        <v>IE</v>
      </c>
      <c r="G262" s="6" t="s">
        <v>90</v>
      </c>
      <c r="H262" s="28"/>
      <c r="I262" s="33">
        <f t="shared" ref="I262:I263" si="317">IF(N262="",0,N262)</f>
        <v>0</v>
      </c>
      <c r="J262" s="33">
        <f t="shared" si="315"/>
        <v>0</v>
      </c>
      <c r="K262" s="33">
        <f t="shared" si="316"/>
        <v>0</v>
      </c>
      <c r="L262" s="33"/>
      <c r="M262" s="33"/>
      <c r="N262" s="32" t="s">
        <v>171</v>
      </c>
      <c r="O262" s="32" t="s">
        <v>171</v>
      </c>
      <c r="P262" s="32" t="s">
        <v>171</v>
      </c>
    </row>
    <row r="263" spans="2:16">
      <c r="B263" s="26">
        <v>24</v>
      </c>
      <c r="C263" s="30" t="s">
        <v>4</v>
      </c>
      <c r="D263" s="6" t="s">
        <v>90</v>
      </c>
      <c r="E263" s="26"/>
      <c r="F263" s="6" t="str">
        <f t="shared" si="314"/>
        <v>IE</v>
      </c>
      <c r="G263" s="6" t="s">
        <v>90</v>
      </c>
      <c r="H263" s="28"/>
      <c r="I263" s="33">
        <f t="shared" si="317"/>
        <v>0</v>
      </c>
      <c r="J263" s="33">
        <f t="shared" si="315"/>
        <v>0</v>
      </c>
      <c r="K263" s="33">
        <f t="shared" si="316"/>
        <v>0</v>
      </c>
      <c r="L263" s="33"/>
      <c r="M263" s="33"/>
      <c r="N263" s="32" t="s">
        <v>171</v>
      </c>
      <c r="O263" s="32" t="s">
        <v>171</v>
      </c>
      <c r="P263" s="32" t="s">
        <v>171</v>
      </c>
    </row>
    <row r="264" spans="2:16">
      <c r="B264" s="26"/>
      <c r="C264" s="23" t="s">
        <v>92</v>
      </c>
      <c r="D264" s="6" t="str">
        <f t="shared" ref="D264" si="318">IF(SUM(I264:K264)=0,"\I: ","CHP")</f>
        <v>CHP</v>
      </c>
      <c r="E264" s="23" t="s">
        <v>63</v>
      </c>
      <c r="F264" s="6" t="str">
        <f t="shared" si="314"/>
        <v>IE</v>
      </c>
      <c r="G264" s="22" t="str">
        <f>$G$7</f>
        <v>CAP_BND</v>
      </c>
      <c r="H264" t="s">
        <v>33</v>
      </c>
      <c r="I264" s="43">
        <f>IF(SUM(I265:I267)="",0,SUM(I265:I267))</f>
        <v>9.2000000000000011</v>
      </c>
      <c r="J264" s="43">
        <f t="shared" ref="J264" si="319">IF(SUM(J265:J267)="",0,SUM(J265:J267))</f>
        <v>9.2000000000000011</v>
      </c>
      <c r="K264" s="43">
        <f t="shared" ref="K264" si="320">IF(SUM(K265:K267)="",0,SUM(K265:K267))</f>
        <v>9.2000000000000011</v>
      </c>
      <c r="L264" s="32"/>
      <c r="M264" s="32"/>
      <c r="N264" s="32">
        <v>9.2000000000000011</v>
      </c>
      <c r="O264" s="32">
        <v>9.2000000000000011</v>
      </c>
      <c r="P264" s="32"/>
    </row>
    <row r="265" spans="2:16">
      <c r="B265" s="26">
        <v>35</v>
      </c>
      <c r="C265" s="30" t="s">
        <v>2</v>
      </c>
      <c r="D265" s="6" t="s">
        <v>90</v>
      </c>
      <c r="E265" s="26"/>
      <c r="F265" s="6" t="str">
        <f t="shared" si="314"/>
        <v>IE</v>
      </c>
      <c r="G265" s="6" t="s">
        <v>90</v>
      </c>
      <c r="H265" s="28"/>
      <c r="I265" s="33">
        <f t="shared" ref="I265:I269" si="321">IF(N265="",0,N265)</f>
        <v>0</v>
      </c>
      <c r="J265" s="33">
        <f t="shared" ref="J265:J269" si="322">IF(O265="",0,O265)</f>
        <v>0</v>
      </c>
      <c r="K265" s="33">
        <f t="shared" ref="K265:K269" si="323">IF(P265="",0,P265)</f>
        <v>0</v>
      </c>
      <c r="L265" s="33"/>
      <c r="M265" s="33"/>
      <c r="N265" s="32" t="s">
        <v>171</v>
      </c>
      <c r="O265" s="32" t="s">
        <v>171</v>
      </c>
      <c r="P265" s="32" t="s">
        <v>171</v>
      </c>
    </row>
    <row r="266" spans="2:16">
      <c r="B266" s="26">
        <v>40</v>
      </c>
      <c r="C266" s="30" t="s">
        <v>99</v>
      </c>
      <c r="D266" s="6" t="s">
        <v>90</v>
      </c>
      <c r="E266" s="26"/>
      <c r="F266" s="6" t="str">
        <f t="shared" si="314"/>
        <v>IE</v>
      </c>
      <c r="G266" s="6" t="s">
        <v>90</v>
      </c>
      <c r="H266" s="28"/>
      <c r="I266" s="33">
        <f t="shared" si="321"/>
        <v>0</v>
      </c>
      <c r="J266" s="33">
        <f t="shared" si="322"/>
        <v>0</v>
      </c>
      <c r="K266" s="33">
        <f t="shared" si="323"/>
        <v>0</v>
      </c>
      <c r="L266" s="33"/>
      <c r="M266" s="33"/>
      <c r="N266" s="32" t="s">
        <v>171</v>
      </c>
      <c r="O266" s="32" t="s">
        <v>171</v>
      </c>
      <c r="P266" s="32" t="s">
        <v>171</v>
      </c>
    </row>
    <row r="267" spans="2:16">
      <c r="B267" s="26">
        <v>45</v>
      </c>
      <c r="C267" s="30" t="s">
        <v>4</v>
      </c>
      <c r="D267" s="6" t="s">
        <v>90</v>
      </c>
      <c r="E267" s="26"/>
      <c r="F267" s="6" t="str">
        <f t="shared" si="314"/>
        <v>IE</v>
      </c>
      <c r="G267" s="6" t="s">
        <v>90</v>
      </c>
      <c r="H267" s="28"/>
      <c r="I267" s="33">
        <f t="shared" si="321"/>
        <v>9.2000000000000011</v>
      </c>
      <c r="J267" s="33">
        <f t="shared" si="322"/>
        <v>9.2000000000000011</v>
      </c>
      <c r="K267" s="33">
        <f t="shared" si="323"/>
        <v>9.2000000000000011</v>
      </c>
      <c r="L267" s="33"/>
      <c r="M267" s="33"/>
      <c r="N267" s="32">
        <v>9.2000000000000011</v>
      </c>
      <c r="O267" s="32">
        <v>9.2000000000000011</v>
      </c>
      <c r="P267" s="32">
        <v>9.2000000000000011</v>
      </c>
    </row>
    <row r="268" spans="2:16">
      <c r="B268" s="31">
        <v>51</v>
      </c>
      <c r="C268" t="s">
        <v>7</v>
      </c>
      <c r="D268" s="6" t="str">
        <f t="shared" ref="D268:D270" si="324">IF(SUM(I268:K268)=0,"\I: ","CHP")</f>
        <v>CHP</v>
      </c>
      <c r="E268" t="s">
        <v>64</v>
      </c>
      <c r="F268" s="6" t="str">
        <f t="shared" si="314"/>
        <v>IE</v>
      </c>
      <c r="G268" s="22" t="str">
        <f t="shared" ref="G268:G270" si="325">$G$7</f>
        <v>CAP_BND</v>
      </c>
      <c r="H268" t="s">
        <v>34</v>
      </c>
      <c r="I268" s="43">
        <f t="shared" si="321"/>
        <v>1809</v>
      </c>
      <c r="J268" s="43">
        <f t="shared" si="322"/>
        <v>1809</v>
      </c>
      <c r="K268" s="43">
        <f t="shared" si="323"/>
        <v>1809</v>
      </c>
      <c r="L268" s="32"/>
      <c r="M268" s="32"/>
      <c r="N268" s="32">
        <v>1809</v>
      </c>
      <c r="O268" s="32">
        <v>1809</v>
      </c>
      <c r="P268" s="32">
        <v>1809</v>
      </c>
    </row>
    <row r="269" spans="2:16">
      <c r="B269" s="26">
        <v>56</v>
      </c>
      <c r="C269" t="s">
        <v>8</v>
      </c>
      <c r="D269" s="6" t="str">
        <f t="shared" si="324"/>
        <v>CHP</v>
      </c>
      <c r="E269" t="s">
        <v>65</v>
      </c>
      <c r="F269" s="6" t="str">
        <f t="shared" si="314"/>
        <v>IE</v>
      </c>
      <c r="G269" s="22" t="str">
        <f t="shared" si="325"/>
        <v>CAP_BND</v>
      </c>
      <c r="H269" t="s">
        <v>35</v>
      </c>
      <c r="I269" s="43">
        <f t="shared" si="321"/>
        <v>68.771000000000001</v>
      </c>
      <c r="J269" s="43">
        <f t="shared" si="322"/>
        <v>233.571</v>
      </c>
      <c r="K269" s="43">
        <f t="shared" si="323"/>
        <v>233.571</v>
      </c>
      <c r="L269" s="32"/>
      <c r="M269" s="32"/>
      <c r="N269" s="32">
        <v>68.771000000000001</v>
      </c>
      <c r="O269" s="32">
        <v>233.571</v>
      </c>
      <c r="P269" s="32">
        <v>233.571</v>
      </c>
    </row>
    <row r="270" spans="2:16">
      <c r="B270" s="26"/>
      <c r="C270" s="23" t="s">
        <v>93</v>
      </c>
      <c r="D270" s="6" t="str">
        <f t="shared" si="324"/>
        <v>CHP</v>
      </c>
      <c r="E270" s="23" t="s">
        <v>66</v>
      </c>
      <c r="F270" s="6" t="str">
        <f t="shared" si="314"/>
        <v>IE</v>
      </c>
      <c r="G270" s="22" t="str">
        <f t="shared" si="325"/>
        <v>CAP_BND</v>
      </c>
      <c r="H270" t="s">
        <v>36</v>
      </c>
      <c r="I270" s="43">
        <f>IF(SUM(I271:I273)="",0,SUM(I271:I273))</f>
        <v>20</v>
      </c>
      <c r="J270" s="43">
        <f t="shared" ref="J270" si="326">IF(SUM(J271:J273)="",0,SUM(J271:J273))</f>
        <v>20</v>
      </c>
      <c r="K270" s="43">
        <f t="shared" ref="K270" si="327">IF(SUM(K271:K273)="",0,SUM(K271:K273))</f>
        <v>23.700000000000003</v>
      </c>
      <c r="L270" s="32"/>
      <c r="M270" s="32"/>
      <c r="N270" s="32"/>
      <c r="O270" s="32"/>
      <c r="P270" s="32"/>
    </row>
    <row r="271" spans="2:16">
      <c r="B271" s="26">
        <v>61</v>
      </c>
      <c r="C271" s="29" t="s">
        <v>4</v>
      </c>
      <c r="D271" s="6" t="s">
        <v>90</v>
      </c>
      <c r="E271" s="27"/>
      <c r="F271" s="6" t="str">
        <f t="shared" si="314"/>
        <v>IE</v>
      </c>
      <c r="G271" s="6" t="s">
        <v>90</v>
      </c>
      <c r="H271" s="28"/>
      <c r="I271" s="33">
        <f t="shared" ref="I271:I276" si="328">IF(N271="",0,N271)</f>
        <v>10.199999999999999</v>
      </c>
      <c r="J271" s="33">
        <f t="shared" ref="J271:J277" si="329">IF(O271="",0,O271)</f>
        <v>10.199999999999999</v>
      </c>
      <c r="K271" s="33">
        <f t="shared" ref="K271:K277" si="330">IF(P271="",0,P271)</f>
        <v>13.9</v>
      </c>
      <c r="L271" s="33"/>
      <c r="M271" s="33"/>
      <c r="N271" s="32">
        <v>10.199999999999999</v>
      </c>
      <c r="O271" s="32">
        <v>10.199999999999999</v>
      </c>
      <c r="P271" s="32">
        <v>13.9</v>
      </c>
    </row>
    <row r="272" spans="2:16">
      <c r="B272" s="26">
        <v>71</v>
      </c>
      <c r="C272" s="29" t="s">
        <v>10</v>
      </c>
      <c r="D272" s="6" t="s">
        <v>90</v>
      </c>
      <c r="E272" s="27"/>
      <c r="F272" s="6" t="str">
        <f t="shared" si="314"/>
        <v>IE</v>
      </c>
      <c r="G272" s="6" t="s">
        <v>90</v>
      </c>
      <c r="H272" s="28"/>
      <c r="I272" s="33">
        <f t="shared" si="328"/>
        <v>0</v>
      </c>
      <c r="J272" s="33">
        <f t="shared" si="329"/>
        <v>0</v>
      </c>
      <c r="K272" s="33">
        <f t="shared" si="330"/>
        <v>0</v>
      </c>
      <c r="L272" s="33"/>
      <c r="M272" s="33"/>
      <c r="N272" s="32" t="s">
        <v>171</v>
      </c>
      <c r="O272" s="32" t="s">
        <v>171</v>
      </c>
      <c r="P272" s="32" t="s">
        <v>171</v>
      </c>
    </row>
    <row r="273" spans="2:16">
      <c r="B273" s="26">
        <v>76</v>
      </c>
      <c r="C273" s="29" t="s">
        <v>101</v>
      </c>
      <c r="D273" s="6" t="s">
        <v>90</v>
      </c>
      <c r="E273" s="27"/>
      <c r="F273" s="6" t="str">
        <f t="shared" si="314"/>
        <v>IE</v>
      </c>
      <c r="G273" s="6" t="s">
        <v>90</v>
      </c>
      <c r="H273" s="28"/>
      <c r="I273" s="33">
        <f t="shared" si="328"/>
        <v>9.8000000000000007</v>
      </c>
      <c r="J273" s="33">
        <f t="shared" si="329"/>
        <v>9.8000000000000007</v>
      </c>
      <c r="K273" s="33">
        <f t="shared" si="330"/>
        <v>9.8000000000000007</v>
      </c>
      <c r="L273" s="33"/>
      <c r="M273" s="33"/>
      <c r="N273" s="32">
        <v>9.8000000000000007</v>
      </c>
      <c r="O273" s="32">
        <v>9.8000000000000007</v>
      </c>
      <c r="P273" s="32">
        <v>9.8000000000000007</v>
      </c>
    </row>
    <row r="274" spans="2:16">
      <c r="B274" s="26">
        <v>81</v>
      </c>
      <c r="C274" t="s">
        <v>12</v>
      </c>
      <c r="D274" s="6" t="str">
        <f t="shared" ref="D274:D276" si="331">IF(SUM(I274:K274)=0,"\I: ","CHP")</f>
        <v>CHP</v>
      </c>
      <c r="E274" t="s">
        <v>62</v>
      </c>
      <c r="F274" s="6" t="str">
        <f t="shared" si="314"/>
        <v>IE</v>
      </c>
      <c r="G274" s="22" t="str">
        <f t="shared" ref="G274:G276" si="332">$G$7</f>
        <v>CAP_BND</v>
      </c>
      <c r="H274" t="s">
        <v>32</v>
      </c>
      <c r="I274" s="43">
        <f t="shared" si="328"/>
        <v>2.9000000000000004</v>
      </c>
      <c r="J274" s="43">
        <f t="shared" si="329"/>
        <v>2.9000000000000004</v>
      </c>
      <c r="K274" s="43">
        <f t="shared" si="330"/>
        <v>2.9000000000000004</v>
      </c>
      <c r="L274" s="32"/>
      <c r="M274" s="32"/>
      <c r="N274" s="32">
        <v>2.9000000000000004</v>
      </c>
      <c r="O274" s="32">
        <v>2.9000000000000004</v>
      </c>
      <c r="P274" s="32">
        <v>2.9000000000000004</v>
      </c>
    </row>
    <row r="275" spans="2:16">
      <c r="B275" s="26">
        <v>102</v>
      </c>
      <c r="C275" t="s">
        <v>13</v>
      </c>
      <c r="D275" s="6" t="str">
        <f t="shared" si="331"/>
        <v xml:space="preserve">\I: </v>
      </c>
      <c r="E275" t="s">
        <v>61</v>
      </c>
      <c r="F275" s="6" t="str">
        <f t="shared" si="314"/>
        <v>IE</v>
      </c>
      <c r="G275" s="22" t="str">
        <f t="shared" si="332"/>
        <v>CAP_BND</v>
      </c>
      <c r="H275" t="s">
        <v>31</v>
      </c>
      <c r="I275" s="43">
        <f t="shared" si="328"/>
        <v>0</v>
      </c>
      <c r="J275" s="43">
        <f t="shared" si="329"/>
        <v>0</v>
      </c>
      <c r="K275" s="43">
        <f t="shared" si="330"/>
        <v>0</v>
      </c>
      <c r="L275" s="32"/>
      <c r="M275" s="32"/>
      <c r="N275" s="32" t="s">
        <v>171</v>
      </c>
      <c r="O275" s="32" t="s">
        <v>171</v>
      </c>
      <c r="P275" s="32" t="s">
        <v>171</v>
      </c>
    </row>
    <row r="276" spans="2:16">
      <c r="B276" s="35">
        <v>118</v>
      </c>
      <c r="C276" s="5" t="s">
        <v>14</v>
      </c>
      <c r="D276" s="5" t="str">
        <f t="shared" si="331"/>
        <v>CHP</v>
      </c>
      <c r="E276" s="5" t="s">
        <v>58</v>
      </c>
      <c r="F276" s="5" t="str">
        <f t="shared" si="314"/>
        <v>IE</v>
      </c>
      <c r="G276" s="36" t="str">
        <f t="shared" si="332"/>
        <v>CAP_BND</v>
      </c>
      <c r="H276" s="5" t="s">
        <v>28</v>
      </c>
      <c r="I276" s="44">
        <f t="shared" si="328"/>
        <v>4</v>
      </c>
      <c r="J276" s="44">
        <f t="shared" si="329"/>
        <v>66</v>
      </c>
      <c r="K276" s="44">
        <f t="shared" si="330"/>
        <v>137.30000000000001</v>
      </c>
      <c r="L276" s="32"/>
      <c r="M276" s="32"/>
      <c r="N276" s="40">
        <v>4</v>
      </c>
      <c r="O276" s="40">
        <v>66</v>
      </c>
      <c r="P276" s="40">
        <v>137.30000000000001</v>
      </c>
    </row>
    <row r="277" spans="2:16">
      <c r="B277" s="26">
        <v>9</v>
      </c>
      <c r="C277" t="s">
        <v>1</v>
      </c>
      <c r="D277" s="6" t="str">
        <f>IF(SUM(I277:K277)=0,"\I: ","CHP")</f>
        <v xml:space="preserve">\I: </v>
      </c>
      <c r="E277" t="s">
        <v>59</v>
      </c>
      <c r="F277" s="34" t="s">
        <v>116</v>
      </c>
      <c r="G277" s="22" t="str">
        <f>$G$7</f>
        <v>CAP_BND</v>
      </c>
      <c r="H277" s="22" t="s">
        <v>29</v>
      </c>
      <c r="I277" s="43">
        <f>IF(N277="",0,N277)</f>
        <v>0</v>
      </c>
      <c r="J277" s="43">
        <f t="shared" si="329"/>
        <v>0</v>
      </c>
      <c r="K277" s="43">
        <f t="shared" si="330"/>
        <v>0</v>
      </c>
      <c r="L277" s="32"/>
      <c r="M277" s="32"/>
      <c r="N277" s="32" t="s">
        <v>171</v>
      </c>
      <c r="O277" s="32" t="s">
        <v>171</v>
      </c>
      <c r="P277" s="32" t="s">
        <v>171</v>
      </c>
    </row>
    <row r="278" spans="2:16">
      <c r="B278" s="26"/>
      <c r="C278" s="23" t="s">
        <v>92</v>
      </c>
      <c r="D278" s="6" t="str">
        <f t="shared" ref="D278" si="333">IF(SUM(I278:K278)=0,"\I: ","CHP")</f>
        <v>CHP</v>
      </c>
      <c r="E278" s="23" t="s">
        <v>60</v>
      </c>
      <c r="F278" s="6" t="str">
        <f>F277</f>
        <v>IT</v>
      </c>
      <c r="G278" s="22" t="str">
        <f>$G$7</f>
        <v>CAP_BND</v>
      </c>
      <c r="H278" t="s">
        <v>30</v>
      </c>
      <c r="I278" s="43">
        <f>IF(SUM(I279:I281)="",0,SUM(I279:I281))</f>
        <v>40.300000000000004</v>
      </c>
      <c r="J278" s="43">
        <f t="shared" ref="J278" si="334">IF(SUM(J279:J281)="",0,SUM(J279:J281))</f>
        <v>40.300000000000004</v>
      </c>
      <c r="K278" s="43">
        <f t="shared" ref="K278" si="335">IF(SUM(K279:K281)="",0,SUM(K279:K281))</f>
        <v>40.300000000000004</v>
      </c>
      <c r="L278" s="32"/>
      <c r="M278" s="32"/>
      <c r="N278" s="32"/>
      <c r="O278" s="32"/>
      <c r="P278" s="32"/>
    </row>
    <row r="279" spans="2:16">
      <c r="B279" s="26">
        <v>14</v>
      </c>
      <c r="C279" s="30" t="s">
        <v>2</v>
      </c>
      <c r="D279" s="6" t="s">
        <v>90</v>
      </c>
      <c r="E279" s="26"/>
      <c r="F279" s="6" t="str">
        <f t="shared" ref="F279:F294" si="336">F278</f>
        <v>IT</v>
      </c>
      <c r="G279" s="6" t="s">
        <v>90</v>
      </c>
      <c r="H279" s="28"/>
      <c r="I279" s="33">
        <f>IF(N279="",0,N279)</f>
        <v>0</v>
      </c>
      <c r="J279" s="33">
        <f t="shared" ref="J279:J281" si="337">IF(O279="",0,O279)</f>
        <v>0</v>
      </c>
      <c r="K279" s="33">
        <f t="shared" ref="K279:K281" si="338">IF(P279="",0,P279)</f>
        <v>0</v>
      </c>
      <c r="L279" s="33"/>
      <c r="M279" s="33"/>
      <c r="N279" s="32" t="s">
        <v>171</v>
      </c>
      <c r="O279" s="32" t="s">
        <v>171</v>
      </c>
      <c r="P279" s="32" t="s">
        <v>171</v>
      </c>
    </row>
    <row r="280" spans="2:16">
      <c r="B280" s="26">
        <v>19</v>
      </c>
      <c r="C280" s="30" t="s">
        <v>99</v>
      </c>
      <c r="D280" s="6" t="s">
        <v>90</v>
      </c>
      <c r="E280" s="26"/>
      <c r="F280" s="6" t="str">
        <f t="shared" si="336"/>
        <v>IT</v>
      </c>
      <c r="G280" s="6" t="s">
        <v>90</v>
      </c>
      <c r="H280" s="28"/>
      <c r="I280" s="33">
        <f t="shared" ref="I280:I281" si="339">IF(N280="",0,N280)</f>
        <v>0</v>
      </c>
      <c r="J280" s="33">
        <f t="shared" si="337"/>
        <v>0</v>
      </c>
      <c r="K280" s="33">
        <f t="shared" si="338"/>
        <v>0</v>
      </c>
      <c r="L280" s="33"/>
      <c r="M280" s="33"/>
      <c r="N280" s="32" t="s">
        <v>171</v>
      </c>
      <c r="O280" s="32" t="s">
        <v>171</v>
      </c>
      <c r="P280" s="32" t="s">
        <v>171</v>
      </c>
    </row>
    <row r="281" spans="2:16">
      <c r="B281" s="26">
        <v>24</v>
      </c>
      <c r="C281" s="30" t="s">
        <v>4</v>
      </c>
      <c r="D281" s="6" t="s">
        <v>90</v>
      </c>
      <c r="E281" s="26"/>
      <c r="F281" s="6" t="str">
        <f t="shared" si="336"/>
        <v>IT</v>
      </c>
      <c r="G281" s="6" t="s">
        <v>90</v>
      </c>
      <c r="H281" s="28"/>
      <c r="I281" s="33">
        <f t="shared" si="339"/>
        <v>40.300000000000004</v>
      </c>
      <c r="J281" s="33">
        <f t="shared" si="337"/>
        <v>40.300000000000004</v>
      </c>
      <c r="K281" s="33">
        <f t="shared" si="338"/>
        <v>40.300000000000004</v>
      </c>
      <c r="L281" s="33"/>
      <c r="M281" s="33"/>
      <c r="N281" s="32">
        <v>40.300000000000004</v>
      </c>
      <c r="O281" s="32">
        <v>40.300000000000004</v>
      </c>
      <c r="P281" s="32">
        <v>40.300000000000004</v>
      </c>
    </row>
    <row r="282" spans="2:16">
      <c r="B282" s="26"/>
      <c r="C282" s="23" t="s">
        <v>92</v>
      </c>
      <c r="D282" s="6" t="str">
        <f t="shared" ref="D282" si="340">IF(SUM(I282:K282)=0,"\I: ","CHP")</f>
        <v xml:space="preserve">\I: </v>
      </c>
      <c r="E282" s="23" t="s">
        <v>63</v>
      </c>
      <c r="F282" s="6" t="str">
        <f t="shared" si="336"/>
        <v>IT</v>
      </c>
      <c r="G282" s="22" t="str">
        <f>$G$7</f>
        <v>CAP_BND</v>
      </c>
      <c r="H282" t="s">
        <v>33</v>
      </c>
      <c r="I282" s="43">
        <f>IF(SUM(I283:I285)="",0,SUM(I283:I285))</f>
        <v>0</v>
      </c>
      <c r="J282" s="43">
        <f t="shared" ref="J282" si="341">IF(SUM(J283:J285)="",0,SUM(J283:J285))</f>
        <v>0</v>
      </c>
      <c r="K282" s="43">
        <f t="shared" ref="K282" si="342">IF(SUM(K283:K285)="",0,SUM(K283:K285))</f>
        <v>0</v>
      </c>
      <c r="L282" s="32"/>
      <c r="M282" s="32"/>
      <c r="N282" s="32" t="s">
        <v>171</v>
      </c>
      <c r="O282" s="32" t="s">
        <v>171</v>
      </c>
      <c r="P282" s="32"/>
    </row>
    <row r="283" spans="2:16">
      <c r="B283" s="26">
        <v>35</v>
      </c>
      <c r="C283" s="30" t="s">
        <v>2</v>
      </c>
      <c r="D283" s="6" t="s">
        <v>90</v>
      </c>
      <c r="E283" s="26"/>
      <c r="F283" s="6" t="str">
        <f t="shared" si="336"/>
        <v>IT</v>
      </c>
      <c r="G283" s="6" t="s">
        <v>90</v>
      </c>
      <c r="H283" s="28"/>
      <c r="I283" s="33">
        <f t="shared" ref="I283:I287" si="343">IF(N283="",0,N283)</f>
        <v>0</v>
      </c>
      <c r="J283" s="33">
        <f t="shared" ref="J283:J287" si="344">IF(O283="",0,O283)</f>
        <v>0</v>
      </c>
      <c r="K283" s="33">
        <f t="shared" ref="K283:K287" si="345">IF(P283="",0,P283)</f>
        <v>0</v>
      </c>
      <c r="L283" s="33"/>
      <c r="M283" s="33"/>
      <c r="N283" s="32" t="s">
        <v>171</v>
      </c>
      <c r="O283" s="32" t="s">
        <v>171</v>
      </c>
      <c r="P283" s="32" t="s">
        <v>171</v>
      </c>
    </row>
    <row r="284" spans="2:16">
      <c r="B284" s="26">
        <v>40</v>
      </c>
      <c r="C284" s="30" t="s">
        <v>99</v>
      </c>
      <c r="D284" s="6" t="s">
        <v>90</v>
      </c>
      <c r="E284" s="26"/>
      <c r="F284" s="6" t="str">
        <f t="shared" si="336"/>
        <v>IT</v>
      </c>
      <c r="G284" s="6" t="s">
        <v>90</v>
      </c>
      <c r="H284" s="28"/>
      <c r="I284" s="33">
        <f t="shared" si="343"/>
        <v>0</v>
      </c>
      <c r="J284" s="33">
        <f t="shared" si="344"/>
        <v>0</v>
      </c>
      <c r="K284" s="33">
        <f t="shared" si="345"/>
        <v>0</v>
      </c>
      <c r="L284" s="33"/>
      <c r="M284" s="33"/>
      <c r="N284" s="32" t="s">
        <v>171</v>
      </c>
      <c r="O284" s="32" t="s">
        <v>171</v>
      </c>
      <c r="P284" s="32" t="s">
        <v>171</v>
      </c>
    </row>
    <row r="285" spans="2:16">
      <c r="B285" s="26">
        <v>45</v>
      </c>
      <c r="C285" s="30" t="s">
        <v>4</v>
      </c>
      <c r="D285" s="6" t="s">
        <v>90</v>
      </c>
      <c r="E285" s="26"/>
      <c r="F285" s="6" t="str">
        <f t="shared" si="336"/>
        <v>IT</v>
      </c>
      <c r="G285" s="6" t="s">
        <v>90</v>
      </c>
      <c r="H285" s="28"/>
      <c r="I285" s="33">
        <f t="shared" si="343"/>
        <v>0</v>
      </c>
      <c r="J285" s="33">
        <f t="shared" si="344"/>
        <v>0</v>
      </c>
      <c r="K285" s="33">
        <f t="shared" si="345"/>
        <v>0</v>
      </c>
      <c r="L285" s="33"/>
      <c r="M285" s="33"/>
      <c r="N285" s="32" t="s">
        <v>171</v>
      </c>
      <c r="O285" s="32" t="s">
        <v>171</v>
      </c>
      <c r="P285" s="32" t="s">
        <v>171</v>
      </c>
    </row>
    <row r="286" spans="2:16">
      <c r="B286" s="31">
        <v>51</v>
      </c>
      <c r="C286" t="s">
        <v>7</v>
      </c>
      <c r="D286" s="6" t="str">
        <f t="shared" ref="D286:D288" si="346">IF(SUM(I286:K286)=0,"\I: ","CHP")</f>
        <v>CHP</v>
      </c>
      <c r="E286" t="s">
        <v>64</v>
      </c>
      <c r="F286" s="6" t="str">
        <f t="shared" si="336"/>
        <v>IT</v>
      </c>
      <c r="G286" s="22" t="str">
        <f t="shared" ref="G286:G288" si="347">$G$7</f>
        <v>CAP_BND</v>
      </c>
      <c r="H286" t="s">
        <v>34</v>
      </c>
      <c r="I286" s="43">
        <f t="shared" si="343"/>
        <v>11000.900000000001</v>
      </c>
      <c r="J286" s="43">
        <f t="shared" si="344"/>
        <v>11138.900000000001</v>
      </c>
      <c r="K286" s="43">
        <f t="shared" si="345"/>
        <v>11138.900000000001</v>
      </c>
      <c r="L286" s="32"/>
      <c r="M286" s="32"/>
      <c r="N286" s="32">
        <v>11000.900000000001</v>
      </c>
      <c r="O286" s="32">
        <v>11138.900000000001</v>
      </c>
      <c r="P286" s="32">
        <v>11138.900000000001</v>
      </c>
    </row>
    <row r="287" spans="2:16">
      <c r="B287" s="26">
        <v>56</v>
      </c>
      <c r="C287" t="s">
        <v>8</v>
      </c>
      <c r="D287" s="6" t="str">
        <f t="shared" si="346"/>
        <v>CHP</v>
      </c>
      <c r="E287" t="s">
        <v>65</v>
      </c>
      <c r="F287" s="6" t="str">
        <f t="shared" si="336"/>
        <v>IT</v>
      </c>
      <c r="G287" s="22" t="str">
        <f t="shared" si="347"/>
        <v>CAP_BND</v>
      </c>
      <c r="H287" t="s">
        <v>35</v>
      </c>
      <c r="I287" s="43">
        <f t="shared" si="343"/>
        <v>1735.7799999999997</v>
      </c>
      <c r="J287" s="43">
        <f t="shared" si="344"/>
        <v>1706.9199999999996</v>
      </c>
      <c r="K287" s="43">
        <f t="shared" si="345"/>
        <v>649.02999999999986</v>
      </c>
      <c r="L287" s="32"/>
      <c r="M287" s="32"/>
      <c r="N287" s="32">
        <v>1735.7799999999997</v>
      </c>
      <c r="O287" s="32">
        <v>1706.9199999999996</v>
      </c>
      <c r="P287" s="32">
        <v>649.02999999999986</v>
      </c>
    </row>
    <row r="288" spans="2:16">
      <c r="B288" s="26"/>
      <c r="C288" s="23" t="s">
        <v>93</v>
      </c>
      <c r="D288" s="6" t="str">
        <f t="shared" si="346"/>
        <v>CHP</v>
      </c>
      <c r="E288" s="23" t="s">
        <v>66</v>
      </c>
      <c r="F288" s="6" t="str">
        <f t="shared" si="336"/>
        <v>IT</v>
      </c>
      <c r="G288" s="22" t="str">
        <f t="shared" si="347"/>
        <v>CAP_BND</v>
      </c>
      <c r="H288" t="s">
        <v>36</v>
      </c>
      <c r="I288" s="43">
        <f>IF(SUM(I289:I291)="",0,SUM(I289:I291))</f>
        <v>2075.1799999999998</v>
      </c>
      <c r="J288" s="43">
        <f t="shared" ref="J288" si="348">IF(SUM(J289:J291)="",0,SUM(J289:J291))</f>
        <v>1610.9800000000002</v>
      </c>
      <c r="K288" s="43">
        <f t="shared" ref="K288" si="349">IF(SUM(K289:K291)="",0,SUM(K289:K291))</f>
        <v>912.58000000000015</v>
      </c>
      <c r="L288" s="32"/>
      <c r="M288" s="32"/>
      <c r="N288" s="32"/>
      <c r="O288" s="32"/>
      <c r="P288" s="32"/>
    </row>
    <row r="289" spans="2:16">
      <c r="B289" s="26">
        <v>61</v>
      </c>
      <c r="C289" s="29" t="s">
        <v>4</v>
      </c>
      <c r="D289" s="6" t="s">
        <v>90</v>
      </c>
      <c r="E289" s="27"/>
      <c r="F289" s="6" t="str">
        <f t="shared" si="336"/>
        <v>IT</v>
      </c>
      <c r="G289" s="6" t="s">
        <v>90</v>
      </c>
      <c r="H289" s="28"/>
      <c r="I289" s="33">
        <f t="shared" ref="I289:I294" si="350">IF(N289="",0,N289)</f>
        <v>933.67999999999984</v>
      </c>
      <c r="J289" s="33">
        <f t="shared" ref="J289:J295" si="351">IF(O289="",0,O289)</f>
        <v>666.28000000000009</v>
      </c>
      <c r="K289" s="33">
        <f t="shared" ref="K289:K295" si="352">IF(P289="",0,P289)</f>
        <v>501.68000000000012</v>
      </c>
      <c r="L289" s="33"/>
      <c r="M289" s="33"/>
      <c r="N289" s="32">
        <v>933.67999999999984</v>
      </c>
      <c r="O289" s="32">
        <v>666.28000000000009</v>
      </c>
      <c r="P289" s="32">
        <v>501.68000000000012</v>
      </c>
    </row>
    <row r="290" spans="2:16">
      <c r="B290" s="26">
        <v>71</v>
      </c>
      <c r="C290" s="29" t="s">
        <v>10</v>
      </c>
      <c r="D290" s="6" t="s">
        <v>90</v>
      </c>
      <c r="E290" s="27"/>
      <c r="F290" s="6" t="str">
        <f t="shared" si="336"/>
        <v>IT</v>
      </c>
      <c r="G290" s="6" t="s">
        <v>90</v>
      </c>
      <c r="H290" s="28"/>
      <c r="I290" s="33">
        <f t="shared" si="350"/>
        <v>881.80000000000007</v>
      </c>
      <c r="J290" s="33">
        <f t="shared" si="351"/>
        <v>743</v>
      </c>
      <c r="K290" s="33">
        <f t="shared" si="352"/>
        <v>258.90000000000003</v>
      </c>
      <c r="L290" s="33"/>
      <c r="M290" s="33"/>
      <c r="N290" s="32">
        <v>881.80000000000007</v>
      </c>
      <c r="O290" s="32">
        <v>743</v>
      </c>
      <c r="P290" s="32">
        <v>258.90000000000003</v>
      </c>
    </row>
    <row r="291" spans="2:16">
      <c r="B291" s="26">
        <v>76</v>
      </c>
      <c r="C291" s="29" t="s">
        <v>101</v>
      </c>
      <c r="D291" s="6" t="s">
        <v>90</v>
      </c>
      <c r="E291" s="27"/>
      <c r="F291" s="6" t="str">
        <f t="shared" si="336"/>
        <v>IT</v>
      </c>
      <c r="G291" s="6" t="s">
        <v>90</v>
      </c>
      <c r="H291" s="28"/>
      <c r="I291" s="33">
        <f t="shared" si="350"/>
        <v>259.7</v>
      </c>
      <c r="J291" s="33">
        <f t="shared" si="351"/>
        <v>201.7</v>
      </c>
      <c r="K291" s="33">
        <f t="shared" si="352"/>
        <v>152</v>
      </c>
      <c r="L291" s="33"/>
      <c r="M291" s="33"/>
      <c r="N291" s="32">
        <v>259.7</v>
      </c>
      <c r="O291" s="32">
        <v>201.7</v>
      </c>
      <c r="P291" s="32">
        <v>152</v>
      </c>
    </row>
    <row r="292" spans="2:16">
      <c r="B292" s="26">
        <v>81</v>
      </c>
      <c r="C292" t="s">
        <v>12</v>
      </c>
      <c r="D292" s="6" t="str">
        <f t="shared" ref="D292:D294" si="353">IF(SUM(I292:K292)=0,"\I: ","CHP")</f>
        <v>CHP</v>
      </c>
      <c r="E292" t="s">
        <v>62</v>
      </c>
      <c r="F292" s="6" t="str">
        <f t="shared" si="336"/>
        <v>IT</v>
      </c>
      <c r="G292" s="22" t="str">
        <f t="shared" ref="G292:G294" si="354">$G$7</f>
        <v>CAP_BND</v>
      </c>
      <c r="H292" t="s">
        <v>32</v>
      </c>
      <c r="I292" s="43">
        <f t="shared" si="350"/>
        <v>378.83</v>
      </c>
      <c r="J292" s="43">
        <f t="shared" si="351"/>
        <v>117.07999999999998</v>
      </c>
      <c r="K292" s="43">
        <f t="shared" si="352"/>
        <v>6.8</v>
      </c>
      <c r="L292" s="32"/>
      <c r="M292" s="32"/>
      <c r="N292" s="32">
        <v>378.83</v>
      </c>
      <c r="O292" s="32">
        <v>117.07999999999998</v>
      </c>
      <c r="P292" s="32">
        <v>6.8</v>
      </c>
    </row>
    <row r="293" spans="2:16">
      <c r="B293" s="26">
        <v>102</v>
      </c>
      <c r="C293" t="s">
        <v>13</v>
      </c>
      <c r="D293" s="6" t="str">
        <f t="shared" si="353"/>
        <v>CHP</v>
      </c>
      <c r="E293" t="s">
        <v>61</v>
      </c>
      <c r="F293" s="6" t="str">
        <f t="shared" si="336"/>
        <v>IT</v>
      </c>
      <c r="G293" s="22" t="str">
        <f t="shared" si="354"/>
        <v>CAP_BND</v>
      </c>
      <c r="H293" t="s">
        <v>31</v>
      </c>
      <c r="I293" s="43">
        <f t="shared" si="350"/>
        <v>3838.4</v>
      </c>
      <c r="J293" s="43">
        <f t="shared" si="351"/>
        <v>3166.4</v>
      </c>
      <c r="K293" s="43">
        <f t="shared" si="352"/>
        <v>2706.6</v>
      </c>
      <c r="L293" s="32"/>
      <c r="M293" s="32"/>
      <c r="N293" s="32">
        <v>3838.4</v>
      </c>
      <c r="O293" s="32">
        <v>3166.4</v>
      </c>
      <c r="P293" s="32">
        <v>2706.6</v>
      </c>
    </row>
    <row r="294" spans="2:16">
      <c r="B294" s="35">
        <v>118</v>
      </c>
      <c r="C294" s="5" t="s">
        <v>14</v>
      </c>
      <c r="D294" s="5" t="str">
        <f t="shared" si="353"/>
        <v>CHP</v>
      </c>
      <c r="E294" s="5" t="s">
        <v>58</v>
      </c>
      <c r="F294" s="5" t="str">
        <f t="shared" si="336"/>
        <v>IT</v>
      </c>
      <c r="G294" s="36" t="str">
        <f t="shared" si="354"/>
        <v>CAP_BND</v>
      </c>
      <c r="H294" s="5" t="s">
        <v>28</v>
      </c>
      <c r="I294" s="44">
        <f t="shared" si="350"/>
        <v>415.34000000000003</v>
      </c>
      <c r="J294" s="44">
        <f t="shared" si="351"/>
        <v>432.93999999999994</v>
      </c>
      <c r="K294" s="44">
        <f t="shared" si="352"/>
        <v>432.93999999999994</v>
      </c>
      <c r="L294" s="32"/>
      <c r="M294" s="32"/>
      <c r="N294" s="40">
        <v>415.34000000000003</v>
      </c>
      <c r="O294" s="40">
        <v>432.93999999999994</v>
      </c>
      <c r="P294" s="40">
        <v>432.93999999999994</v>
      </c>
    </row>
    <row r="295" spans="2:16">
      <c r="B295" s="26">
        <v>9</v>
      </c>
      <c r="C295" t="s">
        <v>1</v>
      </c>
      <c r="D295" s="6" t="str">
        <f>IF(SUM(I295:K295)=0,"\I: ","CHP")</f>
        <v xml:space="preserve">\I: </v>
      </c>
      <c r="E295" t="s">
        <v>59</v>
      </c>
      <c r="F295" s="34" t="s">
        <v>117</v>
      </c>
      <c r="G295" s="22" t="str">
        <f>$G$7</f>
        <v>CAP_BND</v>
      </c>
      <c r="H295" s="22" t="s">
        <v>29</v>
      </c>
      <c r="I295" s="43">
        <f>IF(N295="",0,N295)</f>
        <v>0</v>
      </c>
      <c r="J295" s="43">
        <f t="shared" si="351"/>
        <v>0</v>
      </c>
      <c r="K295" s="43">
        <f t="shared" si="352"/>
        <v>0</v>
      </c>
      <c r="L295" s="32"/>
      <c r="M295" s="32"/>
      <c r="N295" s="32" t="s">
        <v>171</v>
      </c>
      <c r="O295" s="32" t="s">
        <v>171</v>
      </c>
      <c r="P295" s="32" t="s">
        <v>171</v>
      </c>
    </row>
    <row r="296" spans="2:16">
      <c r="B296" s="26"/>
      <c r="C296" s="23" t="s">
        <v>92</v>
      </c>
      <c r="D296" s="6" t="str">
        <f t="shared" ref="D296" si="355">IF(SUM(I296:K296)=0,"\I: ","CHP")</f>
        <v xml:space="preserve">\I: </v>
      </c>
      <c r="E296" s="23" t="s">
        <v>60</v>
      </c>
      <c r="F296" s="6" t="str">
        <f>F295</f>
        <v>LT</v>
      </c>
      <c r="G296" s="22" t="str">
        <f>$G$7</f>
        <v>CAP_BND</v>
      </c>
      <c r="H296" t="s">
        <v>30</v>
      </c>
      <c r="I296" s="43">
        <f>IF(SUM(I297:I299)="",0,SUM(I297:I299))</f>
        <v>0</v>
      </c>
      <c r="J296" s="43">
        <f t="shared" ref="J296" si="356">IF(SUM(J297:J299)="",0,SUM(J297:J299))</f>
        <v>0</v>
      </c>
      <c r="K296" s="43">
        <f t="shared" ref="K296" si="357">IF(SUM(K297:K299)="",0,SUM(K297:K299))</f>
        <v>0</v>
      </c>
      <c r="L296" s="32"/>
      <c r="M296" s="32"/>
      <c r="N296" s="32"/>
      <c r="O296" s="32"/>
      <c r="P296" s="32"/>
    </row>
    <row r="297" spans="2:16">
      <c r="B297" s="26">
        <v>14</v>
      </c>
      <c r="C297" s="30" t="s">
        <v>2</v>
      </c>
      <c r="D297" s="6" t="s">
        <v>90</v>
      </c>
      <c r="E297" s="26"/>
      <c r="F297" s="6" t="str">
        <f t="shared" ref="F297:F312" si="358">F296</f>
        <v>LT</v>
      </c>
      <c r="G297" s="6" t="s">
        <v>90</v>
      </c>
      <c r="H297" s="28"/>
      <c r="I297" s="33">
        <f>IF(N297="",0,N297)</f>
        <v>0</v>
      </c>
      <c r="J297" s="33">
        <f t="shared" ref="J297:J299" si="359">IF(O297="",0,O297)</f>
        <v>0</v>
      </c>
      <c r="K297" s="33">
        <f t="shared" ref="K297:K299" si="360">IF(P297="",0,P297)</f>
        <v>0</v>
      </c>
      <c r="L297" s="33"/>
      <c r="M297" s="33"/>
      <c r="N297" s="32" t="s">
        <v>171</v>
      </c>
      <c r="O297" s="32" t="s">
        <v>171</v>
      </c>
      <c r="P297" s="32" t="s">
        <v>171</v>
      </c>
    </row>
    <row r="298" spans="2:16">
      <c r="B298" s="26">
        <v>19</v>
      </c>
      <c r="C298" s="30" t="s">
        <v>99</v>
      </c>
      <c r="D298" s="6" t="s">
        <v>90</v>
      </c>
      <c r="E298" s="26"/>
      <c r="F298" s="6" t="str">
        <f t="shared" si="358"/>
        <v>LT</v>
      </c>
      <c r="G298" s="6" t="s">
        <v>90</v>
      </c>
      <c r="H298" s="28"/>
      <c r="I298" s="33">
        <f t="shared" ref="I298:I299" si="361">IF(N298="",0,N298)</f>
        <v>0</v>
      </c>
      <c r="J298" s="33">
        <f t="shared" si="359"/>
        <v>0</v>
      </c>
      <c r="K298" s="33">
        <f t="shared" si="360"/>
        <v>0</v>
      </c>
      <c r="L298" s="33"/>
      <c r="M298" s="33"/>
      <c r="N298" s="32" t="s">
        <v>171</v>
      </c>
      <c r="O298" s="32" t="s">
        <v>171</v>
      </c>
      <c r="P298" s="32" t="s">
        <v>171</v>
      </c>
    </row>
    <row r="299" spans="2:16">
      <c r="B299" s="26">
        <v>24</v>
      </c>
      <c r="C299" s="30" t="s">
        <v>4</v>
      </c>
      <c r="D299" s="6" t="s">
        <v>90</v>
      </c>
      <c r="E299" s="26"/>
      <c r="F299" s="6" t="str">
        <f t="shared" si="358"/>
        <v>LT</v>
      </c>
      <c r="G299" s="6" t="s">
        <v>90</v>
      </c>
      <c r="H299" s="28"/>
      <c r="I299" s="33">
        <f t="shared" si="361"/>
        <v>0</v>
      </c>
      <c r="J299" s="33">
        <f t="shared" si="359"/>
        <v>0</v>
      </c>
      <c r="K299" s="33">
        <f t="shared" si="360"/>
        <v>0</v>
      </c>
      <c r="L299" s="33"/>
      <c r="M299" s="33"/>
      <c r="N299" s="32" t="s">
        <v>171</v>
      </c>
      <c r="O299" s="32" t="s">
        <v>171</v>
      </c>
      <c r="P299" s="32" t="s">
        <v>171</v>
      </c>
    </row>
    <row r="300" spans="2:16">
      <c r="B300" s="26"/>
      <c r="C300" s="23" t="s">
        <v>92</v>
      </c>
      <c r="D300" s="6" t="str">
        <f t="shared" ref="D300" si="362">IF(SUM(I300:K300)=0,"\I: ","CHP")</f>
        <v xml:space="preserve">\I: </v>
      </c>
      <c r="E300" s="23" t="s">
        <v>63</v>
      </c>
      <c r="F300" s="6" t="str">
        <f t="shared" si="358"/>
        <v>LT</v>
      </c>
      <c r="G300" s="22" t="str">
        <f>$G$7</f>
        <v>CAP_BND</v>
      </c>
      <c r="H300" t="s">
        <v>33</v>
      </c>
      <c r="I300" s="43">
        <f>IF(SUM(I301:I303)="",0,SUM(I301:I303))</f>
        <v>0</v>
      </c>
      <c r="J300" s="43">
        <f t="shared" ref="J300" si="363">IF(SUM(J301:J303)="",0,SUM(J301:J303))</f>
        <v>0</v>
      </c>
      <c r="K300" s="43">
        <f t="shared" ref="K300" si="364">IF(SUM(K301:K303)="",0,SUM(K301:K303))</f>
        <v>0</v>
      </c>
      <c r="L300" s="32"/>
      <c r="M300" s="32"/>
      <c r="N300" s="32" t="s">
        <v>171</v>
      </c>
      <c r="O300" s="32" t="s">
        <v>171</v>
      </c>
      <c r="P300" s="32"/>
    </row>
    <row r="301" spans="2:16">
      <c r="B301" s="26">
        <v>35</v>
      </c>
      <c r="C301" s="30" t="s">
        <v>2</v>
      </c>
      <c r="D301" s="6" t="s">
        <v>90</v>
      </c>
      <c r="E301" s="26"/>
      <c r="F301" s="6" t="str">
        <f t="shared" si="358"/>
        <v>LT</v>
      </c>
      <c r="G301" s="6" t="s">
        <v>90</v>
      </c>
      <c r="H301" s="28"/>
      <c r="I301" s="33">
        <f t="shared" ref="I301:I305" si="365">IF(N301="",0,N301)</f>
        <v>0</v>
      </c>
      <c r="J301" s="33">
        <f t="shared" ref="J301:J305" si="366">IF(O301="",0,O301)</f>
        <v>0</v>
      </c>
      <c r="K301" s="33">
        <f t="shared" ref="K301:K305" si="367">IF(P301="",0,P301)</f>
        <v>0</v>
      </c>
      <c r="L301" s="33"/>
      <c r="M301" s="33"/>
      <c r="N301" s="32" t="s">
        <v>171</v>
      </c>
      <c r="O301" s="32" t="s">
        <v>171</v>
      </c>
      <c r="P301" s="32" t="s">
        <v>171</v>
      </c>
    </row>
    <row r="302" spans="2:16">
      <c r="B302" s="26">
        <v>40</v>
      </c>
      <c r="C302" s="30" t="s">
        <v>99</v>
      </c>
      <c r="D302" s="6" t="s">
        <v>90</v>
      </c>
      <c r="E302" s="26"/>
      <c r="F302" s="6" t="str">
        <f t="shared" si="358"/>
        <v>LT</v>
      </c>
      <c r="G302" s="6" t="s">
        <v>90</v>
      </c>
      <c r="H302" s="28"/>
      <c r="I302" s="33">
        <f t="shared" si="365"/>
        <v>0</v>
      </c>
      <c r="J302" s="33">
        <f t="shared" si="366"/>
        <v>0</v>
      </c>
      <c r="K302" s="33">
        <f t="shared" si="367"/>
        <v>0</v>
      </c>
      <c r="L302" s="33"/>
      <c r="M302" s="33"/>
      <c r="N302" s="32" t="s">
        <v>171</v>
      </c>
      <c r="O302" s="32" t="s">
        <v>171</v>
      </c>
      <c r="P302" s="32" t="s">
        <v>171</v>
      </c>
    </row>
    <row r="303" spans="2:16">
      <c r="B303" s="26">
        <v>45</v>
      </c>
      <c r="C303" s="30" t="s">
        <v>4</v>
      </c>
      <c r="D303" s="6" t="s">
        <v>90</v>
      </c>
      <c r="E303" s="26"/>
      <c r="F303" s="6" t="str">
        <f t="shared" si="358"/>
        <v>LT</v>
      </c>
      <c r="G303" s="6" t="s">
        <v>90</v>
      </c>
      <c r="H303" s="28"/>
      <c r="I303" s="33">
        <f t="shared" si="365"/>
        <v>0</v>
      </c>
      <c r="J303" s="33">
        <f t="shared" si="366"/>
        <v>0</v>
      </c>
      <c r="K303" s="33">
        <f t="shared" si="367"/>
        <v>0</v>
      </c>
      <c r="L303" s="33"/>
      <c r="M303" s="33"/>
      <c r="N303" s="32" t="s">
        <v>171</v>
      </c>
      <c r="O303" s="32" t="s">
        <v>171</v>
      </c>
      <c r="P303" s="32" t="s">
        <v>171</v>
      </c>
    </row>
    <row r="304" spans="2:16">
      <c r="B304" s="31">
        <v>51</v>
      </c>
      <c r="C304" t="s">
        <v>7</v>
      </c>
      <c r="D304" s="6" t="str">
        <f t="shared" ref="D304:D306" si="368">IF(SUM(I304:K304)=0,"\I: ","CHP")</f>
        <v>CHP</v>
      </c>
      <c r="E304" t="s">
        <v>64</v>
      </c>
      <c r="F304" s="6" t="str">
        <f t="shared" si="358"/>
        <v>LT</v>
      </c>
      <c r="G304" s="22" t="str">
        <f t="shared" ref="G304:G306" si="369">$G$7</f>
        <v>CAP_BND</v>
      </c>
      <c r="H304" t="s">
        <v>34</v>
      </c>
      <c r="I304" s="43">
        <f t="shared" si="365"/>
        <v>0</v>
      </c>
      <c r="J304" s="43">
        <f t="shared" si="366"/>
        <v>488.59999999999997</v>
      </c>
      <c r="K304" s="43">
        <f t="shared" si="367"/>
        <v>488.59999999999997</v>
      </c>
      <c r="L304" s="32"/>
      <c r="M304" s="32"/>
      <c r="N304" s="32" t="s">
        <v>171</v>
      </c>
      <c r="O304" s="32">
        <v>488.59999999999997</v>
      </c>
      <c r="P304" s="32">
        <v>488.59999999999997</v>
      </c>
    </row>
    <row r="305" spans="2:16">
      <c r="B305" s="26">
        <v>56</v>
      </c>
      <c r="C305" t="s">
        <v>8</v>
      </c>
      <c r="D305" s="6" t="str">
        <f t="shared" si="368"/>
        <v>CHP</v>
      </c>
      <c r="E305" t="s">
        <v>65</v>
      </c>
      <c r="F305" s="6" t="str">
        <f t="shared" si="358"/>
        <v>LT</v>
      </c>
      <c r="G305" s="22" t="str">
        <f t="shared" si="369"/>
        <v>CAP_BND</v>
      </c>
      <c r="H305" t="s">
        <v>35</v>
      </c>
      <c r="I305" s="43">
        <f t="shared" si="365"/>
        <v>21</v>
      </c>
      <c r="J305" s="43">
        <f t="shared" si="366"/>
        <v>21</v>
      </c>
      <c r="K305" s="43">
        <f t="shared" si="367"/>
        <v>21</v>
      </c>
      <c r="L305" s="32"/>
      <c r="M305" s="32"/>
      <c r="N305" s="32">
        <v>21</v>
      </c>
      <c r="O305" s="32">
        <v>21</v>
      </c>
      <c r="P305" s="32">
        <v>21</v>
      </c>
    </row>
    <row r="306" spans="2:16">
      <c r="B306" s="26"/>
      <c r="C306" s="23" t="s">
        <v>93</v>
      </c>
      <c r="D306" s="6" t="str">
        <f t="shared" si="368"/>
        <v>CHP</v>
      </c>
      <c r="E306" s="23" t="s">
        <v>66</v>
      </c>
      <c r="F306" s="6" t="str">
        <f t="shared" si="358"/>
        <v>LT</v>
      </c>
      <c r="G306" s="22" t="str">
        <f t="shared" si="369"/>
        <v>CAP_BND</v>
      </c>
      <c r="H306" t="s">
        <v>36</v>
      </c>
      <c r="I306" s="43">
        <f>IF(SUM(I307:I309)="",0,SUM(I307:I309))</f>
        <v>837.2</v>
      </c>
      <c r="J306" s="43">
        <f t="shared" ref="J306" si="370">IF(SUM(J307:J309)="",0,SUM(J307:J309))</f>
        <v>304.7</v>
      </c>
      <c r="K306" s="43">
        <f t="shared" ref="K306" si="371">IF(SUM(K307:K309)="",0,SUM(K307:K309))</f>
        <v>169.7</v>
      </c>
      <c r="L306" s="32"/>
      <c r="M306" s="32"/>
      <c r="N306" s="32"/>
      <c r="O306" s="32"/>
      <c r="P306" s="32"/>
    </row>
    <row r="307" spans="2:16">
      <c r="B307" s="26">
        <v>61</v>
      </c>
      <c r="C307" s="29" t="s">
        <v>4</v>
      </c>
      <c r="D307" s="6" t="s">
        <v>90</v>
      </c>
      <c r="E307" s="27"/>
      <c r="F307" s="6" t="str">
        <f t="shared" si="358"/>
        <v>LT</v>
      </c>
      <c r="G307" s="6" t="s">
        <v>90</v>
      </c>
      <c r="H307" s="28"/>
      <c r="I307" s="33">
        <f t="shared" ref="I307:I312" si="372">IF(N307="",0,N307)</f>
        <v>837.2</v>
      </c>
      <c r="J307" s="33">
        <f t="shared" ref="J307:J313" si="373">IF(O307="",0,O307)</f>
        <v>304.7</v>
      </c>
      <c r="K307" s="33">
        <f t="shared" ref="K307:K313" si="374">IF(P307="",0,P307)</f>
        <v>169.7</v>
      </c>
      <c r="L307" s="33"/>
      <c r="M307" s="33"/>
      <c r="N307" s="32">
        <v>837.2</v>
      </c>
      <c r="O307" s="32">
        <v>304.7</v>
      </c>
      <c r="P307" s="32">
        <v>169.7</v>
      </c>
    </row>
    <row r="308" spans="2:16">
      <c r="B308" s="26">
        <v>71</v>
      </c>
      <c r="C308" s="29" t="s">
        <v>10</v>
      </c>
      <c r="D308" s="6" t="s">
        <v>90</v>
      </c>
      <c r="E308" s="27"/>
      <c r="F308" s="6" t="str">
        <f t="shared" si="358"/>
        <v>LT</v>
      </c>
      <c r="G308" s="6" t="s">
        <v>90</v>
      </c>
      <c r="H308" s="28"/>
      <c r="I308" s="33">
        <f t="shared" si="372"/>
        <v>0</v>
      </c>
      <c r="J308" s="33">
        <f t="shared" si="373"/>
        <v>0</v>
      </c>
      <c r="K308" s="33">
        <f t="shared" si="374"/>
        <v>0</v>
      </c>
      <c r="L308" s="33"/>
      <c r="M308" s="33"/>
      <c r="N308" s="32" t="s">
        <v>171</v>
      </c>
      <c r="O308" s="32" t="s">
        <v>171</v>
      </c>
      <c r="P308" s="32" t="s">
        <v>171</v>
      </c>
    </row>
    <row r="309" spans="2:16">
      <c r="B309" s="26">
        <v>76</v>
      </c>
      <c r="C309" s="29" t="s">
        <v>101</v>
      </c>
      <c r="D309" s="6" t="s">
        <v>90</v>
      </c>
      <c r="E309" s="27"/>
      <c r="F309" s="6" t="str">
        <f t="shared" si="358"/>
        <v>LT</v>
      </c>
      <c r="G309" s="6" t="s">
        <v>90</v>
      </c>
      <c r="H309" s="28"/>
      <c r="I309" s="33">
        <f t="shared" si="372"/>
        <v>0</v>
      </c>
      <c r="J309" s="33">
        <f t="shared" si="373"/>
        <v>0</v>
      </c>
      <c r="K309" s="33">
        <f t="shared" si="374"/>
        <v>0</v>
      </c>
      <c r="L309" s="33"/>
      <c r="M309" s="33"/>
      <c r="N309" s="32" t="s">
        <v>171</v>
      </c>
      <c r="O309" s="32" t="s">
        <v>171</v>
      </c>
      <c r="P309" s="32" t="s">
        <v>171</v>
      </c>
    </row>
    <row r="310" spans="2:16">
      <c r="B310" s="26">
        <v>81</v>
      </c>
      <c r="C310" t="s">
        <v>12</v>
      </c>
      <c r="D310" s="6" t="str">
        <f t="shared" ref="D310:D312" si="375">IF(SUM(I310:K310)=0,"\I: ","CHP")</f>
        <v xml:space="preserve">\I: </v>
      </c>
      <c r="E310" t="s">
        <v>62</v>
      </c>
      <c r="F310" s="6" t="str">
        <f t="shared" si="358"/>
        <v>LT</v>
      </c>
      <c r="G310" s="22" t="str">
        <f t="shared" ref="G310:G312" si="376">$G$7</f>
        <v>CAP_BND</v>
      </c>
      <c r="H310" t="s">
        <v>32</v>
      </c>
      <c r="I310" s="43">
        <f t="shared" si="372"/>
        <v>0</v>
      </c>
      <c r="J310" s="43">
        <f t="shared" si="373"/>
        <v>0</v>
      </c>
      <c r="K310" s="43">
        <f t="shared" si="374"/>
        <v>0</v>
      </c>
      <c r="L310" s="32"/>
      <c r="M310" s="32"/>
      <c r="N310" s="32" t="s">
        <v>171</v>
      </c>
      <c r="O310" s="32" t="s">
        <v>171</v>
      </c>
      <c r="P310" s="32" t="s">
        <v>171</v>
      </c>
    </row>
    <row r="311" spans="2:16">
      <c r="B311" s="26">
        <v>102</v>
      </c>
      <c r="C311" t="s">
        <v>13</v>
      </c>
      <c r="D311" s="6" t="str">
        <f t="shared" si="375"/>
        <v>CHP</v>
      </c>
      <c r="E311" t="s">
        <v>61</v>
      </c>
      <c r="F311" s="6" t="str">
        <f t="shared" si="358"/>
        <v>LT</v>
      </c>
      <c r="G311" s="22" t="str">
        <f t="shared" si="376"/>
        <v>CAP_BND</v>
      </c>
      <c r="H311" t="s">
        <v>31</v>
      </c>
      <c r="I311" s="43">
        <f t="shared" si="372"/>
        <v>199.5</v>
      </c>
      <c r="J311" s="43">
        <f t="shared" si="373"/>
        <v>123.5</v>
      </c>
      <c r="K311" s="43">
        <f t="shared" si="374"/>
        <v>47.5</v>
      </c>
      <c r="L311" s="32"/>
      <c r="M311" s="32"/>
      <c r="N311" s="32">
        <v>199.5</v>
      </c>
      <c r="O311" s="32">
        <v>123.5</v>
      </c>
      <c r="P311" s="32">
        <v>47.5</v>
      </c>
    </row>
    <row r="312" spans="2:16">
      <c r="B312" s="35">
        <v>118</v>
      </c>
      <c r="C312" s="5" t="s">
        <v>14</v>
      </c>
      <c r="D312" s="5" t="str">
        <f t="shared" si="375"/>
        <v>CHP</v>
      </c>
      <c r="E312" s="5" t="s">
        <v>58</v>
      </c>
      <c r="F312" s="5" t="str">
        <f t="shared" si="358"/>
        <v>LT</v>
      </c>
      <c r="G312" s="36" t="str">
        <f t="shared" si="376"/>
        <v>CAP_BND</v>
      </c>
      <c r="H312" s="5" t="s">
        <v>28</v>
      </c>
      <c r="I312" s="44">
        <f t="shared" si="372"/>
        <v>27.5</v>
      </c>
      <c r="J312" s="44">
        <f t="shared" si="373"/>
        <v>56.5</v>
      </c>
      <c r="K312" s="44">
        <f t="shared" si="374"/>
        <v>29</v>
      </c>
      <c r="L312" s="32"/>
      <c r="M312" s="32"/>
      <c r="N312" s="40">
        <v>27.5</v>
      </c>
      <c r="O312" s="40">
        <v>56.5</v>
      </c>
      <c r="P312" s="40">
        <v>29</v>
      </c>
    </row>
    <row r="313" spans="2:16">
      <c r="B313" s="26">
        <v>9</v>
      </c>
      <c r="C313" t="s">
        <v>1</v>
      </c>
      <c r="D313" s="6" t="str">
        <f>IF(SUM(I313:K313)=0,"\I: ","CHP")</f>
        <v xml:space="preserve">\I: </v>
      </c>
      <c r="E313" t="s">
        <v>59</v>
      </c>
      <c r="F313" s="34" t="s">
        <v>118</v>
      </c>
      <c r="G313" s="22" t="str">
        <f>$G$7</f>
        <v>CAP_BND</v>
      </c>
      <c r="H313" s="22" t="s">
        <v>29</v>
      </c>
      <c r="I313" s="43">
        <f>IF(N313="",0,N313)</f>
        <v>0</v>
      </c>
      <c r="J313" s="43">
        <f t="shared" si="373"/>
        <v>0</v>
      </c>
      <c r="K313" s="43">
        <f t="shared" si="374"/>
        <v>0</v>
      </c>
      <c r="L313" s="32"/>
      <c r="M313" s="32"/>
      <c r="N313" s="32" t="s">
        <v>171</v>
      </c>
      <c r="O313" s="32" t="s">
        <v>171</v>
      </c>
      <c r="P313" s="32" t="s">
        <v>171</v>
      </c>
    </row>
    <row r="314" spans="2:16">
      <c r="B314" s="26"/>
      <c r="C314" s="23" t="s">
        <v>92</v>
      </c>
      <c r="D314" s="6" t="str">
        <f t="shared" ref="D314" si="377">IF(SUM(I314:K314)=0,"\I: ","CHP")</f>
        <v xml:space="preserve">\I: </v>
      </c>
      <c r="E314" s="23" t="s">
        <v>60</v>
      </c>
      <c r="F314" s="6" t="str">
        <f>F313</f>
        <v>LU</v>
      </c>
      <c r="G314" s="22" t="str">
        <f>$G$7</f>
        <v>CAP_BND</v>
      </c>
      <c r="H314" t="s">
        <v>30</v>
      </c>
      <c r="I314" s="43">
        <f>IF(SUM(I315:I317)="",0,SUM(I315:I317))</f>
        <v>0</v>
      </c>
      <c r="J314" s="43">
        <f t="shared" ref="J314" si="378">IF(SUM(J315:J317)="",0,SUM(J315:J317))</f>
        <v>0</v>
      </c>
      <c r="K314" s="43">
        <f t="shared" ref="K314" si="379">IF(SUM(K315:K317)="",0,SUM(K315:K317))</f>
        <v>0</v>
      </c>
      <c r="L314" s="32"/>
      <c r="M314" s="32"/>
      <c r="N314" s="32"/>
      <c r="O314" s="32"/>
      <c r="P314" s="32"/>
    </row>
    <row r="315" spans="2:16">
      <c r="B315" s="26">
        <v>14</v>
      </c>
      <c r="C315" s="30" t="s">
        <v>2</v>
      </c>
      <c r="D315" s="6" t="s">
        <v>90</v>
      </c>
      <c r="E315" s="26"/>
      <c r="F315" s="6" t="str">
        <f t="shared" ref="F315:F330" si="380">F314</f>
        <v>LU</v>
      </c>
      <c r="G315" s="6" t="s">
        <v>90</v>
      </c>
      <c r="H315" s="28"/>
      <c r="I315" s="33">
        <f>IF(N315="",0,N315)</f>
        <v>0</v>
      </c>
      <c r="J315" s="33">
        <f t="shared" ref="J315:J317" si="381">IF(O315="",0,O315)</f>
        <v>0</v>
      </c>
      <c r="K315" s="33">
        <f t="shared" ref="K315:K317" si="382">IF(P315="",0,P315)</f>
        <v>0</v>
      </c>
      <c r="L315" s="33"/>
      <c r="M315" s="33"/>
      <c r="N315" s="32" t="s">
        <v>171</v>
      </c>
      <c r="O315" s="32" t="s">
        <v>171</v>
      </c>
      <c r="P315" s="32" t="s">
        <v>171</v>
      </c>
    </row>
    <row r="316" spans="2:16">
      <c r="B316" s="26">
        <v>19</v>
      </c>
      <c r="C316" s="30" t="s">
        <v>99</v>
      </c>
      <c r="D316" s="6" t="s">
        <v>90</v>
      </c>
      <c r="E316" s="26"/>
      <c r="F316" s="6" t="str">
        <f t="shared" si="380"/>
        <v>LU</v>
      </c>
      <c r="G316" s="6" t="s">
        <v>90</v>
      </c>
      <c r="H316" s="28"/>
      <c r="I316" s="33">
        <f t="shared" ref="I316:I317" si="383">IF(N316="",0,N316)</f>
        <v>0</v>
      </c>
      <c r="J316" s="33">
        <f t="shared" si="381"/>
        <v>0</v>
      </c>
      <c r="K316" s="33">
        <f t="shared" si="382"/>
        <v>0</v>
      </c>
      <c r="L316" s="33"/>
      <c r="M316" s="33"/>
      <c r="N316" s="32" t="s">
        <v>171</v>
      </c>
      <c r="O316" s="32" t="s">
        <v>171</v>
      </c>
      <c r="P316" s="32" t="s">
        <v>171</v>
      </c>
    </row>
    <row r="317" spans="2:16">
      <c r="B317" s="26">
        <v>24</v>
      </c>
      <c r="C317" s="30" t="s">
        <v>4</v>
      </c>
      <c r="D317" s="6" t="s">
        <v>90</v>
      </c>
      <c r="E317" s="26"/>
      <c r="F317" s="6" t="str">
        <f t="shared" si="380"/>
        <v>LU</v>
      </c>
      <c r="G317" s="6" t="s">
        <v>90</v>
      </c>
      <c r="H317" s="28"/>
      <c r="I317" s="33">
        <f t="shared" si="383"/>
        <v>0</v>
      </c>
      <c r="J317" s="33">
        <f t="shared" si="381"/>
        <v>0</v>
      </c>
      <c r="K317" s="33">
        <f t="shared" si="382"/>
        <v>0</v>
      </c>
      <c r="L317" s="33"/>
      <c r="M317" s="33"/>
      <c r="N317" s="32" t="s">
        <v>171</v>
      </c>
      <c r="O317" s="32" t="s">
        <v>171</v>
      </c>
      <c r="P317" s="32" t="s">
        <v>171</v>
      </c>
    </row>
    <row r="318" spans="2:16">
      <c r="B318" s="26"/>
      <c r="C318" s="23" t="s">
        <v>92</v>
      </c>
      <c r="D318" s="6" t="str">
        <f t="shared" ref="D318" si="384">IF(SUM(I318:K318)=0,"\I: ","CHP")</f>
        <v xml:space="preserve">\I: </v>
      </c>
      <c r="E318" s="23" t="s">
        <v>63</v>
      </c>
      <c r="F318" s="6" t="str">
        <f t="shared" si="380"/>
        <v>LU</v>
      </c>
      <c r="G318" s="22" t="str">
        <f>$G$7</f>
        <v>CAP_BND</v>
      </c>
      <c r="H318" t="s">
        <v>33</v>
      </c>
      <c r="I318" s="43">
        <f>IF(SUM(I319:I321)="",0,SUM(I319:I321))</f>
        <v>0</v>
      </c>
      <c r="J318" s="43">
        <f t="shared" ref="J318" si="385">IF(SUM(J319:J321)="",0,SUM(J319:J321))</f>
        <v>0</v>
      </c>
      <c r="K318" s="43">
        <f t="shared" ref="K318" si="386">IF(SUM(K319:K321)="",0,SUM(K319:K321))</f>
        <v>0</v>
      </c>
      <c r="L318" s="32"/>
      <c r="M318" s="32"/>
      <c r="N318" s="32" t="s">
        <v>171</v>
      </c>
      <c r="O318" s="32" t="s">
        <v>171</v>
      </c>
      <c r="P318" s="32"/>
    </row>
    <row r="319" spans="2:16">
      <c r="B319" s="26">
        <v>35</v>
      </c>
      <c r="C319" s="30" t="s">
        <v>2</v>
      </c>
      <c r="D319" s="6" t="s">
        <v>90</v>
      </c>
      <c r="E319" s="26"/>
      <c r="F319" s="6" t="str">
        <f t="shared" si="380"/>
        <v>LU</v>
      </c>
      <c r="G319" s="6" t="s">
        <v>90</v>
      </c>
      <c r="H319" s="28"/>
      <c r="I319" s="33">
        <f t="shared" ref="I319:I323" si="387">IF(N319="",0,N319)</f>
        <v>0</v>
      </c>
      <c r="J319" s="33">
        <f t="shared" ref="J319:J323" si="388">IF(O319="",0,O319)</f>
        <v>0</v>
      </c>
      <c r="K319" s="33">
        <f t="shared" ref="K319:K323" si="389">IF(P319="",0,P319)</f>
        <v>0</v>
      </c>
      <c r="L319" s="33"/>
      <c r="M319" s="33"/>
      <c r="N319" s="32" t="s">
        <v>171</v>
      </c>
      <c r="O319" s="32" t="s">
        <v>171</v>
      </c>
      <c r="P319" s="32" t="s">
        <v>171</v>
      </c>
    </row>
    <row r="320" spans="2:16">
      <c r="B320" s="26">
        <v>40</v>
      </c>
      <c r="C320" s="30" t="s">
        <v>99</v>
      </c>
      <c r="D320" s="6" t="s">
        <v>90</v>
      </c>
      <c r="E320" s="26"/>
      <c r="F320" s="6" t="str">
        <f t="shared" si="380"/>
        <v>LU</v>
      </c>
      <c r="G320" s="6" t="s">
        <v>90</v>
      </c>
      <c r="H320" s="28"/>
      <c r="I320" s="33">
        <f t="shared" si="387"/>
        <v>0</v>
      </c>
      <c r="J320" s="33">
        <f t="shared" si="388"/>
        <v>0</v>
      </c>
      <c r="K320" s="33">
        <f t="shared" si="389"/>
        <v>0</v>
      </c>
      <c r="L320" s="33"/>
      <c r="M320" s="33"/>
      <c r="N320" s="32" t="s">
        <v>171</v>
      </c>
      <c r="O320" s="32" t="s">
        <v>171</v>
      </c>
      <c r="P320" s="32" t="s">
        <v>171</v>
      </c>
    </row>
    <row r="321" spans="2:16">
      <c r="B321" s="26">
        <v>45</v>
      </c>
      <c r="C321" s="30" t="s">
        <v>4</v>
      </c>
      <c r="D321" s="6" t="s">
        <v>90</v>
      </c>
      <c r="E321" s="26"/>
      <c r="F321" s="6" t="str">
        <f t="shared" si="380"/>
        <v>LU</v>
      </c>
      <c r="G321" s="6" t="s">
        <v>90</v>
      </c>
      <c r="H321" s="28"/>
      <c r="I321" s="33">
        <f t="shared" si="387"/>
        <v>0</v>
      </c>
      <c r="J321" s="33">
        <f t="shared" si="388"/>
        <v>0</v>
      </c>
      <c r="K321" s="33">
        <f t="shared" si="389"/>
        <v>0</v>
      </c>
      <c r="L321" s="33"/>
      <c r="M321" s="33"/>
      <c r="N321" s="32" t="s">
        <v>171</v>
      </c>
      <c r="O321" s="32" t="s">
        <v>171</v>
      </c>
      <c r="P321" s="32" t="s">
        <v>171</v>
      </c>
    </row>
    <row r="322" spans="2:16">
      <c r="B322" s="31">
        <v>51</v>
      </c>
      <c r="C322" t="s">
        <v>7</v>
      </c>
      <c r="D322" s="6" t="str">
        <f t="shared" ref="D322:D324" si="390">IF(SUM(I322:K322)=0,"\I: ","CHP")</f>
        <v xml:space="preserve">\I: </v>
      </c>
      <c r="E322" t="s">
        <v>64</v>
      </c>
      <c r="F322" s="6" t="str">
        <f t="shared" si="380"/>
        <v>LU</v>
      </c>
      <c r="G322" s="22" t="str">
        <f t="shared" ref="G322:G324" si="391">$G$7</f>
        <v>CAP_BND</v>
      </c>
      <c r="H322" t="s">
        <v>34</v>
      </c>
      <c r="I322" s="43">
        <f t="shared" si="387"/>
        <v>0</v>
      </c>
      <c r="J322" s="43">
        <f t="shared" si="388"/>
        <v>0</v>
      </c>
      <c r="K322" s="43">
        <f t="shared" si="389"/>
        <v>0</v>
      </c>
      <c r="L322" s="32"/>
      <c r="M322" s="32"/>
      <c r="N322" s="32" t="s">
        <v>171</v>
      </c>
      <c r="O322" s="32" t="s">
        <v>171</v>
      </c>
      <c r="P322" s="32" t="s">
        <v>171</v>
      </c>
    </row>
    <row r="323" spans="2:16">
      <c r="B323" s="26">
        <v>56</v>
      </c>
      <c r="C323" t="s">
        <v>8</v>
      </c>
      <c r="D323" s="6" t="str">
        <f t="shared" si="390"/>
        <v>CHP</v>
      </c>
      <c r="E323" t="s">
        <v>65</v>
      </c>
      <c r="F323" s="6" t="str">
        <f t="shared" si="380"/>
        <v>LU</v>
      </c>
      <c r="G323" s="22" t="str">
        <f t="shared" si="391"/>
        <v>CAP_BND</v>
      </c>
      <c r="H323" t="s">
        <v>35</v>
      </c>
      <c r="I323" s="43">
        <f t="shared" si="387"/>
        <v>17.100000000000001</v>
      </c>
      <c r="J323" s="43">
        <f t="shared" si="388"/>
        <v>17.100000000000001</v>
      </c>
      <c r="K323" s="43">
        <f t="shared" si="389"/>
        <v>0</v>
      </c>
      <c r="L323" s="32"/>
      <c r="M323" s="32"/>
      <c r="N323" s="32">
        <v>17.100000000000001</v>
      </c>
      <c r="O323" s="32">
        <v>17.100000000000001</v>
      </c>
      <c r="P323" s="32" t="s">
        <v>171</v>
      </c>
    </row>
    <row r="324" spans="2:16">
      <c r="B324" s="26"/>
      <c r="C324" s="23" t="s">
        <v>93</v>
      </c>
      <c r="D324" s="6" t="str">
        <f t="shared" si="390"/>
        <v>CHP</v>
      </c>
      <c r="E324" s="23" t="s">
        <v>66</v>
      </c>
      <c r="F324" s="6" t="str">
        <f t="shared" si="380"/>
        <v>LU</v>
      </c>
      <c r="G324" s="22" t="str">
        <f t="shared" si="391"/>
        <v>CAP_BND</v>
      </c>
      <c r="H324" t="s">
        <v>36</v>
      </c>
      <c r="I324" s="43">
        <f>IF(SUM(I325:I327)="",0,SUM(I325:I327))</f>
        <v>0.6</v>
      </c>
      <c r="J324" s="43">
        <f t="shared" ref="J324" si="392">IF(SUM(J325:J327)="",0,SUM(J325:J327))</f>
        <v>0.6</v>
      </c>
      <c r="K324" s="43">
        <f t="shared" ref="K324" si="393">IF(SUM(K325:K327)="",0,SUM(K325:K327))</f>
        <v>0.6</v>
      </c>
      <c r="L324" s="32"/>
      <c r="M324" s="32"/>
      <c r="N324" s="32"/>
      <c r="O324" s="32"/>
      <c r="P324" s="32"/>
    </row>
    <row r="325" spans="2:16">
      <c r="B325" s="26">
        <v>61</v>
      </c>
      <c r="C325" s="29" t="s">
        <v>4</v>
      </c>
      <c r="D325" s="6" t="s">
        <v>90</v>
      </c>
      <c r="E325" s="27"/>
      <c r="F325" s="6" t="str">
        <f t="shared" si="380"/>
        <v>LU</v>
      </c>
      <c r="G325" s="6" t="s">
        <v>90</v>
      </c>
      <c r="H325" s="28"/>
      <c r="I325" s="33">
        <f t="shared" ref="I325:I330" si="394">IF(N325="",0,N325)</f>
        <v>0.6</v>
      </c>
      <c r="J325" s="33">
        <f t="shared" ref="J325:J331" si="395">IF(O325="",0,O325)</f>
        <v>0.6</v>
      </c>
      <c r="K325" s="33">
        <f t="shared" ref="K325:K331" si="396">IF(P325="",0,P325)</f>
        <v>0.6</v>
      </c>
      <c r="L325" s="33"/>
      <c r="M325" s="33"/>
      <c r="N325" s="32">
        <v>0.6</v>
      </c>
      <c r="O325" s="32">
        <v>0.6</v>
      </c>
      <c r="P325" s="32">
        <v>0.6</v>
      </c>
    </row>
    <row r="326" spans="2:16">
      <c r="B326" s="26">
        <v>71</v>
      </c>
      <c r="C326" s="29" t="s">
        <v>10</v>
      </c>
      <c r="D326" s="6" t="s">
        <v>90</v>
      </c>
      <c r="E326" s="27"/>
      <c r="F326" s="6" t="str">
        <f t="shared" si="380"/>
        <v>LU</v>
      </c>
      <c r="G326" s="6" t="s">
        <v>90</v>
      </c>
      <c r="H326" s="28"/>
      <c r="I326" s="33">
        <f t="shared" si="394"/>
        <v>0</v>
      </c>
      <c r="J326" s="33">
        <f t="shared" si="395"/>
        <v>0</v>
      </c>
      <c r="K326" s="33">
        <f t="shared" si="396"/>
        <v>0</v>
      </c>
      <c r="L326" s="33"/>
      <c r="M326" s="33"/>
      <c r="N326" s="32" t="s">
        <v>171</v>
      </c>
      <c r="O326" s="32" t="s">
        <v>171</v>
      </c>
      <c r="P326" s="32" t="s">
        <v>171</v>
      </c>
    </row>
    <row r="327" spans="2:16">
      <c r="B327" s="26">
        <v>76</v>
      </c>
      <c r="C327" s="29" t="s">
        <v>101</v>
      </c>
      <c r="D327" s="6" t="s">
        <v>90</v>
      </c>
      <c r="E327" s="27"/>
      <c r="F327" s="6" t="str">
        <f t="shared" si="380"/>
        <v>LU</v>
      </c>
      <c r="G327" s="6" t="s">
        <v>90</v>
      </c>
      <c r="H327" s="28"/>
      <c r="I327" s="33">
        <f t="shared" si="394"/>
        <v>0</v>
      </c>
      <c r="J327" s="33">
        <f t="shared" si="395"/>
        <v>0</v>
      </c>
      <c r="K327" s="33">
        <f t="shared" si="396"/>
        <v>0</v>
      </c>
      <c r="L327" s="33"/>
      <c r="M327" s="33"/>
      <c r="N327" s="32" t="s">
        <v>171</v>
      </c>
      <c r="O327" s="32" t="s">
        <v>171</v>
      </c>
      <c r="P327" s="32" t="s">
        <v>171</v>
      </c>
    </row>
    <row r="328" spans="2:16">
      <c r="B328" s="26">
        <v>81</v>
      </c>
      <c r="C328" t="s">
        <v>12</v>
      </c>
      <c r="D328" s="6" t="str">
        <f t="shared" ref="D328:D330" si="397">IF(SUM(I328:K328)=0,"\I: ","CHP")</f>
        <v>CHP</v>
      </c>
      <c r="E328" t="s">
        <v>62</v>
      </c>
      <c r="F328" s="6" t="str">
        <f t="shared" si="380"/>
        <v>LU</v>
      </c>
      <c r="G328" s="22" t="str">
        <f t="shared" ref="G328:G330" si="398">$G$7</f>
        <v>CAP_BND</v>
      </c>
      <c r="H328" t="s">
        <v>32</v>
      </c>
      <c r="I328" s="43">
        <f t="shared" si="394"/>
        <v>3.86</v>
      </c>
      <c r="J328" s="43">
        <f t="shared" si="395"/>
        <v>3.86</v>
      </c>
      <c r="K328" s="43">
        <f t="shared" si="396"/>
        <v>0.94</v>
      </c>
      <c r="L328" s="32"/>
      <c r="M328" s="32"/>
      <c r="N328" s="32">
        <v>3.86</v>
      </c>
      <c r="O328" s="32">
        <v>3.86</v>
      </c>
      <c r="P328" s="32">
        <v>0.94</v>
      </c>
    </row>
    <row r="329" spans="2:16">
      <c r="B329" s="26">
        <v>102</v>
      </c>
      <c r="C329" t="s">
        <v>13</v>
      </c>
      <c r="D329" s="6" t="str">
        <f t="shared" si="397"/>
        <v xml:space="preserve">\I: </v>
      </c>
      <c r="E329" t="s">
        <v>61</v>
      </c>
      <c r="F329" s="6" t="str">
        <f t="shared" si="380"/>
        <v>LU</v>
      </c>
      <c r="G329" s="22" t="str">
        <f t="shared" si="398"/>
        <v>CAP_BND</v>
      </c>
      <c r="H329" t="s">
        <v>31</v>
      </c>
      <c r="I329" s="43">
        <f t="shared" si="394"/>
        <v>0</v>
      </c>
      <c r="J329" s="43">
        <f t="shared" si="395"/>
        <v>0</v>
      </c>
      <c r="K329" s="43">
        <f t="shared" si="396"/>
        <v>0</v>
      </c>
      <c r="L329" s="32"/>
      <c r="M329" s="32"/>
      <c r="N329" s="32" t="s">
        <v>171</v>
      </c>
      <c r="O329" s="32" t="s">
        <v>171</v>
      </c>
      <c r="P329" s="32" t="s">
        <v>171</v>
      </c>
    </row>
    <row r="330" spans="2:16">
      <c r="B330" s="35">
        <v>118</v>
      </c>
      <c r="C330" s="5" t="s">
        <v>14</v>
      </c>
      <c r="D330" s="5" t="str">
        <f t="shared" si="397"/>
        <v>CHP</v>
      </c>
      <c r="E330" s="5" t="s">
        <v>58</v>
      </c>
      <c r="F330" s="5" t="str">
        <f t="shared" si="380"/>
        <v>LU</v>
      </c>
      <c r="G330" s="36" t="str">
        <f t="shared" si="398"/>
        <v>CAP_BND</v>
      </c>
      <c r="H330" s="5" t="s">
        <v>28</v>
      </c>
      <c r="I330" s="44">
        <f t="shared" si="394"/>
        <v>0</v>
      </c>
      <c r="J330" s="44">
        <f t="shared" si="395"/>
        <v>4.9379999999999997</v>
      </c>
      <c r="K330" s="44">
        <f t="shared" si="396"/>
        <v>4.9379999999999997</v>
      </c>
      <c r="L330" s="32"/>
      <c r="M330" s="32"/>
      <c r="N330" s="40" t="s">
        <v>171</v>
      </c>
      <c r="O330" s="40">
        <v>4.9379999999999997</v>
      </c>
      <c r="P330" s="40">
        <v>4.9379999999999997</v>
      </c>
    </row>
    <row r="331" spans="2:16">
      <c r="B331" s="26">
        <v>9</v>
      </c>
      <c r="C331" t="s">
        <v>1</v>
      </c>
      <c r="D331" s="6" t="str">
        <f>IF(SUM(I331:K331)=0,"\I: ","CHP")</f>
        <v xml:space="preserve">\I: </v>
      </c>
      <c r="E331" t="s">
        <v>59</v>
      </c>
      <c r="F331" s="34" t="s">
        <v>119</v>
      </c>
      <c r="G331" s="22" t="str">
        <f>$G$7</f>
        <v>CAP_BND</v>
      </c>
      <c r="H331" s="22" t="s">
        <v>29</v>
      </c>
      <c r="I331" s="43">
        <f>IF(N331="",0,N331)</f>
        <v>0</v>
      </c>
      <c r="J331" s="43">
        <f t="shared" si="395"/>
        <v>0</v>
      </c>
      <c r="K331" s="43">
        <f t="shared" si="396"/>
        <v>0</v>
      </c>
      <c r="L331" s="32"/>
      <c r="M331" s="32"/>
      <c r="N331" s="32" t="s">
        <v>171</v>
      </c>
      <c r="O331" s="32" t="s">
        <v>171</v>
      </c>
      <c r="P331" s="32" t="s">
        <v>171</v>
      </c>
    </row>
    <row r="332" spans="2:16">
      <c r="B332" s="26"/>
      <c r="C332" s="23" t="s">
        <v>92</v>
      </c>
      <c r="D332" s="6" t="str">
        <f t="shared" ref="D332" si="399">IF(SUM(I332:K332)=0,"\I: ","CHP")</f>
        <v>CHP</v>
      </c>
      <c r="E332" s="23" t="s">
        <v>60</v>
      </c>
      <c r="F332" s="6" t="str">
        <f>F331</f>
        <v>LV</v>
      </c>
      <c r="G332" s="22" t="str">
        <f>$G$7</f>
        <v>CAP_BND</v>
      </c>
      <c r="H332" t="s">
        <v>30</v>
      </c>
      <c r="I332" s="43">
        <f>IF(SUM(I333:I335)="",0,SUM(I333:I335))</f>
        <v>26.5</v>
      </c>
      <c r="J332" s="43">
        <f t="shared" ref="J332" si="400">IF(SUM(J333:J335)="",0,SUM(J333:J335))</f>
        <v>26.5</v>
      </c>
      <c r="K332" s="43">
        <f t="shared" ref="K332" si="401">IF(SUM(K333:K335)="",0,SUM(K333:K335))</f>
        <v>26.5</v>
      </c>
      <c r="L332" s="32"/>
      <c r="M332" s="32"/>
      <c r="N332" s="32"/>
      <c r="O332" s="32"/>
      <c r="P332" s="32"/>
    </row>
    <row r="333" spans="2:16">
      <c r="B333" s="26">
        <v>14</v>
      </c>
      <c r="C333" s="30" t="s">
        <v>2</v>
      </c>
      <c r="D333" s="6" t="s">
        <v>90</v>
      </c>
      <c r="E333" s="26"/>
      <c r="F333" s="6" t="str">
        <f t="shared" ref="F333:F348" si="402">F332</f>
        <v>LV</v>
      </c>
      <c r="G333" s="6" t="s">
        <v>90</v>
      </c>
      <c r="H333" s="28"/>
      <c r="I333" s="33">
        <f>IF(N333="",0,N333)</f>
        <v>0</v>
      </c>
      <c r="J333" s="33">
        <f t="shared" ref="J333:J335" si="403">IF(O333="",0,O333)</f>
        <v>0</v>
      </c>
      <c r="K333" s="33">
        <f t="shared" ref="K333:K335" si="404">IF(P333="",0,P333)</f>
        <v>0</v>
      </c>
      <c r="L333" s="33"/>
      <c r="M333" s="33"/>
      <c r="N333" s="32" t="s">
        <v>171</v>
      </c>
      <c r="O333" s="32" t="s">
        <v>171</v>
      </c>
      <c r="P333" s="32" t="s">
        <v>171</v>
      </c>
    </row>
    <row r="334" spans="2:16">
      <c r="B334" s="26">
        <v>19</v>
      </c>
      <c r="C334" s="30" t="s">
        <v>99</v>
      </c>
      <c r="D334" s="6" t="s">
        <v>90</v>
      </c>
      <c r="E334" s="26"/>
      <c r="F334" s="6" t="str">
        <f t="shared" si="402"/>
        <v>LV</v>
      </c>
      <c r="G334" s="6" t="s">
        <v>90</v>
      </c>
      <c r="H334" s="28"/>
      <c r="I334" s="33">
        <f t="shared" ref="I334:I335" si="405">IF(N334="",0,N334)</f>
        <v>0</v>
      </c>
      <c r="J334" s="33">
        <f t="shared" si="403"/>
        <v>0</v>
      </c>
      <c r="K334" s="33">
        <f t="shared" si="404"/>
        <v>0</v>
      </c>
      <c r="L334" s="33"/>
      <c r="M334" s="33"/>
      <c r="N334" s="32" t="s">
        <v>171</v>
      </c>
      <c r="O334" s="32" t="s">
        <v>171</v>
      </c>
      <c r="P334" s="32" t="s">
        <v>171</v>
      </c>
    </row>
    <row r="335" spans="2:16">
      <c r="B335" s="26">
        <v>24</v>
      </c>
      <c r="C335" s="30" t="s">
        <v>4</v>
      </c>
      <c r="D335" s="6" t="s">
        <v>90</v>
      </c>
      <c r="E335" s="26"/>
      <c r="F335" s="6" t="str">
        <f t="shared" si="402"/>
        <v>LV</v>
      </c>
      <c r="G335" s="6" t="s">
        <v>90</v>
      </c>
      <c r="H335" s="28"/>
      <c r="I335" s="33">
        <f t="shared" si="405"/>
        <v>26.5</v>
      </c>
      <c r="J335" s="33">
        <f t="shared" si="403"/>
        <v>26.5</v>
      </c>
      <c r="K335" s="33">
        <f t="shared" si="404"/>
        <v>26.5</v>
      </c>
      <c r="L335" s="33"/>
      <c r="M335" s="33"/>
      <c r="N335" s="32">
        <v>26.5</v>
      </c>
      <c r="O335" s="32">
        <v>26.5</v>
      </c>
      <c r="P335" s="32">
        <v>26.5</v>
      </c>
    </row>
    <row r="336" spans="2:16">
      <c r="B336" s="26"/>
      <c r="C336" s="23" t="s">
        <v>92</v>
      </c>
      <c r="D336" s="6" t="str">
        <f t="shared" ref="D336" si="406">IF(SUM(I336:K336)=0,"\I: ","CHP")</f>
        <v xml:space="preserve">\I: </v>
      </c>
      <c r="E336" s="23" t="s">
        <v>63</v>
      </c>
      <c r="F336" s="6" t="str">
        <f t="shared" si="402"/>
        <v>LV</v>
      </c>
      <c r="G336" s="22" t="str">
        <f>$G$7</f>
        <v>CAP_BND</v>
      </c>
      <c r="H336" t="s">
        <v>33</v>
      </c>
      <c r="I336" s="43">
        <f>IF(SUM(I337:I339)="",0,SUM(I337:I339))</f>
        <v>0</v>
      </c>
      <c r="J336" s="43">
        <f t="shared" ref="J336" si="407">IF(SUM(J337:J339)="",0,SUM(J337:J339))</f>
        <v>0</v>
      </c>
      <c r="K336" s="43">
        <f t="shared" ref="K336" si="408">IF(SUM(K337:K339)="",0,SUM(K337:K339))</f>
        <v>0</v>
      </c>
      <c r="L336" s="32"/>
      <c r="M336" s="32"/>
      <c r="N336" s="32" t="s">
        <v>171</v>
      </c>
      <c r="O336" s="32" t="s">
        <v>171</v>
      </c>
      <c r="P336" s="32"/>
    </row>
    <row r="337" spans="2:16">
      <c r="B337" s="26">
        <v>35</v>
      </c>
      <c r="C337" s="30" t="s">
        <v>2</v>
      </c>
      <c r="D337" s="6" t="s">
        <v>90</v>
      </c>
      <c r="E337" s="26"/>
      <c r="F337" s="6" t="str">
        <f t="shared" si="402"/>
        <v>LV</v>
      </c>
      <c r="G337" s="6" t="s">
        <v>90</v>
      </c>
      <c r="H337" s="28"/>
      <c r="I337" s="33">
        <f t="shared" ref="I337:I341" si="409">IF(N337="",0,N337)</f>
        <v>0</v>
      </c>
      <c r="J337" s="33">
        <f t="shared" ref="J337:J341" si="410">IF(O337="",0,O337)</f>
        <v>0</v>
      </c>
      <c r="K337" s="33">
        <f t="shared" ref="K337:K341" si="411">IF(P337="",0,P337)</f>
        <v>0</v>
      </c>
      <c r="L337" s="33"/>
      <c r="M337" s="33"/>
      <c r="N337" s="32" t="s">
        <v>171</v>
      </c>
      <c r="O337" s="32" t="s">
        <v>171</v>
      </c>
      <c r="P337" s="32" t="s">
        <v>171</v>
      </c>
    </row>
    <row r="338" spans="2:16">
      <c r="B338" s="26">
        <v>40</v>
      </c>
      <c r="C338" s="30" t="s">
        <v>99</v>
      </c>
      <c r="D338" s="6" t="s">
        <v>90</v>
      </c>
      <c r="E338" s="26"/>
      <c r="F338" s="6" t="str">
        <f t="shared" si="402"/>
        <v>LV</v>
      </c>
      <c r="G338" s="6" t="s">
        <v>90</v>
      </c>
      <c r="H338" s="28"/>
      <c r="I338" s="33">
        <f t="shared" si="409"/>
        <v>0</v>
      </c>
      <c r="J338" s="33">
        <f t="shared" si="410"/>
        <v>0</v>
      </c>
      <c r="K338" s="33">
        <f t="shared" si="411"/>
        <v>0</v>
      </c>
      <c r="L338" s="33"/>
      <c r="M338" s="33"/>
      <c r="N338" s="32" t="s">
        <v>171</v>
      </c>
      <c r="O338" s="32" t="s">
        <v>171</v>
      </c>
      <c r="P338" s="32" t="s">
        <v>171</v>
      </c>
    </row>
    <row r="339" spans="2:16">
      <c r="B339" s="26">
        <v>45</v>
      </c>
      <c r="C339" s="30" t="s">
        <v>4</v>
      </c>
      <c r="D339" s="6" t="s">
        <v>90</v>
      </c>
      <c r="E339" s="26"/>
      <c r="F339" s="6" t="str">
        <f t="shared" si="402"/>
        <v>LV</v>
      </c>
      <c r="G339" s="6" t="s">
        <v>90</v>
      </c>
      <c r="H339" s="28"/>
      <c r="I339" s="33">
        <f t="shared" si="409"/>
        <v>0</v>
      </c>
      <c r="J339" s="33">
        <f t="shared" si="410"/>
        <v>0</v>
      </c>
      <c r="K339" s="33">
        <f t="shared" si="411"/>
        <v>0</v>
      </c>
      <c r="L339" s="33"/>
      <c r="M339" s="33"/>
      <c r="N339" s="32" t="s">
        <v>171</v>
      </c>
      <c r="O339" s="32" t="s">
        <v>171</v>
      </c>
      <c r="P339" s="32" t="s">
        <v>171</v>
      </c>
    </row>
    <row r="340" spans="2:16">
      <c r="B340" s="31">
        <v>51</v>
      </c>
      <c r="C340" t="s">
        <v>7</v>
      </c>
      <c r="D340" s="6" t="str">
        <f t="shared" ref="D340:D342" si="412">IF(SUM(I340:K340)=0,"\I: ","CHP")</f>
        <v>CHP</v>
      </c>
      <c r="E340" t="s">
        <v>64</v>
      </c>
      <c r="F340" s="6" t="str">
        <f t="shared" si="402"/>
        <v>LV</v>
      </c>
      <c r="G340" s="22" t="str">
        <f t="shared" ref="G340:G342" si="413">$G$7</f>
        <v>CAP_BND</v>
      </c>
      <c r="H340" t="s">
        <v>34</v>
      </c>
      <c r="I340" s="43">
        <f t="shared" si="409"/>
        <v>538</v>
      </c>
      <c r="J340" s="43">
        <f t="shared" si="410"/>
        <v>932</v>
      </c>
      <c r="K340" s="43">
        <f t="shared" si="411"/>
        <v>932</v>
      </c>
      <c r="L340" s="32"/>
      <c r="M340" s="32"/>
      <c r="N340" s="32">
        <v>538</v>
      </c>
      <c r="O340" s="32">
        <v>932</v>
      </c>
      <c r="P340" s="32">
        <v>932</v>
      </c>
    </row>
    <row r="341" spans="2:16">
      <c r="B341" s="26">
        <v>56</v>
      </c>
      <c r="C341" t="s">
        <v>8</v>
      </c>
      <c r="D341" s="6" t="str">
        <f t="shared" si="412"/>
        <v>CHP</v>
      </c>
      <c r="E341" t="s">
        <v>65</v>
      </c>
      <c r="F341" s="6" t="str">
        <f t="shared" si="402"/>
        <v>LV</v>
      </c>
      <c r="G341" s="22" t="str">
        <f t="shared" si="413"/>
        <v>CAP_BND</v>
      </c>
      <c r="H341" t="s">
        <v>35</v>
      </c>
      <c r="I341" s="43">
        <f t="shared" si="409"/>
        <v>1.56</v>
      </c>
      <c r="J341" s="43">
        <f t="shared" si="410"/>
        <v>1.56</v>
      </c>
      <c r="K341" s="43">
        <f t="shared" si="411"/>
        <v>1.56</v>
      </c>
      <c r="L341" s="32"/>
      <c r="M341" s="32"/>
      <c r="N341" s="32">
        <v>1.56</v>
      </c>
      <c r="O341" s="32">
        <v>1.56</v>
      </c>
      <c r="P341" s="32">
        <v>1.56</v>
      </c>
    </row>
    <row r="342" spans="2:16">
      <c r="B342" s="26"/>
      <c r="C342" s="23" t="s">
        <v>93</v>
      </c>
      <c r="D342" s="6" t="str">
        <f t="shared" si="412"/>
        <v>CHP</v>
      </c>
      <c r="E342" s="23" t="s">
        <v>66</v>
      </c>
      <c r="F342" s="6" t="str">
        <f t="shared" si="402"/>
        <v>LV</v>
      </c>
      <c r="G342" s="22" t="str">
        <f t="shared" si="413"/>
        <v>CAP_BND</v>
      </c>
      <c r="H342" t="s">
        <v>36</v>
      </c>
      <c r="I342" s="43">
        <f>IF(SUM(I343:I345)="",0,SUM(I343:I345))</f>
        <v>269.39999999999998</v>
      </c>
      <c r="J342" s="43">
        <f t="shared" ref="J342" si="414">IF(SUM(J343:J345)="",0,SUM(J343:J345))</f>
        <v>121.4</v>
      </c>
      <c r="K342" s="43">
        <f t="shared" ref="K342" si="415">IF(SUM(K343:K345)="",0,SUM(K343:K345))</f>
        <v>121.4</v>
      </c>
      <c r="L342" s="32"/>
      <c r="M342" s="32"/>
      <c r="N342" s="32"/>
      <c r="O342" s="32"/>
      <c r="P342" s="32"/>
    </row>
    <row r="343" spans="2:16">
      <c r="B343" s="26">
        <v>61</v>
      </c>
      <c r="C343" s="29" t="s">
        <v>4</v>
      </c>
      <c r="D343" s="6" t="s">
        <v>90</v>
      </c>
      <c r="E343" s="27"/>
      <c r="F343" s="6" t="str">
        <f t="shared" si="402"/>
        <v>LV</v>
      </c>
      <c r="G343" s="6" t="s">
        <v>90</v>
      </c>
      <c r="H343" s="28"/>
      <c r="I343" s="33">
        <f t="shared" ref="I343:I348" si="416">IF(N343="",0,N343)</f>
        <v>269.39999999999998</v>
      </c>
      <c r="J343" s="33">
        <f t="shared" ref="J343:J349" si="417">IF(O343="",0,O343)</f>
        <v>121.4</v>
      </c>
      <c r="K343" s="33">
        <f t="shared" ref="K343:K349" si="418">IF(P343="",0,P343)</f>
        <v>121.4</v>
      </c>
      <c r="L343" s="33"/>
      <c r="M343" s="33"/>
      <c r="N343" s="32">
        <v>269.39999999999998</v>
      </c>
      <c r="O343" s="32">
        <v>121.4</v>
      </c>
      <c r="P343" s="32">
        <v>121.4</v>
      </c>
    </row>
    <row r="344" spans="2:16">
      <c r="B344" s="26">
        <v>71</v>
      </c>
      <c r="C344" s="29" t="s">
        <v>10</v>
      </c>
      <c r="D344" s="6" t="s">
        <v>90</v>
      </c>
      <c r="E344" s="27"/>
      <c r="F344" s="6" t="str">
        <f t="shared" si="402"/>
        <v>LV</v>
      </c>
      <c r="G344" s="6" t="s">
        <v>90</v>
      </c>
      <c r="H344" s="28"/>
      <c r="I344" s="33">
        <f t="shared" si="416"/>
        <v>0</v>
      </c>
      <c r="J344" s="33">
        <f t="shared" si="417"/>
        <v>0</v>
      </c>
      <c r="K344" s="33">
        <f t="shared" si="418"/>
        <v>0</v>
      </c>
      <c r="L344" s="33"/>
      <c r="M344" s="33"/>
      <c r="N344" s="32" t="s">
        <v>171</v>
      </c>
      <c r="O344" s="32" t="s">
        <v>171</v>
      </c>
      <c r="P344" s="32" t="s">
        <v>171</v>
      </c>
    </row>
    <row r="345" spans="2:16">
      <c r="B345" s="26">
        <v>76</v>
      </c>
      <c r="C345" s="29" t="s">
        <v>101</v>
      </c>
      <c r="D345" s="6" t="s">
        <v>90</v>
      </c>
      <c r="E345" s="27"/>
      <c r="F345" s="6" t="str">
        <f t="shared" si="402"/>
        <v>LV</v>
      </c>
      <c r="G345" s="6" t="s">
        <v>90</v>
      </c>
      <c r="H345" s="28"/>
      <c r="I345" s="33">
        <f t="shared" si="416"/>
        <v>0</v>
      </c>
      <c r="J345" s="33">
        <f t="shared" si="417"/>
        <v>0</v>
      </c>
      <c r="K345" s="33">
        <f t="shared" si="418"/>
        <v>0</v>
      </c>
      <c r="L345" s="33"/>
      <c r="M345" s="33"/>
      <c r="N345" s="32" t="s">
        <v>171</v>
      </c>
      <c r="O345" s="32" t="s">
        <v>171</v>
      </c>
      <c r="P345" s="32" t="s">
        <v>171</v>
      </c>
    </row>
    <row r="346" spans="2:16">
      <c r="B346" s="26">
        <v>81</v>
      </c>
      <c r="C346" t="s">
        <v>12</v>
      </c>
      <c r="D346" s="6" t="str">
        <f t="shared" ref="D346:D348" si="419">IF(SUM(I346:K346)=0,"\I: ","CHP")</f>
        <v>CHP</v>
      </c>
      <c r="E346" t="s">
        <v>62</v>
      </c>
      <c r="F346" s="6" t="str">
        <f t="shared" si="402"/>
        <v>LV</v>
      </c>
      <c r="G346" s="22" t="str">
        <f t="shared" ref="G346:G348" si="420">$G$7</f>
        <v>CAP_BND</v>
      </c>
      <c r="H346" t="s">
        <v>32</v>
      </c>
      <c r="I346" s="43">
        <f t="shared" si="416"/>
        <v>8.9499999999999993</v>
      </c>
      <c r="J346" s="43">
        <f t="shared" si="417"/>
        <v>8.9499999999999993</v>
      </c>
      <c r="K346" s="43">
        <f t="shared" si="418"/>
        <v>0</v>
      </c>
      <c r="L346" s="32"/>
      <c r="M346" s="32"/>
      <c r="N346" s="32">
        <v>8.9499999999999993</v>
      </c>
      <c r="O346" s="32">
        <v>8.9499999999999993</v>
      </c>
      <c r="P346" s="32" t="s">
        <v>171</v>
      </c>
    </row>
    <row r="347" spans="2:16">
      <c r="B347" s="26">
        <v>102</v>
      </c>
      <c r="C347" t="s">
        <v>13</v>
      </c>
      <c r="D347" s="6" t="str">
        <f t="shared" si="419"/>
        <v>CHP</v>
      </c>
      <c r="E347" t="s">
        <v>61</v>
      </c>
      <c r="F347" s="6" t="str">
        <f t="shared" si="402"/>
        <v>LV</v>
      </c>
      <c r="G347" s="22" t="str">
        <f t="shared" si="420"/>
        <v>CAP_BND</v>
      </c>
      <c r="H347" t="s">
        <v>31</v>
      </c>
      <c r="I347" s="43">
        <f t="shared" si="416"/>
        <v>9.1</v>
      </c>
      <c r="J347" s="43">
        <f t="shared" si="417"/>
        <v>9.1</v>
      </c>
      <c r="K347" s="43">
        <f t="shared" si="418"/>
        <v>7.9</v>
      </c>
      <c r="L347" s="32"/>
      <c r="M347" s="32"/>
      <c r="N347" s="32">
        <v>9.1</v>
      </c>
      <c r="O347" s="32">
        <v>9.1</v>
      </c>
      <c r="P347" s="32">
        <v>7.9</v>
      </c>
    </row>
    <row r="348" spans="2:16">
      <c r="B348" s="35">
        <v>118</v>
      </c>
      <c r="C348" s="5" t="s">
        <v>14</v>
      </c>
      <c r="D348" s="5" t="str">
        <f t="shared" si="419"/>
        <v>CHP</v>
      </c>
      <c r="E348" s="5" t="s">
        <v>58</v>
      </c>
      <c r="F348" s="5" t="str">
        <f t="shared" si="402"/>
        <v>LV</v>
      </c>
      <c r="G348" s="36" t="str">
        <f t="shared" si="420"/>
        <v>CAP_BND</v>
      </c>
      <c r="H348" s="5" t="s">
        <v>28</v>
      </c>
      <c r="I348" s="44">
        <f t="shared" si="416"/>
        <v>5.3949999999999996</v>
      </c>
      <c r="J348" s="44">
        <f t="shared" si="417"/>
        <v>64.844999999999999</v>
      </c>
      <c r="K348" s="44">
        <f t="shared" si="418"/>
        <v>86.825000000000003</v>
      </c>
      <c r="L348" s="32"/>
      <c r="M348" s="32"/>
      <c r="N348" s="40">
        <v>5.3949999999999996</v>
      </c>
      <c r="O348" s="40">
        <v>64.844999999999999</v>
      </c>
      <c r="P348" s="40">
        <v>86.825000000000003</v>
      </c>
    </row>
    <row r="349" spans="2:16">
      <c r="B349" s="26">
        <v>9</v>
      </c>
      <c r="C349" t="s">
        <v>1</v>
      </c>
      <c r="D349" s="6" t="str">
        <f>IF(SUM(I349:K349)=0,"\I: ","CHP")</f>
        <v xml:space="preserve">\I: </v>
      </c>
      <c r="E349" t="s">
        <v>59</v>
      </c>
      <c r="F349" s="34" t="s">
        <v>120</v>
      </c>
      <c r="G349" s="22" t="str">
        <f>$G$7</f>
        <v>CAP_BND</v>
      </c>
      <c r="H349" s="22" t="s">
        <v>29</v>
      </c>
      <c r="I349" s="43">
        <f>IF(N349="",0,N349)</f>
        <v>0</v>
      </c>
      <c r="J349" s="43">
        <f t="shared" si="417"/>
        <v>0</v>
      </c>
      <c r="K349" s="43">
        <f t="shared" si="418"/>
        <v>0</v>
      </c>
      <c r="L349" s="32"/>
      <c r="M349" s="32"/>
      <c r="N349" s="32" t="s">
        <v>171</v>
      </c>
      <c r="O349" s="32" t="s">
        <v>171</v>
      </c>
      <c r="P349" s="32" t="s">
        <v>171</v>
      </c>
    </row>
    <row r="350" spans="2:16">
      <c r="B350" s="26"/>
      <c r="C350" s="23" t="s">
        <v>92</v>
      </c>
      <c r="D350" s="6" t="str">
        <f t="shared" ref="D350" si="421">IF(SUM(I350:K350)=0,"\I: ","CHP")</f>
        <v xml:space="preserve">\I: </v>
      </c>
      <c r="E350" s="23" t="s">
        <v>60</v>
      </c>
      <c r="F350" s="6" t="str">
        <f>F349</f>
        <v>MT</v>
      </c>
      <c r="G350" s="22" t="str">
        <f>$G$7</f>
        <v>CAP_BND</v>
      </c>
      <c r="H350" t="s">
        <v>30</v>
      </c>
      <c r="I350" s="43">
        <f>IF(SUM(I351:I353)="",0,SUM(I351:I353))</f>
        <v>0</v>
      </c>
      <c r="J350" s="43">
        <f t="shared" ref="J350" si="422">IF(SUM(J351:J353)="",0,SUM(J351:J353))</f>
        <v>0</v>
      </c>
      <c r="K350" s="43">
        <f t="shared" ref="K350" si="423">IF(SUM(K351:K353)="",0,SUM(K351:K353))</f>
        <v>0</v>
      </c>
      <c r="L350" s="32"/>
      <c r="M350" s="32"/>
      <c r="N350" s="32"/>
      <c r="O350" s="32"/>
      <c r="P350" s="32"/>
    </row>
    <row r="351" spans="2:16">
      <c r="B351" s="26">
        <v>14</v>
      </c>
      <c r="C351" s="30" t="s">
        <v>2</v>
      </c>
      <c r="D351" s="6" t="s">
        <v>90</v>
      </c>
      <c r="E351" s="26"/>
      <c r="F351" s="6" t="str">
        <f t="shared" ref="F351:F366" si="424">F350</f>
        <v>MT</v>
      </c>
      <c r="G351" s="6" t="s">
        <v>90</v>
      </c>
      <c r="H351" s="28"/>
      <c r="I351" s="33">
        <f>IF(N351="",0,N351)</f>
        <v>0</v>
      </c>
      <c r="J351" s="33">
        <f t="shared" ref="J351:J353" si="425">IF(O351="",0,O351)</f>
        <v>0</v>
      </c>
      <c r="K351" s="33">
        <f t="shared" ref="K351:K353" si="426">IF(P351="",0,P351)</f>
        <v>0</v>
      </c>
      <c r="L351" s="33"/>
      <c r="M351" s="33"/>
      <c r="N351" s="32" t="s">
        <v>171</v>
      </c>
      <c r="O351" s="32" t="s">
        <v>171</v>
      </c>
      <c r="P351" s="32" t="s">
        <v>171</v>
      </c>
    </row>
    <row r="352" spans="2:16">
      <c r="B352" s="26">
        <v>19</v>
      </c>
      <c r="C352" s="30" t="s">
        <v>99</v>
      </c>
      <c r="D352" s="6" t="s">
        <v>90</v>
      </c>
      <c r="E352" s="26"/>
      <c r="F352" s="6" t="str">
        <f t="shared" si="424"/>
        <v>MT</v>
      </c>
      <c r="G352" s="6" t="s">
        <v>90</v>
      </c>
      <c r="H352" s="28"/>
      <c r="I352" s="33">
        <f t="shared" ref="I352:I353" si="427">IF(N352="",0,N352)</f>
        <v>0</v>
      </c>
      <c r="J352" s="33">
        <f t="shared" si="425"/>
        <v>0</v>
      </c>
      <c r="K352" s="33">
        <f t="shared" si="426"/>
        <v>0</v>
      </c>
      <c r="L352" s="33"/>
      <c r="M352" s="33"/>
      <c r="N352" s="32" t="s">
        <v>171</v>
      </c>
      <c r="O352" s="32" t="s">
        <v>171</v>
      </c>
      <c r="P352" s="32" t="s">
        <v>171</v>
      </c>
    </row>
    <row r="353" spans="2:16">
      <c r="B353" s="26">
        <v>24</v>
      </c>
      <c r="C353" s="30" t="s">
        <v>4</v>
      </c>
      <c r="D353" s="6" t="s">
        <v>90</v>
      </c>
      <c r="E353" s="26"/>
      <c r="F353" s="6" t="str">
        <f t="shared" si="424"/>
        <v>MT</v>
      </c>
      <c r="G353" s="6" t="s">
        <v>90</v>
      </c>
      <c r="H353" s="28"/>
      <c r="I353" s="33">
        <f t="shared" si="427"/>
        <v>0</v>
      </c>
      <c r="J353" s="33">
        <f t="shared" si="425"/>
        <v>0</v>
      </c>
      <c r="K353" s="33">
        <f t="shared" si="426"/>
        <v>0</v>
      </c>
      <c r="L353" s="33"/>
      <c r="M353" s="33"/>
      <c r="N353" s="32" t="s">
        <v>171</v>
      </c>
      <c r="O353" s="32" t="s">
        <v>171</v>
      </c>
      <c r="P353" s="32" t="s">
        <v>171</v>
      </c>
    </row>
    <row r="354" spans="2:16">
      <c r="B354" s="26"/>
      <c r="C354" s="23" t="s">
        <v>92</v>
      </c>
      <c r="D354" s="6" t="str">
        <f t="shared" ref="D354" si="428">IF(SUM(I354:K354)=0,"\I: ","CHP")</f>
        <v xml:space="preserve">\I: </v>
      </c>
      <c r="E354" s="23" t="s">
        <v>63</v>
      </c>
      <c r="F354" s="6" t="str">
        <f t="shared" si="424"/>
        <v>MT</v>
      </c>
      <c r="G354" s="22" t="str">
        <f>$G$7</f>
        <v>CAP_BND</v>
      </c>
      <c r="H354" t="s">
        <v>33</v>
      </c>
      <c r="I354" s="43">
        <f>IF(SUM(I355:I357)="",0,SUM(I355:I357))</f>
        <v>0</v>
      </c>
      <c r="J354" s="43">
        <f t="shared" ref="J354" si="429">IF(SUM(J355:J357)="",0,SUM(J355:J357))</f>
        <v>0</v>
      </c>
      <c r="K354" s="43">
        <f t="shared" ref="K354" si="430">IF(SUM(K355:K357)="",0,SUM(K355:K357))</f>
        <v>0</v>
      </c>
      <c r="L354" s="32"/>
      <c r="M354" s="32"/>
      <c r="N354" s="32" t="s">
        <v>171</v>
      </c>
      <c r="O354" s="32" t="s">
        <v>171</v>
      </c>
      <c r="P354" s="32"/>
    </row>
    <row r="355" spans="2:16">
      <c r="B355" s="26">
        <v>35</v>
      </c>
      <c r="C355" s="30" t="s">
        <v>2</v>
      </c>
      <c r="D355" s="6" t="s">
        <v>90</v>
      </c>
      <c r="E355" s="26"/>
      <c r="F355" s="6" t="str">
        <f t="shared" si="424"/>
        <v>MT</v>
      </c>
      <c r="G355" s="6" t="s">
        <v>90</v>
      </c>
      <c r="H355" s="28"/>
      <c r="I355" s="33">
        <f t="shared" ref="I355:I359" si="431">IF(N355="",0,N355)</f>
        <v>0</v>
      </c>
      <c r="J355" s="33">
        <f t="shared" ref="J355:J359" si="432">IF(O355="",0,O355)</f>
        <v>0</v>
      </c>
      <c r="K355" s="33">
        <f t="shared" ref="K355:K359" si="433">IF(P355="",0,P355)</f>
        <v>0</v>
      </c>
      <c r="L355" s="33"/>
      <c r="M355" s="33"/>
      <c r="N355" s="32" t="s">
        <v>171</v>
      </c>
      <c r="O355" s="32" t="s">
        <v>171</v>
      </c>
      <c r="P355" s="32" t="s">
        <v>171</v>
      </c>
    </row>
    <row r="356" spans="2:16">
      <c r="B356" s="26">
        <v>40</v>
      </c>
      <c r="C356" s="30" t="s">
        <v>99</v>
      </c>
      <c r="D356" s="6" t="s">
        <v>90</v>
      </c>
      <c r="E356" s="26"/>
      <c r="F356" s="6" t="str">
        <f t="shared" si="424"/>
        <v>MT</v>
      </c>
      <c r="G356" s="6" t="s">
        <v>90</v>
      </c>
      <c r="H356" s="28"/>
      <c r="I356" s="33">
        <f t="shared" si="431"/>
        <v>0</v>
      </c>
      <c r="J356" s="33">
        <f t="shared" si="432"/>
        <v>0</v>
      </c>
      <c r="K356" s="33">
        <f t="shared" si="433"/>
        <v>0</v>
      </c>
      <c r="L356" s="33"/>
      <c r="M356" s="33"/>
      <c r="N356" s="32" t="s">
        <v>171</v>
      </c>
      <c r="O356" s="32" t="s">
        <v>171</v>
      </c>
      <c r="P356" s="32" t="s">
        <v>171</v>
      </c>
    </row>
    <row r="357" spans="2:16">
      <c r="B357" s="26">
        <v>45</v>
      </c>
      <c r="C357" s="30" t="s">
        <v>4</v>
      </c>
      <c r="D357" s="6" t="s">
        <v>90</v>
      </c>
      <c r="E357" s="26"/>
      <c r="F357" s="6" t="str">
        <f t="shared" si="424"/>
        <v>MT</v>
      </c>
      <c r="G357" s="6" t="s">
        <v>90</v>
      </c>
      <c r="H357" s="28"/>
      <c r="I357" s="33">
        <f t="shared" si="431"/>
        <v>0</v>
      </c>
      <c r="J357" s="33">
        <f t="shared" si="432"/>
        <v>0</v>
      </c>
      <c r="K357" s="33">
        <f t="shared" si="433"/>
        <v>0</v>
      </c>
      <c r="L357" s="33"/>
      <c r="M357" s="33"/>
      <c r="N357" s="32" t="s">
        <v>171</v>
      </c>
      <c r="O357" s="32" t="s">
        <v>171</v>
      </c>
      <c r="P357" s="32" t="s">
        <v>171</v>
      </c>
    </row>
    <row r="358" spans="2:16">
      <c r="B358" s="31">
        <v>51</v>
      </c>
      <c r="C358" t="s">
        <v>7</v>
      </c>
      <c r="D358" s="6" t="str">
        <f t="shared" ref="D358:D360" si="434">IF(SUM(I358:K358)=0,"\I: ","CHP")</f>
        <v xml:space="preserve">\I: </v>
      </c>
      <c r="E358" t="s">
        <v>64</v>
      </c>
      <c r="F358" s="6" t="str">
        <f t="shared" si="424"/>
        <v>MT</v>
      </c>
      <c r="G358" s="22" t="str">
        <f t="shared" ref="G358:G360" si="435">$G$7</f>
        <v>CAP_BND</v>
      </c>
      <c r="H358" t="s">
        <v>34</v>
      </c>
      <c r="I358" s="43">
        <f t="shared" si="431"/>
        <v>0</v>
      </c>
      <c r="J358" s="43">
        <f t="shared" si="432"/>
        <v>0</v>
      </c>
      <c r="K358" s="43">
        <f t="shared" si="433"/>
        <v>0</v>
      </c>
      <c r="L358" s="32"/>
      <c r="M358" s="32"/>
      <c r="N358" s="32" t="s">
        <v>171</v>
      </c>
      <c r="O358" s="32" t="s">
        <v>171</v>
      </c>
      <c r="P358" s="32" t="s">
        <v>171</v>
      </c>
    </row>
    <row r="359" spans="2:16">
      <c r="B359" s="26">
        <v>56</v>
      </c>
      <c r="C359" t="s">
        <v>8</v>
      </c>
      <c r="D359" s="6" t="str">
        <f t="shared" si="434"/>
        <v xml:space="preserve">\I: </v>
      </c>
      <c r="E359" t="s">
        <v>65</v>
      </c>
      <c r="F359" s="6" t="str">
        <f t="shared" si="424"/>
        <v>MT</v>
      </c>
      <c r="G359" s="22" t="str">
        <f t="shared" si="435"/>
        <v>CAP_BND</v>
      </c>
      <c r="H359" t="s">
        <v>35</v>
      </c>
      <c r="I359" s="43">
        <f t="shared" si="431"/>
        <v>0</v>
      </c>
      <c r="J359" s="43">
        <f t="shared" si="432"/>
        <v>0</v>
      </c>
      <c r="K359" s="43">
        <f t="shared" si="433"/>
        <v>0</v>
      </c>
      <c r="L359" s="32"/>
      <c r="M359" s="32"/>
      <c r="N359" s="32" t="s">
        <v>171</v>
      </c>
      <c r="O359" s="32" t="s">
        <v>171</v>
      </c>
      <c r="P359" s="32" t="s">
        <v>171</v>
      </c>
    </row>
    <row r="360" spans="2:16">
      <c r="B360" s="26"/>
      <c r="C360" s="23" t="s">
        <v>93</v>
      </c>
      <c r="D360" s="6" t="str">
        <f t="shared" si="434"/>
        <v xml:space="preserve">\I: </v>
      </c>
      <c r="E360" s="23" t="s">
        <v>66</v>
      </c>
      <c r="F360" s="6" t="str">
        <f t="shared" si="424"/>
        <v>MT</v>
      </c>
      <c r="G360" s="22" t="str">
        <f t="shared" si="435"/>
        <v>CAP_BND</v>
      </c>
      <c r="H360" t="s">
        <v>36</v>
      </c>
      <c r="I360" s="43">
        <f>IF(SUM(I361:I363)="",0,SUM(I361:I363))</f>
        <v>0</v>
      </c>
      <c r="J360" s="43">
        <f t="shared" ref="J360" si="436">IF(SUM(J361:J363)="",0,SUM(J361:J363))</f>
        <v>0</v>
      </c>
      <c r="K360" s="43">
        <f t="shared" ref="K360" si="437">IF(SUM(K361:K363)="",0,SUM(K361:K363))</f>
        <v>0</v>
      </c>
      <c r="L360" s="32"/>
      <c r="M360" s="32"/>
      <c r="N360" s="32"/>
      <c r="O360" s="32"/>
      <c r="P360" s="32"/>
    </row>
    <row r="361" spans="2:16">
      <c r="B361" s="26">
        <v>61</v>
      </c>
      <c r="C361" s="29" t="s">
        <v>4</v>
      </c>
      <c r="D361" s="6" t="s">
        <v>90</v>
      </c>
      <c r="E361" s="27"/>
      <c r="F361" s="6" t="str">
        <f t="shared" si="424"/>
        <v>MT</v>
      </c>
      <c r="G361" s="6" t="s">
        <v>90</v>
      </c>
      <c r="H361" s="28"/>
      <c r="I361" s="33">
        <f t="shared" ref="I361:I366" si="438">IF(N361="",0,N361)</f>
        <v>0</v>
      </c>
      <c r="J361" s="33">
        <f t="shared" ref="J361:J367" si="439">IF(O361="",0,O361)</f>
        <v>0</v>
      </c>
      <c r="K361" s="33">
        <f t="shared" ref="K361:K367" si="440">IF(P361="",0,P361)</f>
        <v>0</v>
      </c>
      <c r="L361" s="33"/>
      <c r="M361" s="33"/>
      <c r="N361" s="32" t="s">
        <v>171</v>
      </c>
      <c r="O361" s="32" t="s">
        <v>171</v>
      </c>
      <c r="P361" s="32" t="s">
        <v>171</v>
      </c>
    </row>
    <row r="362" spans="2:16">
      <c r="B362" s="26">
        <v>71</v>
      </c>
      <c r="C362" s="29" t="s">
        <v>10</v>
      </c>
      <c r="D362" s="6" t="s">
        <v>90</v>
      </c>
      <c r="E362" s="27"/>
      <c r="F362" s="6" t="str">
        <f t="shared" si="424"/>
        <v>MT</v>
      </c>
      <c r="G362" s="6" t="s">
        <v>90</v>
      </c>
      <c r="H362" s="28"/>
      <c r="I362" s="33">
        <f t="shared" si="438"/>
        <v>0</v>
      </c>
      <c r="J362" s="33">
        <f t="shared" si="439"/>
        <v>0</v>
      </c>
      <c r="K362" s="33">
        <f t="shared" si="440"/>
        <v>0</v>
      </c>
      <c r="L362" s="33"/>
      <c r="M362" s="33"/>
      <c r="N362" s="32" t="s">
        <v>171</v>
      </c>
      <c r="O362" s="32" t="s">
        <v>171</v>
      </c>
      <c r="P362" s="32" t="s">
        <v>171</v>
      </c>
    </row>
    <row r="363" spans="2:16">
      <c r="B363" s="26">
        <v>76</v>
      </c>
      <c r="C363" s="29" t="s">
        <v>101</v>
      </c>
      <c r="D363" s="6" t="s">
        <v>90</v>
      </c>
      <c r="E363" s="27"/>
      <c r="F363" s="6" t="str">
        <f t="shared" si="424"/>
        <v>MT</v>
      </c>
      <c r="G363" s="6" t="s">
        <v>90</v>
      </c>
      <c r="H363" s="28"/>
      <c r="I363" s="33">
        <f t="shared" si="438"/>
        <v>0</v>
      </c>
      <c r="J363" s="33">
        <f t="shared" si="439"/>
        <v>0</v>
      </c>
      <c r="K363" s="33">
        <f t="shared" si="440"/>
        <v>0</v>
      </c>
      <c r="L363" s="33"/>
      <c r="M363" s="33"/>
      <c r="N363" s="32" t="s">
        <v>171</v>
      </c>
      <c r="O363" s="32" t="s">
        <v>171</v>
      </c>
      <c r="P363" s="32" t="s">
        <v>171</v>
      </c>
    </row>
    <row r="364" spans="2:16">
      <c r="B364" s="26">
        <v>81</v>
      </c>
      <c r="C364" t="s">
        <v>12</v>
      </c>
      <c r="D364" s="6" t="str">
        <f t="shared" ref="D364:D366" si="441">IF(SUM(I364:K364)=0,"\I: ","CHP")</f>
        <v xml:space="preserve">\I: </v>
      </c>
      <c r="E364" t="s">
        <v>62</v>
      </c>
      <c r="F364" s="6" t="str">
        <f t="shared" si="424"/>
        <v>MT</v>
      </c>
      <c r="G364" s="22" t="str">
        <f t="shared" ref="G364:G366" si="442">$G$7</f>
        <v>CAP_BND</v>
      </c>
      <c r="H364" t="s">
        <v>32</v>
      </c>
      <c r="I364" s="43">
        <f t="shared" si="438"/>
        <v>0</v>
      </c>
      <c r="J364" s="43">
        <f t="shared" si="439"/>
        <v>0</v>
      </c>
      <c r="K364" s="43">
        <f t="shared" si="440"/>
        <v>0</v>
      </c>
      <c r="L364" s="32"/>
      <c r="M364" s="32"/>
      <c r="N364" s="32" t="s">
        <v>171</v>
      </c>
      <c r="O364" s="32" t="s">
        <v>171</v>
      </c>
      <c r="P364" s="32" t="s">
        <v>171</v>
      </c>
    </row>
    <row r="365" spans="2:16">
      <c r="B365" s="26">
        <v>102</v>
      </c>
      <c r="C365" t="s">
        <v>13</v>
      </c>
      <c r="D365" s="6" t="str">
        <f t="shared" si="441"/>
        <v xml:space="preserve">\I: </v>
      </c>
      <c r="E365" t="s">
        <v>61</v>
      </c>
      <c r="F365" s="6" t="str">
        <f t="shared" si="424"/>
        <v>MT</v>
      </c>
      <c r="G365" s="22" t="str">
        <f t="shared" si="442"/>
        <v>CAP_BND</v>
      </c>
      <c r="H365" t="s">
        <v>31</v>
      </c>
      <c r="I365" s="43">
        <f t="shared" si="438"/>
        <v>0</v>
      </c>
      <c r="J365" s="43">
        <f t="shared" si="439"/>
        <v>0</v>
      </c>
      <c r="K365" s="43">
        <f t="shared" si="440"/>
        <v>0</v>
      </c>
      <c r="L365" s="32"/>
      <c r="M365" s="32"/>
      <c r="N365" s="32" t="s">
        <v>171</v>
      </c>
      <c r="O365" s="32" t="s">
        <v>171</v>
      </c>
      <c r="P365" s="32" t="s">
        <v>171</v>
      </c>
    </row>
    <row r="366" spans="2:16">
      <c r="B366" s="35">
        <v>118</v>
      </c>
      <c r="C366" s="5" t="s">
        <v>14</v>
      </c>
      <c r="D366" s="5" t="str">
        <f t="shared" si="441"/>
        <v xml:space="preserve">\I: </v>
      </c>
      <c r="E366" s="5" t="s">
        <v>58</v>
      </c>
      <c r="F366" s="5" t="str">
        <f t="shared" si="424"/>
        <v>MT</v>
      </c>
      <c r="G366" s="36" t="str">
        <f t="shared" si="442"/>
        <v>CAP_BND</v>
      </c>
      <c r="H366" s="5" t="s">
        <v>28</v>
      </c>
      <c r="I366" s="44">
        <f t="shared" si="438"/>
        <v>0</v>
      </c>
      <c r="J366" s="44">
        <f t="shared" si="439"/>
        <v>0</v>
      </c>
      <c r="K366" s="44">
        <f t="shared" si="440"/>
        <v>0</v>
      </c>
      <c r="L366" s="32"/>
      <c r="M366" s="32"/>
      <c r="N366" s="40" t="s">
        <v>171</v>
      </c>
      <c r="O366" s="40" t="s">
        <v>171</v>
      </c>
      <c r="P366" s="40" t="s">
        <v>171</v>
      </c>
    </row>
    <row r="367" spans="2:16">
      <c r="B367" s="26">
        <v>9</v>
      </c>
      <c r="C367" t="s">
        <v>1</v>
      </c>
      <c r="D367" s="6" t="str">
        <f>IF(SUM(I367:K367)=0,"\I: ","CHP")</f>
        <v xml:space="preserve">\I: </v>
      </c>
      <c r="E367" t="s">
        <v>59</v>
      </c>
      <c r="F367" s="34" t="s">
        <v>121</v>
      </c>
      <c r="G367" s="22" t="str">
        <f>$G$7</f>
        <v>CAP_BND</v>
      </c>
      <c r="H367" s="22" t="s">
        <v>29</v>
      </c>
      <c r="I367" s="43">
        <f>IF(N367="",0,N367)</f>
        <v>0</v>
      </c>
      <c r="J367" s="43">
        <f t="shared" si="439"/>
        <v>0</v>
      </c>
      <c r="K367" s="43">
        <f t="shared" si="440"/>
        <v>0</v>
      </c>
      <c r="L367" s="32"/>
      <c r="M367" s="32"/>
      <c r="N367" s="32" t="s">
        <v>171</v>
      </c>
      <c r="O367" s="32" t="s">
        <v>171</v>
      </c>
      <c r="P367" s="32" t="s">
        <v>171</v>
      </c>
    </row>
    <row r="368" spans="2:16">
      <c r="B368" s="26"/>
      <c r="C368" s="23" t="s">
        <v>92</v>
      </c>
      <c r="D368" s="6" t="str">
        <f t="shared" ref="D368" si="443">IF(SUM(I368:K368)=0,"\I: ","CHP")</f>
        <v>CHP</v>
      </c>
      <c r="E368" s="23" t="s">
        <v>60</v>
      </c>
      <c r="F368" s="6" t="str">
        <f>F367</f>
        <v>NL</v>
      </c>
      <c r="G368" s="22" t="str">
        <f>$G$7</f>
        <v>CAP_BND</v>
      </c>
      <c r="H368" t="s">
        <v>30</v>
      </c>
      <c r="I368" s="43">
        <f>IF(SUM(I369:I371)="",0,SUM(I369:I371))</f>
        <v>1247.4000000000001</v>
      </c>
      <c r="J368" s="43">
        <f t="shared" ref="J368" si="444">IF(SUM(J369:J371)="",0,SUM(J369:J371))</f>
        <v>1247.4000000000001</v>
      </c>
      <c r="K368" s="43">
        <f t="shared" ref="K368" si="445">IF(SUM(K369:K371)="",0,SUM(K369:K371))</f>
        <v>0</v>
      </c>
      <c r="L368" s="32"/>
      <c r="M368" s="32"/>
      <c r="N368" s="32"/>
      <c r="O368" s="32"/>
      <c r="P368" s="32"/>
    </row>
    <row r="369" spans="2:16">
      <c r="B369" s="26">
        <v>14</v>
      </c>
      <c r="C369" s="30" t="s">
        <v>2</v>
      </c>
      <c r="D369" s="6" t="s">
        <v>90</v>
      </c>
      <c r="E369" s="26"/>
      <c r="F369" s="6" t="str">
        <f t="shared" ref="F369:F384" si="446">F368</f>
        <v>NL</v>
      </c>
      <c r="G369" s="6" t="s">
        <v>90</v>
      </c>
      <c r="H369" s="28"/>
      <c r="I369" s="33">
        <f>IF(N369="",0,N369)</f>
        <v>0</v>
      </c>
      <c r="J369" s="33">
        <f t="shared" ref="J369:J371" si="447">IF(O369="",0,O369)</f>
        <v>0</v>
      </c>
      <c r="K369" s="33">
        <f t="shared" ref="K369:K371" si="448">IF(P369="",0,P369)</f>
        <v>0</v>
      </c>
      <c r="L369" s="33"/>
      <c r="M369" s="33"/>
      <c r="N369" s="32" t="s">
        <v>171</v>
      </c>
      <c r="O369" s="32" t="s">
        <v>171</v>
      </c>
      <c r="P369" s="32" t="s">
        <v>171</v>
      </c>
    </row>
    <row r="370" spans="2:16">
      <c r="B370" s="26">
        <v>19</v>
      </c>
      <c r="C370" s="30" t="s">
        <v>99</v>
      </c>
      <c r="D370" s="6" t="s">
        <v>90</v>
      </c>
      <c r="E370" s="26"/>
      <c r="F370" s="6" t="str">
        <f t="shared" si="446"/>
        <v>NL</v>
      </c>
      <c r="G370" s="6" t="s">
        <v>90</v>
      </c>
      <c r="H370" s="28"/>
      <c r="I370" s="33">
        <f t="shared" ref="I370:I371" si="449">IF(N370="",0,N370)</f>
        <v>0</v>
      </c>
      <c r="J370" s="33">
        <f t="shared" si="447"/>
        <v>0</v>
      </c>
      <c r="K370" s="33">
        <f t="shared" si="448"/>
        <v>0</v>
      </c>
      <c r="L370" s="33"/>
      <c r="M370" s="33"/>
      <c r="N370" s="32" t="s">
        <v>171</v>
      </c>
      <c r="O370" s="32" t="s">
        <v>171</v>
      </c>
      <c r="P370" s="32" t="s">
        <v>171</v>
      </c>
    </row>
    <row r="371" spans="2:16">
      <c r="B371" s="26">
        <v>24</v>
      </c>
      <c r="C371" s="30" t="s">
        <v>4</v>
      </c>
      <c r="D371" s="6" t="s">
        <v>90</v>
      </c>
      <c r="E371" s="26"/>
      <c r="F371" s="6" t="str">
        <f t="shared" si="446"/>
        <v>NL</v>
      </c>
      <c r="G371" s="6" t="s">
        <v>90</v>
      </c>
      <c r="H371" s="28"/>
      <c r="I371" s="33">
        <f t="shared" si="449"/>
        <v>1247.4000000000001</v>
      </c>
      <c r="J371" s="33">
        <f t="shared" si="447"/>
        <v>1247.4000000000001</v>
      </c>
      <c r="K371" s="33">
        <f t="shared" si="448"/>
        <v>0</v>
      </c>
      <c r="L371" s="33"/>
      <c r="M371" s="33"/>
      <c r="N371" s="32">
        <v>1247.4000000000001</v>
      </c>
      <c r="O371" s="32">
        <v>1247.4000000000001</v>
      </c>
      <c r="P371" s="32" t="s">
        <v>171</v>
      </c>
    </row>
    <row r="372" spans="2:16">
      <c r="B372" s="26"/>
      <c r="C372" s="23" t="s">
        <v>92</v>
      </c>
      <c r="D372" s="6" t="str">
        <f t="shared" ref="D372" si="450">IF(SUM(I372:K372)=0,"\I: ","CHP")</f>
        <v xml:space="preserve">\I: </v>
      </c>
      <c r="E372" s="23" t="s">
        <v>63</v>
      </c>
      <c r="F372" s="6" t="str">
        <f t="shared" si="446"/>
        <v>NL</v>
      </c>
      <c r="G372" s="22" t="str">
        <f>$G$7</f>
        <v>CAP_BND</v>
      </c>
      <c r="H372" t="s">
        <v>33</v>
      </c>
      <c r="I372" s="43">
        <f>IF(SUM(I373:I375)="",0,SUM(I373:I375))</f>
        <v>0</v>
      </c>
      <c r="J372" s="43">
        <f t="shared" ref="J372" si="451">IF(SUM(J373:J375)="",0,SUM(J373:J375))</f>
        <v>0</v>
      </c>
      <c r="K372" s="43">
        <f t="shared" ref="K372" si="452">IF(SUM(K373:K375)="",0,SUM(K373:K375))</f>
        <v>0</v>
      </c>
      <c r="L372" s="32"/>
      <c r="M372" s="32"/>
      <c r="N372" s="32" t="s">
        <v>171</v>
      </c>
      <c r="O372" s="32" t="s">
        <v>171</v>
      </c>
      <c r="P372" s="32"/>
    </row>
    <row r="373" spans="2:16">
      <c r="B373" s="26">
        <v>35</v>
      </c>
      <c r="C373" s="30" t="s">
        <v>2</v>
      </c>
      <c r="D373" s="6" t="s">
        <v>90</v>
      </c>
      <c r="E373" s="26"/>
      <c r="F373" s="6" t="str">
        <f t="shared" si="446"/>
        <v>NL</v>
      </c>
      <c r="G373" s="6" t="s">
        <v>90</v>
      </c>
      <c r="H373" s="28"/>
      <c r="I373" s="33">
        <f t="shared" ref="I373:I377" si="453">IF(N373="",0,N373)</f>
        <v>0</v>
      </c>
      <c r="J373" s="33">
        <f t="shared" ref="J373:J377" si="454">IF(O373="",0,O373)</f>
        <v>0</v>
      </c>
      <c r="K373" s="33">
        <f t="shared" ref="K373:K377" si="455">IF(P373="",0,P373)</f>
        <v>0</v>
      </c>
      <c r="L373" s="33"/>
      <c r="M373" s="33"/>
      <c r="N373" s="32" t="s">
        <v>171</v>
      </c>
      <c r="O373" s="32" t="s">
        <v>171</v>
      </c>
      <c r="P373" s="32" t="s">
        <v>171</v>
      </c>
    </row>
    <row r="374" spans="2:16">
      <c r="B374" s="26">
        <v>40</v>
      </c>
      <c r="C374" s="30" t="s">
        <v>99</v>
      </c>
      <c r="D374" s="6" t="s">
        <v>90</v>
      </c>
      <c r="E374" s="26"/>
      <c r="F374" s="6" t="str">
        <f t="shared" si="446"/>
        <v>NL</v>
      </c>
      <c r="G374" s="6" t="s">
        <v>90</v>
      </c>
      <c r="H374" s="28"/>
      <c r="I374" s="33">
        <f t="shared" si="453"/>
        <v>0</v>
      </c>
      <c r="J374" s="33">
        <f t="shared" si="454"/>
        <v>0</v>
      </c>
      <c r="K374" s="33">
        <f t="shared" si="455"/>
        <v>0</v>
      </c>
      <c r="L374" s="33"/>
      <c r="M374" s="33"/>
      <c r="N374" s="32" t="s">
        <v>171</v>
      </c>
      <c r="O374" s="32" t="s">
        <v>171</v>
      </c>
      <c r="P374" s="32" t="s">
        <v>171</v>
      </c>
    </row>
    <row r="375" spans="2:16">
      <c r="B375" s="26">
        <v>45</v>
      </c>
      <c r="C375" s="30" t="s">
        <v>4</v>
      </c>
      <c r="D375" s="6" t="s">
        <v>90</v>
      </c>
      <c r="E375" s="26"/>
      <c r="F375" s="6" t="str">
        <f t="shared" si="446"/>
        <v>NL</v>
      </c>
      <c r="G375" s="6" t="s">
        <v>90</v>
      </c>
      <c r="H375" s="28"/>
      <c r="I375" s="33">
        <f t="shared" si="453"/>
        <v>0</v>
      </c>
      <c r="J375" s="33">
        <f t="shared" si="454"/>
        <v>0</v>
      </c>
      <c r="K375" s="33">
        <f t="shared" si="455"/>
        <v>0</v>
      </c>
      <c r="L375" s="33"/>
      <c r="M375" s="33"/>
      <c r="N375" s="32" t="s">
        <v>171</v>
      </c>
      <c r="O375" s="32" t="s">
        <v>171</v>
      </c>
      <c r="P375" s="32" t="s">
        <v>171</v>
      </c>
    </row>
    <row r="376" spans="2:16">
      <c r="B376" s="31">
        <v>51</v>
      </c>
      <c r="C376" t="s">
        <v>7</v>
      </c>
      <c r="D376" s="6" t="str">
        <f t="shared" ref="D376:D378" si="456">IF(SUM(I376:K376)=0,"\I: ","CHP")</f>
        <v>CHP</v>
      </c>
      <c r="E376" t="s">
        <v>64</v>
      </c>
      <c r="F376" s="6" t="str">
        <f t="shared" si="446"/>
        <v>NL</v>
      </c>
      <c r="G376" s="22" t="str">
        <f t="shared" ref="G376:G378" si="457">$G$7</f>
        <v>CAP_BND</v>
      </c>
      <c r="H376" t="s">
        <v>34</v>
      </c>
      <c r="I376" s="43">
        <f t="shared" si="453"/>
        <v>4859</v>
      </c>
      <c r="J376" s="43">
        <f t="shared" si="454"/>
        <v>4969</v>
      </c>
      <c r="K376" s="43">
        <f t="shared" si="455"/>
        <v>5619</v>
      </c>
      <c r="L376" s="32"/>
      <c r="M376" s="32"/>
      <c r="N376" s="32">
        <v>4859</v>
      </c>
      <c r="O376" s="32">
        <v>4969</v>
      </c>
      <c r="P376" s="32">
        <v>5619</v>
      </c>
    </row>
    <row r="377" spans="2:16">
      <c r="B377" s="26">
        <v>56</v>
      </c>
      <c r="C377" t="s">
        <v>8</v>
      </c>
      <c r="D377" s="6" t="str">
        <f t="shared" si="456"/>
        <v>CHP</v>
      </c>
      <c r="E377" t="s">
        <v>65</v>
      </c>
      <c r="F377" s="6" t="str">
        <f t="shared" si="446"/>
        <v>NL</v>
      </c>
      <c r="G377" s="22" t="str">
        <f t="shared" si="457"/>
        <v>CAP_BND</v>
      </c>
      <c r="H377" t="s">
        <v>35</v>
      </c>
      <c r="I377" s="43">
        <f t="shared" si="453"/>
        <v>1569.8084999999999</v>
      </c>
      <c r="J377" s="43">
        <f t="shared" si="454"/>
        <v>1347.7884999999999</v>
      </c>
      <c r="K377" s="43">
        <f t="shared" si="455"/>
        <v>859.27850000000001</v>
      </c>
      <c r="L377" s="32"/>
      <c r="M377" s="32"/>
      <c r="N377" s="32">
        <v>1569.8084999999999</v>
      </c>
      <c r="O377" s="32">
        <v>1347.7884999999999</v>
      </c>
      <c r="P377" s="32">
        <v>859.27850000000001</v>
      </c>
    </row>
    <row r="378" spans="2:16">
      <c r="B378" s="26"/>
      <c r="C378" s="23" t="s">
        <v>93</v>
      </c>
      <c r="D378" s="6" t="str">
        <f t="shared" si="456"/>
        <v>CHP</v>
      </c>
      <c r="E378" s="23" t="s">
        <v>66</v>
      </c>
      <c r="F378" s="6" t="str">
        <f t="shared" si="446"/>
        <v>NL</v>
      </c>
      <c r="G378" s="22" t="str">
        <f t="shared" si="457"/>
        <v>CAP_BND</v>
      </c>
      <c r="H378" t="s">
        <v>36</v>
      </c>
      <c r="I378" s="43">
        <f>IF(SUM(I379:I381)="",0,SUM(I379:I381))</f>
        <v>721.75</v>
      </c>
      <c r="J378" s="43">
        <f t="shared" ref="J378" si="458">IF(SUM(J379:J381)="",0,SUM(J379:J381))</f>
        <v>581.45000000000005</v>
      </c>
      <c r="K378" s="43">
        <f t="shared" ref="K378" si="459">IF(SUM(K379:K381)="",0,SUM(K379:K381))</f>
        <v>415.55000000000007</v>
      </c>
      <c r="L378" s="32"/>
      <c r="M378" s="32"/>
      <c r="N378" s="32"/>
      <c r="O378" s="32"/>
      <c r="P378" s="32"/>
    </row>
    <row r="379" spans="2:16">
      <c r="B379" s="26">
        <v>61</v>
      </c>
      <c r="C379" s="29" t="s">
        <v>4</v>
      </c>
      <c r="D379" s="6" t="s">
        <v>90</v>
      </c>
      <c r="E379" s="27"/>
      <c r="F379" s="6" t="str">
        <f t="shared" si="446"/>
        <v>NL</v>
      </c>
      <c r="G379" s="6" t="s">
        <v>90</v>
      </c>
      <c r="H379" s="28"/>
      <c r="I379" s="33">
        <f t="shared" ref="I379:I384" si="460">IF(N379="",0,N379)</f>
        <v>311.34999999999997</v>
      </c>
      <c r="J379" s="33">
        <f t="shared" ref="J379:J385" si="461">IF(O379="",0,O379)</f>
        <v>191.35000000000002</v>
      </c>
      <c r="K379" s="33">
        <f t="shared" ref="K379:K385" si="462">IF(P379="",0,P379)</f>
        <v>181.95000000000002</v>
      </c>
      <c r="L379" s="33"/>
      <c r="M379" s="33"/>
      <c r="N379" s="32">
        <v>311.34999999999997</v>
      </c>
      <c r="O379" s="32">
        <v>191.35000000000002</v>
      </c>
      <c r="P379" s="32">
        <v>181.95000000000002</v>
      </c>
    </row>
    <row r="380" spans="2:16">
      <c r="B380" s="26">
        <v>71</v>
      </c>
      <c r="C380" s="29" t="s">
        <v>10</v>
      </c>
      <c r="D380" s="6" t="s">
        <v>90</v>
      </c>
      <c r="E380" s="27"/>
      <c r="F380" s="6" t="str">
        <f t="shared" si="446"/>
        <v>NL</v>
      </c>
      <c r="G380" s="6" t="s">
        <v>90</v>
      </c>
      <c r="H380" s="28"/>
      <c r="I380" s="33">
        <f t="shared" si="460"/>
        <v>114</v>
      </c>
      <c r="J380" s="33">
        <f t="shared" si="461"/>
        <v>114</v>
      </c>
      <c r="K380" s="33">
        <f t="shared" si="462"/>
        <v>114</v>
      </c>
      <c r="L380" s="33"/>
      <c r="M380" s="33"/>
      <c r="N380" s="32">
        <v>114</v>
      </c>
      <c r="O380" s="32">
        <v>114</v>
      </c>
      <c r="P380" s="32">
        <v>114</v>
      </c>
    </row>
    <row r="381" spans="2:16">
      <c r="B381" s="26">
        <v>76</v>
      </c>
      <c r="C381" s="29" t="s">
        <v>101</v>
      </c>
      <c r="D381" s="6" t="s">
        <v>90</v>
      </c>
      <c r="E381" s="27"/>
      <c r="F381" s="6" t="str">
        <f t="shared" si="446"/>
        <v>NL</v>
      </c>
      <c r="G381" s="6" t="s">
        <v>90</v>
      </c>
      <c r="H381" s="28"/>
      <c r="I381" s="33">
        <f t="shared" si="460"/>
        <v>296.39999999999998</v>
      </c>
      <c r="J381" s="33">
        <f t="shared" si="461"/>
        <v>276.10000000000002</v>
      </c>
      <c r="K381" s="33">
        <f t="shared" si="462"/>
        <v>119.6</v>
      </c>
      <c r="L381" s="33"/>
      <c r="M381" s="33"/>
      <c r="N381" s="32">
        <v>296.39999999999998</v>
      </c>
      <c r="O381" s="32">
        <v>276.10000000000002</v>
      </c>
      <c r="P381" s="32">
        <v>119.6</v>
      </c>
    </row>
    <row r="382" spans="2:16">
      <c r="B382" s="26">
        <v>81</v>
      </c>
      <c r="C382" t="s">
        <v>12</v>
      </c>
      <c r="D382" s="6" t="str">
        <f t="shared" ref="D382:D384" si="463">IF(SUM(I382:K382)=0,"\I: ","CHP")</f>
        <v>CHP</v>
      </c>
      <c r="E382" t="s">
        <v>62</v>
      </c>
      <c r="F382" s="6" t="str">
        <f t="shared" si="446"/>
        <v>NL</v>
      </c>
      <c r="G382" s="22" t="str">
        <f t="shared" ref="G382:G384" si="464">$G$7</f>
        <v>CAP_BND</v>
      </c>
      <c r="H382" t="s">
        <v>32</v>
      </c>
      <c r="I382" s="43">
        <f t="shared" si="460"/>
        <v>121.57499999999999</v>
      </c>
      <c r="J382" s="43">
        <f t="shared" si="461"/>
        <v>17.195</v>
      </c>
      <c r="K382" s="43">
        <f t="shared" si="462"/>
        <v>0</v>
      </c>
      <c r="L382" s="32"/>
      <c r="M382" s="32"/>
      <c r="N382" s="32">
        <v>121.57499999999999</v>
      </c>
      <c r="O382" s="32">
        <v>17.195</v>
      </c>
      <c r="P382" s="32" t="s">
        <v>171</v>
      </c>
    </row>
    <row r="383" spans="2:16">
      <c r="B383" s="26">
        <v>102</v>
      </c>
      <c r="C383" t="s">
        <v>13</v>
      </c>
      <c r="D383" s="6" t="str">
        <f t="shared" si="463"/>
        <v>CHP</v>
      </c>
      <c r="E383" t="s">
        <v>61</v>
      </c>
      <c r="F383" s="6" t="str">
        <f t="shared" si="446"/>
        <v>NL</v>
      </c>
      <c r="G383" s="22" t="str">
        <f t="shared" si="464"/>
        <v>CAP_BND</v>
      </c>
      <c r="H383" t="s">
        <v>31</v>
      </c>
      <c r="I383" s="43">
        <f t="shared" si="460"/>
        <v>20.800000000000004</v>
      </c>
      <c r="J383" s="43">
        <f t="shared" si="461"/>
        <v>0</v>
      </c>
      <c r="K383" s="43">
        <f t="shared" si="462"/>
        <v>0</v>
      </c>
      <c r="L383" s="32"/>
      <c r="M383" s="32"/>
      <c r="N383" s="32">
        <v>20.800000000000004</v>
      </c>
      <c r="O383" s="32" t="s">
        <v>171</v>
      </c>
      <c r="P383" s="32" t="s">
        <v>171</v>
      </c>
    </row>
    <row r="384" spans="2:16">
      <c r="B384" s="35">
        <v>118</v>
      </c>
      <c r="C384" s="5" t="s">
        <v>14</v>
      </c>
      <c r="D384" s="5" t="str">
        <f t="shared" si="463"/>
        <v>CHP</v>
      </c>
      <c r="E384" s="5" t="s">
        <v>58</v>
      </c>
      <c r="F384" s="5" t="str">
        <f t="shared" si="446"/>
        <v>NL</v>
      </c>
      <c r="G384" s="36" t="str">
        <f t="shared" si="464"/>
        <v>CAP_BND</v>
      </c>
      <c r="H384" s="5" t="s">
        <v>28</v>
      </c>
      <c r="I384" s="44">
        <f t="shared" si="460"/>
        <v>812.45</v>
      </c>
      <c r="J384" s="44">
        <f t="shared" si="461"/>
        <v>895.75</v>
      </c>
      <c r="K384" s="44">
        <f t="shared" si="462"/>
        <v>895.75</v>
      </c>
      <c r="L384" s="32"/>
      <c r="M384" s="32"/>
      <c r="N384" s="40">
        <v>812.45</v>
      </c>
      <c r="O384" s="40">
        <v>895.75</v>
      </c>
      <c r="P384" s="40">
        <v>895.75</v>
      </c>
    </row>
    <row r="385" spans="2:16">
      <c r="B385" s="26">
        <v>9</v>
      </c>
      <c r="C385" t="s">
        <v>1</v>
      </c>
      <c r="D385" s="6" t="str">
        <f>IF(SUM(I385:K385)=0,"\I: ","CHP")</f>
        <v xml:space="preserve">\I: </v>
      </c>
      <c r="E385" t="s">
        <v>59</v>
      </c>
      <c r="F385" s="34" t="s">
        <v>122</v>
      </c>
      <c r="G385" s="22" t="str">
        <f>$G$7</f>
        <v>CAP_BND</v>
      </c>
      <c r="H385" s="22" t="s">
        <v>29</v>
      </c>
      <c r="I385" s="43">
        <f>IF(N385="",0,N385)</f>
        <v>0</v>
      </c>
      <c r="J385" s="43">
        <f t="shared" si="461"/>
        <v>0</v>
      </c>
      <c r="K385" s="43">
        <f t="shared" si="462"/>
        <v>0</v>
      </c>
      <c r="L385" s="32"/>
      <c r="M385" s="32"/>
      <c r="N385" s="32" t="s">
        <v>171</v>
      </c>
      <c r="O385" s="32" t="s">
        <v>171</v>
      </c>
      <c r="P385" s="32" t="s">
        <v>171</v>
      </c>
    </row>
    <row r="386" spans="2:16">
      <c r="B386" s="26"/>
      <c r="C386" s="23" t="s">
        <v>92</v>
      </c>
      <c r="D386" s="6" t="str">
        <f t="shared" ref="D386" si="465">IF(SUM(I386:K386)=0,"\I: ","CHP")</f>
        <v>CHP</v>
      </c>
      <c r="E386" s="23" t="s">
        <v>60</v>
      </c>
      <c r="F386" s="6" t="str">
        <f>F385</f>
        <v>PL</v>
      </c>
      <c r="G386" s="22" t="str">
        <f>$G$7</f>
        <v>CAP_BND</v>
      </c>
      <c r="H386" t="s">
        <v>30</v>
      </c>
      <c r="I386" s="43">
        <f>IF(SUM(I387:I389)="",0,SUM(I387:I389))</f>
        <v>12226.1</v>
      </c>
      <c r="J386" s="43">
        <f t="shared" ref="J386" si="466">IF(SUM(J387:J389)="",0,SUM(J387:J389))</f>
        <v>11225.500000000002</v>
      </c>
      <c r="K386" s="43">
        <f t="shared" ref="K386" si="467">IF(SUM(K387:K389)="",0,SUM(K387:K389))</f>
        <v>9459.7999999999993</v>
      </c>
      <c r="L386" s="32"/>
      <c r="M386" s="32"/>
      <c r="N386" s="32"/>
      <c r="O386" s="32"/>
      <c r="P386" s="32"/>
    </row>
    <row r="387" spans="2:16">
      <c r="B387" s="26">
        <v>14</v>
      </c>
      <c r="C387" s="30" t="s">
        <v>2</v>
      </c>
      <c r="D387" s="6" t="s">
        <v>90</v>
      </c>
      <c r="E387" s="26"/>
      <c r="F387" s="6" t="str">
        <f t="shared" ref="F387:F402" si="468">F386</f>
        <v>PL</v>
      </c>
      <c r="G387" s="6" t="s">
        <v>90</v>
      </c>
      <c r="H387" s="28"/>
      <c r="I387" s="33">
        <f>IF(N387="",0,N387)</f>
        <v>0</v>
      </c>
      <c r="J387" s="33">
        <f t="shared" ref="J387:J389" si="469">IF(O387="",0,O387)</f>
        <v>0</v>
      </c>
      <c r="K387" s="33">
        <f t="shared" ref="K387:K389" si="470">IF(P387="",0,P387)</f>
        <v>0</v>
      </c>
      <c r="L387" s="33"/>
      <c r="M387" s="33"/>
      <c r="N387" s="32" t="s">
        <v>171</v>
      </c>
      <c r="O387" s="32" t="s">
        <v>171</v>
      </c>
      <c r="P387" s="32" t="s">
        <v>171</v>
      </c>
    </row>
    <row r="388" spans="2:16">
      <c r="B388" s="26">
        <v>19</v>
      </c>
      <c r="C388" s="30" t="s">
        <v>99</v>
      </c>
      <c r="D388" s="6" t="s">
        <v>90</v>
      </c>
      <c r="E388" s="26"/>
      <c r="F388" s="6" t="str">
        <f t="shared" si="468"/>
        <v>PL</v>
      </c>
      <c r="G388" s="6" t="s">
        <v>90</v>
      </c>
      <c r="H388" s="28"/>
      <c r="I388" s="33">
        <f t="shared" ref="I388:I389" si="471">IF(N388="",0,N388)</f>
        <v>0</v>
      </c>
      <c r="J388" s="33">
        <f t="shared" si="469"/>
        <v>0</v>
      </c>
      <c r="K388" s="33">
        <f t="shared" si="470"/>
        <v>0</v>
      </c>
      <c r="L388" s="33"/>
      <c r="M388" s="33"/>
      <c r="N388" s="32" t="s">
        <v>171</v>
      </c>
      <c r="O388" s="32" t="s">
        <v>171</v>
      </c>
      <c r="P388" s="32" t="s">
        <v>171</v>
      </c>
    </row>
    <row r="389" spans="2:16">
      <c r="B389" s="26">
        <v>24</v>
      </c>
      <c r="C389" s="30" t="s">
        <v>4</v>
      </c>
      <c r="D389" s="6" t="s">
        <v>90</v>
      </c>
      <c r="E389" s="26"/>
      <c r="F389" s="6" t="str">
        <f t="shared" si="468"/>
        <v>PL</v>
      </c>
      <c r="G389" s="6" t="s">
        <v>90</v>
      </c>
      <c r="H389" s="28"/>
      <c r="I389" s="33">
        <f t="shared" si="471"/>
        <v>12226.1</v>
      </c>
      <c r="J389" s="33">
        <f t="shared" si="469"/>
        <v>11225.500000000002</v>
      </c>
      <c r="K389" s="33">
        <f t="shared" si="470"/>
        <v>9459.7999999999993</v>
      </c>
      <c r="L389" s="33"/>
      <c r="M389" s="33"/>
      <c r="N389" s="32">
        <v>12226.1</v>
      </c>
      <c r="O389" s="32">
        <v>11225.500000000002</v>
      </c>
      <c r="P389" s="32">
        <v>9459.7999999999993</v>
      </c>
    </row>
    <row r="390" spans="2:16">
      <c r="B390" s="26"/>
      <c r="C390" s="23" t="s">
        <v>92</v>
      </c>
      <c r="D390" s="6" t="str">
        <f t="shared" ref="D390" si="472">IF(SUM(I390:K390)=0,"\I: ","CHP")</f>
        <v>CHP</v>
      </c>
      <c r="E390" s="23" t="s">
        <v>63</v>
      </c>
      <c r="F390" s="6" t="str">
        <f t="shared" si="468"/>
        <v>PL</v>
      </c>
      <c r="G390" s="22" t="str">
        <f>$G$7</f>
        <v>CAP_BND</v>
      </c>
      <c r="H390" t="s">
        <v>33</v>
      </c>
      <c r="I390" s="43">
        <f>IF(SUM(I391:I393)="",0,SUM(I391:I393))</f>
        <v>716</v>
      </c>
      <c r="J390" s="43">
        <f t="shared" ref="J390" si="473">IF(SUM(J391:J393)="",0,SUM(J391:J393))</f>
        <v>357</v>
      </c>
      <c r="K390" s="43">
        <f t="shared" ref="K390" si="474">IF(SUM(K391:K393)="",0,SUM(K391:K393))</f>
        <v>0</v>
      </c>
      <c r="L390" s="32"/>
      <c r="M390" s="32"/>
      <c r="N390" s="32">
        <v>716</v>
      </c>
      <c r="O390" s="32">
        <v>357</v>
      </c>
      <c r="P390" s="32"/>
    </row>
    <row r="391" spans="2:16">
      <c r="B391" s="26">
        <v>35</v>
      </c>
      <c r="C391" s="30" t="s">
        <v>2</v>
      </c>
      <c r="D391" s="6" t="s">
        <v>90</v>
      </c>
      <c r="E391" s="26"/>
      <c r="F391" s="6" t="str">
        <f t="shared" si="468"/>
        <v>PL</v>
      </c>
      <c r="G391" s="6" t="s">
        <v>90</v>
      </c>
      <c r="H391" s="28"/>
      <c r="I391" s="33">
        <f t="shared" ref="I391:I395" si="475">IF(N391="",0,N391)</f>
        <v>0</v>
      </c>
      <c r="J391" s="33">
        <f t="shared" ref="J391:J395" si="476">IF(O391="",0,O391)</f>
        <v>0</v>
      </c>
      <c r="K391" s="33">
        <f t="shared" ref="K391:K395" si="477">IF(P391="",0,P391)</f>
        <v>0</v>
      </c>
      <c r="L391" s="33"/>
      <c r="M391" s="33"/>
      <c r="N391" s="32" t="s">
        <v>171</v>
      </c>
      <c r="O391" s="32" t="s">
        <v>171</v>
      </c>
      <c r="P391" s="32" t="s">
        <v>171</v>
      </c>
    </row>
    <row r="392" spans="2:16">
      <c r="B392" s="26">
        <v>40</v>
      </c>
      <c r="C392" s="30" t="s">
        <v>99</v>
      </c>
      <c r="D392" s="6" t="s">
        <v>90</v>
      </c>
      <c r="E392" s="26"/>
      <c r="F392" s="6" t="str">
        <f t="shared" si="468"/>
        <v>PL</v>
      </c>
      <c r="G392" s="6" t="s">
        <v>90</v>
      </c>
      <c r="H392" s="28"/>
      <c r="I392" s="33">
        <f t="shared" si="475"/>
        <v>0</v>
      </c>
      <c r="J392" s="33">
        <f t="shared" si="476"/>
        <v>0</v>
      </c>
      <c r="K392" s="33">
        <f t="shared" si="477"/>
        <v>0</v>
      </c>
      <c r="L392" s="33"/>
      <c r="M392" s="33"/>
      <c r="N392" s="32" t="s">
        <v>171</v>
      </c>
      <c r="O392" s="32" t="s">
        <v>171</v>
      </c>
      <c r="P392" s="32" t="s">
        <v>171</v>
      </c>
    </row>
    <row r="393" spans="2:16">
      <c r="B393" s="26">
        <v>45</v>
      </c>
      <c r="C393" s="30" t="s">
        <v>4</v>
      </c>
      <c r="D393" s="6" t="s">
        <v>90</v>
      </c>
      <c r="E393" s="26"/>
      <c r="F393" s="6" t="str">
        <f t="shared" si="468"/>
        <v>PL</v>
      </c>
      <c r="G393" s="6" t="s">
        <v>90</v>
      </c>
      <c r="H393" s="28"/>
      <c r="I393" s="33">
        <f t="shared" si="475"/>
        <v>716</v>
      </c>
      <c r="J393" s="33">
        <f t="shared" si="476"/>
        <v>357</v>
      </c>
      <c r="K393" s="33">
        <f t="shared" si="477"/>
        <v>0</v>
      </c>
      <c r="L393" s="33"/>
      <c r="M393" s="33"/>
      <c r="N393" s="32">
        <v>716</v>
      </c>
      <c r="O393" s="32">
        <v>357</v>
      </c>
      <c r="P393" s="32" t="s">
        <v>171</v>
      </c>
    </row>
    <row r="394" spans="2:16">
      <c r="B394" s="31">
        <v>51</v>
      </c>
      <c r="C394" t="s">
        <v>7</v>
      </c>
      <c r="D394" s="6" t="str">
        <f t="shared" ref="D394:D396" si="478">IF(SUM(I394:K394)=0,"\I: ","CHP")</f>
        <v>CHP</v>
      </c>
      <c r="E394" t="s">
        <v>64</v>
      </c>
      <c r="F394" s="6" t="str">
        <f t="shared" si="468"/>
        <v>PL</v>
      </c>
      <c r="G394" s="22" t="str">
        <f t="shared" ref="G394:G396" si="479">$G$7</f>
        <v>CAP_BND</v>
      </c>
      <c r="H394" t="s">
        <v>34</v>
      </c>
      <c r="I394" s="43">
        <f t="shared" si="475"/>
        <v>700.6</v>
      </c>
      <c r="J394" s="43">
        <f t="shared" si="476"/>
        <v>1148.92</v>
      </c>
      <c r="K394" s="43">
        <f t="shared" si="477"/>
        <v>1592.9199999999998</v>
      </c>
      <c r="L394" s="32"/>
      <c r="M394" s="32"/>
      <c r="N394" s="32">
        <v>700.6</v>
      </c>
      <c r="O394" s="32">
        <v>1148.92</v>
      </c>
      <c r="P394" s="32">
        <v>1592.9199999999998</v>
      </c>
    </row>
    <row r="395" spans="2:16">
      <c r="B395" s="26">
        <v>56</v>
      </c>
      <c r="C395" t="s">
        <v>8</v>
      </c>
      <c r="D395" s="6" t="str">
        <f t="shared" si="478"/>
        <v>CHP</v>
      </c>
      <c r="E395" t="s">
        <v>65</v>
      </c>
      <c r="F395" s="6" t="str">
        <f t="shared" si="468"/>
        <v>PL</v>
      </c>
      <c r="G395" s="22" t="str">
        <f t="shared" si="479"/>
        <v>CAP_BND</v>
      </c>
      <c r="H395" t="s">
        <v>35</v>
      </c>
      <c r="I395" s="43">
        <f t="shared" si="475"/>
        <v>54.730000000000004</v>
      </c>
      <c r="J395" s="43">
        <f t="shared" si="476"/>
        <v>54.730000000000004</v>
      </c>
      <c r="K395" s="43">
        <f t="shared" si="477"/>
        <v>54.730000000000004</v>
      </c>
      <c r="L395" s="32"/>
      <c r="M395" s="32"/>
      <c r="N395" s="32">
        <v>54.730000000000004</v>
      </c>
      <c r="O395" s="32">
        <v>54.730000000000004</v>
      </c>
      <c r="P395" s="32">
        <v>54.730000000000004</v>
      </c>
    </row>
    <row r="396" spans="2:16">
      <c r="B396" s="26"/>
      <c r="C396" s="23" t="s">
        <v>93</v>
      </c>
      <c r="D396" s="6" t="str">
        <f t="shared" si="478"/>
        <v>CHP</v>
      </c>
      <c r="E396" s="23" t="s">
        <v>66</v>
      </c>
      <c r="F396" s="6" t="str">
        <f t="shared" si="468"/>
        <v>PL</v>
      </c>
      <c r="G396" s="22" t="str">
        <f t="shared" si="479"/>
        <v>CAP_BND</v>
      </c>
      <c r="H396" t="s">
        <v>36</v>
      </c>
      <c r="I396" s="43">
        <f>IF(SUM(I397:I399)="",0,SUM(I397:I399))</f>
        <v>656.1</v>
      </c>
      <c r="J396" s="43">
        <f t="shared" ref="J396" si="480">IF(SUM(J397:J399)="",0,SUM(J397:J399))</f>
        <v>609.6</v>
      </c>
      <c r="K396" s="43">
        <f t="shared" ref="K396" si="481">IF(SUM(K397:K399)="",0,SUM(K397:K399))</f>
        <v>900.33999999999992</v>
      </c>
      <c r="L396" s="32"/>
      <c r="M396" s="32"/>
      <c r="N396" s="32"/>
      <c r="O396" s="32"/>
      <c r="P396" s="32"/>
    </row>
    <row r="397" spans="2:16">
      <c r="B397" s="26">
        <v>61</v>
      </c>
      <c r="C397" s="29" t="s">
        <v>4</v>
      </c>
      <c r="D397" s="6" t="s">
        <v>90</v>
      </c>
      <c r="E397" s="27"/>
      <c r="F397" s="6" t="str">
        <f t="shared" si="468"/>
        <v>PL</v>
      </c>
      <c r="G397" s="6" t="s">
        <v>90</v>
      </c>
      <c r="H397" s="28"/>
      <c r="I397" s="33">
        <f t="shared" ref="I397:I402" si="482">IF(N397="",0,N397)</f>
        <v>313.60000000000002</v>
      </c>
      <c r="J397" s="33">
        <f t="shared" ref="J397:J403" si="483">IF(O397="",0,O397)</f>
        <v>296.5</v>
      </c>
      <c r="K397" s="33">
        <f t="shared" ref="K397:K403" si="484">IF(P397="",0,P397)</f>
        <v>752.54</v>
      </c>
      <c r="L397" s="33"/>
      <c r="M397" s="33"/>
      <c r="N397" s="32">
        <v>313.60000000000002</v>
      </c>
      <c r="O397" s="32">
        <v>296.5</v>
      </c>
      <c r="P397" s="32">
        <v>752.54</v>
      </c>
    </row>
    <row r="398" spans="2:16">
      <c r="B398" s="26">
        <v>71</v>
      </c>
      <c r="C398" s="29" t="s">
        <v>10</v>
      </c>
      <c r="D398" s="6" t="s">
        <v>90</v>
      </c>
      <c r="E398" s="27"/>
      <c r="F398" s="6" t="str">
        <f t="shared" si="468"/>
        <v>PL</v>
      </c>
      <c r="G398" s="6" t="s">
        <v>90</v>
      </c>
      <c r="H398" s="28"/>
      <c r="I398" s="33">
        <f t="shared" si="482"/>
        <v>342.5</v>
      </c>
      <c r="J398" s="33">
        <f t="shared" si="483"/>
        <v>313.10000000000002</v>
      </c>
      <c r="K398" s="33">
        <f t="shared" si="484"/>
        <v>147.80000000000001</v>
      </c>
      <c r="L398" s="33"/>
      <c r="M398" s="33"/>
      <c r="N398" s="32">
        <v>342.5</v>
      </c>
      <c r="O398" s="32">
        <v>313.10000000000002</v>
      </c>
      <c r="P398" s="32">
        <v>147.80000000000001</v>
      </c>
    </row>
    <row r="399" spans="2:16">
      <c r="B399" s="26">
        <v>76</v>
      </c>
      <c r="C399" s="29" t="s">
        <v>101</v>
      </c>
      <c r="D399" s="6" t="s">
        <v>90</v>
      </c>
      <c r="E399" s="27"/>
      <c r="F399" s="6" t="str">
        <f t="shared" si="468"/>
        <v>PL</v>
      </c>
      <c r="G399" s="6" t="s">
        <v>90</v>
      </c>
      <c r="H399" s="28"/>
      <c r="I399" s="33">
        <f t="shared" si="482"/>
        <v>0</v>
      </c>
      <c r="J399" s="33">
        <f t="shared" si="483"/>
        <v>0</v>
      </c>
      <c r="K399" s="33">
        <f t="shared" si="484"/>
        <v>0</v>
      </c>
      <c r="L399" s="33"/>
      <c r="M399" s="33"/>
      <c r="N399" s="32" t="s">
        <v>171</v>
      </c>
      <c r="O399" s="32" t="s">
        <v>171</v>
      </c>
      <c r="P399" s="32" t="s">
        <v>171</v>
      </c>
    </row>
    <row r="400" spans="2:16">
      <c r="B400" s="26">
        <v>81</v>
      </c>
      <c r="C400" t="s">
        <v>12</v>
      </c>
      <c r="D400" s="6" t="str">
        <f t="shared" ref="D400:D402" si="485">IF(SUM(I400:K400)=0,"\I: ","CHP")</f>
        <v>CHP</v>
      </c>
      <c r="E400" t="s">
        <v>62</v>
      </c>
      <c r="F400" s="6" t="str">
        <f t="shared" si="468"/>
        <v>PL</v>
      </c>
      <c r="G400" s="22" t="str">
        <f t="shared" ref="G400:G402" si="486">$G$7</f>
        <v>CAP_BND</v>
      </c>
      <c r="H400" t="s">
        <v>32</v>
      </c>
      <c r="I400" s="43">
        <f t="shared" si="482"/>
        <v>27</v>
      </c>
      <c r="J400" s="43">
        <f t="shared" si="483"/>
        <v>27</v>
      </c>
      <c r="K400" s="43">
        <f t="shared" si="484"/>
        <v>27</v>
      </c>
      <c r="L400" s="32"/>
      <c r="M400" s="32"/>
      <c r="N400" s="32">
        <v>27</v>
      </c>
      <c r="O400" s="32">
        <v>27</v>
      </c>
      <c r="P400" s="32">
        <v>27</v>
      </c>
    </row>
    <row r="401" spans="2:16">
      <c r="B401" s="26">
        <v>102</v>
      </c>
      <c r="C401" t="s">
        <v>13</v>
      </c>
      <c r="D401" s="6" t="str">
        <f t="shared" si="485"/>
        <v>CHP</v>
      </c>
      <c r="E401" t="s">
        <v>61</v>
      </c>
      <c r="F401" s="6" t="str">
        <f t="shared" si="468"/>
        <v>PL</v>
      </c>
      <c r="G401" s="22" t="str">
        <f t="shared" si="486"/>
        <v>CAP_BND</v>
      </c>
      <c r="H401" t="s">
        <v>31</v>
      </c>
      <c r="I401" s="43">
        <f t="shared" si="482"/>
        <v>269.2</v>
      </c>
      <c r="J401" s="43">
        <f t="shared" si="483"/>
        <v>155.69999999999999</v>
      </c>
      <c r="K401" s="43">
        <f t="shared" si="484"/>
        <v>5.7</v>
      </c>
      <c r="L401" s="32"/>
      <c r="M401" s="32"/>
      <c r="N401" s="32">
        <v>269.2</v>
      </c>
      <c r="O401" s="32">
        <v>155.69999999999999</v>
      </c>
      <c r="P401" s="32">
        <v>5.7</v>
      </c>
    </row>
    <row r="402" spans="2:16">
      <c r="B402" s="35">
        <v>118</v>
      </c>
      <c r="C402" s="5" t="s">
        <v>14</v>
      </c>
      <c r="D402" s="5" t="str">
        <f t="shared" si="485"/>
        <v>CHP</v>
      </c>
      <c r="E402" s="5" t="s">
        <v>58</v>
      </c>
      <c r="F402" s="5" t="str">
        <f t="shared" si="468"/>
        <v>PL</v>
      </c>
      <c r="G402" s="36" t="str">
        <f t="shared" si="486"/>
        <v>CAP_BND</v>
      </c>
      <c r="H402" s="5" t="s">
        <v>28</v>
      </c>
      <c r="I402" s="44">
        <f t="shared" si="482"/>
        <v>215.7</v>
      </c>
      <c r="J402" s="44">
        <f t="shared" si="483"/>
        <v>153.75700000000001</v>
      </c>
      <c r="K402" s="44">
        <f t="shared" si="484"/>
        <v>172.792</v>
      </c>
      <c r="L402" s="32"/>
      <c r="M402" s="32"/>
      <c r="N402" s="40">
        <v>215.7</v>
      </c>
      <c r="O402" s="40">
        <v>153.75700000000001</v>
      </c>
      <c r="P402" s="40">
        <v>172.792</v>
      </c>
    </row>
    <row r="403" spans="2:16">
      <c r="B403" s="26">
        <v>9</v>
      </c>
      <c r="C403" t="s">
        <v>1</v>
      </c>
      <c r="D403" s="6" t="str">
        <f>IF(SUM(I403:K403)=0,"\I: ","CHP")</f>
        <v xml:space="preserve">\I: </v>
      </c>
      <c r="E403" t="s">
        <v>59</v>
      </c>
      <c r="F403" s="34" t="s">
        <v>123</v>
      </c>
      <c r="G403" s="22" t="str">
        <f>$G$7</f>
        <v>CAP_BND</v>
      </c>
      <c r="H403" s="22" t="s">
        <v>29</v>
      </c>
      <c r="I403" s="43">
        <f>IF(N403="",0,N403)</f>
        <v>0</v>
      </c>
      <c r="J403" s="43">
        <f t="shared" si="483"/>
        <v>0</v>
      </c>
      <c r="K403" s="43">
        <f t="shared" si="484"/>
        <v>0</v>
      </c>
      <c r="L403" s="32"/>
      <c r="M403" s="32"/>
      <c r="N403" s="32" t="s">
        <v>171</v>
      </c>
      <c r="O403" s="32" t="s">
        <v>171</v>
      </c>
      <c r="P403" s="32" t="s">
        <v>171</v>
      </c>
    </row>
    <row r="404" spans="2:16">
      <c r="B404" s="26"/>
      <c r="C404" s="23" t="s">
        <v>92</v>
      </c>
      <c r="D404" s="6" t="str">
        <f t="shared" ref="D404" si="487">IF(SUM(I404:K404)=0,"\I: ","CHP")</f>
        <v xml:space="preserve">\I: </v>
      </c>
      <c r="E404" s="23" t="s">
        <v>60</v>
      </c>
      <c r="F404" s="6" t="str">
        <f>F403</f>
        <v>PT</v>
      </c>
      <c r="G404" s="22" t="str">
        <f>$G$7</f>
        <v>CAP_BND</v>
      </c>
      <c r="H404" t="s">
        <v>30</v>
      </c>
      <c r="I404" s="43">
        <f>IF(SUM(I405:I407)="",0,SUM(I405:I407))</f>
        <v>0</v>
      </c>
      <c r="J404" s="43">
        <f t="shared" ref="J404" si="488">IF(SUM(J405:J407)="",0,SUM(J405:J407))</f>
        <v>0</v>
      </c>
      <c r="K404" s="43">
        <f t="shared" ref="K404" si="489">IF(SUM(K405:K407)="",0,SUM(K405:K407))</f>
        <v>0</v>
      </c>
      <c r="L404" s="32"/>
      <c r="M404" s="32"/>
      <c r="N404" s="32"/>
      <c r="O404" s="32"/>
      <c r="P404" s="32"/>
    </row>
    <row r="405" spans="2:16">
      <c r="B405" s="26">
        <v>14</v>
      </c>
      <c r="C405" s="30" t="s">
        <v>2</v>
      </c>
      <c r="D405" s="6" t="s">
        <v>90</v>
      </c>
      <c r="E405" s="26"/>
      <c r="F405" s="6" t="str">
        <f t="shared" ref="F405:F420" si="490">F404</f>
        <v>PT</v>
      </c>
      <c r="G405" s="6" t="s">
        <v>90</v>
      </c>
      <c r="H405" s="28"/>
      <c r="I405" s="33">
        <f>IF(N405="",0,N405)</f>
        <v>0</v>
      </c>
      <c r="J405" s="33">
        <f t="shared" ref="J405:J407" si="491">IF(O405="",0,O405)</f>
        <v>0</v>
      </c>
      <c r="K405" s="33">
        <f t="shared" ref="K405:K407" si="492">IF(P405="",0,P405)</f>
        <v>0</v>
      </c>
      <c r="L405" s="33"/>
      <c r="M405" s="33"/>
      <c r="N405" s="32" t="s">
        <v>171</v>
      </c>
      <c r="O405" s="32" t="s">
        <v>171</v>
      </c>
      <c r="P405" s="32" t="s">
        <v>171</v>
      </c>
    </row>
    <row r="406" spans="2:16">
      <c r="B406" s="26">
        <v>19</v>
      </c>
      <c r="C406" s="30" t="s">
        <v>99</v>
      </c>
      <c r="D406" s="6" t="s">
        <v>90</v>
      </c>
      <c r="E406" s="26"/>
      <c r="F406" s="6" t="str">
        <f t="shared" si="490"/>
        <v>PT</v>
      </c>
      <c r="G406" s="6" t="s">
        <v>90</v>
      </c>
      <c r="H406" s="28"/>
      <c r="I406" s="33">
        <f t="shared" ref="I406:I407" si="493">IF(N406="",0,N406)</f>
        <v>0</v>
      </c>
      <c r="J406" s="33">
        <f t="shared" si="491"/>
        <v>0</v>
      </c>
      <c r="K406" s="33">
        <f t="shared" si="492"/>
        <v>0</v>
      </c>
      <c r="L406" s="33"/>
      <c r="M406" s="33"/>
      <c r="N406" s="32" t="s">
        <v>171</v>
      </c>
      <c r="O406" s="32" t="s">
        <v>171</v>
      </c>
      <c r="P406" s="32" t="s">
        <v>171</v>
      </c>
    </row>
    <row r="407" spans="2:16">
      <c r="B407" s="26">
        <v>24</v>
      </c>
      <c r="C407" s="30" t="s">
        <v>4</v>
      </c>
      <c r="D407" s="6" t="s">
        <v>90</v>
      </c>
      <c r="E407" s="26"/>
      <c r="F407" s="6" t="str">
        <f t="shared" si="490"/>
        <v>PT</v>
      </c>
      <c r="G407" s="6" t="s">
        <v>90</v>
      </c>
      <c r="H407" s="28"/>
      <c r="I407" s="33">
        <f t="shared" si="493"/>
        <v>0</v>
      </c>
      <c r="J407" s="33">
        <f t="shared" si="491"/>
        <v>0</v>
      </c>
      <c r="K407" s="33">
        <f t="shared" si="492"/>
        <v>0</v>
      </c>
      <c r="L407" s="33"/>
      <c r="M407" s="33"/>
      <c r="N407" s="32" t="s">
        <v>171</v>
      </c>
      <c r="O407" s="32" t="s">
        <v>171</v>
      </c>
      <c r="P407" s="32" t="s">
        <v>171</v>
      </c>
    </row>
    <row r="408" spans="2:16">
      <c r="B408" s="26"/>
      <c r="C408" s="23" t="s">
        <v>92</v>
      </c>
      <c r="D408" s="6" t="str">
        <f t="shared" ref="D408" si="494">IF(SUM(I408:K408)=0,"\I: ","CHP")</f>
        <v xml:space="preserve">\I: </v>
      </c>
      <c r="E408" s="23" t="s">
        <v>63</v>
      </c>
      <c r="F408" s="6" t="str">
        <f t="shared" si="490"/>
        <v>PT</v>
      </c>
      <c r="G408" s="22" t="str">
        <f>$G$7</f>
        <v>CAP_BND</v>
      </c>
      <c r="H408" t="s">
        <v>33</v>
      </c>
      <c r="I408" s="43">
        <f>IF(SUM(I409:I411)="",0,SUM(I409:I411))</f>
        <v>0</v>
      </c>
      <c r="J408" s="43">
        <f t="shared" ref="J408" si="495">IF(SUM(J409:J411)="",0,SUM(J409:J411))</f>
        <v>0</v>
      </c>
      <c r="K408" s="43">
        <f t="shared" ref="K408" si="496">IF(SUM(K409:K411)="",0,SUM(K409:K411))</f>
        <v>0</v>
      </c>
      <c r="L408" s="32"/>
      <c r="M408" s="32"/>
      <c r="N408" s="32" t="s">
        <v>171</v>
      </c>
      <c r="O408" s="32" t="s">
        <v>171</v>
      </c>
      <c r="P408" s="32"/>
    </row>
    <row r="409" spans="2:16">
      <c r="B409" s="26">
        <v>35</v>
      </c>
      <c r="C409" s="30" t="s">
        <v>2</v>
      </c>
      <c r="D409" s="6" t="s">
        <v>90</v>
      </c>
      <c r="E409" s="26"/>
      <c r="F409" s="6" t="str">
        <f t="shared" si="490"/>
        <v>PT</v>
      </c>
      <c r="G409" s="6" t="s">
        <v>90</v>
      </c>
      <c r="H409" s="28"/>
      <c r="I409" s="33">
        <f t="shared" ref="I409:I413" si="497">IF(N409="",0,N409)</f>
        <v>0</v>
      </c>
      <c r="J409" s="33">
        <f t="shared" ref="J409:J413" si="498">IF(O409="",0,O409)</f>
        <v>0</v>
      </c>
      <c r="K409" s="33">
        <f t="shared" ref="K409:K413" si="499">IF(P409="",0,P409)</f>
        <v>0</v>
      </c>
      <c r="L409" s="33"/>
      <c r="M409" s="33"/>
      <c r="N409" s="32" t="s">
        <v>171</v>
      </c>
      <c r="O409" s="32" t="s">
        <v>171</v>
      </c>
      <c r="P409" s="32" t="s">
        <v>171</v>
      </c>
    </row>
    <row r="410" spans="2:16">
      <c r="B410" s="26">
        <v>40</v>
      </c>
      <c r="C410" s="30" t="s">
        <v>99</v>
      </c>
      <c r="D410" s="6" t="s">
        <v>90</v>
      </c>
      <c r="E410" s="26"/>
      <c r="F410" s="6" t="str">
        <f t="shared" si="490"/>
        <v>PT</v>
      </c>
      <c r="G410" s="6" t="s">
        <v>90</v>
      </c>
      <c r="H410" s="28"/>
      <c r="I410" s="33">
        <f t="shared" si="497"/>
        <v>0</v>
      </c>
      <c r="J410" s="33">
        <f t="shared" si="498"/>
        <v>0</v>
      </c>
      <c r="K410" s="33">
        <f t="shared" si="499"/>
        <v>0</v>
      </c>
      <c r="L410" s="33"/>
      <c r="M410" s="33"/>
      <c r="N410" s="32" t="s">
        <v>171</v>
      </c>
      <c r="O410" s="32" t="s">
        <v>171</v>
      </c>
      <c r="P410" s="32" t="s">
        <v>171</v>
      </c>
    </row>
    <row r="411" spans="2:16">
      <c r="B411" s="26">
        <v>45</v>
      </c>
      <c r="C411" s="30" t="s">
        <v>4</v>
      </c>
      <c r="D411" s="6" t="s">
        <v>90</v>
      </c>
      <c r="E411" s="26"/>
      <c r="F411" s="6" t="str">
        <f t="shared" si="490"/>
        <v>PT</v>
      </c>
      <c r="G411" s="6" t="s">
        <v>90</v>
      </c>
      <c r="H411" s="28"/>
      <c r="I411" s="33">
        <f t="shared" si="497"/>
        <v>0</v>
      </c>
      <c r="J411" s="33">
        <f t="shared" si="498"/>
        <v>0</v>
      </c>
      <c r="K411" s="33">
        <f t="shared" si="499"/>
        <v>0</v>
      </c>
      <c r="L411" s="33"/>
      <c r="M411" s="33"/>
      <c r="N411" s="32" t="s">
        <v>171</v>
      </c>
      <c r="O411" s="32" t="s">
        <v>171</v>
      </c>
      <c r="P411" s="32" t="s">
        <v>171</v>
      </c>
    </row>
    <row r="412" spans="2:16">
      <c r="B412" s="31">
        <v>51</v>
      </c>
      <c r="C412" t="s">
        <v>7</v>
      </c>
      <c r="D412" s="6" t="str">
        <f t="shared" ref="D412:D414" si="500">IF(SUM(I412:K412)=0,"\I: ","CHP")</f>
        <v>CHP</v>
      </c>
      <c r="E412" t="s">
        <v>64</v>
      </c>
      <c r="F412" s="6" t="str">
        <f t="shared" si="490"/>
        <v>PT</v>
      </c>
      <c r="G412" s="22" t="str">
        <f t="shared" ref="G412:G414" si="501">$G$7</f>
        <v>CAP_BND</v>
      </c>
      <c r="H412" t="s">
        <v>34</v>
      </c>
      <c r="I412" s="43">
        <f t="shared" si="497"/>
        <v>1398.74</v>
      </c>
      <c r="J412" s="43">
        <f t="shared" si="498"/>
        <v>1798.74</v>
      </c>
      <c r="K412" s="43">
        <f t="shared" si="499"/>
        <v>1798.74</v>
      </c>
      <c r="L412" s="32"/>
      <c r="M412" s="32"/>
      <c r="N412" s="32">
        <v>1398.74</v>
      </c>
      <c r="O412" s="32">
        <v>1798.74</v>
      </c>
      <c r="P412" s="32">
        <v>1798.74</v>
      </c>
    </row>
    <row r="413" spans="2:16">
      <c r="B413" s="26">
        <v>56</v>
      </c>
      <c r="C413" t="s">
        <v>8</v>
      </c>
      <c r="D413" s="6" t="str">
        <f t="shared" si="500"/>
        <v>CHP</v>
      </c>
      <c r="E413" t="s">
        <v>65</v>
      </c>
      <c r="F413" s="6" t="str">
        <f t="shared" si="490"/>
        <v>PT</v>
      </c>
      <c r="G413" s="22" t="str">
        <f t="shared" si="501"/>
        <v>CAP_BND</v>
      </c>
      <c r="H413" t="s">
        <v>35</v>
      </c>
      <c r="I413" s="43">
        <f t="shared" si="497"/>
        <v>489.27359999999999</v>
      </c>
      <c r="J413" s="43">
        <f t="shared" si="498"/>
        <v>489.27359999999999</v>
      </c>
      <c r="K413" s="43">
        <f t="shared" si="499"/>
        <v>489.27359999999999</v>
      </c>
      <c r="L413" s="32"/>
      <c r="M413" s="32"/>
      <c r="N413" s="32">
        <v>489.27359999999999</v>
      </c>
      <c r="O413" s="32">
        <v>489.27359999999999</v>
      </c>
      <c r="P413" s="32">
        <v>489.27359999999999</v>
      </c>
    </row>
    <row r="414" spans="2:16">
      <c r="B414" s="26"/>
      <c r="C414" s="23" t="s">
        <v>93</v>
      </c>
      <c r="D414" s="6" t="str">
        <f t="shared" si="500"/>
        <v>CHP</v>
      </c>
      <c r="E414" s="23" t="s">
        <v>66</v>
      </c>
      <c r="F414" s="6" t="str">
        <f t="shared" si="490"/>
        <v>PT</v>
      </c>
      <c r="G414" s="22" t="str">
        <f t="shared" si="501"/>
        <v>CAP_BND</v>
      </c>
      <c r="H414" t="s">
        <v>36</v>
      </c>
      <c r="I414" s="43">
        <f>IF(SUM(I415:I417)="",0,SUM(I415:I417))</f>
        <v>15.515999999999998</v>
      </c>
      <c r="J414" s="43">
        <f t="shared" ref="J414" si="502">IF(SUM(J415:J417)="",0,SUM(J415:J417))</f>
        <v>15.515999999999998</v>
      </c>
      <c r="K414" s="43">
        <f t="shared" ref="K414" si="503">IF(SUM(K415:K417)="",0,SUM(K415:K417))</f>
        <v>15.515999999999998</v>
      </c>
      <c r="L414" s="32"/>
      <c r="M414" s="32"/>
      <c r="N414" s="32"/>
      <c r="O414" s="32"/>
      <c r="P414" s="32"/>
    </row>
    <row r="415" spans="2:16">
      <c r="B415" s="26">
        <v>61</v>
      </c>
      <c r="C415" s="29" t="s">
        <v>4</v>
      </c>
      <c r="D415" s="6" t="s">
        <v>90</v>
      </c>
      <c r="E415" s="27"/>
      <c r="F415" s="6" t="str">
        <f t="shared" si="490"/>
        <v>PT</v>
      </c>
      <c r="G415" s="6" t="s">
        <v>90</v>
      </c>
      <c r="H415" s="28"/>
      <c r="I415" s="33">
        <f t="shared" ref="I415:I420" si="504">IF(N415="",0,N415)</f>
        <v>15.515999999999998</v>
      </c>
      <c r="J415" s="33">
        <f t="shared" ref="J415:J421" si="505">IF(O415="",0,O415)</f>
        <v>15.515999999999998</v>
      </c>
      <c r="K415" s="33">
        <f t="shared" ref="K415:K421" si="506">IF(P415="",0,P415)</f>
        <v>15.515999999999998</v>
      </c>
      <c r="L415" s="33"/>
      <c r="M415" s="33"/>
      <c r="N415" s="32">
        <v>15.515999999999998</v>
      </c>
      <c r="O415" s="32">
        <v>15.515999999999998</v>
      </c>
      <c r="P415" s="32">
        <v>15.515999999999998</v>
      </c>
    </row>
    <row r="416" spans="2:16">
      <c r="B416" s="26">
        <v>71</v>
      </c>
      <c r="C416" s="29" t="s">
        <v>10</v>
      </c>
      <c r="D416" s="6" t="s">
        <v>90</v>
      </c>
      <c r="E416" s="27"/>
      <c r="F416" s="6" t="str">
        <f t="shared" si="490"/>
        <v>PT</v>
      </c>
      <c r="G416" s="6" t="s">
        <v>90</v>
      </c>
      <c r="H416" s="28"/>
      <c r="I416" s="33">
        <f t="shared" si="504"/>
        <v>0</v>
      </c>
      <c r="J416" s="33">
        <f t="shared" si="505"/>
        <v>0</v>
      </c>
      <c r="K416" s="33">
        <f t="shared" si="506"/>
        <v>0</v>
      </c>
      <c r="L416" s="33"/>
      <c r="M416" s="33"/>
      <c r="N416" s="32" t="s">
        <v>171</v>
      </c>
      <c r="O416" s="32" t="s">
        <v>171</v>
      </c>
      <c r="P416" s="32" t="s">
        <v>171</v>
      </c>
    </row>
    <row r="417" spans="2:16">
      <c r="B417" s="26">
        <v>76</v>
      </c>
      <c r="C417" s="29" t="s">
        <v>101</v>
      </c>
      <c r="D417" s="6" t="s">
        <v>90</v>
      </c>
      <c r="E417" s="27"/>
      <c r="F417" s="6" t="str">
        <f t="shared" si="490"/>
        <v>PT</v>
      </c>
      <c r="G417" s="6" t="s">
        <v>90</v>
      </c>
      <c r="H417" s="28"/>
      <c r="I417" s="33">
        <f t="shared" si="504"/>
        <v>0</v>
      </c>
      <c r="J417" s="33">
        <f t="shared" si="505"/>
        <v>0</v>
      </c>
      <c r="K417" s="33">
        <f t="shared" si="506"/>
        <v>0</v>
      </c>
      <c r="L417" s="33"/>
      <c r="M417" s="33"/>
      <c r="N417" s="32" t="s">
        <v>171</v>
      </c>
      <c r="O417" s="32" t="s">
        <v>171</v>
      </c>
      <c r="P417" s="32" t="s">
        <v>171</v>
      </c>
    </row>
    <row r="418" spans="2:16">
      <c r="B418" s="26">
        <v>81</v>
      </c>
      <c r="C418" t="s">
        <v>12</v>
      </c>
      <c r="D418" s="6" t="str">
        <f t="shared" ref="D418:D420" si="507">IF(SUM(I418:K418)=0,"\I: ","CHP")</f>
        <v>CHP</v>
      </c>
      <c r="E418" t="s">
        <v>62</v>
      </c>
      <c r="F418" s="6" t="str">
        <f t="shared" si="490"/>
        <v>PT</v>
      </c>
      <c r="G418" s="22" t="str">
        <f t="shared" ref="G418:G420" si="508">$G$7</f>
        <v>CAP_BND</v>
      </c>
      <c r="H418" t="s">
        <v>32</v>
      </c>
      <c r="I418" s="43">
        <f t="shared" si="504"/>
        <v>480.41683999999975</v>
      </c>
      <c r="J418" s="43">
        <f t="shared" si="505"/>
        <v>254.31484</v>
      </c>
      <c r="K418" s="43">
        <f t="shared" si="506"/>
        <v>114.45400000000001</v>
      </c>
      <c r="L418" s="32"/>
      <c r="M418" s="32"/>
      <c r="N418" s="32">
        <v>480.41683999999975</v>
      </c>
      <c r="O418" s="32">
        <v>254.31484</v>
      </c>
      <c r="P418" s="32">
        <v>114.45400000000001</v>
      </c>
    </row>
    <row r="419" spans="2:16">
      <c r="B419" s="26">
        <v>102</v>
      </c>
      <c r="C419" t="s">
        <v>13</v>
      </c>
      <c r="D419" s="6" t="str">
        <f t="shared" si="507"/>
        <v>CHP</v>
      </c>
      <c r="E419" t="s">
        <v>61</v>
      </c>
      <c r="F419" s="6" t="str">
        <f t="shared" si="490"/>
        <v>PT</v>
      </c>
      <c r="G419" s="22" t="str">
        <f t="shared" si="508"/>
        <v>CAP_BND</v>
      </c>
      <c r="H419" t="s">
        <v>31</v>
      </c>
      <c r="I419" s="43">
        <f t="shared" si="504"/>
        <v>221.52799999999996</v>
      </c>
      <c r="J419" s="43">
        <f t="shared" si="505"/>
        <v>182.22799999999998</v>
      </c>
      <c r="K419" s="43">
        <f t="shared" si="506"/>
        <v>70.427999999999997</v>
      </c>
      <c r="L419" s="32"/>
      <c r="M419" s="32"/>
      <c r="N419" s="32">
        <v>221.52799999999996</v>
      </c>
      <c r="O419" s="32">
        <v>182.22799999999998</v>
      </c>
      <c r="P419" s="32">
        <v>70.427999999999997</v>
      </c>
    </row>
    <row r="420" spans="2:16">
      <c r="B420" s="35">
        <v>118</v>
      </c>
      <c r="C420" s="5" t="s">
        <v>14</v>
      </c>
      <c r="D420" s="5" t="str">
        <f t="shared" si="507"/>
        <v>CHP</v>
      </c>
      <c r="E420" s="5" t="s">
        <v>58</v>
      </c>
      <c r="F420" s="5" t="str">
        <f t="shared" si="490"/>
        <v>PT</v>
      </c>
      <c r="G420" s="36" t="str">
        <f t="shared" si="508"/>
        <v>CAP_BND</v>
      </c>
      <c r="H420" s="5" t="s">
        <v>28</v>
      </c>
      <c r="I420" s="44">
        <f t="shared" si="504"/>
        <v>283.12800000000004</v>
      </c>
      <c r="J420" s="44">
        <f t="shared" si="505"/>
        <v>243.52800000000005</v>
      </c>
      <c r="K420" s="44">
        <f t="shared" si="506"/>
        <v>243.52800000000005</v>
      </c>
      <c r="L420" s="32"/>
      <c r="M420" s="32"/>
      <c r="N420" s="40">
        <v>283.12800000000004</v>
      </c>
      <c r="O420" s="40">
        <v>243.52800000000005</v>
      </c>
      <c r="P420" s="40">
        <v>243.52800000000005</v>
      </c>
    </row>
    <row r="421" spans="2:16">
      <c r="B421" s="26">
        <v>9</v>
      </c>
      <c r="C421" t="s">
        <v>1</v>
      </c>
      <c r="D421" s="6" t="str">
        <f>IF(SUM(I421:K421)=0,"\I: ","CHP")</f>
        <v xml:space="preserve">\I: </v>
      </c>
      <c r="E421" t="s">
        <v>59</v>
      </c>
      <c r="F421" s="34" t="s">
        <v>124</v>
      </c>
      <c r="G421" s="22" t="str">
        <f>$G$7</f>
        <v>CAP_BND</v>
      </c>
      <c r="H421" s="22" t="s">
        <v>29</v>
      </c>
      <c r="I421" s="43">
        <f>IF(N421="",0,N421)</f>
        <v>0</v>
      </c>
      <c r="J421" s="43">
        <f t="shared" si="505"/>
        <v>0</v>
      </c>
      <c r="K421" s="43">
        <f t="shared" si="506"/>
        <v>0</v>
      </c>
      <c r="L421" s="32"/>
      <c r="M421" s="32"/>
      <c r="N421" s="32" t="s">
        <v>171</v>
      </c>
      <c r="O421" s="32" t="s">
        <v>171</v>
      </c>
      <c r="P421" s="32" t="s">
        <v>171</v>
      </c>
    </row>
    <row r="422" spans="2:16">
      <c r="B422" s="26"/>
      <c r="C422" s="23" t="s">
        <v>92</v>
      </c>
      <c r="D422" s="6" t="str">
        <f t="shared" ref="D422" si="509">IF(SUM(I422:K422)=0,"\I: ","CHP")</f>
        <v>CHP</v>
      </c>
      <c r="E422" s="23" t="s">
        <v>60</v>
      </c>
      <c r="F422" s="6" t="str">
        <f>F421</f>
        <v>RO</v>
      </c>
      <c r="G422" s="22" t="str">
        <f>$G$7</f>
        <v>CAP_BND</v>
      </c>
      <c r="H422" t="s">
        <v>30</v>
      </c>
      <c r="I422" s="43">
        <f>IF(SUM(I423:I425)="",0,SUM(I423:I425))</f>
        <v>1382.1</v>
      </c>
      <c r="J422" s="43">
        <f t="shared" ref="J422" si="510">IF(SUM(J423:J425)="",0,SUM(J423:J425))</f>
        <v>1197.0999999999999</v>
      </c>
      <c r="K422" s="43">
        <f t="shared" ref="K422" si="511">IF(SUM(K423:K425)="",0,SUM(K423:K425))</f>
        <v>692.1</v>
      </c>
      <c r="L422" s="32"/>
      <c r="M422" s="32"/>
      <c r="N422" s="32"/>
      <c r="O422" s="32"/>
      <c r="P422" s="32"/>
    </row>
    <row r="423" spans="2:16">
      <c r="B423" s="26">
        <v>14</v>
      </c>
      <c r="C423" s="30" t="s">
        <v>2</v>
      </c>
      <c r="D423" s="6" t="s">
        <v>90</v>
      </c>
      <c r="E423" s="26"/>
      <c r="F423" s="6" t="str">
        <f t="shared" ref="F423:F438" si="512">F422</f>
        <v>RO</v>
      </c>
      <c r="G423" s="6" t="s">
        <v>90</v>
      </c>
      <c r="H423" s="28"/>
      <c r="I423" s="33">
        <f>IF(N423="",0,N423)</f>
        <v>0</v>
      </c>
      <c r="J423" s="33">
        <f t="shared" ref="J423:J425" si="513">IF(O423="",0,O423)</f>
        <v>0</v>
      </c>
      <c r="K423" s="33">
        <f t="shared" ref="K423:K425" si="514">IF(P423="",0,P423)</f>
        <v>0</v>
      </c>
      <c r="L423" s="33"/>
      <c r="M423" s="33"/>
      <c r="N423" s="32" t="s">
        <v>171</v>
      </c>
      <c r="O423" s="32" t="s">
        <v>171</v>
      </c>
      <c r="P423" s="32" t="s">
        <v>171</v>
      </c>
    </row>
    <row r="424" spans="2:16">
      <c r="B424" s="26">
        <v>19</v>
      </c>
      <c r="C424" s="30" t="s">
        <v>99</v>
      </c>
      <c r="D424" s="6" t="s">
        <v>90</v>
      </c>
      <c r="E424" s="26"/>
      <c r="F424" s="6" t="str">
        <f t="shared" si="512"/>
        <v>RO</v>
      </c>
      <c r="G424" s="6" t="s">
        <v>90</v>
      </c>
      <c r="H424" s="28"/>
      <c r="I424" s="33">
        <f t="shared" ref="I424:I425" si="515">IF(N424="",0,N424)</f>
        <v>0</v>
      </c>
      <c r="J424" s="33">
        <f t="shared" si="513"/>
        <v>0</v>
      </c>
      <c r="K424" s="33">
        <f t="shared" si="514"/>
        <v>0</v>
      </c>
      <c r="L424" s="33"/>
      <c r="M424" s="33"/>
      <c r="N424" s="32" t="s">
        <v>171</v>
      </c>
      <c r="O424" s="32" t="s">
        <v>171</v>
      </c>
      <c r="P424" s="32" t="s">
        <v>171</v>
      </c>
    </row>
    <row r="425" spans="2:16">
      <c r="B425" s="26">
        <v>24</v>
      </c>
      <c r="C425" s="30" t="s">
        <v>4</v>
      </c>
      <c r="D425" s="6" t="s">
        <v>90</v>
      </c>
      <c r="E425" s="26"/>
      <c r="F425" s="6" t="str">
        <f t="shared" si="512"/>
        <v>RO</v>
      </c>
      <c r="G425" s="6" t="s">
        <v>90</v>
      </c>
      <c r="H425" s="28"/>
      <c r="I425" s="33">
        <f t="shared" si="515"/>
        <v>1382.1</v>
      </c>
      <c r="J425" s="33">
        <f t="shared" si="513"/>
        <v>1197.0999999999999</v>
      </c>
      <c r="K425" s="33">
        <f t="shared" si="514"/>
        <v>692.1</v>
      </c>
      <c r="L425" s="33"/>
      <c r="M425" s="33"/>
      <c r="N425" s="32">
        <v>1382.1</v>
      </c>
      <c r="O425" s="32">
        <v>1197.0999999999999</v>
      </c>
      <c r="P425" s="32">
        <v>692.1</v>
      </c>
    </row>
    <row r="426" spans="2:16">
      <c r="B426" s="26"/>
      <c r="C426" s="23" t="s">
        <v>92</v>
      </c>
      <c r="D426" s="6" t="str">
        <f t="shared" ref="D426" si="516">IF(SUM(I426:K426)=0,"\I: ","CHP")</f>
        <v>CHP</v>
      </c>
      <c r="E426" s="23" t="s">
        <v>63</v>
      </c>
      <c r="F426" s="6" t="str">
        <f t="shared" si="512"/>
        <v>RO</v>
      </c>
      <c r="G426" s="22" t="str">
        <f>$G$7</f>
        <v>CAP_BND</v>
      </c>
      <c r="H426" t="s">
        <v>33</v>
      </c>
      <c r="I426" s="43">
        <f>IF(SUM(I427:I429)="",0,SUM(I427:I429))</f>
        <v>1925.5600000000002</v>
      </c>
      <c r="J426" s="43">
        <f t="shared" ref="J426" si="517">IF(SUM(J427:J429)="",0,SUM(J427:J429))</f>
        <v>1740.56</v>
      </c>
      <c r="K426" s="43">
        <f t="shared" ref="K426" si="518">IF(SUM(K427:K429)="",0,SUM(K427:K429))</f>
        <v>1441.1599999999999</v>
      </c>
      <c r="L426" s="32"/>
      <c r="M426" s="32"/>
      <c r="N426" s="32">
        <v>1925.5600000000002</v>
      </c>
      <c r="O426" s="32">
        <v>1740.56</v>
      </c>
      <c r="P426" s="32"/>
    </row>
    <row r="427" spans="2:16">
      <c r="B427" s="26">
        <v>35</v>
      </c>
      <c r="C427" s="30" t="s">
        <v>2</v>
      </c>
      <c r="D427" s="6" t="s">
        <v>90</v>
      </c>
      <c r="E427" s="26"/>
      <c r="F427" s="6" t="str">
        <f t="shared" si="512"/>
        <v>RO</v>
      </c>
      <c r="G427" s="6" t="s">
        <v>90</v>
      </c>
      <c r="H427" s="28"/>
      <c r="I427" s="33">
        <f t="shared" ref="I427:I431" si="519">IF(N427="",0,N427)</f>
        <v>0</v>
      </c>
      <c r="J427" s="33">
        <f t="shared" ref="J427:J431" si="520">IF(O427="",0,O427)</f>
        <v>0</v>
      </c>
      <c r="K427" s="33">
        <f t="shared" ref="K427:K431" si="521">IF(P427="",0,P427)</f>
        <v>0</v>
      </c>
      <c r="L427" s="33"/>
      <c r="M427" s="33"/>
      <c r="N427" s="32" t="s">
        <v>171</v>
      </c>
      <c r="O427" s="32" t="s">
        <v>171</v>
      </c>
      <c r="P427" s="32" t="s">
        <v>171</v>
      </c>
    </row>
    <row r="428" spans="2:16">
      <c r="B428" s="26">
        <v>40</v>
      </c>
      <c r="C428" s="30" t="s">
        <v>99</v>
      </c>
      <c r="D428" s="6" t="s">
        <v>90</v>
      </c>
      <c r="E428" s="26"/>
      <c r="F428" s="6" t="str">
        <f t="shared" si="512"/>
        <v>RO</v>
      </c>
      <c r="G428" s="6" t="s">
        <v>90</v>
      </c>
      <c r="H428" s="28"/>
      <c r="I428" s="33">
        <f t="shared" si="519"/>
        <v>0</v>
      </c>
      <c r="J428" s="33">
        <f t="shared" si="520"/>
        <v>0</v>
      </c>
      <c r="K428" s="33">
        <f t="shared" si="521"/>
        <v>0</v>
      </c>
      <c r="L428" s="33"/>
      <c r="M428" s="33"/>
      <c r="N428" s="32" t="s">
        <v>171</v>
      </c>
      <c r="O428" s="32" t="s">
        <v>171</v>
      </c>
      <c r="P428" s="32" t="s">
        <v>171</v>
      </c>
    </row>
    <row r="429" spans="2:16">
      <c r="B429" s="26">
        <v>45</v>
      </c>
      <c r="C429" s="30" t="s">
        <v>4</v>
      </c>
      <c r="D429" s="6" t="s">
        <v>90</v>
      </c>
      <c r="E429" s="26"/>
      <c r="F429" s="6" t="str">
        <f t="shared" si="512"/>
        <v>RO</v>
      </c>
      <c r="G429" s="6" t="s">
        <v>90</v>
      </c>
      <c r="H429" s="28"/>
      <c r="I429" s="33">
        <f t="shared" si="519"/>
        <v>1925.5600000000002</v>
      </c>
      <c r="J429" s="33">
        <f t="shared" si="520"/>
        <v>1740.56</v>
      </c>
      <c r="K429" s="33">
        <f t="shared" si="521"/>
        <v>1441.1599999999999</v>
      </c>
      <c r="L429" s="33"/>
      <c r="M429" s="33"/>
      <c r="N429" s="32">
        <v>1925.5600000000002</v>
      </c>
      <c r="O429" s="32">
        <v>1740.56</v>
      </c>
      <c r="P429" s="32">
        <v>1441.1599999999999</v>
      </c>
    </row>
    <row r="430" spans="2:16">
      <c r="B430" s="31">
        <v>51</v>
      </c>
      <c r="C430" t="s">
        <v>7</v>
      </c>
      <c r="D430" s="6" t="str">
        <f t="shared" ref="D430:D432" si="522">IF(SUM(I430:K430)=0,"\I: ","CHP")</f>
        <v>CHP</v>
      </c>
      <c r="E430" t="s">
        <v>64</v>
      </c>
      <c r="F430" s="6" t="str">
        <f t="shared" si="512"/>
        <v>RO</v>
      </c>
      <c r="G430" s="22" t="str">
        <f t="shared" ref="G430:G432" si="523">$G$7</f>
        <v>CAP_BND</v>
      </c>
      <c r="H430" t="s">
        <v>34</v>
      </c>
      <c r="I430" s="43">
        <f t="shared" si="519"/>
        <v>240</v>
      </c>
      <c r="J430" s="43">
        <f t="shared" si="520"/>
        <v>1060</v>
      </c>
      <c r="K430" s="43">
        <f t="shared" si="521"/>
        <v>1060</v>
      </c>
      <c r="L430" s="32"/>
      <c r="M430" s="32"/>
      <c r="N430" s="32">
        <v>240</v>
      </c>
      <c r="O430" s="32">
        <v>1060</v>
      </c>
      <c r="P430" s="32">
        <v>1060</v>
      </c>
    </row>
    <row r="431" spans="2:16">
      <c r="B431" s="26">
        <v>56</v>
      </c>
      <c r="C431" t="s">
        <v>8</v>
      </c>
      <c r="D431" s="6" t="str">
        <f t="shared" si="522"/>
        <v>CHP</v>
      </c>
      <c r="E431" t="s">
        <v>65</v>
      </c>
      <c r="F431" s="6" t="str">
        <f t="shared" si="512"/>
        <v>RO</v>
      </c>
      <c r="G431" s="22" t="str">
        <f t="shared" si="523"/>
        <v>CAP_BND</v>
      </c>
      <c r="H431" t="s">
        <v>35</v>
      </c>
      <c r="I431" s="43">
        <f t="shared" si="519"/>
        <v>24.880000000000003</v>
      </c>
      <c r="J431" s="43">
        <f t="shared" si="520"/>
        <v>29.269999999999996</v>
      </c>
      <c r="K431" s="43">
        <f t="shared" si="521"/>
        <v>29.269999999999996</v>
      </c>
      <c r="L431" s="32"/>
      <c r="M431" s="32"/>
      <c r="N431" s="32">
        <v>24.880000000000003</v>
      </c>
      <c r="O431" s="32">
        <v>29.269999999999996</v>
      </c>
      <c r="P431" s="32">
        <v>29.269999999999996</v>
      </c>
    </row>
    <row r="432" spans="2:16">
      <c r="B432" s="26"/>
      <c r="C432" s="23" t="s">
        <v>93</v>
      </c>
      <c r="D432" s="6" t="str">
        <f t="shared" si="522"/>
        <v>CHP</v>
      </c>
      <c r="E432" s="23" t="s">
        <v>66</v>
      </c>
      <c r="F432" s="6" t="str">
        <f t="shared" si="512"/>
        <v>RO</v>
      </c>
      <c r="G432" s="22" t="str">
        <f t="shared" si="523"/>
        <v>CAP_BND</v>
      </c>
      <c r="H432" t="s">
        <v>36</v>
      </c>
      <c r="I432" s="43">
        <f>IF(SUM(I433:I435)="",0,SUM(I433:I435))</f>
        <v>1926.35</v>
      </c>
      <c r="J432" s="43">
        <f t="shared" ref="J432" si="524">IF(SUM(J433:J435)="",0,SUM(J433:J435))</f>
        <v>1545.2499999999998</v>
      </c>
      <c r="K432" s="43">
        <f t="shared" ref="K432" si="525">IF(SUM(K433:K435)="",0,SUM(K433:K435))</f>
        <v>962.75</v>
      </c>
      <c r="L432" s="32"/>
      <c r="M432" s="32"/>
      <c r="N432" s="32"/>
      <c r="O432" s="32"/>
      <c r="P432" s="32"/>
    </row>
    <row r="433" spans="2:16">
      <c r="B433" s="26">
        <v>61</v>
      </c>
      <c r="C433" s="29" t="s">
        <v>4</v>
      </c>
      <c r="D433" s="6" t="s">
        <v>90</v>
      </c>
      <c r="E433" s="27"/>
      <c r="F433" s="6" t="str">
        <f t="shared" si="512"/>
        <v>RO</v>
      </c>
      <c r="G433" s="6" t="s">
        <v>90</v>
      </c>
      <c r="H433" s="28"/>
      <c r="I433" s="33">
        <f t="shared" ref="I433:I438" si="526">IF(N433="",0,N433)</f>
        <v>1835.55</v>
      </c>
      <c r="J433" s="33">
        <f t="shared" ref="J433:J439" si="527">IF(O433="",0,O433)</f>
        <v>1470.6499999999999</v>
      </c>
      <c r="K433" s="33">
        <f t="shared" ref="K433:K439" si="528">IF(P433="",0,P433)</f>
        <v>904.35</v>
      </c>
      <c r="L433" s="33"/>
      <c r="M433" s="33"/>
      <c r="N433" s="32">
        <v>1835.55</v>
      </c>
      <c r="O433" s="32">
        <v>1470.6499999999999</v>
      </c>
      <c r="P433" s="32">
        <v>904.35</v>
      </c>
    </row>
    <row r="434" spans="2:16">
      <c r="B434" s="26">
        <v>71</v>
      </c>
      <c r="C434" s="29" t="s">
        <v>10</v>
      </c>
      <c r="D434" s="6" t="s">
        <v>90</v>
      </c>
      <c r="E434" s="27"/>
      <c r="F434" s="6" t="str">
        <f t="shared" si="512"/>
        <v>RO</v>
      </c>
      <c r="G434" s="6" t="s">
        <v>90</v>
      </c>
      <c r="H434" s="28"/>
      <c r="I434" s="33">
        <f t="shared" si="526"/>
        <v>37.799999999999997</v>
      </c>
      <c r="J434" s="33">
        <f t="shared" si="527"/>
        <v>21.6</v>
      </c>
      <c r="K434" s="33">
        <f t="shared" si="528"/>
        <v>5.4</v>
      </c>
      <c r="L434" s="33"/>
      <c r="M434" s="33"/>
      <c r="N434" s="32">
        <v>37.799999999999997</v>
      </c>
      <c r="O434" s="32">
        <v>21.6</v>
      </c>
      <c r="P434" s="32">
        <v>5.4</v>
      </c>
    </row>
    <row r="435" spans="2:16">
      <c r="B435" s="26">
        <v>76</v>
      </c>
      <c r="C435" s="29" t="s">
        <v>101</v>
      </c>
      <c r="D435" s="6" t="s">
        <v>90</v>
      </c>
      <c r="E435" s="27"/>
      <c r="F435" s="6" t="str">
        <f t="shared" si="512"/>
        <v>RO</v>
      </c>
      <c r="G435" s="6" t="s">
        <v>90</v>
      </c>
      <c r="H435" s="28"/>
      <c r="I435" s="33">
        <f t="shared" si="526"/>
        <v>53</v>
      </c>
      <c r="J435" s="33">
        <f t="shared" si="527"/>
        <v>53</v>
      </c>
      <c r="K435" s="33">
        <f t="shared" si="528"/>
        <v>53</v>
      </c>
      <c r="L435" s="33"/>
      <c r="M435" s="33"/>
      <c r="N435" s="32">
        <v>53</v>
      </c>
      <c r="O435" s="32">
        <v>53</v>
      </c>
      <c r="P435" s="32">
        <v>53</v>
      </c>
    </row>
    <row r="436" spans="2:16">
      <c r="B436" s="26">
        <v>81</v>
      </c>
      <c r="C436" t="s">
        <v>12</v>
      </c>
      <c r="D436" s="6" t="str">
        <f t="shared" ref="D436:D438" si="529">IF(SUM(I436:K436)=0,"\I: ","CHP")</f>
        <v>CHP</v>
      </c>
      <c r="E436" t="s">
        <v>62</v>
      </c>
      <c r="F436" s="6" t="str">
        <f t="shared" si="512"/>
        <v>RO</v>
      </c>
      <c r="G436" s="22" t="str">
        <f t="shared" ref="G436:G438" si="530">$G$7</f>
        <v>CAP_BND</v>
      </c>
      <c r="H436" t="s">
        <v>32</v>
      </c>
      <c r="I436" s="43">
        <f t="shared" si="526"/>
        <v>141.9</v>
      </c>
      <c r="J436" s="43">
        <f t="shared" si="527"/>
        <v>147.54</v>
      </c>
      <c r="K436" s="43">
        <f t="shared" si="528"/>
        <v>147.44</v>
      </c>
      <c r="L436" s="32"/>
      <c r="M436" s="32"/>
      <c r="N436" s="32">
        <v>141.9</v>
      </c>
      <c r="O436" s="32">
        <v>147.54</v>
      </c>
      <c r="P436" s="32">
        <v>147.44</v>
      </c>
    </row>
    <row r="437" spans="2:16">
      <c r="B437" s="26">
        <v>102</v>
      </c>
      <c r="C437" t="s">
        <v>13</v>
      </c>
      <c r="D437" s="6" t="str">
        <f t="shared" si="529"/>
        <v>CHP</v>
      </c>
      <c r="E437" t="s">
        <v>61</v>
      </c>
      <c r="F437" s="6" t="str">
        <f t="shared" si="512"/>
        <v>RO</v>
      </c>
      <c r="G437" s="22" t="str">
        <f t="shared" si="530"/>
        <v>CAP_BND</v>
      </c>
      <c r="H437" t="s">
        <v>31</v>
      </c>
      <c r="I437" s="43">
        <f t="shared" si="526"/>
        <v>505.5</v>
      </c>
      <c r="J437" s="43">
        <f t="shared" si="527"/>
        <v>46.5</v>
      </c>
      <c r="K437" s="43">
        <f t="shared" si="528"/>
        <v>0</v>
      </c>
      <c r="L437" s="32"/>
      <c r="M437" s="32"/>
      <c r="N437" s="32">
        <v>505.5</v>
      </c>
      <c r="O437" s="32">
        <v>46.5</v>
      </c>
      <c r="P437" s="32" t="s">
        <v>171</v>
      </c>
    </row>
    <row r="438" spans="2:16">
      <c r="B438" s="35">
        <v>118</v>
      </c>
      <c r="C438" s="5" t="s">
        <v>14</v>
      </c>
      <c r="D438" s="5" t="str">
        <f t="shared" si="529"/>
        <v>CHP</v>
      </c>
      <c r="E438" s="5" t="s">
        <v>58</v>
      </c>
      <c r="F438" s="5" t="str">
        <f t="shared" si="512"/>
        <v>RO</v>
      </c>
      <c r="G438" s="36" t="str">
        <f t="shared" si="530"/>
        <v>CAP_BND</v>
      </c>
      <c r="H438" s="5" t="s">
        <v>28</v>
      </c>
      <c r="I438" s="44">
        <f t="shared" si="526"/>
        <v>5.4</v>
      </c>
      <c r="J438" s="44">
        <f t="shared" si="527"/>
        <v>14.965000000000002</v>
      </c>
      <c r="K438" s="44">
        <f t="shared" si="528"/>
        <v>14.965000000000002</v>
      </c>
      <c r="L438" s="32"/>
      <c r="M438" s="32"/>
      <c r="N438" s="40">
        <v>5.4</v>
      </c>
      <c r="O438" s="40">
        <v>14.965000000000002</v>
      </c>
      <c r="P438" s="40">
        <v>14.965000000000002</v>
      </c>
    </row>
    <row r="439" spans="2:16">
      <c r="B439" s="26">
        <v>9</v>
      </c>
      <c r="C439" t="s">
        <v>1</v>
      </c>
      <c r="D439" s="6" t="str">
        <f>IF(SUM(I439:K439)=0,"\I: ","CHP")</f>
        <v xml:space="preserve">\I: </v>
      </c>
      <c r="E439" t="s">
        <v>59</v>
      </c>
      <c r="F439" s="34" t="s">
        <v>125</v>
      </c>
      <c r="G439" s="22" t="str">
        <f>$G$7</f>
        <v>CAP_BND</v>
      </c>
      <c r="H439" s="22" t="s">
        <v>29</v>
      </c>
      <c r="I439" s="43">
        <f>IF(N439="",0,N439)</f>
        <v>0</v>
      </c>
      <c r="J439" s="43">
        <f t="shared" si="527"/>
        <v>0</v>
      </c>
      <c r="K439" s="43">
        <f t="shared" si="528"/>
        <v>0</v>
      </c>
      <c r="L439" s="32"/>
      <c r="M439" s="32"/>
      <c r="N439" s="32" t="s">
        <v>171</v>
      </c>
      <c r="O439" s="32" t="s">
        <v>171</v>
      </c>
      <c r="P439" s="32" t="s">
        <v>171</v>
      </c>
    </row>
    <row r="440" spans="2:16">
      <c r="B440" s="26"/>
      <c r="C440" s="23" t="s">
        <v>92</v>
      </c>
      <c r="D440" s="6" t="str">
        <f t="shared" ref="D440" si="531">IF(SUM(I440:K440)=0,"\I: ","CHP")</f>
        <v>CHP</v>
      </c>
      <c r="E440" s="23" t="s">
        <v>60</v>
      </c>
      <c r="F440" s="6" t="str">
        <f>F439</f>
        <v>SE</v>
      </c>
      <c r="G440" s="22" t="str">
        <f>$G$7</f>
        <v>CAP_BND</v>
      </c>
      <c r="H440" t="s">
        <v>30</v>
      </c>
      <c r="I440" s="43">
        <f>IF(SUM(I441:I443)="",0,SUM(I441:I443))</f>
        <v>134</v>
      </c>
      <c r="J440" s="43">
        <f t="shared" ref="J440" si="532">IF(SUM(J441:J443)="",0,SUM(J441:J443))</f>
        <v>134</v>
      </c>
      <c r="K440" s="43">
        <f t="shared" ref="K440" si="533">IF(SUM(K441:K443)="",0,SUM(K441:K443))</f>
        <v>134</v>
      </c>
      <c r="L440" s="32"/>
      <c r="M440" s="32"/>
      <c r="N440" s="32"/>
      <c r="O440" s="32"/>
      <c r="P440" s="32"/>
    </row>
    <row r="441" spans="2:16">
      <c r="B441" s="26">
        <v>14</v>
      </c>
      <c r="C441" s="30" t="s">
        <v>2</v>
      </c>
      <c r="D441" s="6" t="s">
        <v>90</v>
      </c>
      <c r="E441" s="26"/>
      <c r="F441" s="6" t="str">
        <f t="shared" ref="F441:F456" si="534">F440</f>
        <v>SE</v>
      </c>
      <c r="G441" s="6" t="s">
        <v>90</v>
      </c>
      <c r="H441" s="28"/>
      <c r="I441" s="33">
        <f>IF(N441="",0,N441)</f>
        <v>0</v>
      </c>
      <c r="J441" s="33">
        <f t="shared" ref="J441:J443" si="535">IF(O441="",0,O441)</f>
        <v>0</v>
      </c>
      <c r="K441" s="33">
        <f t="shared" ref="K441:K443" si="536">IF(P441="",0,P441)</f>
        <v>0</v>
      </c>
      <c r="L441" s="33"/>
      <c r="M441" s="33"/>
      <c r="N441" s="32" t="s">
        <v>171</v>
      </c>
      <c r="O441" s="32" t="s">
        <v>171</v>
      </c>
      <c r="P441" s="32" t="s">
        <v>171</v>
      </c>
    </row>
    <row r="442" spans="2:16">
      <c r="B442" s="26">
        <v>19</v>
      </c>
      <c r="C442" s="30" t="s">
        <v>99</v>
      </c>
      <c r="D442" s="6" t="s">
        <v>90</v>
      </c>
      <c r="E442" s="26"/>
      <c r="F442" s="6" t="str">
        <f t="shared" si="534"/>
        <v>SE</v>
      </c>
      <c r="G442" s="6" t="s">
        <v>90</v>
      </c>
      <c r="H442" s="28"/>
      <c r="I442" s="33">
        <f t="shared" ref="I442:I443" si="537">IF(N442="",0,N442)</f>
        <v>0</v>
      </c>
      <c r="J442" s="33">
        <f t="shared" si="535"/>
        <v>0</v>
      </c>
      <c r="K442" s="33">
        <f t="shared" si="536"/>
        <v>0</v>
      </c>
      <c r="L442" s="33"/>
      <c r="M442" s="33"/>
      <c r="N442" s="32" t="s">
        <v>171</v>
      </c>
      <c r="O442" s="32" t="s">
        <v>171</v>
      </c>
      <c r="P442" s="32" t="s">
        <v>171</v>
      </c>
    </row>
    <row r="443" spans="2:16">
      <c r="B443" s="26">
        <v>24</v>
      </c>
      <c r="C443" s="30" t="s">
        <v>4</v>
      </c>
      <c r="D443" s="6" t="s">
        <v>90</v>
      </c>
      <c r="E443" s="26"/>
      <c r="F443" s="6" t="str">
        <f t="shared" si="534"/>
        <v>SE</v>
      </c>
      <c r="G443" s="6" t="s">
        <v>90</v>
      </c>
      <c r="H443" s="28"/>
      <c r="I443" s="33">
        <f t="shared" si="537"/>
        <v>134</v>
      </c>
      <c r="J443" s="33">
        <f t="shared" si="535"/>
        <v>134</v>
      </c>
      <c r="K443" s="33">
        <f t="shared" si="536"/>
        <v>134</v>
      </c>
      <c r="L443" s="33"/>
      <c r="M443" s="33"/>
      <c r="N443" s="32">
        <v>134</v>
      </c>
      <c r="O443" s="32">
        <v>134</v>
      </c>
      <c r="P443" s="32">
        <v>134</v>
      </c>
    </row>
    <row r="444" spans="2:16">
      <c r="B444" s="26"/>
      <c r="C444" s="23" t="s">
        <v>92</v>
      </c>
      <c r="D444" s="6" t="str">
        <f t="shared" ref="D444" si="538">IF(SUM(I444:K444)=0,"\I: ","CHP")</f>
        <v>CHP</v>
      </c>
      <c r="E444" s="23" t="s">
        <v>63</v>
      </c>
      <c r="F444" s="6" t="str">
        <f t="shared" si="534"/>
        <v>SE</v>
      </c>
      <c r="G444" s="22" t="str">
        <f>$G$7</f>
        <v>CAP_BND</v>
      </c>
      <c r="H444" t="s">
        <v>33</v>
      </c>
      <c r="I444" s="43">
        <f>IF(SUM(I445:I447)="",0,SUM(I445:I447))</f>
        <v>135.4</v>
      </c>
      <c r="J444" s="43">
        <f t="shared" ref="J444" si="539">IF(SUM(J445:J447)="",0,SUM(J445:J447))</f>
        <v>135.4</v>
      </c>
      <c r="K444" s="43">
        <f t="shared" ref="K444" si="540">IF(SUM(K445:K447)="",0,SUM(K445:K447))</f>
        <v>5.4</v>
      </c>
      <c r="L444" s="32"/>
      <c r="M444" s="32"/>
      <c r="N444" s="32">
        <v>135.4</v>
      </c>
      <c r="O444" s="32">
        <v>135.4</v>
      </c>
      <c r="P444" s="32"/>
    </row>
    <row r="445" spans="2:16">
      <c r="B445" s="26">
        <v>35</v>
      </c>
      <c r="C445" s="30" t="s">
        <v>2</v>
      </c>
      <c r="D445" s="6" t="s">
        <v>90</v>
      </c>
      <c r="E445" s="26"/>
      <c r="F445" s="6" t="str">
        <f t="shared" si="534"/>
        <v>SE</v>
      </c>
      <c r="G445" s="6" t="s">
        <v>90</v>
      </c>
      <c r="H445" s="28"/>
      <c r="I445" s="33">
        <f t="shared" ref="I445:I449" si="541">IF(N445="",0,N445)</f>
        <v>0</v>
      </c>
      <c r="J445" s="33">
        <f t="shared" ref="J445:J449" si="542">IF(O445="",0,O445)</f>
        <v>0</v>
      </c>
      <c r="K445" s="33">
        <f t="shared" ref="K445:K449" si="543">IF(P445="",0,P445)</f>
        <v>0</v>
      </c>
      <c r="L445" s="33"/>
      <c r="M445" s="33"/>
      <c r="N445" s="32" t="s">
        <v>171</v>
      </c>
      <c r="O445" s="32" t="s">
        <v>171</v>
      </c>
      <c r="P445" s="32" t="s">
        <v>171</v>
      </c>
    </row>
    <row r="446" spans="2:16">
      <c r="B446" s="26">
        <v>40</v>
      </c>
      <c r="C446" s="30" t="s">
        <v>99</v>
      </c>
      <c r="D446" s="6" t="s">
        <v>90</v>
      </c>
      <c r="E446" s="26"/>
      <c r="F446" s="6" t="str">
        <f t="shared" si="534"/>
        <v>SE</v>
      </c>
      <c r="G446" s="6" t="s">
        <v>90</v>
      </c>
      <c r="H446" s="28"/>
      <c r="I446" s="33">
        <f t="shared" si="541"/>
        <v>0</v>
      </c>
      <c r="J446" s="33">
        <f t="shared" si="542"/>
        <v>0</v>
      </c>
      <c r="K446" s="33">
        <f t="shared" si="543"/>
        <v>0</v>
      </c>
      <c r="L446" s="33"/>
      <c r="M446" s="33"/>
      <c r="N446" s="32" t="s">
        <v>171</v>
      </c>
      <c r="O446" s="32" t="s">
        <v>171</v>
      </c>
      <c r="P446" s="32" t="s">
        <v>171</v>
      </c>
    </row>
    <row r="447" spans="2:16">
      <c r="B447" s="26">
        <v>45</v>
      </c>
      <c r="C447" s="30" t="s">
        <v>4</v>
      </c>
      <c r="D447" s="6" t="s">
        <v>90</v>
      </c>
      <c r="E447" s="26"/>
      <c r="F447" s="6" t="str">
        <f t="shared" si="534"/>
        <v>SE</v>
      </c>
      <c r="G447" s="6" t="s">
        <v>90</v>
      </c>
      <c r="H447" s="28"/>
      <c r="I447" s="33">
        <f t="shared" si="541"/>
        <v>135.4</v>
      </c>
      <c r="J447" s="33">
        <f t="shared" si="542"/>
        <v>135.4</v>
      </c>
      <c r="K447" s="33">
        <f t="shared" si="543"/>
        <v>5.4</v>
      </c>
      <c r="L447" s="33"/>
      <c r="M447" s="33"/>
      <c r="N447" s="32">
        <v>135.4</v>
      </c>
      <c r="O447" s="32">
        <v>135.4</v>
      </c>
      <c r="P447" s="32">
        <v>5.4</v>
      </c>
    </row>
    <row r="448" spans="2:16">
      <c r="B448" s="31">
        <v>51</v>
      </c>
      <c r="C448" t="s">
        <v>7</v>
      </c>
      <c r="D448" s="6" t="str">
        <f t="shared" ref="D448:D450" si="544">IF(SUM(I448:K448)=0,"\I: ","CHP")</f>
        <v>CHP</v>
      </c>
      <c r="E448" t="s">
        <v>64</v>
      </c>
      <c r="F448" s="6" t="str">
        <f t="shared" si="534"/>
        <v>SE</v>
      </c>
      <c r="G448" s="22" t="str">
        <f t="shared" ref="G448:G450" si="545">$G$7</f>
        <v>CAP_BND</v>
      </c>
      <c r="H448" t="s">
        <v>34</v>
      </c>
      <c r="I448" s="43">
        <f t="shared" si="541"/>
        <v>493</v>
      </c>
      <c r="J448" s="43">
        <f t="shared" si="542"/>
        <v>493</v>
      </c>
      <c r="K448" s="43">
        <f t="shared" si="543"/>
        <v>493</v>
      </c>
      <c r="L448" s="32"/>
      <c r="M448" s="32"/>
      <c r="N448" s="32">
        <v>493</v>
      </c>
      <c r="O448" s="32">
        <v>493</v>
      </c>
      <c r="P448" s="32">
        <v>493</v>
      </c>
    </row>
    <row r="449" spans="2:16">
      <c r="B449" s="26">
        <v>56</v>
      </c>
      <c r="C449" t="s">
        <v>8</v>
      </c>
      <c r="D449" s="6" t="str">
        <f t="shared" si="544"/>
        <v>CHP</v>
      </c>
      <c r="E449" t="s">
        <v>65</v>
      </c>
      <c r="F449" s="6" t="str">
        <f t="shared" si="534"/>
        <v>SE</v>
      </c>
      <c r="G449" s="22" t="str">
        <f t="shared" si="545"/>
        <v>CAP_BND</v>
      </c>
      <c r="H449" t="s">
        <v>35</v>
      </c>
      <c r="I449" s="43">
        <f t="shared" si="541"/>
        <v>150.5</v>
      </c>
      <c r="J449" s="43">
        <f t="shared" si="542"/>
        <v>145.80000000000001</v>
      </c>
      <c r="K449" s="43">
        <f t="shared" si="543"/>
        <v>145.80000000000001</v>
      </c>
      <c r="L449" s="32"/>
      <c r="M449" s="32"/>
      <c r="N449" s="32">
        <v>150.5</v>
      </c>
      <c r="O449" s="32">
        <v>145.80000000000001</v>
      </c>
      <c r="P449" s="32">
        <v>145.80000000000001</v>
      </c>
    </row>
    <row r="450" spans="2:16">
      <c r="B450" s="26"/>
      <c r="C450" s="23" t="s">
        <v>93</v>
      </c>
      <c r="D450" s="6" t="str">
        <f t="shared" si="544"/>
        <v>CHP</v>
      </c>
      <c r="E450" s="23" t="s">
        <v>66</v>
      </c>
      <c r="F450" s="6" t="str">
        <f t="shared" si="534"/>
        <v>SE</v>
      </c>
      <c r="G450" s="22" t="str">
        <f t="shared" si="545"/>
        <v>CAP_BND</v>
      </c>
      <c r="H450" t="s">
        <v>36</v>
      </c>
      <c r="I450" s="43">
        <f>IF(SUM(I451:I453)="",0,SUM(I451:I453))</f>
        <v>286.7</v>
      </c>
      <c r="J450" s="43">
        <f t="shared" ref="J450" si="546">IF(SUM(J451:J453)="",0,SUM(J451:J453))</f>
        <v>279.7</v>
      </c>
      <c r="K450" s="43">
        <f t="shared" ref="K450" si="547">IF(SUM(K451:K453)="",0,SUM(K451:K453))</f>
        <v>241.7</v>
      </c>
      <c r="L450" s="32"/>
      <c r="M450" s="32"/>
      <c r="N450" s="32"/>
      <c r="O450" s="32"/>
      <c r="P450" s="32"/>
    </row>
    <row r="451" spans="2:16">
      <c r="B451" s="26">
        <v>61</v>
      </c>
      <c r="C451" s="29" t="s">
        <v>4</v>
      </c>
      <c r="D451" s="6" t="s">
        <v>90</v>
      </c>
      <c r="E451" s="27"/>
      <c r="F451" s="6" t="str">
        <f t="shared" si="534"/>
        <v>SE</v>
      </c>
      <c r="G451" s="6" t="s">
        <v>90</v>
      </c>
      <c r="H451" s="28"/>
      <c r="I451" s="33">
        <f t="shared" ref="I451:I456" si="548">IF(N451="",0,N451)</f>
        <v>147.69999999999999</v>
      </c>
      <c r="J451" s="33">
        <f t="shared" ref="J451:J457" si="549">IF(O451="",0,O451)</f>
        <v>147.69999999999999</v>
      </c>
      <c r="K451" s="33">
        <f t="shared" ref="K451:K457" si="550">IF(P451="",0,P451)</f>
        <v>147.69999999999999</v>
      </c>
      <c r="L451" s="33"/>
      <c r="M451" s="33"/>
      <c r="N451" s="32">
        <v>147.69999999999999</v>
      </c>
      <c r="O451" s="32">
        <v>147.69999999999999</v>
      </c>
      <c r="P451" s="32">
        <v>147.69999999999999</v>
      </c>
    </row>
    <row r="452" spans="2:16">
      <c r="B452" s="26">
        <v>71</v>
      </c>
      <c r="C452" s="29" t="s">
        <v>10</v>
      </c>
      <c r="D452" s="6" t="s">
        <v>90</v>
      </c>
      <c r="E452" s="27"/>
      <c r="F452" s="6" t="str">
        <f t="shared" si="534"/>
        <v>SE</v>
      </c>
      <c r="G452" s="6" t="s">
        <v>90</v>
      </c>
      <c r="H452" s="28"/>
      <c r="I452" s="33">
        <f t="shared" si="548"/>
        <v>132</v>
      </c>
      <c r="J452" s="33">
        <f t="shared" si="549"/>
        <v>132</v>
      </c>
      <c r="K452" s="33">
        <f t="shared" si="550"/>
        <v>94</v>
      </c>
      <c r="L452" s="33"/>
      <c r="M452" s="33"/>
      <c r="N452" s="32">
        <v>132</v>
      </c>
      <c r="O452" s="32">
        <v>132</v>
      </c>
      <c r="P452" s="32">
        <v>94</v>
      </c>
    </row>
    <row r="453" spans="2:16">
      <c r="B453" s="26">
        <v>76</v>
      </c>
      <c r="C453" s="29" t="s">
        <v>101</v>
      </c>
      <c r="D453" s="6" t="s">
        <v>90</v>
      </c>
      <c r="E453" s="27"/>
      <c r="F453" s="6" t="str">
        <f t="shared" si="534"/>
        <v>SE</v>
      </c>
      <c r="G453" s="6" t="s">
        <v>90</v>
      </c>
      <c r="H453" s="28"/>
      <c r="I453" s="33">
        <f t="shared" si="548"/>
        <v>7</v>
      </c>
      <c r="J453" s="33">
        <f t="shared" si="549"/>
        <v>0</v>
      </c>
      <c r="K453" s="33">
        <f t="shared" si="550"/>
        <v>0</v>
      </c>
      <c r="L453" s="33"/>
      <c r="M453" s="33"/>
      <c r="N453" s="32">
        <v>7</v>
      </c>
      <c r="O453" s="32" t="s">
        <v>171</v>
      </c>
      <c r="P453" s="32" t="s">
        <v>171</v>
      </c>
    </row>
    <row r="454" spans="2:16">
      <c r="B454" s="26">
        <v>81</v>
      </c>
      <c r="C454" t="s">
        <v>12</v>
      </c>
      <c r="D454" s="6" t="str">
        <f t="shared" ref="D454:D456" si="551">IF(SUM(I454:K454)=0,"\I: ","CHP")</f>
        <v>CHP</v>
      </c>
      <c r="E454" t="s">
        <v>62</v>
      </c>
      <c r="F454" s="6" t="str">
        <f t="shared" si="534"/>
        <v>SE</v>
      </c>
      <c r="G454" s="22" t="str">
        <f t="shared" ref="G454:G456" si="552">$G$7</f>
        <v>CAP_BND</v>
      </c>
      <c r="H454" t="s">
        <v>32</v>
      </c>
      <c r="I454" s="43">
        <f t="shared" si="548"/>
        <v>127.80000000000001</v>
      </c>
      <c r="J454" s="43">
        <f t="shared" si="549"/>
        <v>38.300000000000004</v>
      </c>
      <c r="K454" s="43">
        <f t="shared" si="550"/>
        <v>0</v>
      </c>
      <c r="L454" s="32"/>
      <c r="M454" s="32"/>
      <c r="N454" s="32">
        <v>127.80000000000001</v>
      </c>
      <c r="O454" s="32">
        <v>38.300000000000004</v>
      </c>
      <c r="P454" s="32" t="s">
        <v>171</v>
      </c>
    </row>
    <row r="455" spans="2:16">
      <c r="B455" s="26">
        <v>102</v>
      </c>
      <c r="C455" t="s">
        <v>13</v>
      </c>
      <c r="D455" s="6" t="str">
        <f t="shared" si="551"/>
        <v>CHP</v>
      </c>
      <c r="E455" t="s">
        <v>61</v>
      </c>
      <c r="F455" s="6" t="str">
        <f t="shared" si="534"/>
        <v>SE</v>
      </c>
      <c r="G455" s="22" t="str">
        <f t="shared" si="552"/>
        <v>CAP_BND</v>
      </c>
      <c r="H455" t="s">
        <v>31</v>
      </c>
      <c r="I455" s="43">
        <f t="shared" si="548"/>
        <v>482.7</v>
      </c>
      <c r="J455" s="43">
        <f t="shared" si="549"/>
        <v>408.59999999999997</v>
      </c>
      <c r="K455" s="43">
        <f t="shared" si="550"/>
        <v>267.7</v>
      </c>
      <c r="L455" s="32"/>
      <c r="M455" s="32"/>
      <c r="N455" s="32">
        <v>482.7</v>
      </c>
      <c r="O455" s="32">
        <v>408.59999999999997</v>
      </c>
      <c r="P455" s="32">
        <v>267.7</v>
      </c>
    </row>
    <row r="456" spans="2:16">
      <c r="B456" s="35">
        <v>118</v>
      </c>
      <c r="C456" s="5" t="s">
        <v>14</v>
      </c>
      <c r="D456" s="5" t="str">
        <f t="shared" si="551"/>
        <v>CHP</v>
      </c>
      <c r="E456" s="5" t="s">
        <v>58</v>
      </c>
      <c r="F456" s="5" t="str">
        <f t="shared" si="534"/>
        <v>SE</v>
      </c>
      <c r="G456" s="36" t="str">
        <f t="shared" si="552"/>
        <v>CAP_BND</v>
      </c>
      <c r="H456" s="5" t="s">
        <v>28</v>
      </c>
      <c r="I456" s="44">
        <f t="shared" si="548"/>
        <v>3429.52</v>
      </c>
      <c r="J456" s="44">
        <f t="shared" si="549"/>
        <v>3701.87</v>
      </c>
      <c r="K456" s="44">
        <f t="shared" si="550"/>
        <v>3376.87</v>
      </c>
      <c r="L456" s="32"/>
      <c r="M456" s="32"/>
      <c r="N456" s="40">
        <v>3429.52</v>
      </c>
      <c r="O456" s="40">
        <v>3701.87</v>
      </c>
      <c r="P456" s="40">
        <v>3376.87</v>
      </c>
    </row>
    <row r="457" spans="2:16">
      <c r="B457" s="26">
        <v>9</v>
      </c>
      <c r="C457" t="s">
        <v>1</v>
      </c>
      <c r="D457" s="6" t="str">
        <f>IF(SUM(I457:K457)=0,"\I: ","CHP")</f>
        <v xml:space="preserve">\I: </v>
      </c>
      <c r="E457" t="s">
        <v>59</v>
      </c>
      <c r="F457" s="34" t="s">
        <v>126</v>
      </c>
      <c r="G457" s="22" t="str">
        <f>$G$7</f>
        <v>CAP_BND</v>
      </c>
      <c r="H457" s="22" t="s">
        <v>29</v>
      </c>
      <c r="I457" s="43">
        <f>IF(N457="",0,N457)</f>
        <v>0</v>
      </c>
      <c r="J457" s="43">
        <f t="shared" si="549"/>
        <v>0</v>
      </c>
      <c r="K457" s="43">
        <f t="shared" si="550"/>
        <v>0</v>
      </c>
      <c r="L457" s="32"/>
      <c r="M457" s="32"/>
      <c r="N457" s="32" t="s">
        <v>171</v>
      </c>
      <c r="O457" s="32" t="s">
        <v>171</v>
      </c>
      <c r="P457" s="32" t="s">
        <v>171</v>
      </c>
    </row>
    <row r="458" spans="2:16">
      <c r="B458" s="26"/>
      <c r="C458" s="23" t="s">
        <v>92</v>
      </c>
      <c r="D458" s="6" t="str">
        <f t="shared" ref="D458" si="553">IF(SUM(I458:K458)=0,"\I: ","CHP")</f>
        <v>CHP</v>
      </c>
      <c r="E458" s="23" t="s">
        <v>60</v>
      </c>
      <c r="F458" s="6" t="str">
        <f>F457</f>
        <v>SI</v>
      </c>
      <c r="G458" s="22" t="str">
        <f>$G$7</f>
        <v>CAP_BND</v>
      </c>
      <c r="H458" t="s">
        <v>30</v>
      </c>
      <c r="I458" s="43">
        <f>IF(SUM(I459:I461)="",0,SUM(I459:I461))</f>
        <v>103</v>
      </c>
      <c r="J458" s="43">
        <f t="shared" ref="J458" si="554">IF(SUM(J459:J461)="",0,SUM(J459:J461))</f>
        <v>103</v>
      </c>
      <c r="K458" s="43">
        <f t="shared" ref="K458" si="555">IF(SUM(K459:K461)="",0,SUM(K459:K461))</f>
        <v>45</v>
      </c>
      <c r="L458" s="32"/>
      <c r="M458" s="32"/>
      <c r="N458" s="32"/>
      <c r="O458" s="32"/>
      <c r="P458" s="32"/>
    </row>
    <row r="459" spans="2:16">
      <c r="B459" s="26">
        <v>14</v>
      </c>
      <c r="C459" s="30" t="s">
        <v>2</v>
      </c>
      <c r="D459" s="6" t="s">
        <v>90</v>
      </c>
      <c r="E459" s="26"/>
      <c r="F459" s="6" t="str">
        <f t="shared" ref="F459:F474" si="556">F458</f>
        <v>SI</v>
      </c>
      <c r="G459" s="6" t="s">
        <v>90</v>
      </c>
      <c r="H459" s="28"/>
      <c r="I459" s="33">
        <f>IF(N459="",0,N459)</f>
        <v>0</v>
      </c>
      <c r="J459" s="33">
        <f t="shared" ref="J459:J461" si="557">IF(O459="",0,O459)</f>
        <v>0</v>
      </c>
      <c r="K459" s="33">
        <f t="shared" ref="K459:K461" si="558">IF(P459="",0,P459)</f>
        <v>0</v>
      </c>
      <c r="L459" s="33"/>
      <c r="M459" s="33"/>
      <c r="N459" s="32" t="s">
        <v>171</v>
      </c>
      <c r="O459" s="32" t="s">
        <v>171</v>
      </c>
      <c r="P459" s="32" t="s">
        <v>171</v>
      </c>
    </row>
    <row r="460" spans="2:16">
      <c r="B460" s="26">
        <v>19</v>
      </c>
      <c r="C460" s="30" t="s">
        <v>99</v>
      </c>
      <c r="D460" s="6" t="s">
        <v>90</v>
      </c>
      <c r="E460" s="26"/>
      <c r="F460" s="6" t="str">
        <f t="shared" si="556"/>
        <v>SI</v>
      </c>
      <c r="G460" s="6" t="s">
        <v>90</v>
      </c>
      <c r="H460" s="28"/>
      <c r="I460" s="33">
        <f t="shared" ref="I460:I461" si="559">IF(N460="",0,N460)</f>
        <v>0</v>
      </c>
      <c r="J460" s="33">
        <f t="shared" si="557"/>
        <v>0</v>
      </c>
      <c r="K460" s="33">
        <f t="shared" si="558"/>
        <v>0</v>
      </c>
      <c r="L460" s="33"/>
      <c r="M460" s="33"/>
      <c r="N460" s="32" t="s">
        <v>171</v>
      </c>
      <c r="O460" s="32" t="s">
        <v>171</v>
      </c>
      <c r="P460" s="32" t="s">
        <v>171</v>
      </c>
    </row>
    <row r="461" spans="2:16">
      <c r="B461" s="26">
        <v>24</v>
      </c>
      <c r="C461" s="30" t="s">
        <v>4</v>
      </c>
      <c r="D461" s="6" t="s">
        <v>90</v>
      </c>
      <c r="E461" s="26"/>
      <c r="F461" s="6" t="str">
        <f t="shared" si="556"/>
        <v>SI</v>
      </c>
      <c r="G461" s="6" t="s">
        <v>90</v>
      </c>
      <c r="H461" s="28"/>
      <c r="I461" s="33">
        <f t="shared" si="559"/>
        <v>103</v>
      </c>
      <c r="J461" s="33">
        <f t="shared" si="557"/>
        <v>103</v>
      </c>
      <c r="K461" s="33">
        <f t="shared" si="558"/>
        <v>45</v>
      </c>
      <c r="L461" s="33"/>
      <c r="M461" s="33"/>
      <c r="N461" s="32">
        <v>103</v>
      </c>
      <c r="O461" s="32">
        <v>103</v>
      </c>
      <c r="P461" s="32">
        <v>45</v>
      </c>
    </row>
    <row r="462" spans="2:16">
      <c r="B462" s="26"/>
      <c r="C462" s="23" t="s">
        <v>92</v>
      </c>
      <c r="D462" s="6" t="str">
        <f t="shared" ref="D462" si="560">IF(SUM(I462:K462)=0,"\I: ","CHP")</f>
        <v>CHP</v>
      </c>
      <c r="E462" s="23" t="s">
        <v>63</v>
      </c>
      <c r="F462" s="6" t="str">
        <f t="shared" si="556"/>
        <v>SI</v>
      </c>
      <c r="G462" s="22" t="str">
        <f>$G$7</f>
        <v>CAP_BND</v>
      </c>
      <c r="H462" t="s">
        <v>33</v>
      </c>
      <c r="I462" s="43">
        <f>IF(SUM(I463:I465)="",0,SUM(I463:I465))</f>
        <v>611</v>
      </c>
      <c r="J462" s="43">
        <f t="shared" ref="J462" si="561">IF(SUM(J463:J465)="",0,SUM(J463:J465))</f>
        <v>543</v>
      </c>
      <c r="K462" s="43">
        <f t="shared" ref="K462" si="562">IF(SUM(K463:K465)="",0,SUM(K463:K465))</f>
        <v>300</v>
      </c>
      <c r="L462" s="32"/>
      <c r="M462" s="32"/>
      <c r="N462" s="32">
        <v>611</v>
      </c>
      <c r="O462" s="32">
        <v>543</v>
      </c>
      <c r="P462" s="32"/>
    </row>
    <row r="463" spans="2:16">
      <c r="B463" s="26">
        <v>35</v>
      </c>
      <c r="C463" s="30" t="s">
        <v>2</v>
      </c>
      <c r="D463" s="6" t="s">
        <v>90</v>
      </c>
      <c r="E463" s="26"/>
      <c r="F463" s="6" t="str">
        <f t="shared" si="556"/>
        <v>SI</v>
      </c>
      <c r="G463" s="6" t="s">
        <v>90</v>
      </c>
      <c r="H463" s="28"/>
      <c r="I463" s="33">
        <f t="shared" ref="I463:I467" si="563">IF(N463="",0,N463)</f>
        <v>0</v>
      </c>
      <c r="J463" s="33">
        <f t="shared" ref="J463:J467" si="564">IF(O463="",0,O463)</f>
        <v>0</v>
      </c>
      <c r="K463" s="33">
        <f t="shared" ref="K463:K467" si="565">IF(P463="",0,P463)</f>
        <v>0</v>
      </c>
      <c r="L463" s="33"/>
      <c r="M463" s="33"/>
      <c r="N463" s="32" t="s">
        <v>171</v>
      </c>
      <c r="O463" s="32" t="s">
        <v>171</v>
      </c>
      <c r="P463" s="32" t="s">
        <v>171</v>
      </c>
    </row>
    <row r="464" spans="2:16">
      <c r="B464" s="26">
        <v>40</v>
      </c>
      <c r="C464" s="30" t="s">
        <v>99</v>
      </c>
      <c r="D464" s="6" t="s">
        <v>90</v>
      </c>
      <c r="E464" s="26"/>
      <c r="F464" s="6" t="str">
        <f t="shared" si="556"/>
        <v>SI</v>
      </c>
      <c r="G464" s="6" t="s">
        <v>90</v>
      </c>
      <c r="H464" s="28"/>
      <c r="I464" s="33">
        <f t="shared" si="563"/>
        <v>0</v>
      </c>
      <c r="J464" s="33">
        <f t="shared" si="564"/>
        <v>0</v>
      </c>
      <c r="K464" s="33">
        <f t="shared" si="565"/>
        <v>0</v>
      </c>
      <c r="L464" s="33"/>
      <c r="M464" s="33"/>
      <c r="N464" s="32" t="s">
        <v>171</v>
      </c>
      <c r="O464" s="32" t="s">
        <v>171</v>
      </c>
      <c r="P464" s="32" t="s">
        <v>171</v>
      </c>
    </row>
    <row r="465" spans="2:16">
      <c r="B465" s="26">
        <v>45</v>
      </c>
      <c r="C465" s="30" t="s">
        <v>4</v>
      </c>
      <c r="D465" s="6" t="s">
        <v>90</v>
      </c>
      <c r="E465" s="26"/>
      <c r="F465" s="6" t="str">
        <f t="shared" si="556"/>
        <v>SI</v>
      </c>
      <c r="G465" s="6" t="s">
        <v>90</v>
      </c>
      <c r="H465" s="28"/>
      <c r="I465" s="33">
        <f t="shared" si="563"/>
        <v>611</v>
      </c>
      <c r="J465" s="33">
        <f t="shared" si="564"/>
        <v>543</v>
      </c>
      <c r="K465" s="33">
        <f t="shared" si="565"/>
        <v>300</v>
      </c>
      <c r="L465" s="33"/>
      <c r="M465" s="33"/>
      <c r="N465" s="32">
        <v>611</v>
      </c>
      <c r="O465" s="32">
        <v>543</v>
      </c>
      <c r="P465" s="32">
        <v>300</v>
      </c>
    </row>
    <row r="466" spans="2:16">
      <c r="B466" s="31">
        <v>51</v>
      </c>
      <c r="C466" t="s">
        <v>7</v>
      </c>
      <c r="D466" s="6" t="str">
        <f t="shared" ref="D466:D468" si="566">IF(SUM(I466:K466)=0,"\I: ","CHP")</f>
        <v xml:space="preserve">\I: </v>
      </c>
      <c r="E466" t="s">
        <v>64</v>
      </c>
      <c r="F466" s="6" t="str">
        <f t="shared" si="556"/>
        <v>SI</v>
      </c>
      <c r="G466" s="22" t="str">
        <f t="shared" ref="G466:G468" si="567">$G$7</f>
        <v>CAP_BND</v>
      </c>
      <c r="H466" t="s">
        <v>34</v>
      </c>
      <c r="I466" s="43">
        <f t="shared" si="563"/>
        <v>0</v>
      </c>
      <c r="J466" s="43">
        <f t="shared" si="564"/>
        <v>0</v>
      </c>
      <c r="K466" s="43">
        <f t="shared" si="565"/>
        <v>0</v>
      </c>
      <c r="L466" s="32"/>
      <c r="M466" s="32"/>
      <c r="N466" s="32" t="s">
        <v>171</v>
      </c>
      <c r="O466" s="32" t="s">
        <v>171</v>
      </c>
      <c r="P466" s="32" t="s">
        <v>171</v>
      </c>
    </row>
    <row r="467" spans="2:16">
      <c r="B467" s="26">
        <v>56</v>
      </c>
      <c r="C467" t="s">
        <v>8</v>
      </c>
      <c r="D467" s="6" t="str">
        <f t="shared" si="566"/>
        <v>CHP</v>
      </c>
      <c r="E467" t="s">
        <v>65</v>
      </c>
      <c r="F467" s="6" t="str">
        <f t="shared" si="556"/>
        <v>SI</v>
      </c>
      <c r="G467" s="22" t="str">
        <f t="shared" si="567"/>
        <v>CAP_BND</v>
      </c>
      <c r="H467" t="s">
        <v>35</v>
      </c>
      <c r="I467" s="43">
        <f t="shared" si="563"/>
        <v>203.8</v>
      </c>
      <c r="J467" s="43">
        <f t="shared" si="564"/>
        <v>203.8</v>
      </c>
      <c r="K467" s="43">
        <f t="shared" si="565"/>
        <v>200</v>
      </c>
      <c r="L467" s="32"/>
      <c r="M467" s="32"/>
      <c r="N467" s="32">
        <v>203.8</v>
      </c>
      <c r="O467" s="32">
        <v>203.8</v>
      </c>
      <c r="P467" s="32">
        <v>200</v>
      </c>
    </row>
    <row r="468" spans="2:16">
      <c r="B468" s="26"/>
      <c r="C468" s="23" t="s">
        <v>93</v>
      </c>
      <c r="D468" s="6" t="str">
        <f t="shared" si="566"/>
        <v xml:space="preserve">\I: </v>
      </c>
      <c r="E468" s="23" t="s">
        <v>66</v>
      </c>
      <c r="F468" s="6" t="str">
        <f t="shared" si="556"/>
        <v>SI</v>
      </c>
      <c r="G468" s="22" t="str">
        <f t="shared" si="567"/>
        <v>CAP_BND</v>
      </c>
      <c r="H468" t="s">
        <v>36</v>
      </c>
      <c r="I468" s="43">
        <f>IF(SUM(I469:I471)="",0,SUM(I469:I471))</f>
        <v>0</v>
      </c>
      <c r="J468" s="43">
        <f t="shared" ref="J468" si="568">IF(SUM(J469:J471)="",0,SUM(J469:J471))</f>
        <v>0</v>
      </c>
      <c r="K468" s="43">
        <f t="shared" ref="K468" si="569">IF(SUM(K469:K471)="",0,SUM(K469:K471))</f>
        <v>0</v>
      </c>
      <c r="L468" s="32"/>
      <c r="M468" s="32"/>
      <c r="N468" s="32"/>
      <c r="O468" s="32"/>
      <c r="P468" s="32"/>
    </row>
    <row r="469" spans="2:16">
      <c r="B469" s="26">
        <v>61</v>
      </c>
      <c r="C469" s="29" t="s">
        <v>4</v>
      </c>
      <c r="D469" s="6" t="s">
        <v>90</v>
      </c>
      <c r="E469" s="27"/>
      <c r="F469" s="6" t="str">
        <f t="shared" si="556"/>
        <v>SI</v>
      </c>
      <c r="G469" s="6" t="s">
        <v>90</v>
      </c>
      <c r="H469" s="28"/>
      <c r="I469" s="33">
        <f t="shared" ref="I469:I474" si="570">IF(N469="",0,N469)</f>
        <v>0</v>
      </c>
      <c r="J469" s="33">
        <f t="shared" ref="J469:J475" si="571">IF(O469="",0,O469)</f>
        <v>0</v>
      </c>
      <c r="K469" s="33">
        <f t="shared" ref="K469:K475" si="572">IF(P469="",0,P469)</f>
        <v>0</v>
      </c>
      <c r="L469" s="33"/>
      <c r="M469" s="33"/>
      <c r="N469" s="32" t="s">
        <v>171</v>
      </c>
      <c r="O469" s="32" t="s">
        <v>171</v>
      </c>
      <c r="P469" s="32" t="s">
        <v>171</v>
      </c>
    </row>
    <row r="470" spans="2:16">
      <c r="B470" s="26">
        <v>71</v>
      </c>
      <c r="C470" s="29" t="s">
        <v>10</v>
      </c>
      <c r="D470" s="6" t="s">
        <v>90</v>
      </c>
      <c r="E470" s="27"/>
      <c r="F470" s="6" t="str">
        <f t="shared" si="556"/>
        <v>SI</v>
      </c>
      <c r="G470" s="6" t="s">
        <v>90</v>
      </c>
      <c r="H470" s="28"/>
      <c r="I470" s="33">
        <f t="shared" si="570"/>
        <v>0</v>
      </c>
      <c r="J470" s="33">
        <f t="shared" si="571"/>
        <v>0</v>
      </c>
      <c r="K470" s="33">
        <f t="shared" si="572"/>
        <v>0</v>
      </c>
      <c r="L470" s="33"/>
      <c r="M470" s="33"/>
      <c r="N470" s="32" t="s">
        <v>171</v>
      </c>
      <c r="O470" s="32" t="s">
        <v>171</v>
      </c>
      <c r="P470" s="32" t="s">
        <v>171</v>
      </c>
    </row>
    <row r="471" spans="2:16">
      <c r="B471" s="26">
        <v>76</v>
      </c>
      <c r="C471" s="29" t="s">
        <v>101</v>
      </c>
      <c r="D471" s="6" t="s">
        <v>90</v>
      </c>
      <c r="E471" s="27"/>
      <c r="F471" s="6" t="str">
        <f t="shared" si="556"/>
        <v>SI</v>
      </c>
      <c r="G471" s="6" t="s">
        <v>90</v>
      </c>
      <c r="H471" s="28"/>
      <c r="I471" s="33">
        <f t="shared" si="570"/>
        <v>0</v>
      </c>
      <c r="J471" s="33">
        <f t="shared" si="571"/>
        <v>0</v>
      </c>
      <c r="K471" s="33">
        <f t="shared" si="572"/>
        <v>0</v>
      </c>
      <c r="L471" s="33"/>
      <c r="M471" s="33"/>
      <c r="N471" s="32" t="s">
        <v>171</v>
      </c>
      <c r="O471" s="32" t="s">
        <v>171</v>
      </c>
      <c r="P471" s="32" t="s">
        <v>171</v>
      </c>
    </row>
    <row r="472" spans="2:16">
      <c r="B472" s="26">
        <v>81</v>
      </c>
      <c r="C472" t="s">
        <v>12</v>
      </c>
      <c r="D472" s="6" t="str">
        <f t="shared" ref="D472:D474" si="573">IF(SUM(I472:K472)=0,"\I: ","CHP")</f>
        <v>CHP</v>
      </c>
      <c r="E472" t="s">
        <v>62</v>
      </c>
      <c r="F472" s="6" t="str">
        <f t="shared" si="556"/>
        <v>SI</v>
      </c>
      <c r="G472" s="22" t="str">
        <f t="shared" ref="G472:G474" si="574">$G$7</f>
        <v>CAP_BND</v>
      </c>
      <c r="H472" t="s">
        <v>32</v>
      </c>
      <c r="I472" s="43">
        <f t="shared" si="570"/>
        <v>0.2</v>
      </c>
      <c r="J472" s="43">
        <f t="shared" si="571"/>
        <v>0.96</v>
      </c>
      <c r="K472" s="43">
        <f t="shared" si="572"/>
        <v>0.96</v>
      </c>
      <c r="L472" s="32"/>
      <c r="M472" s="32"/>
      <c r="N472" s="32">
        <v>0.2</v>
      </c>
      <c r="O472" s="32">
        <v>0.96</v>
      </c>
      <c r="P472" s="32">
        <v>0.96</v>
      </c>
    </row>
    <row r="473" spans="2:16">
      <c r="B473" s="26">
        <v>102</v>
      </c>
      <c r="C473" t="s">
        <v>13</v>
      </c>
      <c r="D473" s="6" t="str">
        <f t="shared" si="573"/>
        <v>CHP</v>
      </c>
      <c r="E473" t="s">
        <v>61</v>
      </c>
      <c r="F473" s="6" t="str">
        <f t="shared" si="556"/>
        <v>SI</v>
      </c>
      <c r="G473" s="22" t="str">
        <f t="shared" si="574"/>
        <v>CAP_BND</v>
      </c>
      <c r="H473" t="s">
        <v>31</v>
      </c>
      <c r="I473" s="43">
        <f t="shared" si="570"/>
        <v>35.299999999999997</v>
      </c>
      <c r="J473" s="43">
        <f t="shared" si="571"/>
        <v>20.3</v>
      </c>
      <c r="K473" s="43">
        <f t="shared" si="572"/>
        <v>2</v>
      </c>
      <c r="L473" s="32"/>
      <c r="M473" s="32"/>
      <c r="N473" s="32">
        <v>35.299999999999997</v>
      </c>
      <c r="O473" s="32">
        <v>20.3</v>
      </c>
      <c r="P473" s="32">
        <v>2</v>
      </c>
    </row>
    <row r="474" spans="2:16">
      <c r="B474" s="35">
        <v>118</v>
      </c>
      <c r="C474" s="5" t="s">
        <v>14</v>
      </c>
      <c r="D474" s="5" t="str">
        <f t="shared" si="573"/>
        <v>CHP</v>
      </c>
      <c r="E474" s="5" t="s">
        <v>58</v>
      </c>
      <c r="F474" s="5" t="str">
        <f t="shared" si="556"/>
        <v>SI</v>
      </c>
      <c r="G474" s="36" t="str">
        <f t="shared" si="574"/>
        <v>CAP_BND</v>
      </c>
      <c r="H474" s="5" t="s">
        <v>28</v>
      </c>
      <c r="I474" s="44">
        <f t="shared" si="570"/>
        <v>6.34</v>
      </c>
      <c r="J474" s="44">
        <f t="shared" si="571"/>
        <v>6.34</v>
      </c>
      <c r="K474" s="44">
        <f t="shared" si="572"/>
        <v>6.34</v>
      </c>
      <c r="L474" s="32"/>
      <c r="M474" s="32"/>
      <c r="N474" s="40">
        <v>6.34</v>
      </c>
      <c r="O474" s="40">
        <v>6.34</v>
      </c>
      <c r="P474" s="40">
        <v>6.34</v>
      </c>
    </row>
    <row r="475" spans="2:16">
      <c r="B475" s="26">
        <v>9</v>
      </c>
      <c r="C475" t="s">
        <v>1</v>
      </c>
      <c r="D475" s="6" t="str">
        <f>IF(SUM(I475:K475)=0,"\I: ","CHP")</f>
        <v xml:space="preserve">\I: </v>
      </c>
      <c r="E475" t="s">
        <v>59</v>
      </c>
      <c r="F475" s="34" t="s">
        <v>127</v>
      </c>
      <c r="G475" s="22" t="str">
        <f>$G$7</f>
        <v>CAP_BND</v>
      </c>
      <c r="H475" s="22" t="s">
        <v>29</v>
      </c>
      <c r="I475" s="43">
        <f>IF(N475="",0,N475)</f>
        <v>0</v>
      </c>
      <c r="J475" s="43">
        <f t="shared" si="571"/>
        <v>0</v>
      </c>
      <c r="K475" s="43">
        <f t="shared" si="572"/>
        <v>0</v>
      </c>
      <c r="L475" s="32"/>
      <c r="M475" s="32"/>
      <c r="N475" s="32" t="s">
        <v>171</v>
      </c>
      <c r="O475" s="32" t="s">
        <v>171</v>
      </c>
      <c r="P475" s="32" t="s">
        <v>171</v>
      </c>
    </row>
    <row r="476" spans="2:16">
      <c r="B476" s="26"/>
      <c r="C476" s="23" t="s">
        <v>92</v>
      </c>
      <c r="D476" s="6" t="str">
        <f t="shared" ref="D476" si="575">IF(SUM(I476:K476)=0,"\I: ","CHP")</f>
        <v>CHP</v>
      </c>
      <c r="E476" s="23" t="s">
        <v>60</v>
      </c>
      <c r="F476" s="6" t="str">
        <f>F475</f>
        <v>SK</v>
      </c>
      <c r="G476" s="22" t="str">
        <f>$G$7</f>
        <v>CAP_BND</v>
      </c>
      <c r="H476" t="s">
        <v>30</v>
      </c>
      <c r="I476" s="43">
        <f>IF(SUM(I477:I479)="",0,SUM(I477:I479))</f>
        <v>788.80000000000007</v>
      </c>
      <c r="J476" s="43">
        <f t="shared" ref="J476" si="576">IF(SUM(J477:J479)="",0,SUM(J477:J479))</f>
        <v>568.20000000000005</v>
      </c>
      <c r="K476" s="43">
        <f t="shared" ref="K476" si="577">IF(SUM(K477:K479)="",0,SUM(K477:K479))</f>
        <v>217.5</v>
      </c>
      <c r="L476" s="32"/>
      <c r="M476" s="32"/>
      <c r="N476" s="32"/>
      <c r="O476" s="32"/>
      <c r="P476" s="32"/>
    </row>
    <row r="477" spans="2:16">
      <c r="B477" s="26">
        <v>14</v>
      </c>
      <c r="C477" s="30" t="s">
        <v>2</v>
      </c>
      <c r="D477" s="6" t="s">
        <v>90</v>
      </c>
      <c r="E477" s="26"/>
      <c r="F477" s="6" t="str">
        <f t="shared" ref="F477:F492" si="578">F476</f>
        <v>SK</v>
      </c>
      <c r="G477" s="6" t="s">
        <v>90</v>
      </c>
      <c r="H477" s="28"/>
      <c r="I477" s="33">
        <f>IF(N477="",0,N477)</f>
        <v>0</v>
      </c>
      <c r="J477" s="33">
        <f t="shared" ref="J477:J479" si="579">IF(O477="",0,O477)</f>
        <v>0</v>
      </c>
      <c r="K477" s="33">
        <f t="shared" ref="K477:K479" si="580">IF(P477="",0,P477)</f>
        <v>0</v>
      </c>
      <c r="L477" s="33"/>
      <c r="M477" s="33"/>
      <c r="N477" s="32" t="s">
        <v>171</v>
      </c>
      <c r="O477" s="32" t="s">
        <v>171</v>
      </c>
      <c r="P477" s="32" t="s">
        <v>171</v>
      </c>
    </row>
    <row r="478" spans="2:16">
      <c r="B478" s="26">
        <v>19</v>
      </c>
      <c r="C478" s="30" t="s">
        <v>99</v>
      </c>
      <c r="D478" s="6" t="s">
        <v>90</v>
      </c>
      <c r="E478" s="26"/>
      <c r="F478" s="6" t="str">
        <f t="shared" si="578"/>
        <v>SK</v>
      </c>
      <c r="G478" s="6" t="s">
        <v>90</v>
      </c>
      <c r="H478" s="28"/>
      <c r="I478" s="33">
        <f t="shared" ref="I478:I479" si="581">IF(N478="",0,N478)</f>
        <v>0</v>
      </c>
      <c r="J478" s="33">
        <f t="shared" si="579"/>
        <v>0</v>
      </c>
      <c r="K478" s="33">
        <f t="shared" si="580"/>
        <v>0</v>
      </c>
      <c r="L478" s="33"/>
      <c r="M478" s="33"/>
      <c r="N478" s="32" t="s">
        <v>171</v>
      </c>
      <c r="O478" s="32" t="s">
        <v>171</v>
      </c>
      <c r="P478" s="32" t="s">
        <v>171</v>
      </c>
    </row>
    <row r="479" spans="2:16">
      <c r="B479" s="26">
        <v>24</v>
      </c>
      <c r="C479" s="30" t="s">
        <v>4</v>
      </c>
      <c r="D479" s="6" t="s">
        <v>90</v>
      </c>
      <c r="E479" s="26"/>
      <c r="F479" s="6" t="str">
        <f t="shared" si="578"/>
        <v>SK</v>
      </c>
      <c r="G479" s="6" t="s">
        <v>90</v>
      </c>
      <c r="H479" s="28"/>
      <c r="I479" s="33">
        <f t="shared" si="581"/>
        <v>788.80000000000007</v>
      </c>
      <c r="J479" s="33">
        <f t="shared" si="579"/>
        <v>568.20000000000005</v>
      </c>
      <c r="K479" s="33">
        <f t="shared" si="580"/>
        <v>217.5</v>
      </c>
      <c r="L479" s="33"/>
      <c r="M479" s="33"/>
      <c r="N479" s="32">
        <v>788.80000000000007</v>
      </c>
      <c r="O479" s="32">
        <v>568.20000000000005</v>
      </c>
      <c r="P479" s="32">
        <v>217.5</v>
      </c>
    </row>
    <row r="480" spans="2:16">
      <c r="B480" s="26"/>
      <c r="C480" s="23" t="s">
        <v>92</v>
      </c>
      <c r="D480" s="6" t="str">
        <f t="shared" ref="D480" si="582">IF(SUM(I480:K480)=0,"\I: ","CHP")</f>
        <v>CHP</v>
      </c>
      <c r="E480" s="23" t="s">
        <v>63</v>
      </c>
      <c r="F480" s="6" t="str">
        <f t="shared" si="578"/>
        <v>SK</v>
      </c>
      <c r="G480" s="22" t="str">
        <f>$G$7</f>
        <v>CAP_BND</v>
      </c>
      <c r="H480" t="s">
        <v>33</v>
      </c>
      <c r="I480" s="43">
        <f>IF(SUM(I481:I483)="",0,SUM(I481:I483))</f>
        <v>480.20000000000005</v>
      </c>
      <c r="J480" s="43">
        <f t="shared" ref="J480" si="583">IF(SUM(J481:J483)="",0,SUM(J481:J483))</f>
        <v>447.6</v>
      </c>
      <c r="K480" s="43">
        <f t="shared" ref="K480" si="584">IF(SUM(K481:K483)="",0,SUM(K481:K483))</f>
        <v>247.6</v>
      </c>
      <c r="L480" s="32"/>
      <c r="M480" s="32"/>
      <c r="N480" s="32">
        <v>480.20000000000005</v>
      </c>
      <c r="O480" s="32">
        <v>447.6</v>
      </c>
      <c r="P480" s="32"/>
    </row>
    <row r="481" spans="2:16">
      <c r="B481" s="26">
        <v>35</v>
      </c>
      <c r="C481" s="30" t="s">
        <v>2</v>
      </c>
      <c r="D481" s="6" t="s">
        <v>90</v>
      </c>
      <c r="E481" s="26"/>
      <c r="F481" s="6" t="str">
        <f t="shared" si="578"/>
        <v>SK</v>
      </c>
      <c r="G481" s="6" t="s">
        <v>90</v>
      </c>
      <c r="H481" s="28"/>
      <c r="I481" s="33">
        <f t="shared" ref="I481:I485" si="585">IF(N481="",0,N481)</f>
        <v>0</v>
      </c>
      <c r="J481" s="33">
        <f t="shared" ref="J481:J485" si="586">IF(O481="",0,O481)</f>
        <v>0</v>
      </c>
      <c r="K481" s="33">
        <f t="shared" ref="K481:K485" si="587">IF(P481="",0,P481)</f>
        <v>0</v>
      </c>
      <c r="L481" s="33"/>
      <c r="M481" s="33"/>
      <c r="N481" s="32" t="s">
        <v>171</v>
      </c>
      <c r="O481" s="32" t="s">
        <v>171</v>
      </c>
      <c r="P481" s="32" t="s">
        <v>171</v>
      </c>
    </row>
    <row r="482" spans="2:16">
      <c r="B482" s="26">
        <v>40</v>
      </c>
      <c r="C482" s="30" t="s">
        <v>99</v>
      </c>
      <c r="D482" s="6" t="s">
        <v>90</v>
      </c>
      <c r="E482" s="26"/>
      <c r="F482" s="6" t="str">
        <f t="shared" si="578"/>
        <v>SK</v>
      </c>
      <c r="G482" s="6" t="s">
        <v>90</v>
      </c>
      <c r="H482" s="28"/>
      <c r="I482" s="33">
        <f t="shared" si="585"/>
        <v>0</v>
      </c>
      <c r="J482" s="33">
        <f t="shared" si="586"/>
        <v>0</v>
      </c>
      <c r="K482" s="33">
        <f t="shared" si="587"/>
        <v>0</v>
      </c>
      <c r="L482" s="33"/>
      <c r="M482" s="33"/>
      <c r="N482" s="32" t="s">
        <v>171</v>
      </c>
      <c r="O482" s="32" t="s">
        <v>171</v>
      </c>
      <c r="P482" s="32" t="s">
        <v>171</v>
      </c>
    </row>
    <row r="483" spans="2:16">
      <c r="B483" s="26">
        <v>45</v>
      </c>
      <c r="C483" s="30" t="s">
        <v>4</v>
      </c>
      <c r="D483" s="6" t="s">
        <v>90</v>
      </c>
      <c r="E483" s="26"/>
      <c r="F483" s="6" t="str">
        <f t="shared" si="578"/>
        <v>SK</v>
      </c>
      <c r="G483" s="6" t="s">
        <v>90</v>
      </c>
      <c r="H483" s="28"/>
      <c r="I483" s="33">
        <f t="shared" si="585"/>
        <v>480.20000000000005</v>
      </c>
      <c r="J483" s="33">
        <f t="shared" si="586"/>
        <v>447.6</v>
      </c>
      <c r="K483" s="33">
        <f t="shared" si="587"/>
        <v>247.6</v>
      </c>
      <c r="L483" s="33"/>
      <c r="M483" s="33"/>
      <c r="N483" s="32">
        <v>480.20000000000005</v>
      </c>
      <c r="O483" s="32">
        <v>447.6</v>
      </c>
      <c r="P483" s="32">
        <v>247.6</v>
      </c>
    </row>
    <row r="484" spans="2:16">
      <c r="B484" s="31">
        <v>51</v>
      </c>
      <c r="C484" t="s">
        <v>7</v>
      </c>
      <c r="D484" s="6" t="str">
        <f t="shared" ref="D484:D486" si="588">IF(SUM(I484:K484)=0,"\I: ","CHP")</f>
        <v>CHP</v>
      </c>
      <c r="E484" t="s">
        <v>64</v>
      </c>
      <c r="F484" s="6" t="str">
        <f t="shared" si="578"/>
        <v>SK</v>
      </c>
      <c r="G484" s="22" t="str">
        <f t="shared" ref="G484:G486" si="589">$G$7</f>
        <v>CAP_BND</v>
      </c>
      <c r="H484" t="s">
        <v>34</v>
      </c>
      <c r="I484" s="43">
        <f t="shared" si="585"/>
        <v>346.95</v>
      </c>
      <c r="J484" s="43">
        <f t="shared" si="586"/>
        <v>346.95</v>
      </c>
      <c r="K484" s="43">
        <f t="shared" si="587"/>
        <v>346.95</v>
      </c>
      <c r="L484" s="32"/>
      <c r="M484" s="32"/>
      <c r="N484" s="32">
        <v>346.95</v>
      </c>
      <c r="O484" s="32">
        <v>346.95</v>
      </c>
      <c r="P484" s="32">
        <v>346.95</v>
      </c>
    </row>
    <row r="485" spans="2:16">
      <c r="B485" s="26">
        <v>56</v>
      </c>
      <c r="C485" t="s">
        <v>8</v>
      </c>
      <c r="D485" s="6" t="str">
        <f t="shared" si="588"/>
        <v>CHP</v>
      </c>
      <c r="E485" t="s">
        <v>65</v>
      </c>
      <c r="F485" s="6" t="str">
        <f t="shared" si="578"/>
        <v>SK</v>
      </c>
      <c r="G485" s="22" t="str">
        <f t="shared" si="589"/>
        <v>CAP_BND</v>
      </c>
      <c r="H485" t="s">
        <v>35</v>
      </c>
      <c r="I485" s="43">
        <f t="shared" si="585"/>
        <v>9</v>
      </c>
      <c r="J485" s="43">
        <f t="shared" si="586"/>
        <v>9</v>
      </c>
      <c r="K485" s="43">
        <f t="shared" si="587"/>
        <v>5</v>
      </c>
      <c r="L485" s="32"/>
      <c r="M485" s="32"/>
      <c r="N485" s="32">
        <v>9</v>
      </c>
      <c r="O485" s="32">
        <v>9</v>
      </c>
      <c r="P485" s="32">
        <v>5</v>
      </c>
    </row>
    <row r="486" spans="2:16">
      <c r="B486" s="26"/>
      <c r="C486" s="23" t="s">
        <v>93</v>
      </c>
      <c r="D486" s="6" t="str">
        <f t="shared" si="588"/>
        <v>CHP</v>
      </c>
      <c r="E486" s="23" t="s">
        <v>66</v>
      </c>
      <c r="F486" s="6" t="str">
        <f t="shared" si="578"/>
        <v>SK</v>
      </c>
      <c r="G486" s="22" t="str">
        <f t="shared" si="589"/>
        <v>CAP_BND</v>
      </c>
      <c r="H486" t="s">
        <v>36</v>
      </c>
      <c r="I486" s="43">
        <f>IF(SUM(I487:I489)="",0,SUM(I487:I489))</f>
        <v>568.6</v>
      </c>
      <c r="J486" s="43">
        <f t="shared" ref="J486" si="590">IF(SUM(J487:J489)="",0,SUM(J487:J489))</f>
        <v>354.6</v>
      </c>
      <c r="K486" s="43">
        <f t="shared" ref="K486" si="591">IF(SUM(K487:K489)="",0,SUM(K487:K489))</f>
        <v>354.6</v>
      </c>
      <c r="L486" s="32"/>
      <c r="M486" s="32"/>
      <c r="N486" s="32"/>
      <c r="O486" s="32"/>
      <c r="P486" s="32"/>
    </row>
    <row r="487" spans="2:16">
      <c r="B487" s="26">
        <v>61</v>
      </c>
      <c r="C487" s="29" t="s">
        <v>4</v>
      </c>
      <c r="D487" s="6" t="s">
        <v>90</v>
      </c>
      <c r="E487" s="27"/>
      <c r="F487" s="6" t="str">
        <f t="shared" si="578"/>
        <v>SK</v>
      </c>
      <c r="G487" s="6" t="s">
        <v>90</v>
      </c>
      <c r="H487" s="28"/>
      <c r="I487" s="33">
        <f t="shared" ref="I487:I492" si="592">IF(N487="",0,N487)</f>
        <v>480</v>
      </c>
      <c r="J487" s="33">
        <f t="shared" ref="J487:J493" si="593">IF(O487="",0,O487)</f>
        <v>266</v>
      </c>
      <c r="K487" s="33">
        <f t="shared" ref="K487:K493" si="594">IF(P487="",0,P487)</f>
        <v>266</v>
      </c>
      <c r="L487" s="33"/>
      <c r="M487" s="33"/>
      <c r="N487" s="32">
        <v>480</v>
      </c>
      <c r="O487" s="32">
        <v>266</v>
      </c>
      <c r="P487" s="32">
        <v>266</v>
      </c>
    </row>
    <row r="488" spans="2:16">
      <c r="B488" s="26">
        <v>71</v>
      </c>
      <c r="C488" s="29" t="s">
        <v>10</v>
      </c>
      <c r="D488" s="6" t="s">
        <v>90</v>
      </c>
      <c r="E488" s="27"/>
      <c r="F488" s="6" t="str">
        <f t="shared" si="578"/>
        <v>SK</v>
      </c>
      <c r="G488" s="6" t="s">
        <v>90</v>
      </c>
      <c r="H488" s="28"/>
      <c r="I488" s="33">
        <f t="shared" si="592"/>
        <v>81</v>
      </c>
      <c r="J488" s="33">
        <f t="shared" si="593"/>
        <v>81</v>
      </c>
      <c r="K488" s="33">
        <f t="shared" si="594"/>
        <v>81</v>
      </c>
      <c r="L488" s="33"/>
      <c r="M488" s="33"/>
      <c r="N488" s="32">
        <v>81</v>
      </c>
      <c r="O488" s="32">
        <v>81</v>
      </c>
      <c r="P488" s="32">
        <v>81</v>
      </c>
    </row>
    <row r="489" spans="2:16">
      <c r="B489" s="26">
        <v>76</v>
      </c>
      <c r="C489" s="29" t="s">
        <v>101</v>
      </c>
      <c r="D489" s="6" t="s">
        <v>90</v>
      </c>
      <c r="E489" s="27"/>
      <c r="F489" s="6" t="str">
        <f t="shared" si="578"/>
        <v>SK</v>
      </c>
      <c r="G489" s="6" t="s">
        <v>90</v>
      </c>
      <c r="H489" s="28"/>
      <c r="I489" s="33">
        <f t="shared" si="592"/>
        <v>7.6</v>
      </c>
      <c r="J489" s="33">
        <f t="shared" si="593"/>
        <v>7.6</v>
      </c>
      <c r="K489" s="33">
        <f t="shared" si="594"/>
        <v>7.6</v>
      </c>
      <c r="L489" s="33"/>
      <c r="M489" s="33"/>
      <c r="N489" s="32">
        <v>7.6</v>
      </c>
      <c r="O489" s="32">
        <v>7.6</v>
      </c>
      <c r="P489" s="32">
        <v>7.6</v>
      </c>
    </row>
    <row r="490" spans="2:16">
      <c r="B490" s="26">
        <v>81</v>
      </c>
      <c r="C490" t="s">
        <v>12</v>
      </c>
      <c r="D490" s="6" t="str">
        <f t="shared" ref="D490:D492" si="595">IF(SUM(I490:K490)=0,"\I: ","CHP")</f>
        <v>CHP</v>
      </c>
      <c r="E490" t="s">
        <v>62</v>
      </c>
      <c r="F490" s="6" t="str">
        <f t="shared" si="578"/>
        <v>SK</v>
      </c>
      <c r="G490" s="22" t="str">
        <f t="shared" ref="G490:G492" si="596">$G$7</f>
        <v>CAP_BND</v>
      </c>
      <c r="H490" t="s">
        <v>32</v>
      </c>
      <c r="I490" s="43">
        <f t="shared" si="592"/>
        <v>6.7359999999999998</v>
      </c>
      <c r="J490" s="43">
        <f t="shared" si="593"/>
        <v>6.7359999999999998</v>
      </c>
      <c r="K490" s="43">
        <f t="shared" si="594"/>
        <v>6.7359999999999998</v>
      </c>
      <c r="L490" s="32"/>
      <c r="M490" s="32"/>
      <c r="N490" s="32">
        <v>6.7359999999999998</v>
      </c>
      <c r="O490" s="32">
        <v>6.7359999999999998</v>
      </c>
      <c r="P490" s="32">
        <v>6.7359999999999998</v>
      </c>
    </row>
    <row r="491" spans="2:16">
      <c r="B491" s="26">
        <v>102</v>
      </c>
      <c r="C491" t="s">
        <v>13</v>
      </c>
      <c r="D491" s="6" t="str">
        <f t="shared" si="595"/>
        <v>CHP</v>
      </c>
      <c r="E491" t="s">
        <v>61</v>
      </c>
      <c r="F491" s="6" t="str">
        <f t="shared" si="578"/>
        <v>SK</v>
      </c>
      <c r="G491" s="22" t="str">
        <f t="shared" si="596"/>
        <v>CAP_BND</v>
      </c>
      <c r="H491" t="s">
        <v>31</v>
      </c>
      <c r="I491" s="43">
        <f t="shared" si="592"/>
        <v>143.39999999999998</v>
      </c>
      <c r="J491" s="43">
        <f t="shared" si="593"/>
        <v>137.6</v>
      </c>
      <c r="K491" s="43">
        <f t="shared" si="594"/>
        <v>0</v>
      </c>
      <c r="L491" s="32"/>
      <c r="M491" s="32"/>
      <c r="N491" s="32">
        <v>143.39999999999998</v>
      </c>
      <c r="O491" s="32">
        <v>137.6</v>
      </c>
      <c r="P491" s="32" t="s">
        <v>171</v>
      </c>
    </row>
    <row r="492" spans="2:16">
      <c r="B492" s="35">
        <v>118</v>
      </c>
      <c r="C492" s="5" t="s">
        <v>14</v>
      </c>
      <c r="D492" s="5" t="str">
        <f t="shared" si="595"/>
        <v>CHP</v>
      </c>
      <c r="E492" s="5" t="s">
        <v>58</v>
      </c>
      <c r="F492" s="5" t="str">
        <f t="shared" si="578"/>
        <v>SK</v>
      </c>
      <c r="G492" s="36" t="str">
        <f t="shared" si="596"/>
        <v>CAP_BND</v>
      </c>
      <c r="H492" s="5" t="s">
        <v>28</v>
      </c>
      <c r="I492" s="44">
        <f t="shared" si="592"/>
        <v>241.9</v>
      </c>
      <c r="J492" s="44">
        <f t="shared" si="593"/>
        <v>247.65</v>
      </c>
      <c r="K492" s="44">
        <f t="shared" si="594"/>
        <v>247.65</v>
      </c>
      <c r="L492" s="32"/>
      <c r="M492" s="32"/>
      <c r="N492" s="40">
        <v>241.9</v>
      </c>
      <c r="O492" s="40">
        <v>247.65</v>
      </c>
      <c r="P492" s="40">
        <v>247.65</v>
      </c>
    </row>
    <row r="493" spans="2:16">
      <c r="B493" s="26">
        <v>9</v>
      </c>
      <c r="C493" t="s">
        <v>1</v>
      </c>
      <c r="D493" s="6" t="str">
        <f>IF(SUM(I493:K493)=0,"\I: ","CHP")</f>
        <v xml:space="preserve">\I: </v>
      </c>
      <c r="E493" t="s">
        <v>59</v>
      </c>
      <c r="F493" s="34" t="s">
        <v>128</v>
      </c>
      <c r="G493" s="22" t="str">
        <f>$G$7</f>
        <v>CAP_BND</v>
      </c>
      <c r="H493" s="22" t="s">
        <v>29</v>
      </c>
      <c r="I493" s="43">
        <f>IF(N493="",0,N493)</f>
        <v>0</v>
      </c>
      <c r="J493" s="43">
        <f t="shared" si="593"/>
        <v>0</v>
      </c>
      <c r="K493" s="43">
        <f t="shared" si="594"/>
        <v>0</v>
      </c>
      <c r="L493" s="32"/>
      <c r="M493" s="32"/>
      <c r="N493" s="32" t="s">
        <v>171</v>
      </c>
      <c r="O493" s="32" t="s">
        <v>171</v>
      </c>
      <c r="P493" s="32" t="s">
        <v>171</v>
      </c>
    </row>
    <row r="494" spans="2:16">
      <c r="B494" s="26"/>
      <c r="C494" s="23" t="s">
        <v>92</v>
      </c>
      <c r="D494" s="6" t="str">
        <f t="shared" ref="D494" si="597">IF(SUM(I494:K494)=0,"\I: ","CHP")</f>
        <v>CHP</v>
      </c>
      <c r="E494" s="23" t="s">
        <v>60</v>
      </c>
      <c r="F494" s="6" t="str">
        <f>F493</f>
        <v>UK</v>
      </c>
      <c r="G494" s="22" t="str">
        <f>$G$7</f>
        <v>CAP_BND</v>
      </c>
      <c r="H494" t="s">
        <v>30</v>
      </c>
      <c r="I494" s="43">
        <f>IF(SUM(I495:I497)="",0,SUM(I495:I497))</f>
        <v>112.39999999999999</v>
      </c>
      <c r="J494" s="43">
        <f t="shared" ref="J494" si="598">IF(SUM(J495:J497)="",0,SUM(J495:J497))</f>
        <v>53</v>
      </c>
      <c r="K494" s="43">
        <f t="shared" ref="K494" si="599">IF(SUM(K495:K497)="",0,SUM(K495:K497))</f>
        <v>47</v>
      </c>
      <c r="L494" s="32"/>
      <c r="M494" s="32"/>
      <c r="N494" s="32"/>
      <c r="O494" s="32"/>
      <c r="P494" s="32"/>
    </row>
    <row r="495" spans="2:16">
      <c r="B495" s="26">
        <v>14</v>
      </c>
      <c r="C495" s="30" t="s">
        <v>2</v>
      </c>
      <c r="D495" s="6" t="s">
        <v>90</v>
      </c>
      <c r="E495" s="26"/>
      <c r="F495" s="6" t="str">
        <f t="shared" ref="F495:F510" si="600">F494</f>
        <v>UK</v>
      </c>
      <c r="G495" s="6" t="s">
        <v>90</v>
      </c>
      <c r="H495" s="28"/>
      <c r="I495" s="33">
        <f>IF(N495="",0,N495)</f>
        <v>0</v>
      </c>
      <c r="J495" s="33">
        <f t="shared" ref="J495:J497" si="601">IF(O495="",0,O495)</f>
        <v>0</v>
      </c>
      <c r="K495" s="33">
        <f t="shared" ref="K495:K497" si="602">IF(P495="",0,P495)</f>
        <v>0</v>
      </c>
      <c r="L495" s="33"/>
      <c r="M495" s="33"/>
      <c r="N495" s="32" t="s">
        <v>171</v>
      </c>
      <c r="O495" s="32" t="s">
        <v>171</v>
      </c>
      <c r="P495" s="32" t="s">
        <v>171</v>
      </c>
    </row>
    <row r="496" spans="2:16">
      <c r="B496" s="26">
        <v>19</v>
      </c>
      <c r="C496" s="30" t="s">
        <v>99</v>
      </c>
      <c r="D496" s="6" t="s">
        <v>90</v>
      </c>
      <c r="E496" s="26"/>
      <c r="F496" s="6" t="str">
        <f t="shared" si="600"/>
        <v>UK</v>
      </c>
      <c r="G496" s="6" t="s">
        <v>90</v>
      </c>
      <c r="H496" s="28"/>
      <c r="I496" s="33">
        <f t="shared" ref="I496:I497" si="603">IF(N496="",0,N496)</f>
        <v>0</v>
      </c>
      <c r="J496" s="33">
        <f t="shared" si="601"/>
        <v>0</v>
      </c>
      <c r="K496" s="33">
        <f t="shared" si="602"/>
        <v>0</v>
      </c>
      <c r="L496" s="33"/>
      <c r="M496" s="33"/>
      <c r="N496" s="32" t="s">
        <v>171</v>
      </c>
      <c r="O496" s="32" t="s">
        <v>171</v>
      </c>
      <c r="P496" s="32" t="s">
        <v>171</v>
      </c>
    </row>
    <row r="497" spans="2:16">
      <c r="B497" s="26">
        <v>24</v>
      </c>
      <c r="C497" s="30" t="s">
        <v>4</v>
      </c>
      <c r="D497" s="6" t="s">
        <v>90</v>
      </c>
      <c r="E497" s="26"/>
      <c r="F497" s="6" t="str">
        <f t="shared" si="600"/>
        <v>UK</v>
      </c>
      <c r="G497" s="6" t="s">
        <v>90</v>
      </c>
      <c r="H497" s="28"/>
      <c r="I497" s="33">
        <f t="shared" si="603"/>
        <v>112.39999999999999</v>
      </c>
      <c r="J497" s="33">
        <f t="shared" si="601"/>
        <v>53</v>
      </c>
      <c r="K497" s="33">
        <f t="shared" si="602"/>
        <v>47</v>
      </c>
      <c r="L497" s="33"/>
      <c r="M497" s="33"/>
      <c r="N497" s="32">
        <v>112.39999999999999</v>
      </c>
      <c r="O497" s="32">
        <v>53</v>
      </c>
      <c r="P497" s="32">
        <v>47</v>
      </c>
    </row>
    <row r="498" spans="2:16">
      <c r="B498" s="26"/>
      <c r="C498" s="23" t="s">
        <v>92</v>
      </c>
      <c r="D498" s="6" t="str">
        <f t="shared" ref="D498" si="604">IF(SUM(I498:K498)=0,"\I: ","CHP")</f>
        <v xml:space="preserve">\I: </v>
      </c>
      <c r="E498" s="23" t="s">
        <v>63</v>
      </c>
      <c r="F498" s="6" t="str">
        <f t="shared" si="600"/>
        <v>UK</v>
      </c>
      <c r="G498" s="22" t="str">
        <f>$G$7</f>
        <v>CAP_BND</v>
      </c>
      <c r="H498" t="s">
        <v>33</v>
      </c>
      <c r="I498" s="43">
        <f>IF(SUM(I499:I501)="",0,SUM(I499:I501))</f>
        <v>0</v>
      </c>
      <c r="J498" s="43">
        <f t="shared" ref="J498" si="605">IF(SUM(J499:J501)="",0,SUM(J499:J501))</f>
        <v>0</v>
      </c>
      <c r="K498" s="43">
        <f t="shared" ref="K498" si="606">IF(SUM(K499:K501)="",0,SUM(K499:K501))</f>
        <v>0</v>
      </c>
      <c r="L498" s="32"/>
      <c r="M498" s="32"/>
      <c r="N498" s="32" t="s">
        <v>171</v>
      </c>
      <c r="O498" s="32" t="s">
        <v>171</v>
      </c>
      <c r="P498" s="32"/>
    </row>
    <row r="499" spans="2:16">
      <c r="B499" s="26">
        <v>35</v>
      </c>
      <c r="C499" s="30" t="s">
        <v>2</v>
      </c>
      <c r="D499" s="6" t="s">
        <v>90</v>
      </c>
      <c r="E499" s="26"/>
      <c r="F499" s="6" t="str">
        <f t="shared" si="600"/>
        <v>UK</v>
      </c>
      <c r="G499" s="6" t="s">
        <v>90</v>
      </c>
      <c r="H499" s="28"/>
      <c r="I499" s="33">
        <f t="shared" ref="I499:I503" si="607">IF(N499="",0,N499)</f>
        <v>0</v>
      </c>
      <c r="J499" s="33">
        <f t="shared" ref="J499:J503" si="608">IF(O499="",0,O499)</f>
        <v>0</v>
      </c>
      <c r="K499" s="33">
        <f t="shared" ref="K499:K503" si="609">IF(P499="",0,P499)</f>
        <v>0</v>
      </c>
      <c r="L499" s="33"/>
      <c r="M499" s="33"/>
      <c r="N499" s="32" t="s">
        <v>171</v>
      </c>
      <c r="O499" s="32" t="s">
        <v>171</v>
      </c>
      <c r="P499" s="32" t="s">
        <v>171</v>
      </c>
    </row>
    <row r="500" spans="2:16">
      <c r="B500" s="26">
        <v>40</v>
      </c>
      <c r="C500" s="30" t="s">
        <v>99</v>
      </c>
      <c r="D500" s="6" t="s">
        <v>90</v>
      </c>
      <c r="E500" s="26"/>
      <c r="F500" s="6" t="str">
        <f t="shared" si="600"/>
        <v>UK</v>
      </c>
      <c r="G500" s="6" t="s">
        <v>90</v>
      </c>
      <c r="H500" s="28"/>
      <c r="I500" s="33">
        <f t="shared" si="607"/>
        <v>0</v>
      </c>
      <c r="J500" s="33">
        <f t="shared" si="608"/>
        <v>0</v>
      </c>
      <c r="K500" s="33">
        <f t="shared" si="609"/>
        <v>0</v>
      </c>
      <c r="L500" s="33"/>
      <c r="M500" s="33"/>
      <c r="N500" s="32" t="s">
        <v>171</v>
      </c>
      <c r="O500" s="32" t="s">
        <v>171</v>
      </c>
      <c r="P500" s="32" t="s">
        <v>171</v>
      </c>
    </row>
    <row r="501" spans="2:16">
      <c r="B501" s="26">
        <v>45</v>
      </c>
      <c r="C501" s="30" t="s">
        <v>4</v>
      </c>
      <c r="D501" s="6" t="s">
        <v>90</v>
      </c>
      <c r="E501" s="26"/>
      <c r="F501" s="6" t="str">
        <f t="shared" si="600"/>
        <v>UK</v>
      </c>
      <c r="G501" s="6" t="s">
        <v>90</v>
      </c>
      <c r="H501" s="28"/>
      <c r="I501" s="33">
        <f t="shared" si="607"/>
        <v>0</v>
      </c>
      <c r="J501" s="33">
        <f t="shared" si="608"/>
        <v>0</v>
      </c>
      <c r="K501" s="33">
        <f t="shared" si="609"/>
        <v>0</v>
      </c>
      <c r="L501" s="33"/>
      <c r="M501" s="33"/>
      <c r="N501" s="32" t="s">
        <v>171</v>
      </c>
      <c r="O501" s="32" t="s">
        <v>171</v>
      </c>
      <c r="P501" s="32" t="s">
        <v>171</v>
      </c>
    </row>
    <row r="502" spans="2:16">
      <c r="B502" s="31">
        <v>51</v>
      </c>
      <c r="C502" t="s">
        <v>7</v>
      </c>
      <c r="D502" s="6" t="str">
        <f t="shared" ref="D502:D504" si="610">IF(SUM(I502:K502)=0,"\I: ","CHP")</f>
        <v>CHP</v>
      </c>
      <c r="E502" t="s">
        <v>64</v>
      </c>
      <c r="F502" s="6" t="str">
        <f t="shared" si="600"/>
        <v>UK</v>
      </c>
      <c r="G502" s="22" t="str">
        <f t="shared" ref="G502:G504" si="611">$G$7</f>
        <v>CAP_BND</v>
      </c>
      <c r="H502" t="s">
        <v>34</v>
      </c>
      <c r="I502" s="43">
        <f t="shared" si="607"/>
        <v>8346.9000000000015</v>
      </c>
      <c r="J502" s="43">
        <f t="shared" si="608"/>
        <v>8875.9000000000015</v>
      </c>
      <c r="K502" s="43">
        <f t="shared" si="609"/>
        <v>8875.9000000000015</v>
      </c>
      <c r="L502" s="32"/>
      <c r="M502" s="32"/>
      <c r="N502" s="32">
        <v>8346.9000000000015</v>
      </c>
      <c r="O502" s="32">
        <v>8875.9000000000015</v>
      </c>
      <c r="P502" s="32">
        <v>8875.9000000000015</v>
      </c>
    </row>
    <row r="503" spans="2:16">
      <c r="B503" s="26">
        <v>56</v>
      </c>
      <c r="C503" t="s">
        <v>8</v>
      </c>
      <c r="D503" s="6" t="str">
        <f t="shared" si="610"/>
        <v>CHP</v>
      </c>
      <c r="E503" t="s">
        <v>65</v>
      </c>
      <c r="F503" s="6" t="str">
        <f t="shared" si="600"/>
        <v>UK</v>
      </c>
      <c r="G503" s="22" t="str">
        <f t="shared" si="611"/>
        <v>CAP_BND</v>
      </c>
      <c r="H503" t="s">
        <v>35</v>
      </c>
      <c r="I503" s="43">
        <f t="shared" si="607"/>
        <v>1456.4080000000001</v>
      </c>
      <c r="J503" s="43">
        <f t="shared" si="608"/>
        <v>1201.008</v>
      </c>
      <c r="K503" s="43">
        <f t="shared" si="609"/>
        <v>984.12800000000016</v>
      </c>
      <c r="L503" s="32"/>
      <c r="M503" s="32"/>
      <c r="N503" s="32">
        <v>1456.4080000000001</v>
      </c>
      <c r="O503" s="32">
        <v>1201.008</v>
      </c>
      <c r="P503" s="32">
        <v>984.12800000000016</v>
      </c>
    </row>
    <row r="504" spans="2:16">
      <c r="B504" s="26"/>
      <c r="C504" s="23" t="s">
        <v>93</v>
      </c>
      <c r="D504" s="6" t="str">
        <f t="shared" si="610"/>
        <v>CHP</v>
      </c>
      <c r="E504" s="23" t="s">
        <v>66</v>
      </c>
      <c r="F504" s="6" t="str">
        <f t="shared" si="600"/>
        <v>UK</v>
      </c>
      <c r="G504" s="22" t="str">
        <f t="shared" si="611"/>
        <v>CAP_BND</v>
      </c>
      <c r="H504" t="s">
        <v>36</v>
      </c>
      <c r="I504" s="43">
        <f>IF(SUM(I505:I507)="",0,SUM(I505:I507))</f>
        <v>483.87499999999994</v>
      </c>
      <c r="J504" s="43">
        <f t="shared" ref="J504" si="612">IF(SUM(J505:J507)="",0,SUM(J505:J507))</f>
        <v>445.57499999999993</v>
      </c>
      <c r="K504" s="43">
        <f t="shared" ref="K504" si="613">IF(SUM(K505:K507)="",0,SUM(K505:K507))</f>
        <v>456.97499999999997</v>
      </c>
      <c r="L504" s="32"/>
      <c r="M504" s="32"/>
      <c r="N504" s="32"/>
      <c r="O504" s="32"/>
      <c r="P504" s="32"/>
    </row>
    <row r="505" spans="2:16">
      <c r="B505" s="26">
        <v>61</v>
      </c>
      <c r="C505" s="29" t="s">
        <v>4</v>
      </c>
      <c r="D505" s="6" t="s">
        <v>90</v>
      </c>
      <c r="E505" s="27"/>
      <c r="F505" s="6" t="str">
        <f t="shared" si="600"/>
        <v>UK</v>
      </c>
      <c r="G505" s="6" t="s">
        <v>90</v>
      </c>
      <c r="H505" s="28"/>
      <c r="I505" s="33">
        <f t="shared" ref="I505:I510" si="614">IF(N505="",0,N505)</f>
        <v>407.07499999999993</v>
      </c>
      <c r="J505" s="33">
        <f t="shared" ref="J505:J510" si="615">IF(O505="",0,O505)</f>
        <v>397.37499999999994</v>
      </c>
      <c r="K505" s="33">
        <f t="shared" ref="K505:K510" si="616">IF(P505="",0,P505)</f>
        <v>408.77499999999998</v>
      </c>
      <c r="L505" s="33"/>
      <c r="M505" s="33"/>
      <c r="N505" s="32">
        <v>407.07499999999993</v>
      </c>
      <c r="O505" s="32">
        <v>397.37499999999994</v>
      </c>
      <c r="P505" s="32">
        <v>408.77499999999998</v>
      </c>
    </row>
    <row r="506" spans="2:16">
      <c r="B506" s="26">
        <v>71</v>
      </c>
      <c r="C506" s="29" t="s">
        <v>10</v>
      </c>
      <c r="D506" s="6" t="s">
        <v>90</v>
      </c>
      <c r="E506" s="27"/>
      <c r="F506" s="6" t="str">
        <f t="shared" si="600"/>
        <v>UK</v>
      </c>
      <c r="G506" s="6" t="s">
        <v>90</v>
      </c>
      <c r="H506" s="28"/>
      <c r="I506" s="33">
        <f t="shared" si="614"/>
        <v>76.800000000000011</v>
      </c>
      <c r="J506" s="33">
        <f t="shared" si="615"/>
        <v>48.2</v>
      </c>
      <c r="K506" s="33">
        <f t="shared" si="616"/>
        <v>48.2</v>
      </c>
      <c r="L506" s="33"/>
      <c r="M506" s="33"/>
      <c r="N506" s="32">
        <v>76.800000000000011</v>
      </c>
      <c r="O506" s="32">
        <v>48.2</v>
      </c>
      <c r="P506" s="32">
        <v>48.2</v>
      </c>
    </row>
    <row r="507" spans="2:16">
      <c r="B507" s="26">
        <v>76</v>
      </c>
      <c r="C507" s="29" t="s">
        <v>101</v>
      </c>
      <c r="D507" s="6" t="s">
        <v>90</v>
      </c>
      <c r="E507" s="27"/>
      <c r="F507" s="6" t="str">
        <f t="shared" si="600"/>
        <v>UK</v>
      </c>
      <c r="G507" s="6" t="s">
        <v>90</v>
      </c>
      <c r="H507" s="28"/>
      <c r="I507" s="33">
        <f t="shared" si="614"/>
        <v>0</v>
      </c>
      <c r="J507" s="33">
        <f t="shared" si="615"/>
        <v>0</v>
      </c>
      <c r="K507" s="33">
        <f t="shared" si="616"/>
        <v>0</v>
      </c>
      <c r="L507" s="33"/>
      <c r="M507" s="33"/>
      <c r="N507" s="32" t="s">
        <v>171</v>
      </c>
      <c r="O507" s="32" t="s">
        <v>171</v>
      </c>
      <c r="P507" s="32" t="s">
        <v>171</v>
      </c>
    </row>
    <row r="508" spans="2:16">
      <c r="B508" s="26">
        <v>81</v>
      </c>
      <c r="C508" t="s">
        <v>12</v>
      </c>
      <c r="D508" s="6" t="str">
        <f t="shared" ref="D508:D510" si="617">IF(SUM(I508:K508)=0,"\I: ","CHP")</f>
        <v>CHP</v>
      </c>
      <c r="E508" t="s">
        <v>62</v>
      </c>
      <c r="F508" s="6" t="str">
        <f t="shared" si="600"/>
        <v>UK</v>
      </c>
      <c r="G508" s="22" t="str">
        <f t="shared" ref="G508:G510" si="618">$G$7</f>
        <v>CAP_BND</v>
      </c>
      <c r="H508" t="s">
        <v>32</v>
      </c>
      <c r="I508" s="43">
        <f t="shared" si="614"/>
        <v>237.256</v>
      </c>
      <c r="J508" s="43">
        <f t="shared" si="615"/>
        <v>182.32099999999997</v>
      </c>
      <c r="K508" s="43">
        <f t="shared" si="616"/>
        <v>139.291</v>
      </c>
      <c r="L508" s="32"/>
      <c r="M508" s="32"/>
      <c r="N508" s="32">
        <v>237.256</v>
      </c>
      <c r="O508" s="32">
        <v>182.32099999999997</v>
      </c>
      <c r="P508" s="32">
        <v>139.291</v>
      </c>
    </row>
    <row r="509" spans="2:16">
      <c r="B509" s="26">
        <v>102</v>
      </c>
      <c r="C509" t="s">
        <v>13</v>
      </c>
      <c r="D509" s="6" t="str">
        <f t="shared" si="617"/>
        <v>CHP</v>
      </c>
      <c r="E509" t="s">
        <v>61</v>
      </c>
      <c r="F509" s="6" t="str">
        <f t="shared" si="600"/>
        <v>UK</v>
      </c>
      <c r="G509" s="22" t="str">
        <f t="shared" si="618"/>
        <v>CAP_BND</v>
      </c>
      <c r="H509" t="s">
        <v>31</v>
      </c>
      <c r="I509" s="43">
        <f t="shared" si="614"/>
        <v>202.4</v>
      </c>
      <c r="J509" s="43">
        <f t="shared" si="615"/>
        <v>104.6</v>
      </c>
      <c r="K509" s="43">
        <f t="shared" si="616"/>
        <v>104.6</v>
      </c>
      <c r="L509" s="32"/>
      <c r="M509" s="32"/>
      <c r="N509" s="32">
        <v>202.4</v>
      </c>
      <c r="O509" s="32">
        <v>104.6</v>
      </c>
      <c r="P509" s="32">
        <v>104.6</v>
      </c>
    </row>
    <row r="510" spans="2:16">
      <c r="B510" s="35">
        <v>118</v>
      </c>
      <c r="C510" s="5" t="s">
        <v>14</v>
      </c>
      <c r="D510" s="5" t="str">
        <f t="shared" si="617"/>
        <v>CHP</v>
      </c>
      <c r="E510" s="5" t="s">
        <v>58</v>
      </c>
      <c r="F510" s="5" t="str">
        <f t="shared" si="600"/>
        <v>UK</v>
      </c>
      <c r="G510" s="36" t="str">
        <f t="shared" si="618"/>
        <v>CAP_BND</v>
      </c>
      <c r="H510" s="5" t="s">
        <v>28</v>
      </c>
      <c r="I510" s="44">
        <f t="shared" si="614"/>
        <v>456.84000000000003</v>
      </c>
      <c r="J510" s="44">
        <f t="shared" si="615"/>
        <v>501.59000000000003</v>
      </c>
      <c r="K510" s="44">
        <f t="shared" si="616"/>
        <v>636.14</v>
      </c>
      <c r="L510" s="32"/>
      <c r="M510" s="32"/>
      <c r="N510" s="40">
        <v>456.84000000000003</v>
      </c>
      <c r="O510" s="40">
        <v>501.59000000000003</v>
      </c>
      <c r="P510" s="40">
        <v>636.14</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AQ762"/>
  <sheetViews>
    <sheetView topLeftCell="F124" zoomScale="70" zoomScaleNormal="70" workbookViewId="0">
      <selection activeCell="AG163" sqref="AG163:AG164"/>
    </sheetView>
  </sheetViews>
  <sheetFormatPr defaultRowHeight="15"/>
  <cols>
    <col min="1" max="1" width="2.42578125" customWidth="1"/>
    <col min="2" max="2" width="16" customWidth="1"/>
    <col min="3" max="3" width="76" bestFit="1" customWidth="1"/>
    <col min="4" max="4" width="7.42578125" bestFit="1" customWidth="1"/>
    <col min="5" max="5" width="46.7109375" customWidth="1"/>
    <col min="6" max="6" width="7.5703125" customWidth="1"/>
    <col min="7" max="7" width="10" bestFit="1" customWidth="1"/>
    <col min="8" max="8" width="26.85546875" customWidth="1"/>
    <col min="9" max="11" width="7.5703125" customWidth="1"/>
    <col min="12" max="12" width="8.85546875" bestFit="1" customWidth="1"/>
    <col min="13" max="15" width="7.5703125" customWidth="1"/>
    <col min="16" max="16" width="7.42578125" style="54" customWidth="1"/>
    <col min="17" max="17" width="7.5703125" style="54" customWidth="1"/>
    <col min="18" max="38" width="7.5703125" customWidth="1"/>
    <col min="42" max="42" width="9.5703125" bestFit="1" customWidth="1"/>
  </cols>
  <sheetData>
    <row r="1" spans="2:43" ht="18.75">
      <c r="B1" s="37" t="s">
        <v>167</v>
      </c>
      <c r="C1" s="37"/>
      <c r="H1" s="20" t="s">
        <v>157</v>
      </c>
      <c r="I1" s="20"/>
      <c r="J1" s="20"/>
      <c r="K1" s="20"/>
      <c r="L1" s="20"/>
      <c r="M1" s="20"/>
      <c r="N1" s="20"/>
      <c r="O1" s="53"/>
      <c r="R1" s="4" t="s">
        <v>160</v>
      </c>
      <c r="U1" s="15"/>
      <c r="V1" s="15"/>
      <c r="AA1" s="15"/>
      <c r="AB1" s="15"/>
      <c r="AC1" s="15"/>
      <c r="AD1" s="15"/>
      <c r="AE1" s="15"/>
      <c r="AF1" s="15"/>
      <c r="AG1" s="15"/>
      <c r="AH1" s="15"/>
      <c r="AI1" s="15"/>
      <c r="AJ1" s="15"/>
      <c r="AK1" s="15"/>
      <c r="AL1" s="15"/>
      <c r="AM1" s="15"/>
      <c r="AN1" s="15"/>
      <c r="AO1" s="15"/>
      <c r="AP1" s="15"/>
      <c r="AQ1" s="15"/>
    </row>
    <row r="2" spans="2:43" ht="18.75">
      <c r="H2" s="20" t="s">
        <v>158</v>
      </c>
      <c r="I2" s="20"/>
      <c r="J2" s="20"/>
      <c r="K2" s="20"/>
      <c r="L2" s="20"/>
      <c r="M2" s="20"/>
      <c r="N2" s="20"/>
      <c r="O2" s="53"/>
      <c r="Q2" s="55"/>
      <c r="R2" s="41" t="s">
        <v>129</v>
      </c>
      <c r="S2" s="41"/>
      <c r="T2" s="41"/>
      <c r="V2" s="45" t="s">
        <v>134</v>
      </c>
      <c r="W2" s="45"/>
      <c r="X2" s="45"/>
      <c r="Y2" s="46"/>
      <c r="Z2" s="15"/>
      <c r="AA2" s="15"/>
    </row>
    <row r="4" spans="2:43">
      <c r="I4" s="25"/>
      <c r="J4" s="25"/>
      <c r="L4" s="25"/>
      <c r="M4" s="25"/>
      <c r="N4" s="25"/>
      <c r="O4" s="25"/>
      <c r="P4" s="56"/>
      <c r="Q4" s="56"/>
      <c r="R4" s="4" t="s">
        <v>159</v>
      </c>
    </row>
    <row r="5" spans="2:43">
      <c r="F5" s="14"/>
      <c r="R5" s="25" t="s">
        <v>96</v>
      </c>
      <c r="S5" s="25" t="s">
        <v>140</v>
      </c>
      <c r="T5" s="25" t="s">
        <v>141</v>
      </c>
      <c r="U5" s="25" t="s">
        <v>142</v>
      </c>
      <c r="V5" s="25" t="s">
        <v>143</v>
      </c>
      <c r="W5" s="25" t="s">
        <v>144</v>
      </c>
      <c r="X5" s="25" t="s">
        <v>145</v>
      </c>
      <c r="Y5" s="25" t="s">
        <v>146</v>
      </c>
      <c r="Z5" s="25" t="s">
        <v>147</v>
      </c>
      <c r="AA5" s="25" t="s">
        <v>148</v>
      </c>
      <c r="AB5" s="25" t="s">
        <v>95</v>
      </c>
      <c r="AC5" s="25" t="s">
        <v>149</v>
      </c>
      <c r="AD5" s="25" t="s">
        <v>150</v>
      </c>
      <c r="AE5" s="25" t="s">
        <v>151</v>
      </c>
      <c r="AF5" s="25" t="s">
        <v>152</v>
      </c>
      <c r="AG5" s="25" t="s">
        <v>97</v>
      </c>
      <c r="AH5" s="25" t="s">
        <v>153</v>
      </c>
      <c r="AI5" s="25" t="s">
        <v>98</v>
      </c>
      <c r="AJ5" s="25" t="s">
        <v>154</v>
      </c>
      <c r="AK5" s="25" t="s">
        <v>155</v>
      </c>
      <c r="AL5" s="25" t="s">
        <v>156</v>
      </c>
    </row>
    <row r="6" spans="2:43" ht="18.75">
      <c r="B6" s="16" t="s">
        <v>100</v>
      </c>
      <c r="C6" s="16" t="s">
        <v>91</v>
      </c>
      <c r="D6" s="16" t="s">
        <v>83</v>
      </c>
      <c r="E6" s="16" t="s">
        <v>84</v>
      </c>
      <c r="F6" s="14" t="s">
        <v>56</v>
      </c>
      <c r="G6" s="14" t="s">
        <v>89</v>
      </c>
      <c r="H6" s="14" t="s">
        <v>57</v>
      </c>
      <c r="I6" s="39">
        <v>1970</v>
      </c>
      <c r="J6" s="39">
        <v>1980</v>
      </c>
      <c r="K6" s="39">
        <v>1990</v>
      </c>
      <c r="L6" s="39">
        <v>2000</v>
      </c>
      <c r="M6" s="39">
        <v>2010</v>
      </c>
      <c r="N6" s="39">
        <v>2015</v>
      </c>
      <c r="O6" s="39">
        <v>2020</v>
      </c>
      <c r="P6" s="57"/>
      <c r="Q6" s="57"/>
      <c r="R6" s="62">
        <v>2000</v>
      </c>
      <c r="S6" s="47">
        <v>2001</v>
      </c>
      <c r="T6" s="47">
        <v>2002</v>
      </c>
      <c r="U6" s="47">
        <v>2003</v>
      </c>
      <c r="V6" s="47">
        <v>2004</v>
      </c>
      <c r="W6" s="47">
        <v>2005</v>
      </c>
      <c r="X6" s="47">
        <v>2006</v>
      </c>
      <c r="Y6" s="47">
        <v>2007</v>
      </c>
      <c r="Z6" s="47">
        <v>2008</v>
      </c>
      <c r="AA6" s="47">
        <v>2009</v>
      </c>
      <c r="AB6" s="47">
        <v>2010</v>
      </c>
      <c r="AC6" s="47">
        <v>2011</v>
      </c>
      <c r="AD6" s="47">
        <v>2012</v>
      </c>
      <c r="AE6" s="47">
        <v>2013</v>
      </c>
      <c r="AF6" s="47">
        <v>2014</v>
      </c>
      <c r="AG6" s="47">
        <v>2015</v>
      </c>
      <c r="AH6" s="47">
        <v>2016</v>
      </c>
      <c r="AI6" s="47">
        <v>2017</v>
      </c>
      <c r="AJ6" s="47">
        <v>2018</v>
      </c>
      <c r="AK6" s="47">
        <v>2019</v>
      </c>
      <c r="AL6" s="47">
        <v>2020</v>
      </c>
      <c r="AO6" s="38" t="s">
        <v>94</v>
      </c>
    </row>
    <row r="7" spans="2:43">
      <c r="B7" s="26">
        <v>9</v>
      </c>
      <c r="C7" t="s">
        <v>1</v>
      </c>
      <c r="D7" s="6" t="str">
        <f>IF(SUM(I7:O7)=0,"\I: ","ELE")</f>
        <v xml:space="preserve">\I: </v>
      </c>
      <c r="E7" s="11" t="s">
        <v>70</v>
      </c>
      <c r="F7" s="34" t="s">
        <v>85</v>
      </c>
      <c r="G7" s="22" t="s">
        <v>55</v>
      </c>
      <c r="H7" s="22" t="s">
        <v>40</v>
      </c>
      <c r="I7" s="42" t="str">
        <f>$L7</f>
        <v/>
      </c>
      <c r="J7" s="42" t="str">
        <f>$L7</f>
        <v/>
      </c>
      <c r="K7" s="42" t="str">
        <f>$L7</f>
        <v/>
      </c>
      <c r="L7" s="42" t="str">
        <f>IF(R7="","",R7/4)</f>
        <v/>
      </c>
      <c r="M7" s="43" t="str">
        <f>IF(SUM(S7:AB7)=0,"",SUM(S7:AB7))</f>
        <v/>
      </c>
      <c r="N7" s="43" t="str">
        <f>IF(SUM(AC7:AG7)=0,"",SUM(AC7:AG7))</f>
        <v/>
      </c>
      <c r="O7" s="43" t="str">
        <f>IF(SUM(AH7:AL7)=0,"",SUM(AH7:AL7))</f>
        <v/>
      </c>
      <c r="P7" s="32"/>
      <c r="Q7" s="32"/>
      <c r="R7" s="48" t="s">
        <v>171</v>
      </c>
      <c r="S7" s="50" t="s">
        <v>171</v>
      </c>
      <c r="T7" s="50" t="s">
        <v>171</v>
      </c>
      <c r="U7" s="50" t="s">
        <v>171</v>
      </c>
      <c r="V7" s="50" t="s">
        <v>171</v>
      </c>
      <c r="W7" s="50" t="s">
        <v>171</v>
      </c>
      <c r="X7" s="50" t="s">
        <v>171</v>
      </c>
      <c r="Y7" s="50" t="s">
        <v>171</v>
      </c>
      <c r="Z7" s="50" t="s">
        <v>171</v>
      </c>
      <c r="AA7" s="50" t="s">
        <v>171</v>
      </c>
      <c r="AB7" s="50" t="s">
        <v>171</v>
      </c>
      <c r="AC7" s="50" t="s">
        <v>171</v>
      </c>
      <c r="AD7" s="50" t="s">
        <v>171</v>
      </c>
      <c r="AE7" s="50" t="s">
        <v>171</v>
      </c>
      <c r="AF7" s="50" t="s">
        <v>171</v>
      </c>
      <c r="AG7" s="50" t="s">
        <v>171</v>
      </c>
      <c r="AH7" s="50" t="s">
        <v>171</v>
      </c>
      <c r="AI7" s="50" t="s">
        <v>171</v>
      </c>
      <c r="AJ7" s="50" t="s">
        <v>171</v>
      </c>
      <c r="AK7" s="50" t="s">
        <v>171</v>
      </c>
      <c r="AL7" s="50" t="s">
        <v>171</v>
      </c>
      <c r="AO7" s="1" t="s">
        <v>130</v>
      </c>
    </row>
    <row r="8" spans="2:43">
      <c r="B8" s="26"/>
      <c r="C8" s="23" t="s">
        <v>92</v>
      </c>
      <c r="D8" s="6" t="str">
        <f t="shared" ref="D8:D33" si="0">IF(SUM(I8:O8)=0,"\I: ","ELE")</f>
        <v>ELE</v>
      </c>
      <c r="E8" s="11" t="s">
        <v>71</v>
      </c>
      <c r="F8" s="6" t="str">
        <f>F7</f>
        <v>AT</v>
      </c>
      <c r="G8" s="22" t="str">
        <f>$G$7</f>
        <v>PASTI</v>
      </c>
      <c r="H8" t="s">
        <v>41</v>
      </c>
      <c r="I8" s="42">
        <f>IF(SUM(I9:I11)=0,"",SUM(I9:I11))</f>
        <v>319.9975</v>
      </c>
      <c r="J8" s="42">
        <f t="shared" ref="J8:L8" si="1">IF(SUM(J9:J11)=0,"",SUM(J9:J11))</f>
        <v>319.9975</v>
      </c>
      <c r="K8" s="42">
        <f>IF(SUM(K9:K11)=0,"",SUM(K9:K11))</f>
        <v>319.9975</v>
      </c>
      <c r="L8" s="42">
        <f t="shared" si="1"/>
        <v>319.9975</v>
      </c>
      <c r="M8" s="43" t="str">
        <f>IF(SUM(M9:M11)=0,"",SUM(M9:M11))</f>
        <v/>
      </c>
      <c r="N8" s="43" t="str">
        <f t="shared" ref="N8:O8" si="2">IF(SUM(N9:N11)=0,"",SUM(N9:N11))</f>
        <v/>
      </c>
      <c r="O8" s="43" t="str">
        <f t="shared" si="2"/>
        <v/>
      </c>
      <c r="P8" s="32"/>
      <c r="Q8" s="32"/>
      <c r="R8" s="32"/>
      <c r="S8" s="32"/>
      <c r="T8" s="32"/>
      <c r="U8" s="32"/>
      <c r="V8" s="32"/>
      <c r="W8" s="32"/>
      <c r="X8" s="32"/>
      <c r="Y8" s="32"/>
      <c r="Z8" s="32"/>
      <c r="AA8" s="32"/>
      <c r="AB8" s="32"/>
      <c r="AC8" s="32"/>
      <c r="AD8" s="32"/>
      <c r="AE8" s="32"/>
      <c r="AF8" s="32"/>
      <c r="AG8" s="32"/>
      <c r="AH8" s="32"/>
      <c r="AI8" s="32"/>
      <c r="AJ8" s="32"/>
      <c r="AK8" s="32"/>
      <c r="AL8" s="32"/>
    </row>
    <row r="9" spans="2:43" ht="18.75">
      <c r="B9" s="26">
        <v>14</v>
      </c>
      <c r="C9" s="30" t="s">
        <v>2</v>
      </c>
      <c r="D9" s="6" t="s">
        <v>90</v>
      </c>
      <c r="E9" s="26"/>
      <c r="F9" s="6" t="str">
        <f t="shared" ref="F9:F33" si="3">F8</f>
        <v>AT</v>
      </c>
      <c r="G9" s="6" t="s">
        <v>90</v>
      </c>
      <c r="H9" s="28"/>
      <c r="I9" s="33">
        <f>$L9</f>
        <v>101.25</v>
      </c>
      <c r="J9" s="33">
        <f t="shared" ref="I9:K11" si="4">$L9</f>
        <v>101.25</v>
      </c>
      <c r="K9" s="33">
        <f t="shared" si="4"/>
        <v>101.25</v>
      </c>
      <c r="L9" s="33">
        <f>IF(R9="","",R9/4)</f>
        <v>101.25</v>
      </c>
      <c r="M9" s="33" t="str">
        <f>IF(SUM(S9:AB9)=0,"",SUM(S9:AB9))</f>
        <v/>
      </c>
      <c r="N9" s="33" t="str">
        <f>IF(SUM(AC9:AG9)=0,"",SUM(AC9:AG9))</f>
        <v/>
      </c>
      <c r="O9" s="33" t="str">
        <f>IF(SUM(AH9:AL9)=0,"",SUM(AH9:AL9))</f>
        <v/>
      </c>
      <c r="P9" s="33"/>
      <c r="Q9" s="33"/>
      <c r="R9" s="48">
        <v>405</v>
      </c>
      <c r="S9" s="50" t="s">
        <v>171</v>
      </c>
      <c r="T9" s="50" t="s">
        <v>171</v>
      </c>
      <c r="U9" s="50" t="s">
        <v>171</v>
      </c>
      <c r="V9" s="50" t="s">
        <v>171</v>
      </c>
      <c r="W9" s="50" t="s">
        <v>171</v>
      </c>
      <c r="X9" s="50" t="s">
        <v>171</v>
      </c>
      <c r="Y9" s="50" t="s">
        <v>171</v>
      </c>
      <c r="Z9" s="50" t="s">
        <v>171</v>
      </c>
      <c r="AA9" s="50" t="s">
        <v>171</v>
      </c>
      <c r="AB9" s="50" t="s">
        <v>171</v>
      </c>
      <c r="AC9" s="50" t="s">
        <v>171</v>
      </c>
      <c r="AD9" s="50" t="s">
        <v>171</v>
      </c>
      <c r="AE9" s="50" t="s">
        <v>171</v>
      </c>
      <c r="AF9" s="50" t="s">
        <v>171</v>
      </c>
      <c r="AG9" s="50" t="s">
        <v>171</v>
      </c>
      <c r="AH9" s="50" t="s">
        <v>171</v>
      </c>
      <c r="AI9" s="50" t="s">
        <v>171</v>
      </c>
      <c r="AJ9" s="50" t="s">
        <v>171</v>
      </c>
      <c r="AK9" s="50" t="s">
        <v>171</v>
      </c>
      <c r="AL9" s="50" t="s">
        <v>171</v>
      </c>
      <c r="AO9" s="38" t="s">
        <v>161</v>
      </c>
    </row>
    <row r="10" spans="2:43">
      <c r="B10" s="26">
        <v>19</v>
      </c>
      <c r="C10" s="30" t="s">
        <v>99</v>
      </c>
      <c r="D10" s="6" t="s">
        <v>90</v>
      </c>
      <c r="E10" s="26"/>
      <c r="F10" s="6" t="str">
        <f t="shared" si="3"/>
        <v>AT</v>
      </c>
      <c r="G10" s="6" t="s">
        <v>90</v>
      </c>
      <c r="H10" s="28"/>
      <c r="I10" s="33" t="str">
        <f t="shared" si="4"/>
        <v/>
      </c>
      <c r="J10" s="33" t="str">
        <f t="shared" si="4"/>
        <v/>
      </c>
      <c r="K10" s="33" t="str">
        <f t="shared" si="4"/>
        <v/>
      </c>
      <c r="L10" s="33" t="str">
        <f>IF(R10="","",R10/4)</f>
        <v/>
      </c>
      <c r="M10" s="33" t="str">
        <f t="shared" ref="M10:M11" si="5">IF(SUM(S10:AB10)=0,"",SUM(S10:AB10))</f>
        <v/>
      </c>
      <c r="N10" s="33" t="str">
        <f t="shared" ref="N10:N11" si="6">IF(SUM(AC10:AG10)=0,"",SUM(AC10:AG10))</f>
        <v/>
      </c>
      <c r="O10" s="33" t="str">
        <f t="shared" ref="O10:O11" si="7">IF(SUM(AH10:AL10)=0,"",SUM(AH10:AL10))</f>
        <v/>
      </c>
      <c r="P10" s="33"/>
      <c r="Q10" s="33"/>
      <c r="R10" s="48" t="s">
        <v>171</v>
      </c>
      <c r="S10" s="50" t="s">
        <v>171</v>
      </c>
      <c r="T10" s="50" t="s">
        <v>171</v>
      </c>
      <c r="U10" s="50" t="s">
        <v>171</v>
      </c>
      <c r="V10" s="50" t="s">
        <v>171</v>
      </c>
      <c r="W10" s="50" t="s">
        <v>171</v>
      </c>
      <c r="X10" s="50" t="s">
        <v>171</v>
      </c>
      <c r="Y10" s="50" t="s">
        <v>171</v>
      </c>
      <c r="Z10" s="50" t="s">
        <v>171</v>
      </c>
      <c r="AA10" s="50" t="s">
        <v>171</v>
      </c>
      <c r="AB10" s="50" t="s">
        <v>171</v>
      </c>
      <c r="AC10" s="50" t="s">
        <v>171</v>
      </c>
      <c r="AD10" s="50" t="s">
        <v>171</v>
      </c>
      <c r="AE10" s="50" t="s">
        <v>171</v>
      </c>
      <c r="AF10" s="50" t="s">
        <v>171</v>
      </c>
      <c r="AG10" s="50" t="s">
        <v>171</v>
      </c>
      <c r="AH10" s="50" t="s">
        <v>171</v>
      </c>
      <c r="AI10" s="50" t="s">
        <v>171</v>
      </c>
      <c r="AJ10" s="50" t="s">
        <v>171</v>
      </c>
      <c r="AK10" s="50" t="s">
        <v>171</v>
      </c>
      <c r="AL10" s="50" t="s">
        <v>171</v>
      </c>
      <c r="AO10" s="1" t="s">
        <v>131</v>
      </c>
    </row>
    <row r="11" spans="2:43">
      <c r="B11" s="26">
        <v>24</v>
      </c>
      <c r="C11" s="30" t="s">
        <v>4</v>
      </c>
      <c r="D11" s="6" t="s">
        <v>90</v>
      </c>
      <c r="E11" s="26"/>
      <c r="F11" s="6" t="str">
        <f t="shared" si="3"/>
        <v>AT</v>
      </c>
      <c r="G11" s="6" t="s">
        <v>90</v>
      </c>
      <c r="H11" s="28"/>
      <c r="I11" s="33">
        <f t="shared" si="4"/>
        <v>218.7475</v>
      </c>
      <c r="J11" s="33">
        <f t="shared" si="4"/>
        <v>218.7475</v>
      </c>
      <c r="K11" s="33">
        <f t="shared" si="4"/>
        <v>218.7475</v>
      </c>
      <c r="L11" s="33">
        <f>IF(R11="","",R11/4)</f>
        <v>218.7475</v>
      </c>
      <c r="M11" s="33" t="str">
        <f t="shared" si="5"/>
        <v/>
      </c>
      <c r="N11" s="33" t="str">
        <f t="shared" si="6"/>
        <v/>
      </c>
      <c r="O11" s="33" t="str">
        <f t="shared" si="7"/>
        <v/>
      </c>
      <c r="P11" s="33"/>
      <c r="Q11" s="33"/>
      <c r="R11" s="48">
        <v>874.99</v>
      </c>
      <c r="S11" s="50" t="s">
        <v>171</v>
      </c>
      <c r="T11" s="50" t="s">
        <v>171</v>
      </c>
      <c r="U11" s="50" t="s">
        <v>171</v>
      </c>
      <c r="V11" s="50" t="s">
        <v>171</v>
      </c>
      <c r="W11" s="50" t="s">
        <v>171</v>
      </c>
      <c r="X11" s="50" t="s">
        <v>171</v>
      </c>
      <c r="Y11" s="50" t="s">
        <v>171</v>
      </c>
      <c r="Z11" s="50" t="s">
        <v>171</v>
      </c>
      <c r="AA11" s="50" t="s">
        <v>171</v>
      </c>
      <c r="AB11" s="50" t="s">
        <v>171</v>
      </c>
      <c r="AC11" s="50" t="s">
        <v>171</v>
      </c>
      <c r="AD11" s="50" t="s">
        <v>171</v>
      </c>
      <c r="AE11" s="50" t="s">
        <v>171</v>
      </c>
      <c r="AF11" s="50" t="s">
        <v>171</v>
      </c>
      <c r="AG11" s="50" t="s">
        <v>171</v>
      </c>
      <c r="AH11" s="50" t="s">
        <v>171</v>
      </c>
      <c r="AI11" s="50" t="s">
        <v>171</v>
      </c>
      <c r="AJ11" s="50" t="s">
        <v>171</v>
      </c>
      <c r="AK11" s="50" t="s">
        <v>171</v>
      </c>
      <c r="AL11" s="50" t="s">
        <v>171</v>
      </c>
      <c r="AO11" t="s">
        <v>162</v>
      </c>
    </row>
    <row r="12" spans="2:43">
      <c r="B12" s="26"/>
      <c r="C12" s="23" t="s">
        <v>92</v>
      </c>
      <c r="D12" s="6" t="str">
        <f t="shared" si="0"/>
        <v>ELE</v>
      </c>
      <c r="E12" s="11" t="s">
        <v>75</v>
      </c>
      <c r="F12" s="6" t="str">
        <f t="shared" si="3"/>
        <v>AT</v>
      </c>
      <c r="G12" s="22" t="str">
        <f>$G$7</f>
        <v>PASTI</v>
      </c>
      <c r="H12" t="s">
        <v>45</v>
      </c>
      <c r="I12" s="42">
        <f>IF(SUM(I13:I15)=0,"",SUM(I13:I15))</f>
        <v>116.75</v>
      </c>
      <c r="J12" s="42">
        <f t="shared" ref="J12:K12" si="8">IF(SUM(J13:J15)=0,"",SUM(J13:J15))</f>
        <v>116.75</v>
      </c>
      <c r="K12" s="42">
        <f t="shared" si="8"/>
        <v>116.75</v>
      </c>
      <c r="L12" s="42">
        <f>IF(SUM(L13:L15)=0,"",SUM(L13:L15))</f>
        <v>116.75</v>
      </c>
      <c r="M12" s="43" t="str">
        <f>IF(SUM(M13:M15)=0,"",SUM(M13:M15))</f>
        <v/>
      </c>
      <c r="N12" s="43" t="str">
        <f>IF(SUM(N13:N15)=0,"",SUM(N13:N15))</f>
        <v/>
      </c>
      <c r="O12" s="43" t="str">
        <f>IF(SUM(O13:O15)=0,"",SUM(O13:O15))</f>
        <v/>
      </c>
      <c r="P12" s="32"/>
      <c r="Q12" s="32"/>
      <c r="R12" s="43"/>
      <c r="S12" s="43"/>
      <c r="T12" s="43"/>
      <c r="U12" s="43"/>
      <c r="V12" s="43"/>
      <c r="W12" s="43"/>
      <c r="X12" s="43"/>
      <c r="Y12" s="43"/>
      <c r="Z12" s="43"/>
      <c r="AA12" s="43"/>
      <c r="AB12" s="43" t="s">
        <v>171</v>
      </c>
      <c r="AC12" s="43"/>
      <c r="AD12" s="43"/>
      <c r="AE12" s="43"/>
      <c r="AF12" s="43"/>
      <c r="AG12" s="43" t="s">
        <v>171</v>
      </c>
      <c r="AH12" s="43"/>
      <c r="AI12" s="43"/>
      <c r="AJ12" s="43"/>
      <c r="AK12" s="43"/>
      <c r="AL12" s="43"/>
      <c r="AO12" s="1" t="s">
        <v>132</v>
      </c>
    </row>
    <row r="13" spans="2:43">
      <c r="B13" s="26">
        <v>35</v>
      </c>
      <c r="C13" s="30" t="s">
        <v>2</v>
      </c>
      <c r="D13" s="6" t="s">
        <v>90</v>
      </c>
      <c r="E13" s="26"/>
      <c r="F13" s="6" t="str">
        <f t="shared" si="3"/>
        <v>AT</v>
      </c>
      <c r="G13" s="6" t="s">
        <v>90</v>
      </c>
      <c r="H13" s="28"/>
      <c r="I13" s="33" t="str">
        <f t="shared" ref="I13:K17" si="9">$L13</f>
        <v/>
      </c>
      <c r="J13" s="33" t="str">
        <f t="shared" si="9"/>
        <v/>
      </c>
      <c r="K13" s="33" t="str">
        <f t="shared" si="9"/>
        <v/>
      </c>
      <c r="L13" s="33" t="str">
        <f>IF(R13="","",R13/4)</f>
        <v/>
      </c>
      <c r="M13" s="33" t="str">
        <f>IF(SUM(S13:AB13)=0,"",SUM(S13:AB13))</f>
        <v/>
      </c>
      <c r="N13" s="33" t="str">
        <f>IF(SUM(AC13:AG13)=0,"",SUM(AC13:AG13))</f>
        <v/>
      </c>
      <c r="O13" s="33" t="str">
        <f>IF(SUM(AH13:AL13)=0,"",SUM(AH13:AL13))</f>
        <v/>
      </c>
      <c r="P13" s="33"/>
      <c r="Q13" s="33"/>
      <c r="R13" s="48" t="s">
        <v>171</v>
      </c>
      <c r="S13" s="50" t="s">
        <v>171</v>
      </c>
      <c r="T13" s="50" t="s">
        <v>171</v>
      </c>
      <c r="U13" s="50" t="s">
        <v>171</v>
      </c>
      <c r="V13" s="50" t="s">
        <v>171</v>
      </c>
      <c r="W13" s="50" t="s">
        <v>171</v>
      </c>
      <c r="X13" s="50" t="s">
        <v>171</v>
      </c>
      <c r="Y13" s="50" t="s">
        <v>171</v>
      </c>
      <c r="Z13" s="50" t="s">
        <v>171</v>
      </c>
      <c r="AA13" s="50" t="s">
        <v>171</v>
      </c>
      <c r="AB13" s="50" t="s">
        <v>171</v>
      </c>
      <c r="AC13" s="50" t="s">
        <v>171</v>
      </c>
      <c r="AD13" s="50" t="s">
        <v>171</v>
      </c>
      <c r="AE13" s="50" t="s">
        <v>171</v>
      </c>
      <c r="AF13" s="50" t="s">
        <v>171</v>
      </c>
      <c r="AG13" s="50" t="s">
        <v>171</v>
      </c>
      <c r="AH13" s="50" t="s">
        <v>171</v>
      </c>
      <c r="AI13" s="50" t="s">
        <v>171</v>
      </c>
      <c r="AJ13" s="50" t="s">
        <v>171</v>
      </c>
      <c r="AK13" s="50" t="s">
        <v>171</v>
      </c>
      <c r="AL13" s="50" t="s">
        <v>171</v>
      </c>
      <c r="AO13" t="s">
        <v>163</v>
      </c>
    </row>
    <row r="14" spans="2:43">
      <c r="B14" s="26">
        <v>40</v>
      </c>
      <c r="C14" s="30" t="s">
        <v>99</v>
      </c>
      <c r="D14" s="6" t="s">
        <v>90</v>
      </c>
      <c r="E14" s="26"/>
      <c r="F14" s="6" t="str">
        <f t="shared" si="3"/>
        <v>AT</v>
      </c>
      <c r="G14" s="6" t="s">
        <v>90</v>
      </c>
      <c r="H14" s="28"/>
      <c r="I14" s="33" t="str">
        <f t="shared" si="9"/>
        <v/>
      </c>
      <c r="J14" s="33" t="str">
        <f t="shared" si="9"/>
        <v/>
      </c>
      <c r="K14" s="33" t="str">
        <f t="shared" si="9"/>
        <v/>
      </c>
      <c r="L14" s="33" t="str">
        <f>IF(R14="","",R14/4)</f>
        <v/>
      </c>
      <c r="M14" s="33" t="str">
        <f t="shared" ref="M14:M15" si="10">IF(SUM(S14:AB14)=0,"",SUM(S14:AB14))</f>
        <v/>
      </c>
      <c r="N14" s="33" t="str">
        <f t="shared" ref="N14:N15" si="11">IF(SUM(AC14:AG14)=0,"",SUM(AC14:AG14))</f>
        <v/>
      </c>
      <c r="O14" s="33" t="str">
        <f t="shared" ref="O14:O15" si="12">IF(SUM(AH14:AL14)=0,"",SUM(AH14:AL14))</f>
        <v/>
      </c>
      <c r="P14" s="33"/>
      <c r="Q14" s="33"/>
      <c r="R14" s="48" t="s">
        <v>171</v>
      </c>
      <c r="S14" s="50" t="s">
        <v>171</v>
      </c>
      <c r="T14" s="50" t="s">
        <v>171</v>
      </c>
      <c r="U14" s="50" t="s">
        <v>171</v>
      </c>
      <c r="V14" s="50" t="s">
        <v>171</v>
      </c>
      <c r="W14" s="50" t="s">
        <v>171</v>
      </c>
      <c r="X14" s="50" t="s">
        <v>171</v>
      </c>
      <c r="Y14" s="50" t="s">
        <v>171</v>
      </c>
      <c r="Z14" s="50" t="s">
        <v>171</v>
      </c>
      <c r="AA14" s="50" t="s">
        <v>171</v>
      </c>
      <c r="AB14" s="50" t="s">
        <v>171</v>
      </c>
      <c r="AC14" s="50" t="s">
        <v>171</v>
      </c>
      <c r="AD14" s="50" t="s">
        <v>171</v>
      </c>
      <c r="AE14" s="50" t="s">
        <v>171</v>
      </c>
      <c r="AF14" s="50" t="s">
        <v>171</v>
      </c>
      <c r="AG14" s="50" t="s">
        <v>171</v>
      </c>
      <c r="AH14" s="50" t="s">
        <v>171</v>
      </c>
      <c r="AI14" s="50" t="s">
        <v>171</v>
      </c>
      <c r="AJ14" s="50" t="s">
        <v>171</v>
      </c>
      <c r="AK14" s="50" t="s">
        <v>171</v>
      </c>
      <c r="AL14" s="50" t="s">
        <v>171</v>
      </c>
      <c r="AO14" s="1" t="s">
        <v>133</v>
      </c>
    </row>
    <row r="15" spans="2:43">
      <c r="B15" s="26">
        <v>45</v>
      </c>
      <c r="C15" s="30" t="s">
        <v>4</v>
      </c>
      <c r="D15" s="6" t="s">
        <v>90</v>
      </c>
      <c r="E15" s="26"/>
      <c r="F15" s="6" t="str">
        <f t="shared" si="3"/>
        <v>AT</v>
      </c>
      <c r="G15" s="6" t="s">
        <v>90</v>
      </c>
      <c r="H15" s="28"/>
      <c r="I15" s="33">
        <f t="shared" si="9"/>
        <v>116.75</v>
      </c>
      <c r="J15" s="33">
        <f t="shared" si="9"/>
        <v>116.75</v>
      </c>
      <c r="K15" s="33">
        <f t="shared" si="9"/>
        <v>116.75</v>
      </c>
      <c r="L15" s="33">
        <f>IF(R15="","",R15/4)</f>
        <v>116.75</v>
      </c>
      <c r="M15" s="33" t="str">
        <f t="shared" si="10"/>
        <v/>
      </c>
      <c r="N15" s="33" t="str">
        <f t="shared" si="11"/>
        <v/>
      </c>
      <c r="O15" s="33" t="str">
        <f t="shared" si="12"/>
        <v/>
      </c>
      <c r="P15" s="33"/>
      <c r="Q15" s="33"/>
      <c r="R15" s="48">
        <v>467</v>
      </c>
      <c r="S15" s="50" t="s">
        <v>171</v>
      </c>
      <c r="T15" s="50" t="s">
        <v>171</v>
      </c>
      <c r="U15" s="50" t="s">
        <v>171</v>
      </c>
      <c r="V15" s="50" t="s">
        <v>171</v>
      </c>
      <c r="W15" s="50" t="s">
        <v>171</v>
      </c>
      <c r="X15" s="50" t="s">
        <v>171</v>
      </c>
      <c r="Y15" s="50" t="s">
        <v>171</v>
      </c>
      <c r="Z15" s="50" t="s">
        <v>171</v>
      </c>
      <c r="AA15" s="50" t="s">
        <v>171</v>
      </c>
      <c r="AB15" s="50" t="s">
        <v>171</v>
      </c>
      <c r="AC15" s="50" t="s">
        <v>171</v>
      </c>
      <c r="AD15" s="50" t="s">
        <v>171</v>
      </c>
      <c r="AE15" s="50" t="s">
        <v>171</v>
      </c>
      <c r="AF15" s="50" t="s">
        <v>171</v>
      </c>
      <c r="AG15" s="50" t="s">
        <v>171</v>
      </c>
      <c r="AH15" s="50" t="s">
        <v>171</v>
      </c>
      <c r="AI15" s="50" t="s">
        <v>171</v>
      </c>
      <c r="AJ15" s="50" t="s">
        <v>171</v>
      </c>
      <c r="AK15" s="50" t="s">
        <v>171</v>
      </c>
      <c r="AL15" s="50" t="s">
        <v>171</v>
      </c>
      <c r="AO15" t="s">
        <v>164</v>
      </c>
    </row>
    <row r="16" spans="2:43">
      <c r="B16" s="31">
        <v>51</v>
      </c>
      <c r="C16" t="s">
        <v>7</v>
      </c>
      <c r="D16" s="6" t="str">
        <f t="shared" si="0"/>
        <v>ELE</v>
      </c>
      <c r="E16" s="11" t="s">
        <v>76</v>
      </c>
      <c r="F16" s="6" t="str">
        <f t="shared" si="3"/>
        <v>AT</v>
      </c>
      <c r="G16" s="22" t="str">
        <f t="shared" ref="G16:G18" si="13">$G$7</f>
        <v>PASTI</v>
      </c>
      <c r="H16" t="s">
        <v>46</v>
      </c>
      <c r="I16" s="42">
        <f t="shared" si="9"/>
        <v>166.45</v>
      </c>
      <c r="J16" s="42">
        <f t="shared" si="9"/>
        <v>166.45</v>
      </c>
      <c r="K16" s="42">
        <f t="shared" si="9"/>
        <v>166.45</v>
      </c>
      <c r="L16" s="42">
        <f>IF(R16="","",R16/4)</f>
        <v>166.45</v>
      </c>
      <c r="M16" s="43">
        <f>IF(SUM(S16:AB16)=0,"",SUM(S16:AB16))</f>
        <v>548.79999999999995</v>
      </c>
      <c r="N16" s="43" t="str">
        <f>IF(SUM(AC16:AG16)=0,"",SUM(AC16:AG16))</f>
        <v/>
      </c>
      <c r="O16" s="43" t="str">
        <f>IF(SUM(AH16:AL16)=0,"",SUM(AH16:AL16))</f>
        <v/>
      </c>
      <c r="P16" s="32"/>
      <c r="Q16" s="32"/>
      <c r="R16" s="48">
        <v>665.8</v>
      </c>
      <c r="S16" s="50">
        <v>393</v>
      </c>
      <c r="T16" s="50">
        <v>82.5</v>
      </c>
      <c r="U16" s="50" t="s">
        <v>171</v>
      </c>
      <c r="V16" s="50" t="s">
        <v>171</v>
      </c>
      <c r="W16" s="50" t="s">
        <v>171</v>
      </c>
      <c r="X16" s="50" t="s">
        <v>171</v>
      </c>
      <c r="Y16" s="50" t="s">
        <v>171</v>
      </c>
      <c r="Z16" s="50">
        <v>73.3</v>
      </c>
      <c r="AA16" s="50" t="s">
        <v>171</v>
      </c>
      <c r="AB16" s="50" t="s">
        <v>171</v>
      </c>
      <c r="AC16" s="50" t="s">
        <v>171</v>
      </c>
      <c r="AD16" s="50" t="s">
        <v>171</v>
      </c>
      <c r="AE16" s="50" t="s">
        <v>171</v>
      </c>
      <c r="AF16" s="50" t="s">
        <v>171</v>
      </c>
      <c r="AG16" s="50" t="s">
        <v>171</v>
      </c>
      <c r="AH16" s="50" t="s">
        <v>171</v>
      </c>
      <c r="AI16" s="50" t="s">
        <v>171</v>
      </c>
      <c r="AJ16" s="50" t="s">
        <v>171</v>
      </c>
      <c r="AK16" s="50" t="s">
        <v>171</v>
      </c>
      <c r="AL16" s="50" t="s">
        <v>171</v>
      </c>
    </row>
    <row r="17" spans="2:38">
      <c r="B17" s="26">
        <v>56</v>
      </c>
      <c r="C17" t="s">
        <v>8</v>
      </c>
      <c r="D17" s="6" t="str">
        <f t="shared" si="0"/>
        <v>ELE</v>
      </c>
      <c r="E17" s="11" t="s">
        <v>77</v>
      </c>
      <c r="F17" s="6" t="str">
        <f t="shared" si="3"/>
        <v>AT</v>
      </c>
      <c r="G17" s="22" t="str">
        <f t="shared" si="13"/>
        <v>PASTI</v>
      </c>
      <c r="H17" t="s">
        <v>47</v>
      </c>
      <c r="I17" s="42">
        <f t="shared" si="9"/>
        <v>42.35</v>
      </c>
      <c r="J17" s="42">
        <f t="shared" si="9"/>
        <v>42.35</v>
      </c>
      <c r="K17" s="42">
        <f t="shared" si="9"/>
        <v>42.35</v>
      </c>
      <c r="L17" s="42">
        <f>IF(R17="","",R17/4)</f>
        <v>42.35</v>
      </c>
      <c r="M17" s="43" t="str">
        <f t="shared" ref="M17" si="14">IF(SUM(S17:AB17)=0,"",SUM(S17:AB17))</f>
        <v/>
      </c>
      <c r="N17" s="43" t="str">
        <f t="shared" ref="N17" si="15">IF(SUM(AC17:AG17)=0,"",SUM(AC17:AG17))</f>
        <v/>
      </c>
      <c r="O17" s="43" t="str">
        <f t="shared" ref="O17" si="16">IF(SUM(AH17:AL17)=0,"",SUM(AH17:AL17))</f>
        <v/>
      </c>
      <c r="P17" s="32"/>
      <c r="Q17" s="32"/>
      <c r="R17" s="48">
        <v>169.4</v>
      </c>
      <c r="S17" s="50" t="s">
        <v>171</v>
      </c>
      <c r="T17" s="50" t="s">
        <v>171</v>
      </c>
      <c r="U17" s="50" t="s">
        <v>171</v>
      </c>
      <c r="V17" s="50" t="s">
        <v>171</v>
      </c>
      <c r="W17" s="50" t="s">
        <v>171</v>
      </c>
      <c r="X17" s="50" t="s">
        <v>171</v>
      </c>
      <c r="Y17" s="50" t="s">
        <v>171</v>
      </c>
      <c r="Z17" s="50" t="s">
        <v>171</v>
      </c>
      <c r="AA17" s="50" t="s">
        <v>171</v>
      </c>
      <c r="AB17" s="50" t="s">
        <v>171</v>
      </c>
      <c r="AC17" s="50" t="s">
        <v>171</v>
      </c>
      <c r="AD17" s="50" t="s">
        <v>171</v>
      </c>
      <c r="AE17" s="50" t="s">
        <v>171</v>
      </c>
      <c r="AF17" s="50" t="s">
        <v>171</v>
      </c>
      <c r="AG17" s="50" t="s">
        <v>171</v>
      </c>
      <c r="AH17" s="50" t="s">
        <v>171</v>
      </c>
      <c r="AI17" s="50" t="s">
        <v>171</v>
      </c>
      <c r="AJ17" s="50" t="s">
        <v>171</v>
      </c>
      <c r="AK17" s="50" t="s">
        <v>171</v>
      </c>
      <c r="AL17" s="50" t="s">
        <v>171</v>
      </c>
    </row>
    <row r="18" spans="2:38">
      <c r="B18" s="26"/>
      <c r="C18" s="23" t="s">
        <v>93</v>
      </c>
      <c r="D18" s="6" t="str">
        <f t="shared" si="0"/>
        <v>ELE</v>
      </c>
      <c r="E18" s="11" t="s">
        <v>78</v>
      </c>
      <c r="F18" s="6" t="str">
        <f t="shared" si="3"/>
        <v>AT</v>
      </c>
      <c r="G18" s="22" t="str">
        <f t="shared" si="13"/>
        <v>PASTI</v>
      </c>
      <c r="H18" t="s">
        <v>48</v>
      </c>
      <c r="I18" s="42">
        <f>IF(SUM(I19:I21)=0,"",SUM(I19:I21))</f>
        <v>226.27500000000001</v>
      </c>
      <c r="J18" s="42">
        <f t="shared" ref="J18:K18" si="17">IF(SUM(J19:J21)=0,"",SUM(J19:J21))</f>
        <v>226.27500000000001</v>
      </c>
      <c r="K18" s="42">
        <f t="shared" si="17"/>
        <v>226.27500000000001</v>
      </c>
      <c r="L18" s="42">
        <f>IF(SUM(L19:L21)=0,"",SUM(L19:L21))</f>
        <v>226.27500000000001</v>
      </c>
      <c r="M18" s="43">
        <f>IF(SUM(M19:M21)=0,"",SUM(M19:M21))</f>
        <v>272.40000000000003</v>
      </c>
      <c r="N18" s="43" t="str">
        <f>IF(SUM(N19:N21)=0,"",SUM(N19:N21))</f>
        <v/>
      </c>
      <c r="O18" s="43" t="str">
        <f>IF(SUM(O19:O21)=0,"",SUM(O19:O21))</f>
        <v/>
      </c>
      <c r="P18" s="32"/>
      <c r="Q18" s="32"/>
      <c r="R18" s="32"/>
      <c r="S18" s="32"/>
      <c r="T18" s="32"/>
      <c r="U18" s="32"/>
      <c r="V18" s="32"/>
      <c r="W18" s="32"/>
      <c r="X18" s="32"/>
      <c r="Y18" s="32"/>
      <c r="Z18" s="32"/>
      <c r="AA18" s="32"/>
      <c r="AB18" s="32"/>
      <c r="AC18" s="32"/>
      <c r="AD18" s="32"/>
      <c r="AE18" s="32"/>
      <c r="AF18" s="32"/>
      <c r="AG18" s="32"/>
      <c r="AH18" s="32"/>
      <c r="AI18" s="32"/>
      <c r="AJ18" s="32"/>
      <c r="AK18" s="32"/>
      <c r="AL18" s="32"/>
    </row>
    <row r="19" spans="2:38">
      <c r="B19" s="26">
        <v>61</v>
      </c>
      <c r="C19" s="29" t="s">
        <v>4</v>
      </c>
      <c r="D19" s="6" t="s">
        <v>90</v>
      </c>
      <c r="E19" s="27"/>
      <c r="F19" s="6" t="str">
        <f t="shared" si="3"/>
        <v>AT</v>
      </c>
      <c r="G19" s="6" t="s">
        <v>90</v>
      </c>
      <c r="H19" s="28"/>
      <c r="I19" s="33">
        <f t="shared" ref="I19:K27" si="18">$L19</f>
        <v>196</v>
      </c>
      <c r="J19" s="33">
        <f t="shared" si="18"/>
        <v>196</v>
      </c>
      <c r="K19" s="33">
        <f t="shared" si="18"/>
        <v>196</v>
      </c>
      <c r="L19" s="33">
        <f t="shared" ref="L19:L24" si="19">IF(R19="","",R19/4)</f>
        <v>196</v>
      </c>
      <c r="M19" s="33" t="str">
        <f t="shared" ref="M19:M24" si="20">IF(SUM(S19:AB19)=0,"",SUM(S19:AB19))</f>
        <v/>
      </c>
      <c r="N19" s="33" t="str">
        <f t="shared" ref="N19:N24" si="21">IF(SUM(AC19:AG19)=0,"",SUM(AC19:AG19))</f>
        <v/>
      </c>
      <c r="O19" s="33" t="str">
        <f t="shared" ref="O19:O24" si="22">IF(SUM(AH19:AL19)=0,"",SUM(AH19:AL19))</f>
        <v/>
      </c>
      <c r="P19" s="33"/>
      <c r="Q19" s="33"/>
      <c r="R19" s="48">
        <v>784</v>
      </c>
      <c r="S19" s="50" t="s">
        <v>171</v>
      </c>
      <c r="T19" s="50" t="s">
        <v>171</v>
      </c>
      <c r="U19" s="50" t="s">
        <v>171</v>
      </c>
      <c r="V19" s="50" t="s">
        <v>171</v>
      </c>
      <c r="W19" s="50" t="s">
        <v>171</v>
      </c>
      <c r="X19" s="50" t="s">
        <v>171</v>
      </c>
      <c r="Y19" s="50" t="s">
        <v>171</v>
      </c>
      <c r="Z19" s="50" t="s">
        <v>171</v>
      </c>
      <c r="AA19" s="50" t="s">
        <v>171</v>
      </c>
      <c r="AB19" s="50" t="s">
        <v>171</v>
      </c>
      <c r="AC19" s="50" t="s">
        <v>171</v>
      </c>
      <c r="AD19" s="50" t="s">
        <v>171</v>
      </c>
      <c r="AE19" s="50" t="s">
        <v>171</v>
      </c>
      <c r="AF19" s="50" t="s">
        <v>171</v>
      </c>
      <c r="AG19" s="50" t="s">
        <v>171</v>
      </c>
      <c r="AH19" s="50" t="s">
        <v>171</v>
      </c>
      <c r="AI19" s="50" t="s">
        <v>171</v>
      </c>
      <c r="AJ19" s="50" t="s">
        <v>171</v>
      </c>
      <c r="AK19" s="50" t="s">
        <v>171</v>
      </c>
      <c r="AL19" s="50" t="s">
        <v>171</v>
      </c>
    </row>
    <row r="20" spans="2:38">
      <c r="B20" s="26">
        <v>71</v>
      </c>
      <c r="C20" s="29" t="s">
        <v>10</v>
      </c>
      <c r="D20" s="6" t="s">
        <v>90</v>
      </c>
      <c r="E20" s="27"/>
      <c r="F20" s="6" t="str">
        <f t="shared" si="3"/>
        <v>AT</v>
      </c>
      <c r="G20" s="6" t="s">
        <v>90</v>
      </c>
      <c r="H20" s="28"/>
      <c r="I20" s="33">
        <f t="shared" si="18"/>
        <v>30.274999999999999</v>
      </c>
      <c r="J20" s="33">
        <f t="shared" si="18"/>
        <v>30.274999999999999</v>
      </c>
      <c r="K20" s="33">
        <f t="shared" si="18"/>
        <v>30.274999999999999</v>
      </c>
      <c r="L20" s="33">
        <f t="shared" si="19"/>
        <v>30.274999999999999</v>
      </c>
      <c r="M20" s="33">
        <f t="shared" si="20"/>
        <v>272.40000000000003</v>
      </c>
      <c r="N20" s="33" t="str">
        <f t="shared" si="21"/>
        <v/>
      </c>
      <c r="O20" s="33" t="str">
        <f t="shared" si="22"/>
        <v/>
      </c>
      <c r="P20" s="33"/>
      <c r="Q20" s="33"/>
      <c r="R20" s="48">
        <v>121.1</v>
      </c>
      <c r="S20" s="50">
        <v>76.600000000000009</v>
      </c>
      <c r="T20" s="50" t="s">
        <v>171</v>
      </c>
      <c r="U20" s="50" t="s">
        <v>171</v>
      </c>
      <c r="V20" s="50">
        <v>40</v>
      </c>
      <c r="W20" s="50" t="s">
        <v>171</v>
      </c>
      <c r="X20" s="50" t="s">
        <v>171</v>
      </c>
      <c r="Y20" s="50" t="s">
        <v>171</v>
      </c>
      <c r="Z20" s="50" t="s">
        <v>171</v>
      </c>
      <c r="AA20" s="50" t="s">
        <v>171</v>
      </c>
      <c r="AB20" s="50">
        <v>155.80000000000001</v>
      </c>
      <c r="AC20" s="50" t="s">
        <v>171</v>
      </c>
      <c r="AD20" s="50" t="s">
        <v>171</v>
      </c>
      <c r="AE20" s="50" t="s">
        <v>171</v>
      </c>
      <c r="AF20" s="50" t="s">
        <v>171</v>
      </c>
      <c r="AG20" s="50" t="s">
        <v>171</v>
      </c>
      <c r="AH20" s="50" t="s">
        <v>171</v>
      </c>
      <c r="AI20" s="50" t="s">
        <v>171</v>
      </c>
      <c r="AJ20" s="50" t="s">
        <v>171</v>
      </c>
      <c r="AK20" s="50" t="s">
        <v>171</v>
      </c>
      <c r="AL20" s="50" t="s">
        <v>171</v>
      </c>
    </row>
    <row r="21" spans="2:38">
      <c r="B21" s="26">
        <v>76</v>
      </c>
      <c r="C21" s="29" t="s">
        <v>101</v>
      </c>
      <c r="D21" s="6" t="s">
        <v>90</v>
      </c>
      <c r="E21" s="27"/>
      <c r="F21" s="6" t="str">
        <f t="shared" si="3"/>
        <v>AT</v>
      </c>
      <c r="G21" s="6" t="s">
        <v>90</v>
      </c>
      <c r="H21" s="28"/>
      <c r="I21" s="33" t="str">
        <f t="shared" si="18"/>
        <v/>
      </c>
      <c r="J21" s="33" t="str">
        <f t="shared" si="18"/>
        <v/>
      </c>
      <c r="K21" s="33" t="str">
        <f t="shared" si="18"/>
        <v/>
      </c>
      <c r="L21" s="33" t="str">
        <f t="shared" si="19"/>
        <v/>
      </c>
      <c r="M21" s="33" t="str">
        <f t="shared" si="20"/>
        <v/>
      </c>
      <c r="N21" s="33" t="str">
        <f t="shared" si="21"/>
        <v/>
      </c>
      <c r="O21" s="33" t="str">
        <f t="shared" si="22"/>
        <v/>
      </c>
      <c r="P21" s="33"/>
      <c r="Q21" s="33"/>
      <c r="R21" s="48" t="s">
        <v>171</v>
      </c>
      <c r="S21" s="50" t="s">
        <v>171</v>
      </c>
      <c r="T21" s="50" t="s">
        <v>171</v>
      </c>
      <c r="U21" s="50" t="s">
        <v>171</v>
      </c>
      <c r="V21" s="50" t="s">
        <v>171</v>
      </c>
      <c r="W21" s="50" t="s">
        <v>171</v>
      </c>
      <c r="X21" s="50" t="s">
        <v>171</v>
      </c>
      <c r="Y21" s="50" t="s">
        <v>171</v>
      </c>
      <c r="Z21" s="50" t="s">
        <v>171</v>
      </c>
      <c r="AA21" s="50" t="s">
        <v>171</v>
      </c>
      <c r="AB21" s="50" t="s">
        <v>171</v>
      </c>
      <c r="AC21" s="50" t="s">
        <v>171</v>
      </c>
      <c r="AD21" s="50" t="s">
        <v>171</v>
      </c>
      <c r="AE21" s="50" t="s">
        <v>171</v>
      </c>
      <c r="AF21" s="50" t="s">
        <v>171</v>
      </c>
      <c r="AG21" s="50" t="s">
        <v>171</v>
      </c>
      <c r="AH21" s="50" t="s">
        <v>171</v>
      </c>
      <c r="AI21" s="50" t="s">
        <v>171</v>
      </c>
      <c r="AJ21" s="50" t="s">
        <v>171</v>
      </c>
      <c r="AK21" s="50" t="s">
        <v>171</v>
      </c>
      <c r="AL21" s="50" t="s">
        <v>171</v>
      </c>
    </row>
    <row r="22" spans="2:38">
      <c r="B22" s="26">
        <v>81</v>
      </c>
      <c r="C22" t="s">
        <v>12</v>
      </c>
      <c r="D22" s="6" t="str">
        <f t="shared" si="0"/>
        <v>ELE</v>
      </c>
      <c r="E22" s="11" t="s">
        <v>74</v>
      </c>
      <c r="F22" s="6" t="str">
        <f t="shared" si="3"/>
        <v>AT</v>
      </c>
      <c r="G22" s="22" t="str">
        <f t="shared" ref="G22:G25" si="23">$G$7</f>
        <v>PASTI</v>
      </c>
      <c r="H22" t="s">
        <v>44</v>
      </c>
      <c r="I22" s="42">
        <f t="shared" si="18"/>
        <v>11.5175</v>
      </c>
      <c r="J22" s="42">
        <f t="shared" si="18"/>
        <v>11.5175</v>
      </c>
      <c r="K22" s="42">
        <f t="shared" si="18"/>
        <v>11.5175</v>
      </c>
      <c r="L22" s="42">
        <f t="shared" si="19"/>
        <v>11.5175</v>
      </c>
      <c r="M22" s="43" t="str">
        <f t="shared" si="20"/>
        <v/>
      </c>
      <c r="N22" s="43" t="str">
        <f t="shared" si="21"/>
        <v/>
      </c>
      <c r="O22" s="43" t="str">
        <f t="shared" si="22"/>
        <v/>
      </c>
      <c r="P22" s="32"/>
      <c r="Q22" s="32"/>
      <c r="R22" s="48">
        <v>46.07</v>
      </c>
      <c r="S22" s="50" t="s">
        <v>171</v>
      </c>
      <c r="T22" s="50" t="s">
        <v>171</v>
      </c>
      <c r="U22" s="50" t="s">
        <v>171</v>
      </c>
      <c r="V22" s="50" t="s">
        <v>171</v>
      </c>
      <c r="W22" s="50" t="s">
        <v>171</v>
      </c>
      <c r="X22" s="50" t="s">
        <v>171</v>
      </c>
      <c r="Y22" s="50" t="s">
        <v>171</v>
      </c>
      <c r="Z22" s="50" t="s">
        <v>171</v>
      </c>
      <c r="AA22" s="50" t="s">
        <v>171</v>
      </c>
      <c r="AB22" s="50" t="s">
        <v>171</v>
      </c>
      <c r="AC22" s="50" t="s">
        <v>171</v>
      </c>
      <c r="AD22" s="50" t="s">
        <v>171</v>
      </c>
      <c r="AE22" s="50" t="s">
        <v>171</v>
      </c>
      <c r="AF22" s="50" t="s">
        <v>171</v>
      </c>
      <c r="AG22" s="50" t="s">
        <v>171</v>
      </c>
      <c r="AH22" s="50" t="s">
        <v>171</v>
      </c>
      <c r="AI22" s="50" t="s">
        <v>171</v>
      </c>
      <c r="AJ22" s="50" t="s">
        <v>171</v>
      </c>
      <c r="AK22" s="50" t="s">
        <v>171</v>
      </c>
      <c r="AL22" s="50" t="s">
        <v>171</v>
      </c>
    </row>
    <row r="23" spans="2:38">
      <c r="B23" s="26">
        <v>102</v>
      </c>
      <c r="C23" t="s">
        <v>13</v>
      </c>
      <c r="D23" s="6" t="str">
        <f t="shared" si="0"/>
        <v>ELE</v>
      </c>
      <c r="E23" s="11" t="s">
        <v>73</v>
      </c>
      <c r="F23" s="6" t="str">
        <f t="shared" si="3"/>
        <v>AT</v>
      </c>
      <c r="G23" s="22" t="str">
        <f t="shared" si="23"/>
        <v>PASTI</v>
      </c>
      <c r="H23" t="s">
        <v>43</v>
      </c>
      <c r="I23" s="42">
        <f t="shared" si="18"/>
        <v>33.626250000000006</v>
      </c>
      <c r="J23" s="42">
        <f t="shared" si="18"/>
        <v>33.626250000000006</v>
      </c>
      <c r="K23" s="42">
        <f t="shared" si="18"/>
        <v>33.626250000000006</v>
      </c>
      <c r="L23" s="42">
        <f t="shared" si="19"/>
        <v>33.626250000000006</v>
      </c>
      <c r="M23" s="43" t="str">
        <f t="shared" si="20"/>
        <v/>
      </c>
      <c r="N23" s="43" t="str">
        <f t="shared" si="21"/>
        <v/>
      </c>
      <c r="O23" s="43" t="str">
        <f t="shared" si="22"/>
        <v/>
      </c>
      <c r="P23" s="32"/>
      <c r="Q23" s="32"/>
      <c r="R23" s="48">
        <v>134.50500000000002</v>
      </c>
      <c r="S23" s="50" t="s">
        <v>171</v>
      </c>
      <c r="T23" s="50" t="s">
        <v>171</v>
      </c>
      <c r="U23" s="50" t="s">
        <v>171</v>
      </c>
      <c r="V23" s="50" t="s">
        <v>171</v>
      </c>
      <c r="W23" s="50" t="s">
        <v>171</v>
      </c>
      <c r="X23" s="50" t="s">
        <v>171</v>
      </c>
      <c r="Y23" s="50" t="s">
        <v>171</v>
      </c>
      <c r="Z23" s="50" t="s">
        <v>171</v>
      </c>
      <c r="AA23" s="50" t="s">
        <v>171</v>
      </c>
      <c r="AB23" s="50" t="s">
        <v>171</v>
      </c>
      <c r="AC23" s="50" t="s">
        <v>171</v>
      </c>
      <c r="AD23" s="50" t="s">
        <v>171</v>
      </c>
      <c r="AE23" s="50" t="s">
        <v>171</v>
      </c>
      <c r="AF23" s="50" t="s">
        <v>171</v>
      </c>
      <c r="AG23" s="50" t="s">
        <v>171</v>
      </c>
      <c r="AH23" s="50" t="s">
        <v>171</v>
      </c>
      <c r="AI23" s="50" t="s">
        <v>171</v>
      </c>
      <c r="AJ23" s="50" t="s">
        <v>171</v>
      </c>
      <c r="AK23" s="50" t="s">
        <v>171</v>
      </c>
      <c r="AL23" s="50" t="s">
        <v>171</v>
      </c>
    </row>
    <row r="24" spans="2:38">
      <c r="B24" s="26">
        <v>119</v>
      </c>
      <c r="C24" t="s">
        <v>1</v>
      </c>
      <c r="D24" s="6" t="str">
        <f t="shared" si="0"/>
        <v xml:space="preserve">\I: </v>
      </c>
      <c r="E24" s="11" t="s">
        <v>68</v>
      </c>
      <c r="F24" s="6" t="str">
        <f t="shared" si="3"/>
        <v>AT</v>
      </c>
      <c r="G24" s="22" t="str">
        <f t="shared" si="23"/>
        <v>PASTI</v>
      </c>
      <c r="H24" s="6" t="s">
        <v>38</v>
      </c>
      <c r="I24" s="42" t="str">
        <f t="shared" si="18"/>
        <v/>
      </c>
      <c r="J24" s="42" t="str">
        <f t="shared" si="18"/>
        <v/>
      </c>
      <c r="K24" s="42" t="str">
        <f t="shared" si="18"/>
        <v/>
      </c>
      <c r="L24" s="42" t="str">
        <f t="shared" si="19"/>
        <v/>
      </c>
      <c r="M24" s="43" t="str">
        <f t="shared" si="20"/>
        <v/>
      </c>
      <c r="N24" s="43" t="str">
        <f t="shared" si="21"/>
        <v/>
      </c>
      <c r="O24" s="43" t="str">
        <f t="shared" si="22"/>
        <v/>
      </c>
      <c r="P24" s="32"/>
      <c r="Q24" s="32"/>
      <c r="R24" s="48" t="s">
        <v>171</v>
      </c>
      <c r="S24" s="50" t="s">
        <v>171</v>
      </c>
      <c r="T24" s="50" t="s">
        <v>171</v>
      </c>
      <c r="U24" s="50" t="s">
        <v>171</v>
      </c>
      <c r="V24" s="50" t="s">
        <v>171</v>
      </c>
      <c r="W24" s="50" t="s">
        <v>171</v>
      </c>
      <c r="X24" s="50" t="s">
        <v>171</v>
      </c>
      <c r="Y24" s="50" t="s">
        <v>171</v>
      </c>
      <c r="Z24" s="50" t="s">
        <v>171</v>
      </c>
      <c r="AA24" s="50" t="s">
        <v>171</v>
      </c>
      <c r="AB24" s="50" t="s">
        <v>171</v>
      </c>
      <c r="AC24" s="50" t="s">
        <v>171</v>
      </c>
      <c r="AD24" s="50" t="s">
        <v>171</v>
      </c>
      <c r="AE24" s="50" t="s">
        <v>171</v>
      </c>
      <c r="AF24" s="50" t="s">
        <v>171</v>
      </c>
      <c r="AG24" s="50" t="s">
        <v>171</v>
      </c>
      <c r="AH24" s="50" t="s">
        <v>171</v>
      </c>
      <c r="AI24" s="50" t="s">
        <v>171</v>
      </c>
      <c r="AJ24" s="50" t="s">
        <v>171</v>
      </c>
      <c r="AK24" s="50" t="s">
        <v>171</v>
      </c>
      <c r="AL24" s="50" t="s">
        <v>171</v>
      </c>
    </row>
    <row r="25" spans="2:38">
      <c r="B25" s="26"/>
      <c r="C25" t="s">
        <v>168</v>
      </c>
      <c r="D25" s="6" t="str">
        <f t="shared" si="0"/>
        <v>ELE</v>
      </c>
      <c r="E25" s="11" t="s">
        <v>69</v>
      </c>
      <c r="F25" s="6" t="str">
        <f>F23</f>
        <v>AT</v>
      </c>
      <c r="G25" s="22" t="str">
        <f t="shared" si="23"/>
        <v>PASTI</v>
      </c>
      <c r="H25" s="59" t="s">
        <v>39</v>
      </c>
      <c r="I25" s="42">
        <f>IF(SUM(I26:I27)=0,"",SUM(I26:I27))</f>
        <v>26.4375</v>
      </c>
      <c r="J25" s="42">
        <f t="shared" ref="J25:L25" si="24">IF(SUM(J26:J27)=0,"",SUM(J26:J27))</f>
        <v>26.4375</v>
      </c>
      <c r="K25" s="42">
        <f t="shared" si="24"/>
        <v>26.4375</v>
      </c>
      <c r="L25" s="42">
        <f t="shared" si="24"/>
        <v>26.4375</v>
      </c>
      <c r="M25" s="43">
        <f>IF(SUM(M26:M27)=0,"",SUM(M26:M27))</f>
        <v>222.22499999999999</v>
      </c>
      <c r="N25" s="43" t="str">
        <f t="shared" ref="N25:O25" si="25">IF(SUM(N26:N27)=0,"",SUM(N26:N27))</f>
        <v/>
      </c>
      <c r="O25" s="43" t="str">
        <f t="shared" si="25"/>
        <v/>
      </c>
      <c r="P25" s="32"/>
      <c r="Q25" s="32"/>
      <c r="R25" s="32"/>
      <c r="S25" s="32"/>
      <c r="T25" s="32"/>
      <c r="U25" s="32"/>
      <c r="V25" s="32"/>
      <c r="W25" s="32"/>
      <c r="X25" s="32"/>
      <c r="Y25" s="32"/>
      <c r="Z25" s="32"/>
      <c r="AA25" s="32"/>
      <c r="AB25" s="32"/>
      <c r="AC25" s="32"/>
      <c r="AD25" s="32"/>
      <c r="AE25" s="32"/>
      <c r="AF25" s="32"/>
      <c r="AG25" s="32"/>
      <c r="AH25" s="32"/>
      <c r="AI25" s="32"/>
      <c r="AJ25" s="32"/>
      <c r="AK25" s="32"/>
      <c r="AL25" s="32"/>
    </row>
    <row r="26" spans="2:38">
      <c r="B26" s="26">
        <v>124</v>
      </c>
      <c r="C26" t="s">
        <v>3</v>
      </c>
      <c r="D26" s="6" t="s">
        <v>90</v>
      </c>
      <c r="E26" s="11"/>
      <c r="F26" s="6" t="str">
        <f>F24</f>
        <v>AT</v>
      </c>
      <c r="G26" s="6" t="s">
        <v>90</v>
      </c>
      <c r="H26" s="6"/>
      <c r="I26" s="42">
        <f t="shared" si="18"/>
        <v>15.212499999999999</v>
      </c>
      <c r="J26" s="42">
        <f t="shared" si="18"/>
        <v>15.212499999999999</v>
      </c>
      <c r="K26" s="42">
        <f t="shared" si="18"/>
        <v>15.212499999999999</v>
      </c>
      <c r="L26" s="42">
        <f t="shared" ref="L26" si="26">IF(R26="","",R26/4)</f>
        <v>15.212499999999999</v>
      </c>
      <c r="M26" s="43">
        <f t="shared" ref="M26" si="27">IF(SUM(S26:AB26)=0,"",SUM(S26:AB26))</f>
        <v>93.525000000000006</v>
      </c>
      <c r="N26" s="43" t="str">
        <f t="shared" ref="N26" si="28">IF(SUM(AC26:AG26)=0,"",SUM(AC26:AG26))</f>
        <v/>
      </c>
      <c r="O26" s="43" t="str">
        <f t="shared" ref="O26" si="29">IF(SUM(AH26:AL26)=0,"",SUM(AH26:AL26))</f>
        <v/>
      </c>
      <c r="P26" s="32"/>
      <c r="Q26" s="32"/>
      <c r="R26" s="48">
        <v>60.849999999999994</v>
      </c>
      <c r="S26" s="50" t="s">
        <v>171</v>
      </c>
      <c r="T26" s="50" t="s">
        <v>171</v>
      </c>
      <c r="U26" s="50">
        <v>7.125</v>
      </c>
      <c r="V26" s="50" t="s">
        <v>171</v>
      </c>
      <c r="W26" s="50" t="s">
        <v>171</v>
      </c>
      <c r="X26" s="50">
        <v>22.3</v>
      </c>
      <c r="Y26" s="50">
        <v>24.1</v>
      </c>
      <c r="Z26" s="50">
        <v>40</v>
      </c>
      <c r="AA26" s="50" t="s">
        <v>171</v>
      </c>
      <c r="AB26" s="50" t="s">
        <v>171</v>
      </c>
      <c r="AC26" s="50" t="s">
        <v>171</v>
      </c>
      <c r="AD26" s="50" t="s">
        <v>171</v>
      </c>
      <c r="AE26" s="50" t="s">
        <v>171</v>
      </c>
      <c r="AF26" s="50" t="s">
        <v>171</v>
      </c>
      <c r="AG26" s="50" t="s">
        <v>171</v>
      </c>
      <c r="AH26" s="50" t="s">
        <v>171</v>
      </c>
      <c r="AI26" s="50" t="s">
        <v>171</v>
      </c>
      <c r="AJ26" s="50" t="s">
        <v>171</v>
      </c>
      <c r="AK26" s="50" t="s">
        <v>171</v>
      </c>
      <c r="AL26" s="50" t="s">
        <v>171</v>
      </c>
    </row>
    <row r="27" spans="2:38">
      <c r="B27" s="26">
        <v>129</v>
      </c>
      <c r="C27" t="s">
        <v>4</v>
      </c>
      <c r="D27" s="6" t="s">
        <v>90</v>
      </c>
      <c r="E27" s="11"/>
      <c r="F27" s="6" t="str">
        <f t="shared" si="3"/>
        <v>AT</v>
      </c>
      <c r="G27" s="6" t="s">
        <v>90</v>
      </c>
      <c r="H27" s="6"/>
      <c r="I27" s="42">
        <f t="shared" si="18"/>
        <v>11.225</v>
      </c>
      <c r="J27" s="42">
        <f t="shared" si="18"/>
        <v>11.225</v>
      </c>
      <c r="K27" s="42">
        <f t="shared" si="18"/>
        <v>11.225</v>
      </c>
      <c r="L27" s="42">
        <f t="shared" ref="L27" si="30">IF(R27="","",R27/4)</f>
        <v>11.225</v>
      </c>
      <c r="M27" s="43">
        <f t="shared" ref="M27:M33" si="31">IF(SUM(S27:AB27)=0,"",SUM(S27:AB27))</f>
        <v>128.69999999999999</v>
      </c>
      <c r="N27" s="43" t="str">
        <f t="shared" ref="N27:N33" si="32">IF(SUM(AC27:AG27)=0,"",SUM(AC27:AG27))</f>
        <v/>
      </c>
      <c r="O27" s="43" t="str">
        <f t="shared" ref="O27:O33" si="33">IF(SUM(AH27:AL27)=0,"",SUM(AH27:AL27))</f>
        <v/>
      </c>
      <c r="P27" s="32"/>
      <c r="Q27" s="32"/>
      <c r="R27" s="48">
        <v>44.9</v>
      </c>
      <c r="S27" s="50">
        <v>48.7</v>
      </c>
      <c r="T27" s="50" t="s">
        <v>171</v>
      </c>
      <c r="U27" s="50" t="s">
        <v>171</v>
      </c>
      <c r="V27" s="50" t="s">
        <v>171</v>
      </c>
      <c r="W27" s="50" t="s">
        <v>171</v>
      </c>
      <c r="X27" s="50" t="s">
        <v>171</v>
      </c>
      <c r="Y27" s="50" t="s">
        <v>171</v>
      </c>
      <c r="Z27" s="50">
        <v>80</v>
      </c>
      <c r="AA27" s="50" t="s">
        <v>171</v>
      </c>
      <c r="AB27" s="50" t="s">
        <v>171</v>
      </c>
      <c r="AC27" s="50" t="s">
        <v>171</v>
      </c>
      <c r="AD27" s="50" t="s">
        <v>171</v>
      </c>
      <c r="AE27" s="50" t="s">
        <v>171</v>
      </c>
      <c r="AF27" s="50" t="s">
        <v>171</v>
      </c>
      <c r="AG27" s="50" t="s">
        <v>171</v>
      </c>
      <c r="AH27" s="50" t="s">
        <v>171</v>
      </c>
      <c r="AI27" s="50" t="s">
        <v>171</v>
      </c>
      <c r="AJ27" s="50" t="s">
        <v>171</v>
      </c>
      <c r="AK27" s="50" t="s">
        <v>171</v>
      </c>
      <c r="AL27" s="50" t="s">
        <v>171</v>
      </c>
    </row>
    <row r="28" spans="2:38">
      <c r="B28" s="26">
        <v>135</v>
      </c>
      <c r="C28" s="11" t="s">
        <v>16</v>
      </c>
      <c r="D28" s="6" t="str">
        <f t="shared" si="0"/>
        <v>ELE</v>
      </c>
      <c r="E28" s="11" t="s">
        <v>82</v>
      </c>
      <c r="F28" s="6" t="str">
        <f t="shared" si="3"/>
        <v>AT</v>
      </c>
      <c r="G28" s="22" t="str">
        <f t="shared" ref="G28:G33" si="34">$G$7</f>
        <v>PASTI</v>
      </c>
      <c r="H28" s="6" t="s">
        <v>52</v>
      </c>
      <c r="I28" s="42" t="s">
        <v>224</v>
      </c>
      <c r="J28" s="42" t="s">
        <v>224</v>
      </c>
      <c r="K28" s="42" t="s">
        <v>224</v>
      </c>
      <c r="L28" s="42">
        <f>IF(R28="","",R28)</f>
        <v>50</v>
      </c>
      <c r="M28" s="43">
        <f>IF(SUM(S28:AB28)=0,"",SUM(S28:AB28))</f>
        <v>948.65999999999985</v>
      </c>
      <c r="N28" s="43">
        <f>IF(SUM(AC28:AG28)=0,"",SUM(AC28:AG28))</f>
        <v>1510.9200000000003</v>
      </c>
      <c r="O28" s="43">
        <f t="shared" si="33"/>
        <v>467.86900000000003</v>
      </c>
      <c r="P28" s="32"/>
      <c r="Q28" s="32"/>
      <c r="R28" s="48">
        <v>50</v>
      </c>
      <c r="S28" s="50">
        <v>17.36</v>
      </c>
      <c r="T28" s="50">
        <v>42.75</v>
      </c>
      <c r="U28" s="50">
        <v>213</v>
      </c>
      <c r="V28" s="50">
        <v>259.85000000000002</v>
      </c>
      <c r="W28" s="50">
        <v>197</v>
      </c>
      <c r="X28" s="50">
        <v>159.39999999999998</v>
      </c>
      <c r="Y28" s="50">
        <v>32.997544444444443</v>
      </c>
      <c r="Z28" s="50">
        <v>20.002455555555457</v>
      </c>
      <c r="AA28" s="50">
        <v>6.2999999999999545</v>
      </c>
      <c r="AB28" s="50" t="s">
        <v>171</v>
      </c>
      <c r="AC28" s="50">
        <v>98.920000000000073</v>
      </c>
      <c r="AD28" s="50">
        <v>236</v>
      </c>
      <c r="AE28" s="50">
        <v>329.00000000000006</v>
      </c>
      <c r="AF28" s="50">
        <v>465.00000000000023</v>
      </c>
      <c r="AG28" s="50">
        <v>382</v>
      </c>
      <c r="AH28" s="50">
        <v>240.99999999999955</v>
      </c>
      <c r="AI28" s="50">
        <v>114.00000000000045</v>
      </c>
      <c r="AJ28" s="50">
        <v>112.869</v>
      </c>
      <c r="AK28" s="50" t="s">
        <v>171</v>
      </c>
      <c r="AL28" s="50" t="s">
        <v>171</v>
      </c>
    </row>
    <row r="29" spans="2:38">
      <c r="B29" s="26">
        <v>140</v>
      </c>
      <c r="C29" s="11" t="s">
        <v>17</v>
      </c>
      <c r="D29" s="6" t="str">
        <f t="shared" si="0"/>
        <v xml:space="preserve">\I: </v>
      </c>
      <c r="E29" s="11" t="s">
        <v>81</v>
      </c>
      <c r="F29" s="6" t="str">
        <f t="shared" si="3"/>
        <v>AT</v>
      </c>
      <c r="G29" s="22" t="str">
        <f t="shared" si="34"/>
        <v>PASTI</v>
      </c>
      <c r="H29" s="6" t="s">
        <v>51</v>
      </c>
      <c r="I29" s="42" t="s">
        <v>224</v>
      </c>
      <c r="J29" s="42" t="s">
        <v>224</v>
      </c>
      <c r="K29" s="42" t="s">
        <v>224</v>
      </c>
      <c r="L29" s="42" t="str">
        <f t="shared" ref="L29:L33" si="35">IF(R29="","",R29)</f>
        <v/>
      </c>
      <c r="M29" s="43" t="str">
        <f t="shared" si="31"/>
        <v/>
      </c>
      <c r="N29" s="43" t="str">
        <f t="shared" si="32"/>
        <v/>
      </c>
      <c r="O29" s="43" t="str">
        <f t="shared" si="33"/>
        <v/>
      </c>
      <c r="P29" s="32"/>
      <c r="Q29" s="32"/>
      <c r="R29" s="48" t="s">
        <v>171</v>
      </c>
      <c r="S29" s="50" t="s">
        <v>171</v>
      </c>
      <c r="T29" s="50" t="s">
        <v>171</v>
      </c>
      <c r="U29" s="50" t="s">
        <v>171</v>
      </c>
      <c r="V29" s="50" t="s">
        <v>171</v>
      </c>
      <c r="W29" s="50" t="s">
        <v>171</v>
      </c>
      <c r="X29" s="50" t="s">
        <v>171</v>
      </c>
      <c r="Y29" s="50" t="s">
        <v>171</v>
      </c>
      <c r="Z29" s="50" t="s">
        <v>171</v>
      </c>
      <c r="AA29" s="50" t="s">
        <v>171</v>
      </c>
      <c r="AB29" s="50" t="s">
        <v>171</v>
      </c>
      <c r="AC29" s="50" t="s">
        <v>171</v>
      </c>
      <c r="AD29" s="50" t="s">
        <v>171</v>
      </c>
      <c r="AE29" s="50" t="s">
        <v>171</v>
      </c>
      <c r="AF29" s="50" t="s">
        <v>171</v>
      </c>
      <c r="AG29" s="50" t="s">
        <v>171</v>
      </c>
      <c r="AH29" s="50" t="s">
        <v>171</v>
      </c>
      <c r="AI29" s="50" t="s">
        <v>171</v>
      </c>
      <c r="AJ29" s="50" t="s">
        <v>171</v>
      </c>
      <c r="AK29" s="50" t="s">
        <v>171</v>
      </c>
      <c r="AL29" s="50" t="s">
        <v>171</v>
      </c>
    </row>
    <row r="30" spans="2:38">
      <c r="B30" s="26">
        <v>145</v>
      </c>
      <c r="C30" s="11" t="s">
        <v>18</v>
      </c>
      <c r="D30" s="6" t="str">
        <f t="shared" si="0"/>
        <v>ELE</v>
      </c>
      <c r="E30" s="11" t="s">
        <v>79</v>
      </c>
      <c r="F30" s="6" t="str">
        <f t="shared" si="3"/>
        <v>AT</v>
      </c>
      <c r="G30" s="22" t="str">
        <f t="shared" si="34"/>
        <v>PASTI</v>
      </c>
      <c r="H30" s="6" t="s">
        <v>49</v>
      </c>
      <c r="I30" s="42" t="s">
        <v>224</v>
      </c>
      <c r="J30" s="42" t="s">
        <v>224</v>
      </c>
      <c r="K30" s="42" t="s">
        <v>224</v>
      </c>
      <c r="L30" s="42">
        <f t="shared" si="35"/>
        <v>5</v>
      </c>
      <c r="M30" s="43">
        <f t="shared" si="31"/>
        <v>149</v>
      </c>
      <c r="N30" s="43">
        <f t="shared" si="32"/>
        <v>783.03</v>
      </c>
      <c r="O30" s="43">
        <f t="shared" si="33"/>
        <v>305</v>
      </c>
      <c r="P30" s="32"/>
      <c r="Q30" s="32"/>
      <c r="R30" s="48">
        <v>5</v>
      </c>
      <c r="S30" s="50">
        <v>2</v>
      </c>
      <c r="T30" s="50">
        <v>2</v>
      </c>
      <c r="U30" s="50">
        <v>14</v>
      </c>
      <c r="V30" s="50">
        <v>4</v>
      </c>
      <c r="W30" s="50">
        <v>3</v>
      </c>
      <c r="X30" s="50">
        <v>6</v>
      </c>
      <c r="Y30" s="50">
        <v>4</v>
      </c>
      <c r="Z30" s="50">
        <v>8.9999999999999929</v>
      </c>
      <c r="AA30" s="50">
        <v>22</v>
      </c>
      <c r="AB30" s="50">
        <v>83.000000000000014</v>
      </c>
      <c r="AC30" s="50">
        <v>163</v>
      </c>
      <c r="AD30" s="50">
        <v>45.999999999999993</v>
      </c>
      <c r="AE30" s="50">
        <v>263.00000000000006</v>
      </c>
      <c r="AF30" s="50">
        <v>159.02999999999986</v>
      </c>
      <c r="AG30" s="50">
        <v>151.99999999999997</v>
      </c>
      <c r="AH30" s="50">
        <v>159</v>
      </c>
      <c r="AI30" s="50">
        <v>146</v>
      </c>
      <c r="AJ30" s="50" t="s">
        <v>171</v>
      </c>
      <c r="AK30" s="50" t="s">
        <v>171</v>
      </c>
      <c r="AL30" s="50" t="s">
        <v>171</v>
      </c>
    </row>
    <row r="31" spans="2:38">
      <c r="B31" s="26">
        <v>150</v>
      </c>
      <c r="C31" s="11" t="s">
        <v>19</v>
      </c>
      <c r="D31" s="6" t="str">
        <f t="shared" si="0"/>
        <v xml:space="preserve">\I: </v>
      </c>
      <c r="E31" s="11" t="s">
        <v>80</v>
      </c>
      <c r="F31" s="6" t="str">
        <f t="shared" si="3"/>
        <v>AT</v>
      </c>
      <c r="G31" s="22" t="str">
        <f t="shared" si="34"/>
        <v>PASTI</v>
      </c>
      <c r="H31" s="6" t="s">
        <v>50</v>
      </c>
      <c r="I31" s="42" t="s">
        <v>224</v>
      </c>
      <c r="J31" s="42" t="s">
        <v>224</v>
      </c>
      <c r="K31" s="42" t="s">
        <v>224</v>
      </c>
      <c r="L31" s="42" t="str">
        <f t="shared" si="35"/>
        <v/>
      </c>
      <c r="M31" s="43" t="str">
        <f t="shared" si="31"/>
        <v/>
      </c>
      <c r="N31" s="43" t="str">
        <f t="shared" si="32"/>
        <v/>
      </c>
      <c r="O31" s="43" t="str">
        <f t="shared" si="33"/>
        <v/>
      </c>
      <c r="P31" s="32"/>
      <c r="Q31" s="32"/>
      <c r="R31" s="48" t="s">
        <v>171</v>
      </c>
      <c r="S31" s="50" t="s">
        <v>171</v>
      </c>
      <c r="T31" s="50" t="s">
        <v>171</v>
      </c>
      <c r="U31" s="50" t="s">
        <v>171</v>
      </c>
      <c r="V31" s="50" t="s">
        <v>171</v>
      </c>
      <c r="W31" s="50" t="s">
        <v>171</v>
      </c>
      <c r="X31" s="50" t="s">
        <v>171</v>
      </c>
      <c r="Y31" s="50" t="s">
        <v>171</v>
      </c>
      <c r="Z31" s="50" t="s">
        <v>171</v>
      </c>
      <c r="AA31" s="50" t="s">
        <v>171</v>
      </c>
      <c r="AB31" s="50" t="s">
        <v>171</v>
      </c>
      <c r="AC31" s="50" t="s">
        <v>171</v>
      </c>
      <c r="AD31" s="50" t="s">
        <v>171</v>
      </c>
      <c r="AE31" s="50" t="s">
        <v>171</v>
      </c>
      <c r="AF31" s="50" t="s">
        <v>171</v>
      </c>
      <c r="AG31" s="50" t="s">
        <v>171</v>
      </c>
      <c r="AH31" s="50" t="s">
        <v>171</v>
      </c>
      <c r="AI31" s="50" t="s">
        <v>171</v>
      </c>
      <c r="AJ31" s="50" t="s">
        <v>171</v>
      </c>
      <c r="AK31" s="50" t="s">
        <v>171</v>
      </c>
      <c r="AL31" s="50" t="s">
        <v>171</v>
      </c>
    </row>
    <row r="32" spans="2:38">
      <c r="B32" s="26">
        <v>155</v>
      </c>
      <c r="C32" s="11" t="s">
        <v>20</v>
      </c>
      <c r="D32" s="6" t="str">
        <f t="shared" si="0"/>
        <v>ELE</v>
      </c>
      <c r="E32" s="11" t="s">
        <v>72</v>
      </c>
      <c r="F32" s="6" t="str">
        <f t="shared" si="3"/>
        <v>AT</v>
      </c>
      <c r="G32" s="22" t="str">
        <f t="shared" si="34"/>
        <v>PASTI</v>
      </c>
      <c r="H32" s="6" t="s">
        <v>42</v>
      </c>
      <c r="I32" s="42" t="s">
        <v>224</v>
      </c>
      <c r="J32" s="42" t="s">
        <v>224</v>
      </c>
      <c r="K32" s="42" t="s">
        <v>224</v>
      </c>
      <c r="L32" s="42" t="str">
        <f t="shared" si="35"/>
        <v/>
      </c>
      <c r="M32" s="43">
        <f t="shared" si="31"/>
        <v>1</v>
      </c>
      <c r="N32" s="43" t="str">
        <f t="shared" si="32"/>
        <v/>
      </c>
      <c r="O32" s="43" t="str">
        <f t="shared" si="33"/>
        <v/>
      </c>
      <c r="P32" s="32"/>
      <c r="Q32" s="32"/>
      <c r="R32" s="48" t="s">
        <v>171</v>
      </c>
      <c r="S32" s="50" t="s">
        <v>171</v>
      </c>
      <c r="T32" s="50">
        <v>1</v>
      </c>
      <c r="U32" s="50" t="s">
        <v>171</v>
      </c>
      <c r="V32" s="50" t="s">
        <v>171</v>
      </c>
      <c r="W32" s="50" t="s">
        <v>171</v>
      </c>
      <c r="X32" s="50" t="s">
        <v>171</v>
      </c>
      <c r="Y32" s="50" t="s">
        <v>171</v>
      </c>
      <c r="Z32" s="50" t="s">
        <v>171</v>
      </c>
      <c r="AA32" s="50" t="s">
        <v>171</v>
      </c>
      <c r="AB32" s="50" t="s">
        <v>171</v>
      </c>
      <c r="AC32" s="50" t="s">
        <v>171</v>
      </c>
      <c r="AD32" s="50" t="s">
        <v>171</v>
      </c>
      <c r="AE32" s="50" t="s">
        <v>171</v>
      </c>
      <c r="AF32" s="50" t="s">
        <v>171</v>
      </c>
      <c r="AG32" s="50" t="s">
        <v>171</v>
      </c>
      <c r="AH32" s="50" t="s">
        <v>171</v>
      </c>
      <c r="AI32" s="50" t="s">
        <v>171</v>
      </c>
      <c r="AJ32" s="50" t="s">
        <v>171</v>
      </c>
      <c r="AK32" s="50" t="s">
        <v>171</v>
      </c>
      <c r="AL32" s="50" t="s">
        <v>171</v>
      </c>
    </row>
    <row r="33" spans="2:38">
      <c r="B33" s="60">
        <v>160</v>
      </c>
      <c r="C33" s="61" t="s">
        <v>21</v>
      </c>
      <c r="D33" s="5" t="str">
        <f t="shared" si="0"/>
        <v xml:space="preserve">\I: </v>
      </c>
      <c r="E33" s="61" t="s">
        <v>170</v>
      </c>
      <c r="F33" s="5" t="str">
        <f t="shared" si="3"/>
        <v>AT</v>
      </c>
      <c r="G33" s="36" t="str">
        <f t="shared" si="34"/>
        <v>PASTI</v>
      </c>
      <c r="H33" s="5" t="s">
        <v>169</v>
      </c>
      <c r="I33" s="52" t="s">
        <v>224</v>
      </c>
      <c r="J33" s="52" t="s">
        <v>224</v>
      </c>
      <c r="K33" s="52" t="s">
        <v>224</v>
      </c>
      <c r="L33" s="52" t="str">
        <f t="shared" si="35"/>
        <v/>
      </c>
      <c r="M33" s="44" t="str">
        <f t="shared" si="31"/>
        <v/>
      </c>
      <c r="N33" s="44" t="str">
        <f t="shared" si="32"/>
        <v/>
      </c>
      <c r="O33" s="44" t="str">
        <f t="shared" si="33"/>
        <v/>
      </c>
      <c r="P33" s="32"/>
      <c r="Q33" s="32"/>
      <c r="R33" s="49" t="s">
        <v>171</v>
      </c>
      <c r="S33" s="51" t="s">
        <v>171</v>
      </c>
      <c r="T33" s="51" t="s">
        <v>171</v>
      </c>
      <c r="U33" s="51" t="s">
        <v>171</v>
      </c>
      <c r="V33" s="51" t="s">
        <v>171</v>
      </c>
      <c r="W33" s="51" t="s">
        <v>171</v>
      </c>
      <c r="X33" s="51" t="s">
        <v>171</v>
      </c>
      <c r="Y33" s="51" t="s">
        <v>171</v>
      </c>
      <c r="Z33" s="51" t="s">
        <v>171</v>
      </c>
      <c r="AA33" s="51" t="s">
        <v>171</v>
      </c>
      <c r="AB33" s="51" t="s">
        <v>171</v>
      </c>
      <c r="AC33" s="51" t="s">
        <v>171</v>
      </c>
      <c r="AD33" s="51" t="s">
        <v>171</v>
      </c>
      <c r="AE33" s="51" t="s">
        <v>171</v>
      </c>
      <c r="AF33" s="51" t="s">
        <v>171</v>
      </c>
      <c r="AG33" s="51" t="s">
        <v>171</v>
      </c>
      <c r="AH33" s="51" t="s">
        <v>171</v>
      </c>
      <c r="AI33" s="51" t="s">
        <v>171</v>
      </c>
      <c r="AJ33" s="51" t="s">
        <v>171</v>
      </c>
      <c r="AK33" s="51" t="s">
        <v>171</v>
      </c>
      <c r="AL33" s="51" t="s">
        <v>171</v>
      </c>
    </row>
    <row r="34" spans="2:38">
      <c r="B34" s="26">
        <v>9</v>
      </c>
      <c r="C34" t="s">
        <v>1</v>
      </c>
      <c r="D34" s="6" t="str">
        <f>IF(SUM(I34:O34)=0,"\I: ","ELE")</f>
        <v xml:space="preserve">\I: </v>
      </c>
      <c r="E34" s="11" t="s">
        <v>70</v>
      </c>
      <c r="F34" s="34" t="s">
        <v>102</v>
      </c>
      <c r="G34" s="22" t="str">
        <f>$G$7</f>
        <v>PASTI</v>
      </c>
      <c r="H34" s="22" t="s">
        <v>40</v>
      </c>
      <c r="I34" s="42" t="str">
        <f>$L34</f>
        <v/>
      </c>
      <c r="J34" s="42" t="str">
        <f>$L34</f>
        <v/>
      </c>
      <c r="K34" s="42" t="str">
        <f>$L34</f>
        <v/>
      </c>
      <c r="L34" s="42" t="str">
        <f>IF(R34="","",R34/4)</f>
        <v/>
      </c>
      <c r="M34" s="43" t="str">
        <f>IF(SUM(S34:AB34)=0,"",SUM(S34:AB34))</f>
        <v/>
      </c>
      <c r="N34" s="43" t="str">
        <f>IF(SUM(AC34:AG34)=0,"",SUM(AC34:AG34))</f>
        <v/>
      </c>
      <c r="O34" s="43" t="str">
        <f>IF(SUM(AH34:AL34)=0,"",SUM(AH34:AL34))</f>
        <v/>
      </c>
      <c r="P34" s="32"/>
      <c r="Q34" s="32"/>
      <c r="R34" s="48" t="s">
        <v>171</v>
      </c>
      <c r="S34" s="50" t="s">
        <v>171</v>
      </c>
      <c r="T34" s="50" t="s">
        <v>171</v>
      </c>
      <c r="U34" s="50" t="s">
        <v>171</v>
      </c>
      <c r="V34" s="50" t="s">
        <v>171</v>
      </c>
      <c r="W34" s="50" t="s">
        <v>171</v>
      </c>
      <c r="X34" s="50" t="s">
        <v>171</v>
      </c>
      <c r="Y34" s="50" t="s">
        <v>171</v>
      </c>
      <c r="Z34" s="50" t="s">
        <v>171</v>
      </c>
      <c r="AA34" s="50" t="s">
        <v>171</v>
      </c>
      <c r="AB34" s="50" t="s">
        <v>171</v>
      </c>
      <c r="AC34" s="50" t="s">
        <v>171</v>
      </c>
      <c r="AD34" s="50" t="s">
        <v>171</v>
      </c>
      <c r="AE34" s="50" t="s">
        <v>171</v>
      </c>
      <c r="AF34" s="50" t="s">
        <v>171</v>
      </c>
      <c r="AG34" s="50" t="s">
        <v>171</v>
      </c>
      <c r="AH34" s="50" t="s">
        <v>171</v>
      </c>
      <c r="AI34" s="50" t="s">
        <v>171</v>
      </c>
      <c r="AJ34" s="50" t="s">
        <v>171</v>
      </c>
      <c r="AK34" s="50" t="s">
        <v>171</v>
      </c>
      <c r="AL34" s="50" t="s">
        <v>171</v>
      </c>
    </row>
    <row r="35" spans="2:38">
      <c r="B35" s="26"/>
      <c r="C35" s="23" t="s">
        <v>92</v>
      </c>
      <c r="D35" s="6" t="str">
        <f t="shared" ref="D35" si="36">IF(SUM(I35:O35)=0,"\I: ","ELE")</f>
        <v>ELE</v>
      </c>
      <c r="E35" s="11" t="s">
        <v>71</v>
      </c>
      <c r="F35" s="6" t="str">
        <f>F34</f>
        <v>BE</v>
      </c>
      <c r="G35" s="22" t="str">
        <f>$G$7</f>
        <v>PASTI</v>
      </c>
      <c r="H35" t="s">
        <v>41</v>
      </c>
      <c r="I35" s="42">
        <f>IF(SUM(I36:I38)=0,"",SUM(I36:I38))</f>
        <v>447.65000000000003</v>
      </c>
      <c r="J35" s="42">
        <f t="shared" ref="J35:L35" si="37">IF(SUM(J36:J38)=0,"",SUM(J36:J38))</f>
        <v>447.65000000000003</v>
      </c>
      <c r="K35" s="42">
        <f t="shared" si="37"/>
        <v>447.65000000000003</v>
      </c>
      <c r="L35" s="42">
        <f t="shared" si="37"/>
        <v>447.65000000000003</v>
      </c>
      <c r="M35" s="43" t="str">
        <f>IF(SUM(M36:M38)=0,"",SUM(M36:M38))</f>
        <v/>
      </c>
      <c r="N35" s="43" t="str">
        <f t="shared" ref="N35:O35" si="38">IF(SUM(N36:N38)=0,"",SUM(N36:N38))</f>
        <v/>
      </c>
      <c r="O35" s="43" t="str">
        <f t="shared" si="38"/>
        <v/>
      </c>
      <c r="P35" s="32"/>
      <c r="Q35" s="32"/>
      <c r="R35" s="32"/>
      <c r="S35" s="32"/>
      <c r="T35" s="32"/>
      <c r="U35" s="32"/>
      <c r="V35" s="32"/>
      <c r="W35" s="32"/>
      <c r="X35" s="32"/>
      <c r="Y35" s="32"/>
      <c r="Z35" s="32"/>
      <c r="AA35" s="32"/>
      <c r="AB35" s="32"/>
      <c r="AC35" s="32"/>
      <c r="AD35" s="32"/>
      <c r="AE35" s="32"/>
      <c r="AF35" s="32"/>
      <c r="AG35" s="32"/>
      <c r="AH35" s="32"/>
      <c r="AI35" s="32"/>
      <c r="AJ35" s="32"/>
      <c r="AK35" s="32"/>
      <c r="AL35" s="32"/>
    </row>
    <row r="36" spans="2:38">
      <c r="B36" s="26">
        <v>14</v>
      </c>
      <c r="C36" s="30" t="s">
        <v>2</v>
      </c>
      <c r="D36" s="6" t="s">
        <v>90</v>
      </c>
      <c r="E36" s="26"/>
      <c r="F36" s="6" t="str">
        <f t="shared" ref="F36:F60" si="39">F35</f>
        <v>BE</v>
      </c>
      <c r="G36" s="6" t="s">
        <v>90</v>
      </c>
      <c r="H36" s="28"/>
      <c r="I36" s="33" t="str">
        <f>$L36</f>
        <v/>
      </c>
      <c r="J36" s="33" t="str">
        <f t="shared" ref="I36:K38" si="40">$L36</f>
        <v/>
      </c>
      <c r="K36" s="33" t="str">
        <f t="shared" si="40"/>
        <v/>
      </c>
      <c r="L36" s="33" t="str">
        <f>IF(R36="","",R36/4)</f>
        <v/>
      </c>
      <c r="M36" s="33" t="str">
        <f>IF(SUM(S36:AB36)=0,"",SUM(S36:AB36))</f>
        <v/>
      </c>
      <c r="N36" s="33" t="str">
        <f>IF(SUM(AC36:AG36)=0,"",SUM(AC36:AG36))</f>
        <v/>
      </c>
      <c r="O36" s="33" t="str">
        <f>IF(SUM(AH36:AL36)=0,"",SUM(AH36:AL36))</f>
        <v/>
      </c>
      <c r="P36" s="33"/>
      <c r="Q36" s="33"/>
      <c r="R36" s="48" t="s">
        <v>171</v>
      </c>
      <c r="S36" s="50" t="s">
        <v>171</v>
      </c>
      <c r="T36" s="50" t="s">
        <v>171</v>
      </c>
      <c r="U36" s="50" t="s">
        <v>171</v>
      </c>
      <c r="V36" s="50" t="s">
        <v>171</v>
      </c>
      <c r="W36" s="50" t="s">
        <v>171</v>
      </c>
      <c r="X36" s="50" t="s">
        <v>171</v>
      </c>
      <c r="Y36" s="50" t="s">
        <v>171</v>
      </c>
      <c r="Z36" s="50" t="s">
        <v>171</v>
      </c>
      <c r="AA36" s="50" t="s">
        <v>171</v>
      </c>
      <c r="AB36" s="50" t="s">
        <v>171</v>
      </c>
      <c r="AC36" s="50" t="s">
        <v>171</v>
      </c>
      <c r="AD36" s="50" t="s">
        <v>171</v>
      </c>
      <c r="AE36" s="50" t="s">
        <v>171</v>
      </c>
      <c r="AF36" s="50" t="s">
        <v>171</v>
      </c>
      <c r="AG36" s="50" t="s">
        <v>171</v>
      </c>
      <c r="AH36" s="50" t="s">
        <v>171</v>
      </c>
      <c r="AI36" s="50" t="s">
        <v>171</v>
      </c>
      <c r="AJ36" s="50" t="s">
        <v>171</v>
      </c>
      <c r="AK36" s="50" t="s">
        <v>171</v>
      </c>
      <c r="AL36" s="50" t="s">
        <v>171</v>
      </c>
    </row>
    <row r="37" spans="2:38">
      <c r="B37" s="26">
        <v>19</v>
      </c>
      <c r="C37" s="30" t="s">
        <v>99</v>
      </c>
      <c r="D37" s="6" t="s">
        <v>90</v>
      </c>
      <c r="E37" s="26"/>
      <c r="F37" s="6" t="str">
        <f t="shared" si="39"/>
        <v>BE</v>
      </c>
      <c r="G37" s="6" t="s">
        <v>90</v>
      </c>
      <c r="H37" s="28"/>
      <c r="I37" s="33">
        <f t="shared" si="40"/>
        <v>5.6999999999999993</v>
      </c>
      <c r="J37" s="33">
        <f t="shared" si="40"/>
        <v>5.6999999999999993</v>
      </c>
      <c r="K37" s="33">
        <f t="shared" si="40"/>
        <v>5.6999999999999993</v>
      </c>
      <c r="L37" s="33">
        <f>IF(R37="","",R37/4)</f>
        <v>5.6999999999999993</v>
      </c>
      <c r="M37" s="33" t="str">
        <f t="shared" ref="M37:M38" si="41">IF(SUM(S37:AB37)=0,"",SUM(S37:AB37))</f>
        <v/>
      </c>
      <c r="N37" s="33" t="str">
        <f t="shared" ref="N37:N38" si="42">IF(SUM(AC37:AG37)=0,"",SUM(AC37:AG37))</f>
        <v/>
      </c>
      <c r="O37" s="33" t="str">
        <f t="shared" ref="O37:O38" si="43">IF(SUM(AH37:AL37)=0,"",SUM(AH37:AL37))</f>
        <v/>
      </c>
      <c r="P37" s="33"/>
      <c r="Q37" s="33"/>
      <c r="R37" s="48">
        <v>22.799999999999997</v>
      </c>
      <c r="S37" s="50" t="s">
        <v>171</v>
      </c>
      <c r="T37" s="50" t="s">
        <v>171</v>
      </c>
      <c r="U37" s="50" t="s">
        <v>171</v>
      </c>
      <c r="V37" s="50" t="s">
        <v>171</v>
      </c>
      <c r="W37" s="50" t="s">
        <v>171</v>
      </c>
      <c r="X37" s="50" t="s">
        <v>171</v>
      </c>
      <c r="Y37" s="50" t="s">
        <v>171</v>
      </c>
      <c r="Z37" s="50" t="s">
        <v>171</v>
      </c>
      <c r="AA37" s="50" t="s">
        <v>171</v>
      </c>
      <c r="AB37" s="50" t="s">
        <v>171</v>
      </c>
      <c r="AC37" s="50" t="s">
        <v>171</v>
      </c>
      <c r="AD37" s="50" t="s">
        <v>171</v>
      </c>
      <c r="AE37" s="50" t="s">
        <v>171</v>
      </c>
      <c r="AF37" s="50" t="s">
        <v>171</v>
      </c>
      <c r="AG37" s="50" t="s">
        <v>171</v>
      </c>
      <c r="AH37" s="50" t="s">
        <v>171</v>
      </c>
      <c r="AI37" s="50" t="s">
        <v>171</v>
      </c>
      <c r="AJ37" s="50" t="s">
        <v>171</v>
      </c>
      <c r="AK37" s="50" t="s">
        <v>171</v>
      </c>
      <c r="AL37" s="50" t="s">
        <v>171</v>
      </c>
    </row>
    <row r="38" spans="2:38">
      <c r="B38" s="26">
        <v>24</v>
      </c>
      <c r="C38" s="30" t="s">
        <v>4</v>
      </c>
      <c r="D38" s="6" t="s">
        <v>90</v>
      </c>
      <c r="E38" s="26"/>
      <c r="F38" s="6" t="str">
        <f t="shared" si="39"/>
        <v>BE</v>
      </c>
      <c r="G38" s="6" t="s">
        <v>90</v>
      </c>
      <c r="H38" s="28"/>
      <c r="I38" s="33">
        <f t="shared" si="40"/>
        <v>441.95000000000005</v>
      </c>
      <c r="J38" s="33">
        <f t="shared" si="40"/>
        <v>441.95000000000005</v>
      </c>
      <c r="K38" s="33">
        <f t="shared" si="40"/>
        <v>441.95000000000005</v>
      </c>
      <c r="L38" s="33">
        <f>IF(R38="","",R38/4)</f>
        <v>441.95000000000005</v>
      </c>
      <c r="M38" s="33" t="str">
        <f t="shared" si="41"/>
        <v/>
      </c>
      <c r="N38" s="33" t="str">
        <f t="shared" si="42"/>
        <v/>
      </c>
      <c r="O38" s="33" t="str">
        <f t="shared" si="43"/>
        <v/>
      </c>
      <c r="P38" s="33"/>
      <c r="Q38" s="33"/>
      <c r="R38" s="48">
        <v>1767.8000000000002</v>
      </c>
      <c r="S38" s="50" t="s">
        <v>171</v>
      </c>
      <c r="T38" s="50" t="s">
        <v>171</v>
      </c>
      <c r="U38" s="50" t="s">
        <v>171</v>
      </c>
      <c r="V38" s="50" t="s">
        <v>171</v>
      </c>
      <c r="W38" s="50" t="s">
        <v>171</v>
      </c>
      <c r="X38" s="50" t="s">
        <v>171</v>
      </c>
      <c r="Y38" s="50" t="s">
        <v>171</v>
      </c>
      <c r="Z38" s="50" t="s">
        <v>171</v>
      </c>
      <c r="AA38" s="50" t="s">
        <v>171</v>
      </c>
      <c r="AB38" s="50" t="s">
        <v>171</v>
      </c>
      <c r="AC38" s="50" t="s">
        <v>171</v>
      </c>
      <c r="AD38" s="50" t="s">
        <v>171</v>
      </c>
      <c r="AE38" s="50" t="s">
        <v>171</v>
      </c>
      <c r="AF38" s="50" t="s">
        <v>171</v>
      </c>
      <c r="AG38" s="50" t="s">
        <v>171</v>
      </c>
      <c r="AH38" s="50" t="s">
        <v>171</v>
      </c>
      <c r="AI38" s="50" t="s">
        <v>171</v>
      </c>
      <c r="AJ38" s="50" t="s">
        <v>171</v>
      </c>
      <c r="AK38" s="50" t="s">
        <v>171</v>
      </c>
      <c r="AL38" s="50" t="s">
        <v>171</v>
      </c>
    </row>
    <row r="39" spans="2:38">
      <c r="B39" s="26"/>
      <c r="C39" s="23" t="s">
        <v>92</v>
      </c>
      <c r="D39" s="6" t="str">
        <f t="shared" ref="D39" si="44">IF(SUM(I39:O39)=0,"\I: ","ELE")</f>
        <v xml:space="preserve">\I: </v>
      </c>
      <c r="E39" s="11" t="s">
        <v>75</v>
      </c>
      <c r="F39" s="6" t="str">
        <f t="shared" si="39"/>
        <v>BE</v>
      </c>
      <c r="G39" s="22" t="str">
        <f>$G$7</f>
        <v>PASTI</v>
      </c>
      <c r="H39" t="s">
        <v>45</v>
      </c>
      <c r="I39" s="42" t="str">
        <f>IF(SUM(I40:I42)=0,"",SUM(I40:I42))</f>
        <v/>
      </c>
      <c r="J39" s="42" t="str">
        <f t="shared" ref="J39:K39" si="45">IF(SUM(J40:J42)=0,"",SUM(J40:J42))</f>
        <v/>
      </c>
      <c r="K39" s="42" t="str">
        <f t="shared" si="45"/>
        <v/>
      </c>
      <c r="L39" s="42" t="str">
        <f>IF(SUM(L40:L42)=0,"",SUM(L40:L42))</f>
        <v/>
      </c>
      <c r="M39" s="43" t="str">
        <f>IF(SUM(M40:M42)=0,"",SUM(M40:M42))</f>
        <v/>
      </c>
      <c r="N39" s="43" t="str">
        <f>IF(SUM(N40:N42)=0,"",SUM(N40:N42))</f>
        <v/>
      </c>
      <c r="O39" s="43" t="str">
        <f>IF(SUM(O40:O42)=0,"",SUM(O40:O42))</f>
        <v/>
      </c>
      <c r="P39" s="32"/>
      <c r="Q39" s="32"/>
      <c r="R39" s="43"/>
      <c r="S39" s="43"/>
      <c r="T39" s="43"/>
      <c r="U39" s="43"/>
      <c r="V39" s="43"/>
      <c r="W39" s="43"/>
      <c r="X39" s="43"/>
      <c r="Y39" s="43"/>
      <c r="Z39" s="43"/>
      <c r="AA39" s="43"/>
      <c r="AB39" s="43" t="s">
        <v>171</v>
      </c>
      <c r="AC39" s="43"/>
      <c r="AD39" s="43"/>
      <c r="AE39" s="43"/>
      <c r="AF39" s="43"/>
      <c r="AG39" s="43" t="s">
        <v>171</v>
      </c>
      <c r="AH39" s="43"/>
      <c r="AI39" s="43"/>
      <c r="AJ39" s="43"/>
      <c r="AK39" s="43"/>
      <c r="AL39" s="43"/>
    </row>
    <row r="40" spans="2:38">
      <c r="B40" s="26">
        <v>35</v>
      </c>
      <c r="C40" s="30" t="s">
        <v>2</v>
      </c>
      <c r="D40" s="6" t="s">
        <v>90</v>
      </c>
      <c r="E40" s="26"/>
      <c r="F40" s="6" t="str">
        <f t="shared" si="39"/>
        <v>BE</v>
      </c>
      <c r="G40" s="6" t="s">
        <v>90</v>
      </c>
      <c r="H40" s="28"/>
      <c r="I40" s="33" t="str">
        <f t="shared" ref="I40:K44" si="46">$L40</f>
        <v/>
      </c>
      <c r="J40" s="33" t="str">
        <f t="shared" si="46"/>
        <v/>
      </c>
      <c r="K40" s="33" t="str">
        <f t="shared" si="46"/>
        <v/>
      </c>
      <c r="L40" s="33" t="str">
        <f>IF(R40="","",R40/4)</f>
        <v/>
      </c>
      <c r="M40" s="33" t="str">
        <f>IF(SUM(S40:AB40)=0,"",SUM(S40:AB40))</f>
        <v/>
      </c>
      <c r="N40" s="33" t="str">
        <f>IF(SUM(AC40:AG40)=0,"",SUM(AC40:AG40))</f>
        <v/>
      </c>
      <c r="O40" s="33" t="str">
        <f>IF(SUM(AH40:AL40)=0,"",SUM(AH40:AL40))</f>
        <v/>
      </c>
      <c r="P40" s="33"/>
      <c r="Q40" s="33"/>
      <c r="R40" s="48" t="s">
        <v>171</v>
      </c>
      <c r="S40" s="50" t="s">
        <v>171</v>
      </c>
      <c r="T40" s="50" t="s">
        <v>171</v>
      </c>
      <c r="U40" s="50" t="s">
        <v>171</v>
      </c>
      <c r="V40" s="50" t="s">
        <v>171</v>
      </c>
      <c r="W40" s="50" t="s">
        <v>171</v>
      </c>
      <c r="X40" s="50" t="s">
        <v>171</v>
      </c>
      <c r="Y40" s="50" t="s">
        <v>171</v>
      </c>
      <c r="Z40" s="50" t="s">
        <v>171</v>
      </c>
      <c r="AA40" s="50" t="s">
        <v>171</v>
      </c>
      <c r="AB40" s="50" t="s">
        <v>171</v>
      </c>
      <c r="AC40" s="50" t="s">
        <v>171</v>
      </c>
      <c r="AD40" s="50" t="s">
        <v>171</v>
      </c>
      <c r="AE40" s="50" t="s">
        <v>171</v>
      </c>
      <c r="AF40" s="50" t="s">
        <v>171</v>
      </c>
      <c r="AG40" s="50" t="s">
        <v>171</v>
      </c>
      <c r="AH40" s="50" t="s">
        <v>171</v>
      </c>
      <c r="AI40" s="50" t="s">
        <v>171</v>
      </c>
      <c r="AJ40" s="50" t="s">
        <v>171</v>
      </c>
      <c r="AK40" s="50" t="s">
        <v>171</v>
      </c>
      <c r="AL40" s="50" t="s">
        <v>171</v>
      </c>
    </row>
    <row r="41" spans="2:38">
      <c r="B41" s="26">
        <v>40</v>
      </c>
      <c r="C41" s="30" t="s">
        <v>99</v>
      </c>
      <c r="D41" s="6" t="s">
        <v>90</v>
      </c>
      <c r="E41" s="26"/>
      <c r="F41" s="6" t="str">
        <f t="shared" si="39"/>
        <v>BE</v>
      </c>
      <c r="G41" s="6" t="s">
        <v>90</v>
      </c>
      <c r="H41" s="28"/>
      <c r="I41" s="33" t="str">
        <f t="shared" si="46"/>
        <v/>
      </c>
      <c r="J41" s="33" t="str">
        <f t="shared" si="46"/>
        <v/>
      </c>
      <c r="K41" s="33" t="str">
        <f t="shared" si="46"/>
        <v/>
      </c>
      <c r="L41" s="33" t="str">
        <f>IF(R41="","",R41/4)</f>
        <v/>
      </c>
      <c r="M41" s="33" t="str">
        <f t="shared" ref="M41:M42" si="47">IF(SUM(S41:AB41)=0,"",SUM(S41:AB41))</f>
        <v/>
      </c>
      <c r="N41" s="33" t="str">
        <f t="shared" ref="N41:N42" si="48">IF(SUM(AC41:AG41)=0,"",SUM(AC41:AG41))</f>
        <v/>
      </c>
      <c r="O41" s="33" t="str">
        <f t="shared" ref="O41:O42" si="49">IF(SUM(AH41:AL41)=0,"",SUM(AH41:AL41))</f>
        <v/>
      </c>
      <c r="P41" s="33"/>
      <c r="Q41" s="33"/>
      <c r="R41" s="48" t="s">
        <v>171</v>
      </c>
      <c r="S41" s="50" t="s">
        <v>171</v>
      </c>
      <c r="T41" s="50" t="s">
        <v>171</v>
      </c>
      <c r="U41" s="50" t="s">
        <v>171</v>
      </c>
      <c r="V41" s="50" t="s">
        <v>171</v>
      </c>
      <c r="W41" s="50" t="s">
        <v>171</v>
      </c>
      <c r="X41" s="50" t="s">
        <v>171</v>
      </c>
      <c r="Y41" s="50" t="s">
        <v>171</v>
      </c>
      <c r="Z41" s="50" t="s">
        <v>171</v>
      </c>
      <c r="AA41" s="50" t="s">
        <v>171</v>
      </c>
      <c r="AB41" s="50" t="s">
        <v>171</v>
      </c>
      <c r="AC41" s="50" t="s">
        <v>171</v>
      </c>
      <c r="AD41" s="50" t="s">
        <v>171</v>
      </c>
      <c r="AE41" s="50" t="s">
        <v>171</v>
      </c>
      <c r="AF41" s="50" t="s">
        <v>171</v>
      </c>
      <c r="AG41" s="50" t="s">
        <v>171</v>
      </c>
      <c r="AH41" s="50" t="s">
        <v>171</v>
      </c>
      <c r="AI41" s="50" t="s">
        <v>171</v>
      </c>
      <c r="AJ41" s="50" t="s">
        <v>171</v>
      </c>
      <c r="AK41" s="50" t="s">
        <v>171</v>
      </c>
      <c r="AL41" s="50" t="s">
        <v>171</v>
      </c>
    </row>
    <row r="42" spans="2:38">
      <c r="B42" s="26">
        <v>45</v>
      </c>
      <c r="C42" s="30" t="s">
        <v>4</v>
      </c>
      <c r="D42" s="6" t="s">
        <v>90</v>
      </c>
      <c r="E42" s="26"/>
      <c r="F42" s="6" t="str">
        <f t="shared" si="39"/>
        <v>BE</v>
      </c>
      <c r="G42" s="6" t="s">
        <v>90</v>
      </c>
      <c r="H42" s="28"/>
      <c r="I42" s="33" t="str">
        <f t="shared" si="46"/>
        <v/>
      </c>
      <c r="J42" s="33" t="str">
        <f t="shared" si="46"/>
        <v/>
      </c>
      <c r="K42" s="33" t="str">
        <f t="shared" si="46"/>
        <v/>
      </c>
      <c r="L42" s="33" t="str">
        <f>IF(R42="","",R42/4)</f>
        <v/>
      </c>
      <c r="M42" s="33" t="str">
        <f t="shared" si="47"/>
        <v/>
      </c>
      <c r="N42" s="33" t="str">
        <f t="shared" si="48"/>
        <v/>
      </c>
      <c r="O42" s="33" t="str">
        <f t="shared" si="49"/>
        <v/>
      </c>
      <c r="P42" s="33"/>
      <c r="Q42" s="33"/>
      <c r="R42" s="48" t="s">
        <v>171</v>
      </c>
      <c r="S42" s="50" t="s">
        <v>171</v>
      </c>
      <c r="T42" s="50" t="s">
        <v>171</v>
      </c>
      <c r="U42" s="50" t="s">
        <v>171</v>
      </c>
      <c r="V42" s="50" t="s">
        <v>171</v>
      </c>
      <c r="W42" s="50" t="s">
        <v>171</v>
      </c>
      <c r="X42" s="50" t="s">
        <v>171</v>
      </c>
      <c r="Y42" s="50" t="s">
        <v>171</v>
      </c>
      <c r="Z42" s="50" t="s">
        <v>171</v>
      </c>
      <c r="AA42" s="50" t="s">
        <v>171</v>
      </c>
      <c r="AB42" s="50" t="s">
        <v>171</v>
      </c>
      <c r="AC42" s="50" t="s">
        <v>171</v>
      </c>
      <c r="AD42" s="50" t="s">
        <v>171</v>
      </c>
      <c r="AE42" s="50" t="s">
        <v>171</v>
      </c>
      <c r="AF42" s="50" t="s">
        <v>171</v>
      </c>
      <c r="AG42" s="50" t="s">
        <v>171</v>
      </c>
      <c r="AH42" s="50" t="s">
        <v>171</v>
      </c>
      <c r="AI42" s="50" t="s">
        <v>171</v>
      </c>
      <c r="AJ42" s="50" t="s">
        <v>171</v>
      </c>
      <c r="AK42" s="50" t="s">
        <v>171</v>
      </c>
      <c r="AL42" s="50" t="s">
        <v>171</v>
      </c>
    </row>
    <row r="43" spans="2:38">
      <c r="B43" s="31">
        <v>51</v>
      </c>
      <c r="C43" t="s">
        <v>7</v>
      </c>
      <c r="D43" s="6" t="str">
        <f t="shared" ref="D43:D45" si="50">IF(SUM(I43:O43)=0,"\I: ","ELE")</f>
        <v>ELE</v>
      </c>
      <c r="E43" s="11" t="s">
        <v>76</v>
      </c>
      <c r="F43" s="6" t="str">
        <f t="shared" si="39"/>
        <v>BE</v>
      </c>
      <c r="G43" s="22" t="str">
        <f t="shared" ref="G43:G45" si="51">$G$7</f>
        <v>PASTI</v>
      </c>
      <c r="H43" t="s">
        <v>46</v>
      </c>
      <c r="I43" s="42">
        <f t="shared" si="46"/>
        <v>570.75</v>
      </c>
      <c r="J43" s="42">
        <f t="shared" si="46"/>
        <v>570.75</v>
      </c>
      <c r="K43" s="42">
        <f t="shared" si="46"/>
        <v>570.75</v>
      </c>
      <c r="L43" s="42">
        <f>IF(R43="","",R43/4)</f>
        <v>570.75</v>
      </c>
      <c r="M43" s="43">
        <f>IF(SUM(S43:AB43)=0,"",SUM(S43:AB43))</f>
        <v>1172</v>
      </c>
      <c r="N43" s="43" t="str">
        <f>IF(SUM(AC43:AG43)=0,"",SUM(AC43:AG43))</f>
        <v/>
      </c>
      <c r="O43" s="43" t="str">
        <f>IF(SUM(AH43:AL43)=0,"",SUM(AH43:AL43))</f>
        <v/>
      </c>
      <c r="P43" s="32"/>
      <c r="Q43" s="32"/>
      <c r="R43" s="48">
        <v>2283</v>
      </c>
      <c r="S43" s="50">
        <v>370</v>
      </c>
      <c r="T43" s="50" t="s">
        <v>171</v>
      </c>
      <c r="U43" s="50" t="s">
        <v>171</v>
      </c>
      <c r="V43" s="50" t="s">
        <v>171</v>
      </c>
      <c r="W43" s="50" t="s">
        <v>171</v>
      </c>
      <c r="X43" s="50" t="s">
        <v>171</v>
      </c>
      <c r="Y43" s="50" t="s">
        <v>171</v>
      </c>
      <c r="Z43" s="50" t="s">
        <v>171</v>
      </c>
      <c r="AA43" s="50" t="s">
        <v>171</v>
      </c>
      <c r="AB43" s="50">
        <v>802</v>
      </c>
      <c r="AC43" s="50" t="s">
        <v>171</v>
      </c>
      <c r="AD43" s="50" t="s">
        <v>171</v>
      </c>
      <c r="AE43" s="50" t="s">
        <v>171</v>
      </c>
      <c r="AF43" s="50" t="s">
        <v>171</v>
      </c>
      <c r="AG43" s="50" t="s">
        <v>171</v>
      </c>
      <c r="AH43" s="50" t="s">
        <v>171</v>
      </c>
      <c r="AI43" s="50" t="s">
        <v>171</v>
      </c>
      <c r="AJ43" s="50" t="s">
        <v>171</v>
      </c>
      <c r="AK43" s="50" t="s">
        <v>171</v>
      </c>
      <c r="AL43" s="50" t="s">
        <v>171</v>
      </c>
    </row>
    <row r="44" spans="2:38">
      <c r="B44" s="26">
        <v>56</v>
      </c>
      <c r="C44" t="s">
        <v>8</v>
      </c>
      <c r="D44" s="6" t="str">
        <f t="shared" si="50"/>
        <v>ELE</v>
      </c>
      <c r="E44" s="11" t="s">
        <v>77</v>
      </c>
      <c r="F44" s="6" t="str">
        <f t="shared" si="39"/>
        <v>BE</v>
      </c>
      <c r="G44" s="22" t="str">
        <f t="shared" si="51"/>
        <v>PASTI</v>
      </c>
      <c r="H44" t="s">
        <v>47</v>
      </c>
      <c r="I44" s="42">
        <f t="shared" si="46"/>
        <v>50.975000000000001</v>
      </c>
      <c r="J44" s="42">
        <f t="shared" si="46"/>
        <v>50.975000000000001</v>
      </c>
      <c r="K44" s="42">
        <f t="shared" si="46"/>
        <v>50.975000000000001</v>
      </c>
      <c r="L44" s="42">
        <f>IF(R44="","",R44/4)</f>
        <v>50.975000000000001</v>
      </c>
      <c r="M44" s="43">
        <f t="shared" ref="M44" si="52">IF(SUM(S44:AB44)=0,"",SUM(S44:AB44))</f>
        <v>17</v>
      </c>
      <c r="N44" s="43">
        <f t="shared" ref="N44" si="53">IF(SUM(AC44:AG44)=0,"",SUM(AC44:AG44))</f>
        <v>40</v>
      </c>
      <c r="O44" s="43" t="str">
        <f t="shared" ref="O44" si="54">IF(SUM(AH44:AL44)=0,"",SUM(AH44:AL44))</f>
        <v/>
      </c>
      <c r="P44" s="32"/>
      <c r="Q44" s="32"/>
      <c r="R44" s="48">
        <v>203.9</v>
      </c>
      <c r="S44" s="50" t="s">
        <v>171</v>
      </c>
      <c r="T44" s="50" t="s">
        <v>171</v>
      </c>
      <c r="U44" s="50" t="s">
        <v>171</v>
      </c>
      <c r="V44" s="50">
        <v>17</v>
      </c>
      <c r="W44" s="50" t="s">
        <v>171</v>
      </c>
      <c r="X44" s="50" t="s">
        <v>171</v>
      </c>
      <c r="Y44" s="50" t="s">
        <v>171</v>
      </c>
      <c r="Z44" s="50" t="s">
        <v>171</v>
      </c>
      <c r="AA44" s="50" t="s">
        <v>171</v>
      </c>
      <c r="AB44" s="50" t="s">
        <v>171</v>
      </c>
      <c r="AC44" s="50" t="s">
        <v>171</v>
      </c>
      <c r="AD44" s="50">
        <v>40</v>
      </c>
      <c r="AE44" s="50" t="s">
        <v>171</v>
      </c>
      <c r="AF44" s="50" t="s">
        <v>171</v>
      </c>
      <c r="AG44" s="50" t="s">
        <v>171</v>
      </c>
      <c r="AH44" s="50" t="s">
        <v>171</v>
      </c>
      <c r="AI44" s="50" t="s">
        <v>171</v>
      </c>
      <c r="AJ44" s="50" t="s">
        <v>171</v>
      </c>
      <c r="AK44" s="50" t="s">
        <v>171</v>
      </c>
      <c r="AL44" s="50" t="s">
        <v>171</v>
      </c>
    </row>
    <row r="45" spans="2:38">
      <c r="B45" s="26"/>
      <c r="C45" s="23" t="s">
        <v>93</v>
      </c>
      <c r="D45" s="6" t="str">
        <f t="shared" si="50"/>
        <v>ELE</v>
      </c>
      <c r="E45" s="11" t="s">
        <v>78</v>
      </c>
      <c r="F45" s="6" t="str">
        <f t="shared" si="39"/>
        <v>BE</v>
      </c>
      <c r="G45" s="22" t="str">
        <f t="shared" si="51"/>
        <v>PASTI</v>
      </c>
      <c r="H45" t="s">
        <v>48</v>
      </c>
      <c r="I45" s="42">
        <f>IF(SUM(I46:I48)=0,"",SUM(I46:I48))</f>
        <v>365.74874999999997</v>
      </c>
      <c r="J45" s="42">
        <f t="shared" ref="J45:K45" si="55">IF(SUM(J46:J48)=0,"",SUM(J46:J48))</f>
        <v>365.74874999999997</v>
      </c>
      <c r="K45" s="42">
        <f t="shared" si="55"/>
        <v>365.74874999999997</v>
      </c>
      <c r="L45" s="42">
        <f>IF(SUM(L46:L48)=0,"",SUM(L46:L48))</f>
        <v>365.74874999999997</v>
      </c>
      <c r="M45" s="43" t="str">
        <f>IF(SUM(M46:M48)=0,"",SUM(M46:M48))</f>
        <v/>
      </c>
      <c r="N45" s="43">
        <f>IF(SUM(N46:N48)=0,"",SUM(N46:N48))</f>
        <v>305</v>
      </c>
      <c r="O45" s="43" t="str">
        <f>IF(SUM(O46:O48)=0,"",SUM(O46:O48))</f>
        <v/>
      </c>
      <c r="P45" s="32"/>
      <c r="Q45" s="32"/>
      <c r="R45" s="32"/>
      <c r="S45" s="32"/>
      <c r="T45" s="32"/>
      <c r="U45" s="32"/>
      <c r="V45" s="32"/>
      <c r="W45" s="32"/>
      <c r="X45" s="32"/>
      <c r="Y45" s="32"/>
      <c r="Z45" s="32"/>
      <c r="AA45" s="32"/>
      <c r="AB45" s="32"/>
      <c r="AC45" s="32"/>
      <c r="AD45" s="32"/>
      <c r="AE45" s="32"/>
      <c r="AF45" s="32"/>
      <c r="AG45" s="32"/>
      <c r="AH45" s="32"/>
      <c r="AI45" s="32"/>
      <c r="AJ45" s="32"/>
      <c r="AK45" s="32"/>
      <c r="AL45" s="32"/>
    </row>
    <row r="46" spans="2:38">
      <c r="B46" s="26">
        <v>61</v>
      </c>
      <c r="C46" s="29" t="s">
        <v>4</v>
      </c>
      <c r="D46" s="6" t="s">
        <v>90</v>
      </c>
      <c r="E46" s="27"/>
      <c r="F46" s="6" t="str">
        <f t="shared" si="39"/>
        <v>BE</v>
      </c>
      <c r="G46" s="6" t="s">
        <v>90</v>
      </c>
      <c r="H46" s="28"/>
      <c r="I46" s="33">
        <f t="shared" ref="I46:K54" si="56">$L46</f>
        <v>227.84875</v>
      </c>
      <c r="J46" s="33">
        <f t="shared" si="56"/>
        <v>227.84875</v>
      </c>
      <c r="K46" s="33">
        <f t="shared" si="56"/>
        <v>227.84875</v>
      </c>
      <c r="L46" s="33">
        <f t="shared" ref="L46:L51" si="57">IF(R46="","",R46/4)</f>
        <v>227.84875</v>
      </c>
      <c r="M46" s="33" t="str">
        <f t="shared" ref="M46:M51" si="58">IF(SUM(S46:AB46)=0,"",SUM(S46:AB46))</f>
        <v/>
      </c>
      <c r="N46" s="33" t="str">
        <f t="shared" ref="N46:N51" si="59">IF(SUM(AC46:AG46)=0,"",SUM(AC46:AG46))</f>
        <v/>
      </c>
      <c r="O46" s="33" t="str">
        <f t="shared" ref="O46:O51" si="60">IF(SUM(AH46:AL46)=0,"",SUM(AH46:AL46))</f>
        <v/>
      </c>
      <c r="P46" s="33"/>
      <c r="Q46" s="33"/>
      <c r="R46" s="48">
        <v>911.39499999999998</v>
      </c>
      <c r="S46" s="50" t="s">
        <v>171</v>
      </c>
      <c r="T46" s="50" t="s">
        <v>171</v>
      </c>
      <c r="U46" s="50" t="s">
        <v>171</v>
      </c>
      <c r="V46" s="50" t="s">
        <v>171</v>
      </c>
      <c r="W46" s="50" t="s">
        <v>171</v>
      </c>
      <c r="X46" s="50" t="s">
        <v>171</v>
      </c>
      <c r="Y46" s="50" t="s">
        <v>171</v>
      </c>
      <c r="Z46" s="50" t="s">
        <v>171</v>
      </c>
      <c r="AA46" s="50" t="s">
        <v>171</v>
      </c>
      <c r="AB46" s="50" t="s">
        <v>171</v>
      </c>
      <c r="AC46" s="50" t="s">
        <v>171</v>
      </c>
      <c r="AD46" s="50" t="s">
        <v>171</v>
      </c>
      <c r="AE46" s="50" t="s">
        <v>171</v>
      </c>
      <c r="AF46" s="50" t="s">
        <v>171</v>
      </c>
      <c r="AG46" s="50" t="s">
        <v>171</v>
      </c>
      <c r="AH46" s="50" t="s">
        <v>171</v>
      </c>
      <c r="AI46" s="50" t="s">
        <v>171</v>
      </c>
      <c r="AJ46" s="50" t="s">
        <v>171</v>
      </c>
      <c r="AK46" s="50" t="s">
        <v>171</v>
      </c>
      <c r="AL46" s="50" t="s">
        <v>171</v>
      </c>
    </row>
    <row r="47" spans="2:38">
      <c r="B47" s="26">
        <v>71</v>
      </c>
      <c r="C47" s="29" t="s">
        <v>10</v>
      </c>
      <c r="D47" s="6" t="s">
        <v>90</v>
      </c>
      <c r="E47" s="27"/>
      <c r="F47" s="6" t="str">
        <f t="shared" si="39"/>
        <v>BE</v>
      </c>
      <c r="G47" s="6" t="s">
        <v>90</v>
      </c>
      <c r="H47" s="28"/>
      <c r="I47" s="33">
        <f t="shared" si="56"/>
        <v>137.9</v>
      </c>
      <c r="J47" s="33">
        <f t="shared" si="56"/>
        <v>137.9</v>
      </c>
      <c r="K47" s="33">
        <f t="shared" si="56"/>
        <v>137.9</v>
      </c>
      <c r="L47" s="33">
        <f t="shared" si="57"/>
        <v>137.9</v>
      </c>
      <c r="M47" s="33" t="str">
        <f t="shared" si="58"/>
        <v/>
      </c>
      <c r="N47" s="33">
        <f t="shared" si="59"/>
        <v>305</v>
      </c>
      <c r="O47" s="33" t="str">
        <f t="shared" si="60"/>
        <v/>
      </c>
      <c r="P47" s="33"/>
      <c r="Q47" s="33"/>
      <c r="R47" s="48">
        <v>551.6</v>
      </c>
      <c r="S47" s="50" t="s">
        <v>171</v>
      </c>
      <c r="T47" s="50" t="s">
        <v>171</v>
      </c>
      <c r="U47" s="50" t="s">
        <v>171</v>
      </c>
      <c r="V47" s="50" t="s">
        <v>171</v>
      </c>
      <c r="W47" s="50" t="s">
        <v>171</v>
      </c>
      <c r="X47" s="50" t="s">
        <v>171</v>
      </c>
      <c r="Y47" s="50" t="s">
        <v>171</v>
      </c>
      <c r="Z47" s="50" t="s">
        <v>171</v>
      </c>
      <c r="AA47" s="50" t="s">
        <v>171</v>
      </c>
      <c r="AB47" s="50" t="s">
        <v>171</v>
      </c>
      <c r="AC47" s="50">
        <v>305</v>
      </c>
      <c r="AD47" s="50" t="s">
        <v>171</v>
      </c>
      <c r="AE47" s="50" t="s">
        <v>171</v>
      </c>
      <c r="AF47" s="50" t="s">
        <v>171</v>
      </c>
      <c r="AG47" s="50" t="s">
        <v>171</v>
      </c>
      <c r="AH47" s="50" t="s">
        <v>171</v>
      </c>
      <c r="AI47" s="50" t="s">
        <v>171</v>
      </c>
      <c r="AJ47" s="50" t="s">
        <v>171</v>
      </c>
      <c r="AK47" s="50" t="s">
        <v>171</v>
      </c>
      <c r="AL47" s="50" t="s">
        <v>171</v>
      </c>
    </row>
    <row r="48" spans="2:38">
      <c r="B48" s="26">
        <v>76</v>
      </c>
      <c r="C48" s="29" t="s">
        <v>101</v>
      </c>
      <c r="D48" s="6" t="s">
        <v>90</v>
      </c>
      <c r="E48" s="27"/>
      <c r="F48" s="6" t="str">
        <f t="shared" si="39"/>
        <v>BE</v>
      </c>
      <c r="G48" s="6" t="s">
        <v>90</v>
      </c>
      <c r="H48" s="28"/>
      <c r="I48" s="33" t="str">
        <f t="shared" si="56"/>
        <v/>
      </c>
      <c r="J48" s="33" t="str">
        <f t="shared" si="56"/>
        <v/>
      </c>
      <c r="K48" s="33" t="str">
        <f t="shared" si="56"/>
        <v/>
      </c>
      <c r="L48" s="33" t="str">
        <f t="shared" si="57"/>
        <v/>
      </c>
      <c r="M48" s="33" t="str">
        <f t="shared" si="58"/>
        <v/>
      </c>
      <c r="N48" s="33" t="str">
        <f t="shared" si="59"/>
        <v/>
      </c>
      <c r="O48" s="33" t="str">
        <f t="shared" si="60"/>
        <v/>
      </c>
      <c r="P48" s="33"/>
      <c r="Q48" s="33"/>
      <c r="R48" s="48" t="s">
        <v>171</v>
      </c>
      <c r="S48" s="50" t="s">
        <v>171</v>
      </c>
      <c r="T48" s="50" t="s">
        <v>171</v>
      </c>
      <c r="U48" s="50" t="s">
        <v>171</v>
      </c>
      <c r="V48" s="50" t="s">
        <v>171</v>
      </c>
      <c r="W48" s="50" t="s">
        <v>171</v>
      </c>
      <c r="X48" s="50" t="s">
        <v>171</v>
      </c>
      <c r="Y48" s="50" t="s">
        <v>171</v>
      </c>
      <c r="Z48" s="50" t="s">
        <v>171</v>
      </c>
      <c r="AA48" s="50" t="s">
        <v>171</v>
      </c>
      <c r="AB48" s="50" t="s">
        <v>171</v>
      </c>
      <c r="AC48" s="50" t="s">
        <v>171</v>
      </c>
      <c r="AD48" s="50" t="s">
        <v>171</v>
      </c>
      <c r="AE48" s="50" t="s">
        <v>171</v>
      </c>
      <c r="AF48" s="50" t="s">
        <v>171</v>
      </c>
      <c r="AG48" s="50" t="s">
        <v>171</v>
      </c>
      <c r="AH48" s="50" t="s">
        <v>171</v>
      </c>
      <c r="AI48" s="50" t="s">
        <v>171</v>
      </c>
      <c r="AJ48" s="50" t="s">
        <v>171</v>
      </c>
      <c r="AK48" s="50" t="s">
        <v>171</v>
      </c>
      <c r="AL48" s="50" t="s">
        <v>171</v>
      </c>
    </row>
    <row r="49" spans="2:38">
      <c r="B49" s="26">
        <v>81</v>
      </c>
      <c r="C49" t="s">
        <v>12</v>
      </c>
      <c r="D49" s="6" t="str">
        <f t="shared" ref="D49:D52" si="61">IF(SUM(I49:O49)=0,"\I: ","ELE")</f>
        <v>ELE</v>
      </c>
      <c r="E49" s="11" t="s">
        <v>74</v>
      </c>
      <c r="F49" s="6" t="str">
        <f t="shared" si="39"/>
        <v>BE</v>
      </c>
      <c r="G49" s="22" t="str">
        <f t="shared" ref="G49:G52" si="62">$G$7</f>
        <v>PASTI</v>
      </c>
      <c r="H49" t="s">
        <v>44</v>
      </c>
      <c r="I49" s="42">
        <f t="shared" si="56"/>
        <v>96.162499999999994</v>
      </c>
      <c r="J49" s="42">
        <f t="shared" si="56"/>
        <v>96.162499999999994</v>
      </c>
      <c r="K49" s="42">
        <f t="shared" si="56"/>
        <v>96.162499999999994</v>
      </c>
      <c r="L49" s="42">
        <f t="shared" si="57"/>
        <v>96.162499999999994</v>
      </c>
      <c r="M49" s="43" t="str">
        <f t="shared" si="58"/>
        <v/>
      </c>
      <c r="N49" s="43" t="str">
        <f t="shared" si="59"/>
        <v/>
      </c>
      <c r="O49" s="43" t="str">
        <f t="shared" si="60"/>
        <v/>
      </c>
      <c r="P49" s="32"/>
      <c r="Q49" s="32"/>
      <c r="R49" s="48">
        <v>384.65</v>
      </c>
      <c r="S49" s="50" t="s">
        <v>171</v>
      </c>
      <c r="T49" s="50" t="s">
        <v>171</v>
      </c>
      <c r="U49" s="50" t="s">
        <v>171</v>
      </c>
      <c r="V49" s="50" t="s">
        <v>171</v>
      </c>
      <c r="W49" s="50" t="s">
        <v>171</v>
      </c>
      <c r="X49" s="50" t="s">
        <v>171</v>
      </c>
      <c r="Y49" s="50" t="s">
        <v>171</v>
      </c>
      <c r="Z49" s="50" t="s">
        <v>171</v>
      </c>
      <c r="AA49" s="50" t="s">
        <v>171</v>
      </c>
      <c r="AB49" s="50" t="s">
        <v>171</v>
      </c>
      <c r="AC49" s="50" t="s">
        <v>171</v>
      </c>
      <c r="AD49" s="50" t="s">
        <v>171</v>
      </c>
      <c r="AE49" s="50" t="s">
        <v>171</v>
      </c>
      <c r="AF49" s="50" t="s">
        <v>171</v>
      </c>
      <c r="AG49" s="50" t="s">
        <v>171</v>
      </c>
      <c r="AH49" s="50" t="s">
        <v>171</v>
      </c>
      <c r="AI49" s="50" t="s">
        <v>171</v>
      </c>
      <c r="AJ49" s="50" t="s">
        <v>171</v>
      </c>
      <c r="AK49" s="50" t="s">
        <v>171</v>
      </c>
      <c r="AL49" s="50" t="s">
        <v>171</v>
      </c>
    </row>
    <row r="50" spans="2:38">
      <c r="B50" s="26">
        <v>102</v>
      </c>
      <c r="C50" t="s">
        <v>13</v>
      </c>
      <c r="D50" s="6" t="str">
        <f t="shared" si="61"/>
        <v>ELE</v>
      </c>
      <c r="E50" s="11" t="s">
        <v>73</v>
      </c>
      <c r="F50" s="6" t="str">
        <f t="shared" si="39"/>
        <v>BE</v>
      </c>
      <c r="G50" s="22" t="str">
        <f t="shared" si="62"/>
        <v>PASTI</v>
      </c>
      <c r="H50" t="s">
        <v>43</v>
      </c>
      <c r="I50" s="42">
        <f t="shared" si="56"/>
        <v>93.847499999999997</v>
      </c>
      <c r="J50" s="42">
        <f t="shared" si="56"/>
        <v>93.847499999999997</v>
      </c>
      <c r="K50" s="42">
        <f t="shared" si="56"/>
        <v>93.847499999999997</v>
      </c>
      <c r="L50" s="42">
        <f t="shared" si="57"/>
        <v>93.847499999999997</v>
      </c>
      <c r="M50" s="43" t="str">
        <f t="shared" si="58"/>
        <v/>
      </c>
      <c r="N50" s="43" t="str">
        <f t="shared" si="59"/>
        <v/>
      </c>
      <c r="O50" s="43" t="str">
        <f t="shared" si="60"/>
        <v/>
      </c>
      <c r="P50" s="32"/>
      <c r="Q50" s="32"/>
      <c r="R50" s="48">
        <v>375.39</v>
      </c>
      <c r="S50" s="50" t="s">
        <v>171</v>
      </c>
      <c r="T50" s="50" t="s">
        <v>171</v>
      </c>
      <c r="U50" s="50" t="s">
        <v>171</v>
      </c>
      <c r="V50" s="50" t="s">
        <v>171</v>
      </c>
      <c r="W50" s="50" t="s">
        <v>171</v>
      </c>
      <c r="X50" s="50" t="s">
        <v>171</v>
      </c>
      <c r="Y50" s="50" t="s">
        <v>171</v>
      </c>
      <c r="Z50" s="50" t="s">
        <v>171</v>
      </c>
      <c r="AA50" s="50" t="s">
        <v>171</v>
      </c>
      <c r="AB50" s="50" t="s">
        <v>171</v>
      </c>
      <c r="AC50" s="50" t="s">
        <v>171</v>
      </c>
      <c r="AD50" s="50" t="s">
        <v>171</v>
      </c>
      <c r="AE50" s="50" t="s">
        <v>171</v>
      </c>
      <c r="AF50" s="50" t="s">
        <v>171</v>
      </c>
      <c r="AG50" s="50" t="s">
        <v>171</v>
      </c>
      <c r="AH50" s="50" t="s">
        <v>171</v>
      </c>
      <c r="AI50" s="50" t="s">
        <v>171</v>
      </c>
      <c r="AJ50" s="50" t="s">
        <v>171</v>
      </c>
      <c r="AK50" s="50" t="s">
        <v>171</v>
      </c>
      <c r="AL50" s="50" t="s">
        <v>171</v>
      </c>
    </row>
    <row r="51" spans="2:38">
      <c r="B51" s="26">
        <v>119</v>
      </c>
      <c r="C51" t="s">
        <v>1</v>
      </c>
      <c r="D51" s="6" t="str">
        <f t="shared" si="61"/>
        <v xml:space="preserve">\I: </v>
      </c>
      <c r="E51" s="11" t="s">
        <v>68</v>
      </c>
      <c r="F51" s="6" t="str">
        <f t="shared" si="39"/>
        <v>BE</v>
      </c>
      <c r="G51" s="22" t="str">
        <f t="shared" si="62"/>
        <v>PASTI</v>
      </c>
      <c r="H51" s="6" t="s">
        <v>38</v>
      </c>
      <c r="I51" s="42" t="str">
        <f t="shared" si="56"/>
        <v/>
      </c>
      <c r="J51" s="42" t="str">
        <f t="shared" si="56"/>
        <v/>
      </c>
      <c r="K51" s="42" t="str">
        <f t="shared" si="56"/>
        <v/>
      </c>
      <c r="L51" s="42" t="str">
        <f t="shared" si="57"/>
        <v/>
      </c>
      <c r="M51" s="43" t="str">
        <f t="shared" si="58"/>
        <v/>
      </c>
      <c r="N51" s="43" t="str">
        <f t="shared" si="59"/>
        <v/>
      </c>
      <c r="O51" s="43" t="str">
        <f t="shared" si="60"/>
        <v/>
      </c>
      <c r="P51" s="32"/>
      <c r="Q51" s="32"/>
      <c r="R51" s="48" t="s">
        <v>171</v>
      </c>
      <c r="S51" s="50" t="s">
        <v>171</v>
      </c>
      <c r="T51" s="50" t="s">
        <v>171</v>
      </c>
      <c r="U51" s="50" t="s">
        <v>171</v>
      </c>
      <c r="V51" s="50" t="s">
        <v>171</v>
      </c>
      <c r="W51" s="50" t="s">
        <v>171</v>
      </c>
      <c r="X51" s="50" t="s">
        <v>171</v>
      </c>
      <c r="Y51" s="50" t="s">
        <v>171</v>
      </c>
      <c r="Z51" s="50" t="s">
        <v>171</v>
      </c>
      <c r="AA51" s="50" t="s">
        <v>171</v>
      </c>
      <c r="AB51" s="50" t="s">
        <v>171</v>
      </c>
      <c r="AC51" s="50" t="s">
        <v>171</v>
      </c>
      <c r="AD51" s="50" t="s">
        <v>171</v>
      </c>
      <c r="AE51" s="50" t="s">
        <v>171</v>
      </c>
      <c r="AF51" s="50" t="s">
        <v>171</v>
      </c>
      <c r="AG51" s="50" t="s">
        <v>171</v>
      </c>
      <c r="AH51" s="50" t="s">
        <v>171</v>
      </c>
      <c r="AI51" s="50" t="s">
        <v>171</v>
      </c>
      <c r="AJ51" s="50" t="s">
        <v>171</v>
      </c>
      <c r="AK51" s="50" t="s">
        <v>171</v>
      </c>
      <c r="AL51" s="50" t="s">
        <v>171</v>
      </c>
    </row>
    <row r="52" spans="2:38">
      <c r="B52" s="26"/>
      <c r="C52" t="s">
        <v>168</v>
      </c>
      <c r="D52" s="6" t="str">
        <f t="shared" si="61"/>
        <v>ELE</v>
      </c>
      <c r="E52" s="11" t="s">
        <v>69</v>
      </c>
      <c r="F52" s="6" t="str">
        <f t="shared" si="39"/>
        <v>BE</v>
      </c>
      <c r="G52" s="22" t="str">
        <f t="shared" si="62"/>
        <v>PASTI</v>
      </c>
      <c r="H52" s="59" t="s">
        <v>39</v>
      </c>
      <c r="I52" s="42">
        <f>IF(SUM(I53:I54)=0,"",SUM(I53:I54))</f>
        <v>31.283750000000005</v>
      </c>
      <c r="J52" s="42">
        <f t="shared" ref="J52:L52" si="63">IF(SUM(J53:J54)=0,"",SUM(J53:J54))</f>
        <v>31.283750000000005</v>
      </c>
      <c r="K52" s="42">
        <f t="shared" si="63"/>
        <v>31.283750000000005</v>
      </c>
      <c r="L52" s="42">
        <f t="shared" si="63"/>
        <v>31.283750000000005</v>
      </c>
      <c r="M52" s="43">
        <f>IF(SUM(M53:M54)=0,"",SUM(M53:M54))</f>
        <v>397.71</v>
      </c>
      <c r="N52" s="43">
        <f t="shared" ref="N52:O52" si="64">IF(SUM(N53:N54)=0,"",SUM(N53:N54))</f>
        <v>16.285</v>
      </c>
      <c r="O52" s="43" t="str">
        <f t="shared" si="64"/>
        <v/>
      </c>
      <c r="P52" s="32"/>
      <c r="Q52" s="32"/>
      <c r="R52" s="32"/>
      <c r="S52" s="32"/>
      <c r="T52" s="32"/>
      <c r="U52" s="32"/>
      <c r="V52" s="32"/>
      <c r="W52" s="32"/>
      <c r="X52" s="32"/>
      <c r="Y52" s="32"/>
      <c r="Z52" s="32"/>
      <c r="AA52" s="32"/>
      <c r="AB52" s="32"/>
      <c r="AC52" s="32"/>
      <c r="AD52" s="32"/>
      <c r="AE52" s="32"/>
      <c r="AF52" s="32"/>
      <c r="AG52" s="32"/>
      <c r="AH52" s="32"/>
      <c r="AI52" s="32"/>
      <c r="AJ52" s="32"/>
      <c r="AK52" s="32"/>
      <c r="AL52" s="32"/>
    </row>
    <row r="53" spans="2:38">
      <c r="B53" s="26">
        <v>124</v>
      </c>
      <c r="C53" t="s">
        <v>3</v>
      </c>
      <c r="D53" s="6" t="s">
        <v>90</v>
      </c>
      <c r="E53" s="11"/>
      <c r="F53" s="6" t="str">
        <f t="shared" si="39"/>
        <v>BE</v>
      </c>
      <c r="G53" s="6" t="s">
        <v>90</v>
      </c>
      <c r="H53" s="6"/>
      <c r="I53" s="42">
        <f t="shared" si="56"/>
        <v>31.283750000000005</v>
      </c>
      <c r="J53" s="42">
        <f t="shared" si="56"/>
        <v>31.283750000000005</v>
      </c>
      <c r="K53" s="42">
        <f t="shared" si="56"/>
        <v>31.283750000000005</v>
      </c>
      <c r="L53" s="42">
        <f t="shared" ref="L53:L54" si="65">IF(R53="","",R53/4)</f>
        <v>31.283750000000005</v>
      </c>
      <c r="M53" s="43">
        <f>IF(SUM(S53:AB53)=0,"",SUM(S53:AB53))</f>
        <v>346.31</v>
      </c>
      <c r="N53" s="43">
        <f t="shared" ref="N53:N60" si="66">IF(SUM(AC53:AG53)=0,"",SUM(AC53:AG53))</f>
        <v>16.285</v>
      </c>
      <c r="O53" s="43" t="str">
        <f t="shared" ref="O53:O60" si="67">IF(SUM(AH53:AL53)=0,"",SUM(AH53:AL53))</f>
        <v/>
      </c>
      <c r="P53" s="32"/>
      <c r="Q53" s="32"/>
      <c r="R53" s="48">
        <v>125.13500000000002</v>
      </c>
      <c r="S53" s="50" t="s">
        <v>171</v>
      </c>
      <c r="T53" s="50" t="s">
        <v>171</v>
      </c>
      <c r="U53" s="50" t="s">
        <v>171</v>
      </c>
      <c r="V53" s="50">
        <v>8.4499999999999993</v>
      </c>
      <c r="W53" s="50">
        <v>4.5</v>
      </c>
      <c r="X53" s="50">
        <v>124</v>
      </c>
      <c r="Y53" s="50">
        <v>35.960000000000008</v>
      </c>
      <c r="Z53" s="50" t="s">
        <v>171</v>
      </c>
      <c r="AA53" s="50" t="s">
        <v>171</v>
      </c>
      <c r="AB53" s="50">
        <v>173.4</v>
      </c>
      <c r="AC53" s="50" t="s">
        <v>171</v>
      </c>
      <c r="AD53" s="50">
        <v>15.218</v>
      </c>
      <c r="AE53" s="50">
        <v>0.7</v>
      </c>
      <c r="AF53" s="50">
        <v>0.36699999999999999</v>
      </c>
      <c r="AG53" s="50" t="s">
        <v>171</v>
      </c>
      <c r="AH53" s="50" t="s">
        <v>171</v>
      </c>
      <c r="AI53" s="50" t="s">
        <v>171</v>
      </c>
      <c r="AJ53" s="50" t="s">
        <v>171</v>
      </c>
      <c r="AK53" s="50" t="s">
        <v>171</v>
      </c>
      <c r="AL53" s="50" t="s">
        <v>171</v>
      </c>
    </row>
    <row r="54" spans="2:38">
      <c r="B54" s="26">
        <v>129</v>
      </c>
      <c r="C54" t="s">
        <v>4</v>
      </c>
      <c r="D54" s="6" t="s">
        <v>90</v>
      </c>
      <c r="E54" s="11"/>
      <c r="F54" s="6" t="str">
        <f t="shared" si="39"/>
        <v>BE</v>
      </c>
      <c r="G54" s="6" t="s">
        <v>90</v>
      </c>
      <c r="H54" s="6"/>
      <c r="I54" s="42" t="str">
        <f t="shared" si="56"/>
        <v/>
      </c>
      <c r="J54" s="42" t="str">
        <f t="shared" si="56"/>
        <v/>
      </c>
      <c r="K54" s="42" t="str">
        <f t="shared" si="56"/>
        <v/>
      </c>
      <c r="L54" s="42" t="str">
        <f t="shared" si="65"/>
        <v/>
      </c>
      <c r="M54" s="43">
        <f t="shared" ref="M54:M60" si="68">IF(SUM(S54:AB54)=0,"",SUM(S54:AB54))</f>
        <v>51.4</v>
      </c>
      <c r="N54" s="43" t="str">
        <f t="shared" si="66"/>
        <v/>
      </c>
      <c r="O54" s="43" t="str">
        <f t="shared" si="67"/>
        <v/>
      </c>
      <c r="P54" s="32"/>
      <c r="Q54" s="32"/>
      <c r="R54" s="48" t="s">
        <v>171</v>
      </c>
      <c r="S54" s="50" t="s">
        <v>171</v>
      </c>
      <c r="T54" s="50" t="s">
        <v>171</v>
      </c>
      <c r="U54" s="50" t="s">
        <v>171</v>
      </c>
      <c r="V54" s="50" t="s">
        <v>171</v>
      </c>
      <c r="W54" s="50">
        <v>9</v>
      </c>
      <c r="X54" s="50" t="s">
        <v>171</v>
      </c>
      <c r="Y54" s="50">
        <v>42.4</v>
      </c>
      <c r="Z54" s="50" t="s">
        <v>171</v>
      </c>
      <c r="AA54" s="50" t="s">
        <v>171</v>
      </c>
      <c r="AB54" s="50" t="s">
        <v>171</v>
      </c>
      <c r="AC54" s="50" t="s">
        <v>171</v>
      </c>
      <c r="AD54" s="50" t="s">
        <v>171</v>
      </c>
      <c r="AE54" s="50" t="s">
        <v>171</v>
      </c>
      <c r="AF54" s="50" t="s">
        <v>171</v>
      </c>
      <c r="AG54" s="50" t="s">
        <v>171</v>
      </c>
      <c r="AH54" s="50" t="s">
        <v>171</v>
      </c>
      <c r="AI54" s="50" t="s">
        <v>171</v>
      </c>
      <c r="AJ54" s="50" t="s">
        <v>171</v>
      </c>
      <c r="AK54" s="50" t="s">
        <v>171</v>
      </c>
      <c r="AL54" s="50" t="s">
        <v>171</v>
      </c>
    </row>
    <row r="55" spans="2:38">
      <c r="B55" s="26">
        <v>135</v>
      </c>
      <c r="C55" s="11" t="s">
        <v>16</v>
      </c>
      <c r="D55" s="6" t="str">
        <f t="shared" ref="D55:D60" si="69">IF(SUM(I55:O55)=0,"\I: ","ELE")</f>
        <v>ELE</v>
      </c>
      <c r="E55" s="11" t="s">
        <v>82</v>
      </c>
      <c r="F55" s="6" t="str">
        <f t="shared" si="39"/>
        <v>BE</v>
      </c>
      <c r="G55" s="22" t="str">
        <f t="shared" ref="G55:G60" si="70">$G$7</f>
        <v>PASTI</v>
      </c>
      <c r="H55" s="6" t="s">
        <v>52</v>
      </c>
      <c r="I55" s="42" t="s">
        <v>224</v>
      </c>
      <c r="J55" s="42" t="s">
        <v>224</v>
      </c>
      <c r="K55" s="42" t="s">
        <v>224</v>
      </c>
      <c r="L55" s="42">
        <f>IF(R55="","",R55)</f>
        <v>14</v>
      </c>
      <c r="M55" s="43">
        <f t="shared" si="68"/>
        <v>715.0999999999998</v>
      </c>
      <c r="N55" s="43">
        <f t="shared" si="66"/>
        <v>749.80000000000007</v>
      </c>
      <c r="O55" s="43">
        <f t="shared" si="67"/>
        <v>642.35</v>
      </c>
      <c r="P55" s="32"/>
      <c r="Q55" s="32"/>
      <c r="R55" s="48">
        <v>14</v>
      </c>
      <c r="S55" s="50">
        <v>14.3</v>
      </c>
      <c r="T55" s="50">
        <v>5</v>
      </c>
      <c r="U55" s="50">
        <v>36</v>
      </c>
      <c r="V55" s="50">
        <v>29</v>
      </c>
      <c r="W55" s="50">
        <v>71</v>
      </c>
      <c r="X55" s="50">
        <v>45</v>
      </c>
      <c r="Y55" s="50">
        <v>63.999999999999972</v>
      </c>
      <c r="Z55" s="50">
        <v>26.600000000000023</v>
      </c>
      <c r="AA55" s="50">
        <v>283.99999999999994</v>
      </c>
      <c r="AB55" s="50">
        <v>140.19999999999993</v>
      </c>
      <c r="AC55" s="50">
        <v>157.00000000000011</v>
      </c>
      <c r="AD55" s="50">
        <v>116.49999999999989</v>
      </c>
      <c r="AE55" s="50">
        <v>164.30000000000007</v>
      </c>
      <c r="AF55" s="50">
        <v>77</v>
      </c>
      <c r="AG55" s="50">
        <v>235</v>
      </c>
      <c r="AH55" s="50">
        <v>194</v>
      </c>
      <c r="AI55" s="50">
        <v>313.20000000000005</v>
      </c>
      <c r="AJ55" s="50">
        <v>135.15</v>
      </c>
      <c r="AK55" s="50" t="s">
        <v>171</v>
      </c>
      <c r="AL55" s="50" t="s">
        <v>171</v>
      </c>
    </row>
    <row r="56" spans="2:38">
      <c r="B56" s="26">
        <v>140</v>
      </c>
      <c r="C56" s="11" t="s">
        <v>17</v>
      </c>
      <c r="D56" s="6" t="str">
        <f t="shared" si="69"/>
        <v>ELE</v>
      </c>
      <c r="E56" s="11" t="s">
        <v>81</v>
      </c>
      <c r="F56" s="6" t="str">
        <f t="shared" si="39"/>
        <v>BE</v>
      </c>
      <c r="G56" s="22" t="str">
        <f t="shared" si="70"/>
        <v>PASTI</v>
      </c>
      <c r="H56" s="6" t="s">
        <v>51</v>
      </c>
      <c r="I56" s="42" t="s">
        <v>224</v>
      </c>
      <c r="J56" s="42" t="s">
        <v>224</v>
      </c>
      <c r="K56" s="42" t="s">
        <v>224</v>
      </c>
      <c r="L56" s="42" t="str">
        <f t="shared" ref="L56:L60" si="71">IF(R56="","",R56)</f>
        <v/>
      </c>
      <c r="M56" s="43">
        <f t="shared" si="68"/>
        <v>195</v>
      </c>
      <c r="N56" s="43">
        <f t="shared" si="66"/>
        <v>517.20000000000005</v>
      </c>
      <c r="O56" s="43">
        <f t="shared" si="67"/>
        <v>843.3</v>
      </c>
      <c r="P56" s="32"/>
      <c r="Q56" s="32"/>
      <c r="R56" s="48" t="s">
        <v>171</v>
      </c>
      <c r="S56" s="50" t="s">
        <v>171</v>
      </c>
      <c r="T56" s="50" t="s">
        <v>171</v>
      </c>
      <c r="U56" s="50" t="s">
        <v>171</v>
      </c>
      <c r="V56" s="50" t="s">
        <v>171</v>
      </c>
      <c r="W56" s="50" t="s">
        <v>171</v>
      </c>
      <c r="X56" s="50" t="s">
        <v>171</v>
      </c>
      <c r="Y56" s="50" t="s">
        <v>171</v>
      </c>
      <c r="Z56" s="50">
        <v>30</v>
      </c>
      <c r="AA56" s="50" t="s">
        <v>171</v>
      </c>
      <c r="AB56" s="50">
        <v>165</v>
      </c>
      <c r="AC56" s="50" t="s">
        <v>171</v>
      </c>
      <c r="AD56" s="50">
        <v>184.5</v>
      </c>
      <c r="AE56" s="50">
        <v>245.7</v>
      </c>
      <c r="AF56" s="50">
        <v>87</v>
      </c>
      <c r="AG56" s="50" t="s">
        <v>171</v>
      </c>
      <c r="AH56" s="50" t="s">
        <v>171</v>
      </c>
      <c r="AI56" s="50">
        <v>165</v>
      </c>
      <c r="AJ56" s="50">
        <v>308.7</v>
      </c>
      <c r="AK56" s="50">
        <v>369.6</v>
      </c>
      <c r="AL56" s="50" t="s">
        <v>171</v>
      </c>
    </row>
    <row r="57" spans="2:38">
      <c r="B57" s="26">
        <v>145</v>
      </c>
      <c r="C57" s="11" t="s">
        <v>18</v>
      </c>
      <c r="D57" s="6" t="str">
        <f t="shared" si="69"/>
        <v>ELE</v>
      </c>
      <c r="E57" s="11" t="s">
        <v>79</v>
      </c>
      <c r="F57" s="6" t="str">
        <f t="shared" si="39"/>
        <v>BE</v>
      </c>
      <c r="G57" s="22" t="str">
        <f t="shared" si="70"/>
        <v>PASTI</v>
      </c>
      <c r="H57" s="6" t="s">
        <v>49</v>
      </c>
      <c r="I57" s="42" t="s">
        <v>224</v>
      </c>
      <c r="J57" s="42" t="s">
        <v>224</v>
      </c>
      <c r="K57" s="42" t="s">
        <v>224</v>
      </c>
      <c r="L57" s="42" t="str">
        <f t="shared" si="71"/>
        <v/>
      </c>
      <c r="M57" s="43">
        <f t="shared" si="68"/>
        <v>904</v>
      </c>
      <c r="N57" s="43">
        <f t="shared" si="66"/>
        <v>2218</v>
      </c>
      <c r="O57" s="43">
        <f t="shared" si="67"/>
        <v>826.2</v>
      </c>
      <c r="P57" s="32"/>
      <c r="Q57" s="32"/>
      <c r="R57" s="48" t="s">
        <v>171</v>
      </c>
      <c r="S57" s="50" t="s">
        <v>171</v>
      </c>
      <c r="T57" s="50">
        <v>1</v>
      </c>
      <c r="U57" s="50" t="s">
        <v>171</v>
      </c>
      <c r="V57" s="50" t="s">
        <v>171</v>
      </c>
      <c r="W57" s="50">
        <v>1</v>
      </c>
      <c r="X57" s="50" t="s">
        <v>171</v>
      </c>
      <c r="Y57" s="50">
        <v>18</v>
      </c>
      <c r="Z57" s="50">
        <v>42.000000000000007</v>
      </c>
      <c r="AA57" s="50">
        <v>324</v>
      </c>
      <c r="AB57" s="50">
        <v>518</v>
      </c>
      <c r="AC57" s="50">
        <v>486.99999999999994</v>
      </c>
      <c r="AD57" s="50">
        <v>1190</v>
      </c>
      <c r="AE57" s="50">
        <v>341</v>
      </c>
      <c r="AF57" s="50">
        <v>105</v>
      </c>
      <c r="AG57" s="50">
        <v>95</v>
      </c>
      <c r="AH57" s="50">
        <v>178</v>
      </c>
      <c r="AI57" s="50">
        <v>546</v>
      </c>
      <c r="AJ57" s="50">
        <v>2.2000000000000002</v>
      </c>
      <c r="AK57" s="50">
        <v>100</v>
      </c>
      <c r="AL57" s="50" t="s">
        <v>171</v>
      </c>
    </row>
    <row r="58" spans="2:38">
      <c r="B58" s="26">
        <v>150</v>
      </c>
      <c r="C58" s="11" t="s">
        <v>19</v>
      </c>
      <c r="D58" s="6" t="str">
        <f t="shared" si="69"/>
        <v xml:space="preserve">\I: </v>
      </c>
      <c r="E58" s="11" t="s">
        <v>80</v>
      </c>
      <c r="F58" s="6" t="str">
        <f t="shared" si="39"/>
        <v>BE</v>
      </c>
      <c r="G58" s="22" t="str">
        <f t="shared" si="70"/>
        <v>PASTI</v>
      </c>
      <c r="H58" s="6" t="s">
        <v>50</v>
      </c>
      <c r="I58" s="42" t="s">
        <v>224</v>
      </c>
      <c r="J58" s="42" t="s">
        <v>224</v>
      </c>
      <c r="K58" s="42" t="s">
        <v>224</v>
      </c>
      <c r="L58" s="42" t="str">
        <f t="shared" si="71"/>
        <v/>
      </c>
      <c r="M58" s="43" t="str">
        <f t="shared" si="68"/>
        <v/>
      </c>
      <c r="N58" s="43" t="str">
        <f t="shared" si="66"/>
        <v/>
      </c>
      <c r="O58" s="43" t="str">
        <f t="shared" si="67"/>
        <v/>
      </c>
      <c r="P58" s="32"/>
      <c r="Q58" s="32"/>
      <c r="R58" s="48" t="s">
        <v>171</v>
      </c>
      <c r="S58" s="50" t="s">
        <v>171</v>
      </c>
      <c r="T58" s="50" t="s">
        <v>171</v>
      </c>
      <c r="U58" s="50" t="s">
        <v>171</v>
      </c>
      <c r="V58" s="50" t="s">
        <v>171</v>
      </c>
      <c r="W58" s="50" t="s">
        <v>171</v>
      </c>
      <c r="X58" s="50" t="s">
        <v>171</v>
      </c>
      <c r="Y58" s="50" t="s">
        <v>171</v>
      </c>
      <c r="Z58" s="50" t="s">
        <v>171</v>
      </c>
      <c r="AA58" s="50" t="s">
        <v>171</v>
      </c>
      <c r="AB58" s="50" t="s">
        <v>171</v>
      </c>
      <c r="AC58" s="50" t="s">
        <v>171</v>
      </c>
      <c r="AD58" s="50" t="s">
        <v>171</v>
      </c>
      <c r="AE58" s="50" t="s">
        <v>171</v>
      </c>
      <c r="AF58" s="50" t="s">
        <v>171</v>
      </c>
      <c r="AG58" s="50" t="s">
        <v>171</v>
      </c>
      <c r="AH58" s="50" t="s">
        <v>171</v>
      </c>
      <c r="AI58" s="50" t="s">
        <v>171</v>
      </c>
      <c r="AJ58" s="50" t="s">
        <v>171</v>
      </c>
      <c r="AK58" s="50" t="s">
        <v>171</v>
      </c>
      <c r="AL58" s="50" t="s">
        <v>171</v>
      </c>
    </row>
    <row r="59" spans="2:38">
      <c r="B59" s="26">
        <v>155</v>
      </c>
      <c r="C59" s="11" t="s">
        <v>20</v>
      </c>
      <c r="D59" s="6" t="str">
        <f t="shared" si="69"/>
        <v xml:space="preserve">\I: </v>
      </c>
      <c r="E59" s="11" t="s">
        <v>72</v>
      </c>
      <c r="F59" s="6" t="str">
        <f t="shared" si="39"/>
        <v>BE</v>
      </c>
      <c r="G59" s="22" t="str">
        <f t="shared" si="70"/>
        <v>PASTI</v>
      </c>
      <c r="H59" s="6" t="s">
        <v>42</v>
      </c>
      <c r="I59" s="42" t="s">
        <v>224</v>
      </c>
      <c r="J59" s="42" t="s">
        <v>224</v>
      </c>
      <c r="K59" s="42" t="s">
        <v>224</v>
      </c>
      <c r="L59" s="42" t="str">
        <f t="shared" si="71"/>
        <v/>
      </c>
      <c r="M59" s="43" t="str">
        <f t="shared" si="68"/>
        <v/>
      </c>
      <c r="N59" s="43" t="str">
        <f t="shared" si="66"/>
        <v/>
      </c>
      <c r="O59" s="43" t="str">
        <f t="shared" si="67"/>
        <v/>
      </c>
      <c r="P59" s="32"/>
      <c r="Q59" s="32"/>
      <c r="R59" s="48" t="s">
        <v>171</v>
      </c>
      <c r="S59" s="50" t="s">
        <v>171</v>
      </c>
      <c r="T59" s="50" t="s">
        <v>171</v>
      </c>
      <c r="U59" s="50" t="s">
        <v>171</v>
      </c>
      <c r="V59" s="50" t="s">
        <v>171</v>
      </c>
      <c r="W59" s="50" t="s">
        <v>171</v>
      </c>
      <c r="X59" s="50" t="s">
        <v>171</v>
      </c>
      <c r="Y59" s="50" t="s">
        <v>171</v>
      </c>
      <c r="Z59" s="50" t="s">
        <v>171</v>
      </c>
      <c r="AA59" s="50" t="s">
        <v>171</v>
      </c>
      <c r="AB59" s="50" t="s">
        <v>171</v>
      </c>
      <c r="AC59" s="50" t="s">
        <v>171</v>
      </c>
      <c r="AD59" s="50" t="s">
        <v>171</v>
      </c>
      <c r="AE59" s="50" t="s">
        <v>171</v>
      </c>
      <c r="AF59" s="50" t="s">
        <v>171</v>
      </c>
      <c r="AG59" s="50" t="s">
        <v>171</v>
      </c>
      <c r="AH59" s="50" t="s">
        <v>171</v>
      </c>
      <c r="AI59" s="50" t="s">
        <v>171</v>
      </c>
      <c r="AJ59" s="50" t="s">
        <v>171</v>
      </c>
      <c r="AK59" s="50" t="s">
        <v>171</v>
      </c>
      <c r="AL59" s="50" t="s">
        <v>171</v>
      </c>
    </row>
    <row r="60" spans="2:38">
      <c r="B60" s="60">
        <v>160</v>
      </c>
      <c r="C60" s="61" t="s">
        <v>21</v>
      </c>
      <c r="D60" s="5" t="str">
        <f t="shared" si="69"/>
        <v xml:space="preserve">\I: </v>
      </c>
      <c r="E60" s="61" t="s">
        <v>170</v>
      </c>
      <c r="F60" s="5" t="str">
        <f t="shared" si="39"/>
        <v>BE</v>
      </c>
      <c r="G60" s="36" t="str">
        <f t="shared" si="70"/>
        <v>PASTI</v>
      </c>
      <c r="H60" s="5" t="s">
        <v>169</v>
      </c>
      <c r="I60" s="52" t="s">
        <v>224</v>
      </c>
      <c r="J60" s="52" t="s">
        <v>224</v>
      </c>
      <c r="K60" s="52" t="s">
        <v>224</v>
      </c>
      <c r="L60" s="52" t="str">
        <f t="shared" si="71"/>
        <v/>
      </c>
      <c r="M60" s="44" t="str">
        <f t="shared" si="68"/>
        <v/>
      </c>
      <c r="N60" s="44" t="str">
        <f t="shared" si="66"/>
        <v/>
      </c>
      <c r="O60" s="44" t="str">
        <f t="shared" si="67"/>
        <v/>
      </c>
      <c r="P60" s="32"/>
      <c r="Q60" s="32"/>
      <c r="R60" s="49" t="s">
        <v>171</v>
      </c>
      <c r="S60" s="51" t="s">
        <v>171</v>
      </c>
      <c r="T60" s="51" t="s">
        <v>171</v>
      </c>
      <c r="U60" s="51" t="s">
        <v>171</v>
      </c>
      <c r="V60" s="51" t="s">
        <v>171</v>
      </c>
      <c r="W60" s="51" t="s">
        <v>171</v>
      </c>
      <c r="X60" s="51" t="s">
        <v>171</v>
      </c>
      <c r="Y60" s="51" t="s">
        <v>171</v>
      </c>
      <c r="Z60" s="51" t="s">
        <v>171</v>
      </c>
      <c r="AA60" s="51" t="s">
        <v>171</v>
      </c>
      <c r="AB60" s="51" t="s">
        <v>171</v>
      </c>
      <c r="AC60" s="51" t="s">
        <v>171</v>
      </c>
      <c r="AD60" s="51" t="s">
        <v>171</v>
      </c>
      <c r="AE60" s="51" t="s">
        <v>171</v>
      </c>
      <c r="AF60" s="51" t="s">
        <v>171</v>
      </c>
      <c r="AG60" s="51" t="s">
        <v>171</v>
      </c>
      <c r="AH60" s="51" t="s">
        <v>171</v>
      </c>
      <c r="AI60" s="51" t="s">
        <v>171</v>
      </c>
      <c r="AJ60" s="51" t="s">
        <v>171</v>
      </c>
      <c r="AK60" s="51" t="s">
        <v>171</v>
      </c>
      <c r="AL60" s="51" t="s">
        <v>171</v>
      </c>
    </row>
    <row r="61" spans="2:38">
      <c r="B61" s="26">
        <v>9</v>
      </c>
      <c r="C61" t="s">
        <v>1</v>
      </c>
      <c r="D61" s="6" t="str">
        <f>IF(SUM(I61:O61)=0,"\I: ","ELE")</f>
        <v xml:space="preserve">\I: </v>
      </c>
      <c r="E61" s="11" t="s">
        <v>70</v>
      </c>
      <c r="F61" s="34" t="s">
        <v>103</v>
      </c>
      <c r="G61" s="22" t="str">
        <f>$G$7</f>
        <v>PASTI</v>
      </c>
      <c r="H61" s="22" t="s">
        <v>40</v>
      </c>
      <c r="I61" s="42" t="str">
        <f>$L61</f>
        <v/>
      </c>
      <c r="J61" s="42" t="str">
        <f>$L61</f>
        <v/>
      </c>
      <c r="K61" s="42" t="str">
        <f>$L61</f>
        <v/>
      </c>
      <c r="L61" s="42" t="str">
        <f>IF(R61="","",R61/4)</f>
        <v/>
      </c>
      <c r="M61" s="43" t="str">
        <f>IF(SUM(S61:AB61)=0,"",SUM(S61:AB61))</f>
        <v/>
      </c>
      <c r="N61" s="43" t="str">
        <f>IF(SUM(AC61:AG61)=0,"",SUM(AC61:AG61))</f>
        <v/>
      </c>
      <c r="O61" s="43" t="str">
        <f>IF(SUM(AH61:AL61)=0,"",SUM(AH61:AL61))</f>
        <v/>
      </c>
      <c r="P61" s="32"/>
      <c r="Q61" s="32"/>
      <c r="R61" s="48" t="s">
        <v>171</v>
      </c>
      <c r="S61" s="50" t="s">
        <v>171</v>
      </c>
      <c r="T61" s="50" t="s">
        <v>171</v>
      </c>
      <c r="U61" s="50" t="s">
        <v>171</v>
      </c>
      <c r="V61" s="50" t="s">
        <v>171</v>
      </c>
      <c r="W61" s="50" t="s">
        <v>171</v>
      </c>
      <c r="X61" s="50" t="s">
        <v>171</v>
      </c>
      <c r="Y61" s="50" t="s">
        <v>171</v>
      </c>
      <c r="Z61" s="50" t="s">
        <v>171</v>
      </c>
      <c r="AA61" s="50" t="s">
        <v>171</v>
      </c>
      <c r="AB61" s="50" t="s">
        <v>171</v>
      </c>
      <c r="AC61" s="50" t="s">
        <v>171</v>
      </c>
      <c r="AD61" s="50" t="s">
        <v>171</v>
      </c>
      <c r="AE61" s="50" t="s">
        <v>171</v>
      </c>
      <c r="AF61" s="50" t="s">
        <v>171</v>
      </c>
      <c r="AG61" s="50" t="s">
        <v>171</v>
      </c>
      <c r="AH61" s="50" t="s">
        <v>171</v>
      </c>
      <c r="AI61" s="50" t="s">
        <v>171</v>
      </c>
      <c r="AJ61" s="50" t="s">
        <v>171</v>
      </c>
      <c r="AK61" s="50" t="s">
        <v>171</v>
      </c>
      <c r="AL61" s="50" t="s">
        <v>171</v>
      </c>
    </row>
    <row r="62" spans="2:38">
      <c r="B62" s="26"/>
      <c r="C62" s="23" t="s">
        <v>92</v>
      </c>
      <c r="D62" s="6" t="str">
        <f t="shared" ref="D62" si="72">IF(SUM(I62:O62)=0,"\I: ","ELE")</f>
        <v>ELE</v>
      </c>
      <c r="E62" s="11" t="s">
        <v>71</v>
      </c>
      <c r="F62" s="6" t="str">
        <f>F61</f>
        <v>BG</v>
      </c>
      <c r="G62" s="22" t="str">
        <f>$G$7</f>
        <v>PASTI</v>
      </c>
      <c r="H62" t="s">
        <v>41</v>
      </c>
      <c r="I62" s="42">
        <f>IF(SUM(I63:I65)=0,"",SUM(I63:I65))</f>
        <v>152.85</v>
      </c>
      <c r="J62" s="42">
        <f t="shared" ref="J62:L62" si="73">IF(SUM(J63:J65)=0,"",SUM(J63:J65))</f>
        <v>152.85</v>
      </c>
      <c r="K62" s="42">
        <f t="shared" si="73"/>
        <v>152.85</v>
      </c>
      <c r="L62" s="42">
        <f t="shared" si="73"/>
        <v>152.85</v>
      </c>
      <c r="M62" s="43">
        <f>IF(SUM(M63:M65)=0,"",SUM(M63:M65))</f>
        <v>38</v>
      </c>
      <c r="N62" s="43" t="str">
        <f t="shared" ref="N62:O62" si="74">IF(SUM(N63:N65)=0,"",SUM(N63:N65))</f>
        <v/>
      </c>
      <c r="O62" s="43" t="str">
        <f t="shared" si="74"/>
        <v/>
      </c>
      <c r="P62" s="32"/>
      <c r="Q62" s="32"/>
      <c r="R62" s="32"/>
      <c r="S62" s="32"/>
      <c r="T62" s="32"/>
      <c r="U62" s="32"/>
      <c r="V62" s="32"/>
      <c r="W62" s="32"/>
      <c r="X62" s="32"/>
      <c r="Y62" s="32"/>
      <c r="Z62" s="32"/>
      <c r="AA62" s="32"/>
      <c r="AB62" s="32"/>
      <c r="AC62" s="32"/>
      <c r="AD62" s="32"/>
      <c r="AE62" s="32"/>
      <c r="AF62" s="32"/>
      <c r="AG62" s="32"/>
      <c r="AH62" s="32"/>
      <c r="AI62" s="32"/>
      <c r="AJ62" s="32"/>
      <c r="AK62" s="32"/>
      <c r="AL62" s="32"/>
    </row>
    <row r="63" spans="2:38">
      <c r="B63" s="26">
        <v>14</v>
      </c>
      <c r="C63" s="30" t="s">
        <v>2</v>
      </c>
      <c r="D63" s="6" t="s">
        <v>90</v>
      </c>
      <c r="E63" s="26"/>
      <c r="F63" s="6" t="str">
        <f t="shared" ref="F63:F87" si="75">F62</f>
        <v>BG</v>
      </c>
      <c r="G63" s="6" t="s">
        <v>90</v>
      </c>
      <c r="H63" s="28"/>
      <c r="I63" s="33" t="str">
        <f>$L63</f>
        <v/>
      </c>
      <c r="J63" s="33" t="str">
        <f t="shared" ref="I63:K65" si="76">$L63</f>
        <v/>
      </c>
      <c r="K63" s="33" t="str">
        <f t="shared" si="76"/>
        <v/>
      </c>
      <c r="L63" s="33" t="str">
        <f>IF(R63="","",R63/4)</f>
        <v/>
      </c>
      <c r="M63" s="33" t="str">
        <f>IF(SUM(S63:AB63)=0,"",SUM(S63:AB63))</f>
        <v/>
      </c>
      <c r="N63" s="33" t="str">
        <f>IF(SUM(AC63:AG63)=0,"",SUM(AC63:AG63))</f>
        <v/>
      </c>
      <c r="O63" s="33" t="str">
        <f>IF(SUM(AH63:AL63)=0,"",SUM(AH63:AL63))</f>
        <v/>
      </c>
      <c r="P63" s="33"/>
      <c r="Q63" s="33"/>
      <c r="R63" s="48" t="s">
        <v>171</v>
      </c>
      <c r="S63" s="50" t="s">
        <v>171</v>
      </c>
      <c r="T63" s="50" t="s">
        <v>171</v>
      </c>
      <c r="U63" s="50" t="s">
        <v>171</v>
      </c>
      <c r="V63" s="50" t="s">
        <v>171</v>
      </c>
      <c r="W63" s="50" t="s">
        <v>171</v>
      </c>
      <c r="X63" s="50" t="s">
        <v>171</v>
      </c>
      <c r="Y63" s="50" t="s">
        <v>171</v>
      </c>
      <c r="Z63" s="50" t="s">
        <v>171</v>
      </c>
      <c r="AA63" s="50" t="s">
        <v>171</v>
      </c>
      <c r="AB63" s="50" t="s">
        <v>171</v>
      </c>
      <c r="AC63" s="50" t="s">
        <v>171</v>
      </c>
      <c r="AD63" s="50" t="s">
        <v>171</v>
      </c>
      <c r="AE63" s="50" t="s">
        <v>171</v>
      </c>
      <c r="AF63" s="50" t="s">
        <v>171</v>
      </c>
      <c r="AG63" s="50" t="s">
        <v>171</v>
      </c>
      <c r="AH63" s="50" t="s">
        <v>171</v>
      </c>
      <c r="AI63" s="50" t="s">
        <v>171</v>
      </c>
      <c r="AJ63" s="50" t="s">
        <v>171</v>
      </c>
      <c r="AK63" s="50" t="s">
        <v>171</v>
      </c>
      <c r="AL63" s="50" t="s">
        <v>171</v>
      </c>
    </row>
    <row r="64" spans="2:38">
      <c r="B64" s="26">
        <v>19</v>
      </c>
      <c r="C64" s="30" t="s">
        <v>99</v>
      </c>
      <c r="D64" s="6" t="s">
        <v>90</v>
      </c>
      <c r="E64" s="26"/>
      <c r="F64" s="6" t="str">
        <f t="shared" si="75"/>
        <v>BG</v>
      </c>
      <c r="G64" s="6" t="s">
        <v>90</v>
      </c>
      <c r="H64" s="28"/>
      <c r="I64" s="33" t="str">
        <f t="shared" si="76"/>
        <v/>
      </c>
      <c r="J64" s="33" t="str">
        <f t="shared" si="76"/>
        <v/>
      </c>
      <c r="K64" s="33" t="str">
        <f t="shared" si="76"/>
        <v/>
      </c>
      <c r="L64" s="33" t="str">
        <f>IF(R64="","",R64/4)</f>
        <v/>
      </c>
      <c r="M64" s="33">
        <f t="shared" ref="M64:M65" si="77">IF(SUM(S64:AB64)=0,"",SUM(S64:AB64))</f>
        <v>20</v>
      </c>
      <c r="N64" s="33" t="str">
        <f t="shared" ref="N64:N65" si="78">IF(SUM(AC64:AG64)=0,"",SUM(AC64:AG64))</f>
        <v/>
      </c>
      <c r="O64" s="33" t="str">
        <f t="shared" ref="O64:O65" si="79">IF(SUM(AH64:AL64)=0,"",SUM(AH64:AL64))</f>
        <v/>
      </c>
      <c r="P64" s="33"/>
      <c r="Q64" s="33"/>
      <c r="R64" s="48" t="s">
        <v>171</v>
      </c>
      <c r="S64" s="50" t="s">
        <v>171</v>
      </c>
      <c r="T64" s="50" t="s">
        <v>171</v>
      </c>
      <c r="U64" s="50" t="s">
        <v>171</v>
      </c>
      <c r="V64" s="50" t="s">
        <v>171</v>
      </c>
      <c r="W64" s="50" t="s">
        <v>171</v>
      </c>
      <c r="X64" s="50" t="s">
        <v>171</v>
      </c>
      <c r="Y64" s="50" t="s">
        <v>171</v>
      </c>
      <c r="Z64" s="50" t="s">
        <v>171</v>
      </c>
      <c r="AA64" s="50" t="s">
        <v>171</v>
      </c>
      <c r="AB64" s="50">
        <v>20</v>
      </c>
      <c r="AC64" s="50" t="s">
        <v>171</v>
      </c>
      <c r="AD64" s="50" t="s">
        <v>171</v>
      </c>
      <c r="AE64" s="50" t="s">
        <v>171</v>
      </c>
      <c r="AF64" s="50" t="s">
        <v>171</v>
      </c>
      <c r="AG64" s="50" t="s">
        <v>171</v>
      </c>
      <c r="AH64" s="50" t="s">
        <v>171</v>
      </c>
      <c r="AI64" s="50" t="s">
        <v>171</v>
      </c>
      <c r="AJ64" s="50" t="s">
        <v>171</v>
      </c>
      <c r="AK64" s="50" t="s">
        <v>171</v>
      </c>
      <c r="AL64" s="50" t="s">
        <v>171</v>
      </c>
    </row>
    <row r="65" spans="2:38">
      <c r="B65" s="26">
        <v>24</v>
      </c>
      <c r="C65" s="30" t="s">
        <v>4</v>
      </c>
      <c r="D65" s="6" t="s">
        <v>90</v>
      </c>
      <c r="E65" s="26"/>
      <c r="F65" s="6" t="str">
        <f t="shared" si="75"/>
        <v>BG</v>
      </c>
      <c r="G65" s="6" t="s">
        <v>90</v>
      </c>
      <c r="H65" s="28"/>
      <c r="I65" s="33">
        <f t="shared" si="76"/>
        <v>152.85</v>
      </c>
      <c r="J65" s="33">
        <f t="shared" si="76"/>
        <v>152.85</v>
      </c>
      <c r="K65" s="33">
        <f t="shared" si="76"/>
        <v>152.85</v>
      </c>
      <c r="L65" s="33">
        <f>IF(R65="","",R65/4)</f>
        <v>152.85</v>
      </c>
      <c r="M65" s="33">
        <f t="shared" si="77"/>
        <v>18</v>
      </c>
      <c r="N65" s="33" t="str">
        <f t="shared" si="78"/>
        <v/>
      </c>
      <c r="O65" s="33" t="str">
        <f t="shared" si="79"/>
        <v/>
      </c>
      <c r="P65" s="33"/>
      <c r="Q65" s="33"/>
      <c r="R65" s="48">
        <v>611.4</v>
      </c>
      <c r="S65" s="50" t="s">
        <v>171</v>
      </c>
      <c r="T65" s="50" t="s">
        <v>171</v>
      </c>
      <c r="U65" s="50" t="s">
        <v>171</v>
      </c>
      <c r="V65" s="50" t="s">
        <v>171</v>
      </c>
      <c r="W65" s="50" t="s">
        <v>171</v>
      </c>
      <c r="X65" s="50" t="s">
        <v>171</v>
      </c>
      <c r="Y65" s="50" t="s">
        <v>171</v>
      </c>
      <c r="Z65" s="50" t="s">
        <v>171</v>
      </c>
      <c r="AA65" s="50" t="s">
        <v>171</v>
      </c>
      <c r="AB65" s="50">
        <v>18</v>
      </c>
      <c r="AC65" s="50" t="s">
        <v>171</v>
      </c>
      <c r="AD65" s="50" t="s">
        <v>171</v>
      </c>
      <c r="AE65" s="50" t="s">
        <v>171</v>
      </c>
      <c r="AF65" s="50" t="s">
        <v>171</v>
      </c>
      <c r="AG65" s="50" t="s">
        <v>171</v>
      </c>
      <c r="AH65" s="50" t="s">
        <v>171</v>
      </c>
      <c r="AI65" s="50" t="s">
        <v>171</v>
      </c>
      <c r="AJ65" s="50" t="s">
        <v>171</v>
      </c>
      <c r="AK65" s="50" t="s">
        <v>171</v>
      </c>
      <c r="AL65" s="50" t="s">
        <v>171</v>
      </c>
    </row>
    <row r="66" spans="2:38">
      <c r="B66" s="26"/>
      <c r="C66" s="23" t="s">
        <v>92</v>
      </c>
      <c r="D66" s="6" t="str">
        <f t="shared" ref="D66" si="80">IF(SUM(I66:O66)=0,"\I: ","ELE")</f>
        <v>ELE</v>
      </c>
      <c r="E66" s="11" t="s">
        <v>75</v>
      </c>
      <c r="F66" s="6" t="str">
        <f t="shared" si="75"/>
        <v>BG</v>
      </c>
      <c r="G66" s="22" t="str">
        <f>$G$7</f>
        <v>PASTI</v>
      </c>
      <c r="H66" t="s">
        <v>45</v>
      </c>
      <c r="I66" s="42">
        <f>IF(SUM(I67:I69)=0,"",SUM(I67:I69))</f>
        <v>625.75</v>
      </c>
      <c r="J66" s="42">
        <f t="shared" ref="J66:K66" si="81">IF(SUM(J67:J69)=0,"",SUM(J67:J69))</f>
        <v>625.75</v>
      </c>
      <c r="K66" s="42">
        <f t="shared" si="81"/>
        <v>625.75</v>
      </c>
      <c r="L66" s="42">
        <f>IF(SUM(L67:L69)=0,"",SUM(L67:L69))</f>
        <v>625.75</v>
      </c>
      <c r="M66" s="43">
        <f>IF(SUM(M67:M69)=0,"",SUM(M67:M69))</f>
        <v>1049</v>
      </c>
      <c r="N66" s="43">
        <f>IF(SUM(N67:N69)=0,"",SUM(N67:N69))</f>
        <v>644</v>
      </c>
      <c r="O66" s="43" t="str">
        <f>IF(SUM(O67:O69)=0,"",SUM(O67:O69))</f>
        <v/>
      </c>
      <c r="P66" s="32"/>
      <c r="Q66" s="32"/>
      <c r="R66" s="43"/>
      <c r="S66" s="43"/>
      <c r="T66" s="43"/>
      <c r="U66" s="43"/>
      <c r="V66" s="43"/>
      <c r="W66" s="43"/>
      <c r="X66" s="43"/>
      <c r="Y66" s="43"/>
      <c r="Z66" s="43"/>
      <c r="AA66" s="43"/>
      <c r="AB66" s="43" t="s">
        <v>171</v>
      </c>
      <c r="AC66" s="43"/>
      <c r="AD66" s="43"/>
      <c r="AE66" s="43"/>
      <c r="AF66" s="43"/>
      <c r="AG66" s="43" t="s">
        <v>171</v>
      </c>
      <c r="AH66" s="43"/>
      <c r="AI66" s="43"/>
      <c r="AJ66" s="43"/>
      <c r="AK66" s="43"/>
      <c r="AL66" s="43"/>
    </row>
    <row r="67" spans="2:38">
      <c r="B67" s="26">
        <v>35</v>
      </c>
      <c r="C67" s="30" t="s">
        <v>2</v>
      </c>
      <c r="D67" s="6" t="s">
        <v>90</v>
      </c>
      <c r="E67" s="26"/>
      <c r="F67" s="6" t="str">
        <f t="shared" si="75"/>
        <v>BG</v>
      </c>
      <c r="G67" s="6" t="s">
        <v>90</v>
      </c>
      <c r="H67" s="28"/>
      <c r="I67" s="33" t="str">
        <f t="shared" ref="I67:K71" si="82">$L67</f>
        <v/>
      </c>
      <c r="J67" s="33" t="str">
        <f t="shared" si="82"/>
        <v/>
      </c>
      <c r="K67" s="33" t="str">
        <f t="shared" si="82"/>
        <v/>
      </c>
      <c r="L67" s="33" t="str">
        <f>IF(R67="","",R67/4)</f>
        <v/>
      </c>
      <c r="M67" s="33" t="str">
        <f>IF(SUM(S67:AB67)=0,"",SUM(S67:AB67))</f>
        <v/>
      </c>
      <c r="N67" s="33" t="str">
        <f>IF(SUM(AC67:AG67)=0,"",SUM(AC67:AG67))</f>
        <v/>
      </c>
      <c r="O67" s="33" t="str">
        <f>IF(SUM(AH67:AL67)=0,"",SUM(AH67:AL67))</f>
        <v/>
      </c>
      <c r="P67" s="33"/>
      <c r="Q67" s="33"/>
      <c r="R67" s="48" t="s">
        <v>171</v>
      </c>
      <c r="S67" s="50" t="s">
        <v>171</v>
      </c>
      <c r="T67" s="50" t="s">
        <v>171</v>
      </c>
      <c r="U67" s="50" t="s">
        <v>171</v>
      </c>
      <c r="V67" s="50" t="s">
        <v>171</v>
      </c>
      <c r="W67" s="50" t="s">
        <v>171</v>
      </c>
      <c r="X67" s="50" t="s">
        <v>171</v>
      </c>
      <c r="Y67" s="50" t="s">
        <v>171</v>
      </c>
      <c r="Z67" s="50" t="s">
        <v>171</v>
      </c>
      <c r="AA67" s="50" t="s">
        <v>171</v>
      </c>
      <c r="AB67" s="50" t="s">
        <v>171</v>
      </c>
      <c r="AC67" s="50" t="s">
        <v>171</v>
      </c>
      <c r="AD67" s="50" t="s">
        <v>171</v>
      </c>
      <c r="AE67" s="50" t="s">
        <v>171</v>
      </c>
      <c r="AF67" s="50" t="s">
        <v>171</v>
      </c>
      <c r="AG67" s="50" t="s">
        <v>171</v>
      </c>
      <c r="AH67" s="50" t="s">
        <v>171</v>
      </c>
      <c r="AI67" s="50" t="s">
        <v>171</v>
      </c>
      <c r="AJ67" s="50" t="s">
        <v>171</v>
      </c>
      <c r="AK67" s="50" t="s">
        <v>171</v>
      </c>
      <c r="AL67" s="50" t="s">
        <v>171</v>
      </c>
    </row>
    <row r="68" spans="2:38">
      <c r="B68" s="26">
        <v>40</v>
      </c>
      <c r="C68" s="30" t="s">
        <v>99</v>
      </c>
      <c r="D68" s="6" t="s">
        <v>90</v>
      </c>
      <c r="E68" s="26"/>
      <c r="F68" s="6" t="str">
        <f t="shared" si="75"/>
        <v>BG</v>
      </c>
      <c r="G68" s="6" t="s">
        <v>90</v>
      </c>
      <c r="H68" s="28"/>
      <c r="I68" s="33" t="str">
        <f t="shared" si="82"/>
        <v/>
      </c>
      <c r="J68" s="33" t="str">
        <f t="shared" si="82"/>
        <v/>
      </c>
      <c r="K68" s="33" t="str">
        <f t="shared" si="82"/>
        <v/>
      </c>
      <c r="L68" s="33" t="str">
        <f>IF(R68="","",R68/4)</f>
        <v/>
      </c>
      <c r="M68" s="33" t="str">
        <f t="shared" ref="M68:M69" si="83">IF(SUM(S68:AB68)=0,"",SUM(S68:AB68))</f>
        <v/>
      </c>
      <c r="N68" s="33" t="str">
        <f t="shared" ref="N68:N69" si="84">IF(SUM(AC68:AG68)=0,"",SUM(AC68:AG68))</f>
        <v/>
      </c>
      <c r="O68" s="33" t="str">
        <f t="shared" ref="O68:O69" si="85">IF(SUM(AH68:AL68)=0,"",SUM(AH68:AL68))</f>
        <v/>
      </c>
      <c r="P68" s="33"/>
      <c r="Q68" s="33"/>
      <c r="R68" s="48" t="s">
        <v>171</v>
      </c>
      <c r="S68" s="50" t="s">
        <v>171</v>
      </c>
      <c r="T68" s="50" t="s">
        <v>171</v>
      </c>
      <c r="U68" s="50" t="s">
        <v>171</v>
      </c>
      <c r="V68" s="50" t="s">
        <v>171</v>
      </c>
      <c r="W68" s="50" t="s">
        <v>171</v>
      </c>
      <c r="X68" s="50" t="s">
        <v>171</v>
      </c>
      <c r="Y68" s="50" t="s">
        <v>171</v>
      </c>
      <c r="Z68" s="50" t="s">
        <v>171</v>
      </c>
      <c r="AA68" s="50" t="s">
        <v>171</v>
      </c>
      <c r="AB68" s="50" t="s">
        <v>171</v>
      </c>
      <c r="AC68" s="50" t="s">
        <v>171</v>
      </c>
      <c r="AD68" s="50" t="s">
        <v>171</v>
      </c>
      <c r="AE68" s="50" t="s">
        <v>171</v>
      </c>
      <c r="AF68" s="50" t="s">
        <v>171</v>
      </c>
      <c r="AG68" s="50" t="s">
        <v>171</v>
      </c>
      <c r="AH68" s="50" t="s">
        <v>171</v>
      </c>
      <c r="AI68" s="50" t="s">
        <v>171</v>
      </c>
      <c r="AJ68" s="50" t="s">
        <v>171</v>
      </c>
      <c r="AK68" s="50" t="s">
        <v>171</v>
      </c>
      <c r="AL68" s="50" t="s">
        <v>171</v>
      </c>
    </row>
    <row r="69" spans="2:38">
      <c r="B69" s="26">
        <v>45</v>
      </c>
      <c r="C69" s="30" t="s">
        <v>4</v>
      </c>
      <c r="D69" s="6" t="s">
        <v>90</v>
      </c>
      <c r="E69" s="26"/>
      <c r="F69" s="6" t="str">
        <f t="shared" si="75"/>
        <v>BG</v>
      </c>
      <c r="G69" s="6" t="s">
        <v>90</v>
      </c>
      <c r="H69" s="28"/>
      <c r="I69" s="33">
        <f t="shared" si="82"/>
        <v>625.75</v>
      </c>
      <c r="J69" s="33">
        <f t="shared" si="82"/>
        <v>625.75</v>
      </c>
      <c r="K69" s="33">
        <f t="shared" si="82"/>
        <v>625.75</v>
      </c>
      <c r="L69" s="33">
        <f>IF(R69="","",R69/4)</f>
        <v>625.75</v>
      </c>
      <c r="M69" s="33">
        <f t="shared" si="83"/>
        <v>1049</v>
      </c>
      <c r="N69" s="33">
        <f t="shared" si="84"/>
        <v>644</v>
      </c>
      <c r="O69" s="33" t="str">
        <f t="shared" si="85"/>
        <v/>
      </c>
      <c r="P69" s="33"/>
      <c r="Q69" s="33"/>
      <c r="R69" s="48">
        <v>2503</v>
      </c>
      <c r="S69" s="50" t="s">
        <v>171</v>
      </c>
      <c r="T69" s="50" t="s">
        <v>171</v>
      </c>
      <c r="U69" s="50" t="s">
        <v>171</v>
      </c>
      <c r="V69" s="50" t="s">
        <v>171</v>
      </c>
      <c r="W69" s="50" t="s">
        <v>171</v>
      </c>
      <c r="X69" s="50" t="s">
        <v>171</v>
      </c>
      <c r="Y69" s="50" t="s">
        <v>171</v>
      </c>
      <c r="Z69" s="50">
        <v>864</v>
      </c>
      <c r="AA69" s="50">
        <v>185</v>
      </c>
      <c r="AB69" s="50" t="s">
        <v>171</v>
      </c>
      <c r="AC69" s="50">
        <v>644</v>
      </c>
      <c r="AD69" s="50" t="s">
        <v>171</v>
      </c>
      <c r="AE69" s="50" t="s">
        <v>171</v>
      </c>
      <c r="AF69" s="50" t="s">
        <v>171</v>
      </c>
      <c r="AG69" s="50" t="s">
        <v>171</v>
      </c>
      <c r="AH69" s="50" t="s">
        <v>171</v>
      </c>
      <c r="AI69" s="50" t="s">
        <v>171</v>
      </c>
      <c r="AJ69" s="50" t="s">
        <v>171</v>
      </c>
      <c r="AK69" s="50" t="s">
        <v>171</v>
      </c>
      <c r="AL69" s="50" t="s">
        <v>171</v>
      </c>
    </row>
    <row r="70" spans="2:38">
      <c r="B70" s="31">
        <v>51</v>
      </c>
      <c r="C70" t="s">
        <v>7</v>
      </c>
      <c r="D70" s="6" t="str">
        <f t="shared" ref="D70:D72" si="86">IF(SUM(I70:O70)=0,"\I: ","ELE")</f>
        <v xml:space="preserve">\I: </v>
      </c>
      <c r="E70" s="11" t="s">
        <v>76</v>
      </c>
      <c r="F70" s="6" t="str">
        <f t="shared" si="75"/>
        <v>BG</v>
      </c>
      <c r="G70" s="22" t="str">
        <f t="shared" ref="G70:G72" si="87">$G$7</f>
        <v>PASTI</v>
      </c>
      <c r="H70" t="s">
        <v>46</v>
      </c>
      <c r="I70" s="42" t="str">
        <f t="shared" si="82"/>
        <v/>
      </c>
      <c r="J70" s="42" t="str">
        <f t="shared" si="82"/>
        <v/>
      </c>
      <c r="K70" s="42" t="str">
        <f t="shared" si="82"/>
        <v/>
      </c>
      <c r="L70" s="42" t="str">
        <f>IF(R70="","",R70/4)</f>
        <v/>
      </c>
      <c r="M70" s="43" t="str">
        <f>IF(SUM(S70:AB70)=0,"",SUM(S70:AB70))</f>
        <v/>
      </c>
      <c r="N70" s="43" t="str">
        <f>IF(SUM(AC70:AG70)=0,"",SUM(AC70:AG70))</f>
        <v/>
      </c>
      <c r="O70" s="43" t="str">
        <f>IF(SUM(AH70:AL70)=0,"",SUM(AH70:AL70))</f>
        <v/>
      </c>
      <c r="P70" s="32"/>
      <c r="Q70" s="32"/>
      <c r="R70" s="48" t="s">
        <v>171</v>
      </c>
      <c r="S70" s="50" t="s">
        <v>171</v>
      </c>
      <c r="T70" s="50" t="s">
        <v>171</v>
      </c>
      <c r="U70" s="50" t="s">
        <v>171</v>
      </c>
      <c r="V70" s="50" t="s">
        <v>171</v>
      </c>
      <c r="W70" s="50" t="s">
        <v>171</v>
      </c>
      <c r="X70" s="50" t="s">
        <v>171</v>
      </c>
      <c r="Y70" s="50" t="s">
        <v>171</v>
      </c>
      <c r="Z70" s="50" t="s">
        <v>171</v>
      </c>
      <c r="AA70" s="50" t="s">
        <v>171</v>
      </c>
      <c r="AB70" s="50" t="s">
        <v>171</v>
      </c>
      <c r="AC70" s="50" t="s">
        <v>171</v>
      </c>
      <c r="AD70" s="50" t="s">
        <v>171</v>
      </c>
      <c r="AE70" s="50" t="s">
        <v>171</v>
      </c>
      <c r="AF70" s="50" t="s">
        <v>171</v>
      </c>
      <c r="AG70" s="50" t="s">
        <v>171</v>
      </c>
      <c r="AH70" s="50" t="s">
        <v>171</v>
      </c>
      <c r="AI70" s="50" t="s">
        <v>171</v>
      </c>
      <c r="AJ70" s="50" t="s">
        <v>171</v>
      </c>
      <c r="AK70" s="50" t="s">
        <v>171</v>
      </c>
      <c r="AL70" s="50" t="s">
        <v>171</v>
      </c>
    </row>
    <row r="71" spans="2:38">
      <c r="B71" s="26">
        <v>56</v>
      </c>
      <c r="C71" t="s">
        <v>8</v>
      </c>
      <c r="D71" s="6" t="str">
        <f t="shared" si="86"/>
        <v xml:space="preserve">\I: </v>
      </c>
      <c r="E71" s="11" t="s">
        <v>77</v>
      </c>
      <c r="F71" s="6" t="str">
        <f t="shared" si="75"/>
        <v>BG</v>
      </c>
      <c r="G71" s="22" t="str">
        <f t="shared" si="87"/>
        <v>PASTI</v>
      </c>
      <c r="H71" t="s">
        <v>47</v>
      </c>
      <c r="I71" s="42" t="str">
        <f t="shared" si="82"/>
        <v/>
      </c>
      <c r="J71" s="42" t="str">
        <f t="shared" si="82"/>
        <v/>
      </c>
      <c r="K71" s="42" t="str">
        <f t="shared" si="82"/>
        <v/>
      </c>
      <c r="L71" s="42" t="str">
        <f>IF(R71="","",R71/4)</f>
        <v/>
      </c>
      <c r="M71" s="43" t="str">
        <f t="shared" ref="M71" si="88">IF(SUM(S71:AB71)=0,"",SUM(S71:AB71))</f>
        <v/>
      </c>
      <c r="N71" s="43" t="str">
        <f t="shared" ref="N71" si="89">IF(SUM(AC71:AG71)=0,"",SUM(AC71:AG71))</f>
        <v/>
      </c>
      <c r="O71" s="43" t="str">
        <f t="shared" ref="O71" si="90">IF(SUM(AH71:AL71)=0,"",SUM(AH71:AL71))</f>
        <v/>
      </c>
      <c r="P71" s="32"/>
      <c r="Q71" s="32"/>
      <c r="R71" s="48" t="s">
        <v>171</v>
      </c>
      <c r="S71" s="50" t="s">
        <v>171</v>
      </c>
      <c r="T71" s="50" t="s">
        <v>171</v>
      </c>
      <c r="U71" s="50" t="s">
        <v>171</v>
      </c>
      <c r="V71" s="50" t="s">
        <v>171</v>
      </c>
      <c r="W71" s="50" t="s">
        <v>171</v>
      </c>
      <c r="X71" s="50" t="s">
        <v>171</v>
      </c>
      <c r="Y71" s="50" t="s">
        <v>171</v>
      </c>
      <c r="Z71" s="50" t="s">
        <v>171</v>
      </c>
      <c r="AA71" s="50" t="s">
        <v>171</v>
      </c>
      <c r="AB71" s="50" t="s">
        <v>171</v>
      </c>
      <c r="AC71" s="50" t="s">
        <v>171</v>
      </c>
      <c r="AD71" s="50" t="s">
        <v>171</v>
      </c>
      <c r="AE71" s="50" t="s">
        <v>171</v>
      </c>
      <c r="AF71" s="50" t="s">
        <v>171</v>
      </c>
      <c r="AG71" s="50" t="s">
        <v>171</v>
      </c>
      <c r="AH71" s="50" t="s">
        <v>171</v>
      </c>
      <c r="AI71" s="50" t="s">
        <v>171</v>
      </c>
      <c r="AJ71" s="50" t="s">
        <v>171</v>
      </c>
      <c r="AK71" s="50" t="s">
        <v>171</v>
      </c>
      <c r="AL71" s="50" t="s">
        <v>171</v>
      </c>
    </row>
    <row r="72" spans="2:38">
      <c r="B72" s="26"/>
      <c r="C72" s="23" t="s">
        <v>93</v>
      </c>
      <c r="D72" s="6" t="str">
        <f t="shared" si="86"/>
        <v>ELE</v>
      </c>
      <c r="E72" s="11" t="s">
        <v>78</v>
      </c>
      <c r="F72" s="6" t="str">
        <f t="shared" si="75"/>
        <v>BG</v>
      </c>
      <c r="G72" s="22" t="str">
        <f t="shared" si="87"/>
        <v>PASTI</v>
      </c>
      <c r="H72" t="s">
        <v>48</v>
      </c>
      <c r="I72" s="42">
        <f>IF(SUM(I73:I75)=0,"",SUM(I73:I75))</f>
        <v>13.625</v>
      </c>
      <c r="J72" s="42">
        <f t="shared" ref="J72:K72" si="91">IF(SUM(J73:J75)=0,"",SUM(J73:J75))</f>
        <v>13.625</v>
      </c>
      <c r="K72" s="42">
        <f t="shared" si="91"/>
        <v>13.625</v>
      </c>
      <c r="L72" s="42">
        <f>IF(SUM(L73:L75)=0,"",SUM(L73:L75))</f>
        <v>13.625</v>
      </c>
      <c r="M72" s="43" t="str">
        <f>IF(SUM(M73:M75)=0,"",SUM(M73:M75))</f>
        <v/>
      </c>
      <c r="N72" s="43" t="str">
        <f>IF(SUM(N73:N75)=0,"",SUM(N73:N75))</f>
        <v/>
      </c>
      <c r="O72" s="43" t="str">
        <f>IF(SUM(O73:O75)=0,"",SUM(O73:O75))</f>
        <v/>
      </c>
      <c r="P72" s="32"/>
      <c r="Q72" s="32"/>
      <c r="R72" s="32"/>
      <c r="S72" s="32"/>
      <c r="T72" s="32"/>
      <c r="U72" s="32"/>
      <c r="V72" s="32"/>
      <c r="W72" s="32"/>
      <c r="X72" s="32"/>
      <c r="Y72" s="32"/>
      <c r="Z72" s="32"/>
      <c r="AA72" s="32"/>
      <c r="AB72" s="32"/>
      <c r="AC72" s="32"/>
      <c r="AD72" s="32"/>
      <c r="AE72" s="32"/>
      <c r="AF72" s="32"/>
      <c r="AG72" s="32"/>
      <c r="AH72" s="32"/>
      <c r="AI72" s="32"/>
      <c r="AJ72" s="32"/>
      <c r="AK72" s="32"/>
      <c r="AL72" s="32"/>
    </row>
    <row r="73" spans="2:38">
      <c r="B73" s="26">
        <v>61</v>
      </c>
      <c r="C73" s="29" t="s">
        <v>4</v>
      </c>
      <c r="D73" s="6" t="s">
        <v>90</v>
      </c>
      <c r="E73" s="27"/>
      <c r="F73" s="6" t="str">
        <f t="shared" si="75"/>
        <v>BG</v>
      </c>
      <c r="G73" s="6" t="s">
        <v>90</v>
      </c>
      <c r="H73" s="28"/>
      <c r="I73" s="33">
        <f t="shared" ref="I73:K81" si="92">$L73</f>
        <v>12.375</v>
      </c>
      <c r="J73" s="33">
        <f t="shared" si="92"/>
        <v>12.375</v>
      </c>
      <c r="K73" s="33">
        <f t="shared" si="92"/>
        <v>12.375</v>
      </c>
      <c r="L73" s="33">
        <f t="shared" ref="L73:L78" si="93">IF(R73="","",R73/4)</f>
        <v>12.375</v>
      </c>
      <c r="M73" s="33" t="str">
        <f t="shared" ref="M73:M78" si="94">IF(SUM(S73:AB73)=0,"",SUM(S73:AB73))</f>
        <v/>
      </c>
      <c r="N73" s="33" t="str">
        <f t="shared" ref="N73:N78" si="95">IF(SUM(AC73:AG73)=0,"",SUM(AC73:AG73))</f>
        <v/>
      </c>
      <c r="O73" s="33" t="str">
        <f t="shared" ref="O73:O78" si="96">IF(SUM(AH73:AL73)=0,"",SUM(AH73:AL73))</f>
        <v/>
      </c>
      <c r="P73" s="33"/>
      <c r="Q73" s="33"/>
      <c r="R73" s="48">
        <v>49.5</v>
      </c>
      <c r="S73" s="50" t="s">
        <v>171</v>
      </c>
      <c r="T73" s="50" t="s">
        <v>171</v>
      </c>
      <c r="U73" s="50" t="s">
        <v>171</v>
      </c>
      <c r="V73" s="50" t="s">
        <v>171</v>
      </c>
      <c r="W73" s="50" t="s">
        <v>171</v>
      </c>
      <c r="X73" s="50" t="s">
        <v>171</v>
      </c>
      <c r="Y73" s="50" t="s">
        <v>171</v>
      </c>
      <c r="Z73" s="50" t="s">
        <v>171</v>
      </c>
      <c r="AA73" s="50" t="s">
        <v>171</v>
      </c>
      <c r="AB73" s="50" t="s">
        <v>171</v>
      </c>
      <c r="AC73" s="50" t="s">
        <v>171</v>
      </c>
      <c r="AD73" s="50" t="s">
        <v>171</v>
      </c>
      <c r="AE73" s="50" t="s">
        <v>171</v>
      </c>
      <c r="AF73" s="50" t="s">
        <v>171</v>
      </c>
      <c r="AG73" s="50" t="s">
        <v>171</v>
      </c>
      <c r="AH73" s="50" t="s">
        <v>171</v>
      </c>
      <c r="AI73" s="50" t="s">
        <v>171</v>
      </c>
      <c r="AJ73" s="50" t="s">
        <v>171</v>
      </c>
      <c r="AK73" s="50" t="s">
        <v>171</v>
      </c>
      <c r="AL73" s="50" t="s">
        <v>171</v>
      </c>
    </row>
    <row r="74" spans="2:38">
      <c r="B74" s="26">
        <v>71</v>
      </c>
      <c r="C74" s="29" t="s">
        <v>10</v>
      </c>
      <c r="D74" s="6" t="s">
        <v>90</v>
      </c>
      <c r="E74" s="27"/>
      <c r="F74" s="6" t="str">
        <f t="shared" si="75"/>
        <v>BG</v>
      </c>
      <c r="G74" s="6" t="s">
        <v>90</v>
      </c>
      <c r="H74" s="28"/>
      <c r="I74" s="33" t="str">
        <f t="shared" si="92"/>
        <v/>
      </c>
      <c r="J74" s="33" t="str">
        <f t="shared" si="92"/>
        <v/>
      </c>
      <c r="K74" s="33" t="str">
        <f t="shared" si="92"/>
        <v/>
      </c>
      <c r="L74" s="33" t="str">
        <f t="shared" si="93"/>
        <v/>
      </c>
      <c r="M74" s="33" t="str">
        <f t="shared" si="94"/>
        <v/>
      </c>
      <c r="N74" s="33" t="str">
        <f t="shared" si="95"/>
        <v/>
      </c>
      <c r="O74" s="33" t="str">
        <f t="shared" si="96"/>
        <v/>
      </c>
      <c r="P74" s="33"/>
      <c r="Q74" s="33"/>
      <c r="R74" s="48" t="s">
        <v>171</v>
      </c>
      <c r="S74" s="50" t="s">
        <v>171</v>
      </c>
      <c r="T74" s="50" t="s">
        <v>171</v>
      </c>
      <c r="U74" s="50" t="s">
        <v>171</v>
      </c>
      <c r="V74" s="50" t="s">
        <v>171</v>
      </c>
      <c r="W74" s="50" t="s">
        <v>171</v>
      </c>
      <c r="X74" s="50" t="s">
        <v>171</v>
      </c>
      <c r="Y74" s="50" t="s">
        <v>171</v>
      </c>
      <c r="Z74" s="50" t="s">
        <v>171</v>
      </c>
      <c r="AA74" s="50" t="s">
        <v>171</v>
      </c>
      <c r="AB74" s="50" t="s">
        <v>171</v>
      </c>
      <c r="AC74" s="50" t="s">
        <v>171</v>
      </c>
      <c r="AD74" s="50" t="s">
        <v>171</v>
      </c>
      <c r="AE74" s="50" t="s">
        <v>171</v>
      </c>
      <c r="AF74" s="50" t="s">
        <v>171</v>
      </c>
      <c r="AG74" s="50" t="s">
        <v>171</v>
      </c>
      <c r="AH74" s="50" t="s">
        <v>171</v>
      </c>
      <c r="AI74" s="50" t="s">
        <v>171</v>
      </c>
      <c r="AJ74" s="50" t="s">
        <v>171</v>
      </c>
      <c r="AK74" s="50" t="s">
        <v>171</v>
      </c>
      <c r="AL74" s="50" t="s">
        <v>171</v>
      </c>
    </row>
    <row r="75" spans="2:38">
      <c r="B75" s="26">
        <v>76</v>
      </c>
      <c r="C75" s="29" t="s">
        <v>101</v>
      </c>
      <c r="D75" s="6" t="s">
        <v>90</v>
      </c>
      <c r="E75" s="27"/>
      <c r="F75" s="6" t="str">
        <f t="shared" si="75"/>
        <v>BG</v>
      </c>
      <c r="G75" s="6" t="s">
        <v>90</v>
      </c>
      <c r="H75" s="28"/>
      <c r="I75" s="33">
        <f t="shared" si="92"/>
        <v>1.25</v>
      </c>
      <c r="J75" s="33">
        <f t="shared" si="92"/>
        <v>1.25</v>
      </c>
      <c r="K75" s="33">
        <f t="shared" si="92"/>
        <v>1.25</v>
      </c>
      <c r="L75" s="33">
        <f t="shared" si="93"/>
        <v>1.25</v>
      </c>
      <c r="M75" s="33" t="str">
        <f t="shared" si="94"/>
        <v/>
      </c>
      <c r="N75" s="33" t="str">
        <f t="shared" si="95"/>
        <v/>
      </c>
      <c r="O75" s="33" t="str">
        <f t="shared" si="96"/>
        <v/>
      </c>
      <c r="P75" s="33"/>
      <c r="Q75" s="33"/>
      <c r="R75" s="48">
        <v>5</v>
      </c>
      <c r="S75" s="50" t="s">
        <v>171</v>
      </c>
      <c r="T75" s="50" t="s">
        <v>171</v>
      </c>
      <c r="U75" s="50" t="s">
        <v>171</v>
      </c>
      <c r="V75" s="50" t="s">
        <v>171</v>
      </c>
      <c r="W75" s="50" t="s">
        <v>171</v>
      </c>
      <c r="X75" s="50" t="s">
        <v>171</v>
      </c>
      <c r="Y75" s="50" t="s">
        <v>171</v>
      </c>
      <c r="Z75" s="50" t="s">
        <v>171</v>
      </c>
      <c r="AA75" s="50" t="s">
        <v>171</v>
      </c>
      <c r="AB75" s="50" t="s">
        <v>171</v>
      </c>
      <c r="AC75" s="50" t="s">
        <v>171</v>
      </c>
      <c r="AD75" s="50" t="s">
        <v>171</v>
      </c>
      <c r="AE75" s="50" t="s">
        <v>171</v>
      </c>
      <c r="AF75" s="50" t="s">
        <v>171</v>
      </c>
      <c r="AG75" s="50" t="s">
        <v>171</v>
      </c>
      <c r="AH75" s="50" t="s">
        <v>171</v>
      </c>
      <c r="AI75" s="50" t="s">
        <v>171</v>
      </c>
      <c r="AJ75" s="50" t="s">
        <v>171</v>
      </c>
      <c r="AK75" s="50" t="s">
        <v>171</v>
      </c>
      <c r="AL75" s="50" t="s">
        <v>171</v>
      </c>
    </row>
    <row r="76" spans="2:38">
      <c r="B76" s="26">
        <v>81</v>
      </c>
      <c r="C76" t="s">
        <v>12</v>
      </c>
      <c r="D76" s="6" t="str">
        <f t="shared" ref="D76:D79" si="97">IF(SUM(I76:O76)=0,"\I: ","ELE")</f>
        <v>ELE</v>
      </c>
      <c r="E76" s="11" t="s">
        <v>74</v>
      </c>
      <c r="F76" s="6" t="str">
        <f t="shared" si="75"/>
        <v>BG</v>
      </c>
      <c r="G76" s="22" t="str">
        <f t="shared" ref="G76:G79" si="98">$G$7</f>
        <v>PASTI</v>
      </c>
      <c r="H76" t="s">
        <v>44</v>
      </c>
      <c r="I76" s="42">
        <f t="shared" si="92"/>
        <v>1.35</v>
      </c>
      <c r="J76" s="42">
        <f t="shared" si="92"/>
        <v>1.35</v>
      </c>
      <c r="K76" s="42">
        <f t="shared" si="92"/>
        <v>1.35</v>
      </c>
      <c r="L76" s="42">
        <f t="shared" si="93"/>
        <v>1.35</v>
      </c>
      <c r="M76" s="43">
        <f t="shared" si="94"/>
        <v>67</v>
      </c>
      <c r="N76" s="43" t="str">
        <f t="shared" si="95"/>
        <v/>
      </c>
      <c r="O76" s="43" t="str">
        <f t="shared" si="96"/>
        <v/>
      </c>
      <c r="P76" s="32"/>
      <c r="Q76" s="32"/>
      <c r="R76" s="48">
        <v>5.4</v>
      </c>
      <c r="S76" s="50" t="s">
        <v>171</v>
      </c>
      <c r="T76" s="50" t="s">
        <v>171</v>
      </c>
      <c r="U76" s="50" t="s">
        <v>171</v>
      </c>
      <c r="V76" s="50" t="s">
        <v>171</v>
      </c>
      <c r="W76" s="50" t="s">
        <v>171</v>
      </c>
      <c r="X76" s="50" t="s">
        <v>171</v>
      </c>
      <c r="Y76" s="50" t="s">
        <v>171</v>
      </c>
      <c r="Z76" s="50" t="s">
        <v>171</v>
      </c>
      <c r="AA76" s="50" t="s">
        <v>171</v>
      </c>
      <c r="AB76" s="50">
        <v>67</v>
      </c>
      <c r="AC76" s="50" t="s">
        <v>171</v>
      </c>
      <c r="AD76" s="50" t="s">
        <v>171</v>
      </c>
      <c r="AE76" s="50" t="s">
        <v>171</v>
      </c>
      <c r="AF76" s="50" t="s">
        <v>171</v>
      </c>
      <c r="AG76" s="50" t="s">
        <v>171</v>
      </c>
      <c r="AH76" s="50" t="s">
        <v>171</v>
      </c>
      <c r="AI76" s="50" t="s">
        <v>171</v>
      </c>
      <c r="AJ76" s="50" t="s">
        <v>171</v>
      </c>
      <c r="AK76" s="50" t="s">
        <v>171</v>
      </c>
      <c r="AL76" s="50" t="s">
        <v>171</v>
      </c>
    </row>
    <row r="77" spans="2:38">
      <c r="B77" s="26">
        <v>102</v>
      </c>
      <c r="C77" t="s">
        <v>13</v>
      </c>
      <c r="D77" s="6" t="str">
        <f t="shared" si="97"/>
        <v>ELE</v>
      </c>
      <c r="E77" s="11" t="s">
        <v>73</v>
      </c>
      <c r="F77" s="6" t="str">
        <f t="shared" si="75"/>
        <v>BG</v>
      </c>
      <c r="G77" s="22" t="str">
        <f t="shared" si="98"/>
        <v>PASTI</v>
      </c>
      <c r="H77" t="s">
        <v>43</v>
      </c>
      <c r="I77" s="42">
        <f t="shared" si="92"/>
        <v>9.5</v>
      </c>
      <c r="J77" s="42">
        <f t="shared" si="92"/>
        <v>9.5</v>
      </c>
      <c r="K77" s="42">
        <f t="shared" si="92"/>
        <v>9.5</v>
      </c>
      <c r="L77" s="42">
        <f t="shared" si="93"/>
        <v>9.5</v>
      </c>
      <c r="M77" s="43" t="str">
        <f t="shared" si="94"/>
        <v/>
      </c>
      <c r="N77" s="43" t="str">
        <f t="shared" si="95"/>
        <v/>
      </c>
      <c r="O77" s="43" t="str">
        <f t="shared" si="96"/>
        <v/>
      </c>
      <c r="P77" s="32"/>
      <c r="Q77" s="32"/>
      <c r="R77" s="48">
        <v>38</v>
      </c>
      <c r="S77" s="50" t="s">
        <v>171</v>
      </c>
      <c r="T77" s="50" t="s">
        <v>171</v>
      </c>
      <c r="U77" s="50" t="s">
        <v>171</v>
      </c>
      <c r="V77" s="50" t="s">
        <v>171</v>
      </c>
      <c r="W77" s="50" t="s">
        <v>171</v>
      </c>
      <c r="X77" s="50" t="s">
        <v>171</v>
      </c>
      <c r="Y77" s="50" t="s">
        <v>171</v>
      </c>
      <c r="Z77" s="50" t="s">
        <v>171</v>
      </c>
      <c r="AA77" s="50" t="s">
        <v>171</v>
      </c>
      <c r="AB77" s="50" t="s">
        <v>171</v>
      </c>
      <c r="AC77" s="50" t="s">
        <v>171</v>
      </c>
      <c r="AD77" s="50" t="s">
        <v>171</v>
      </c>
      <c r="AE77" s="50" t="s">
        <v>171</v>
      </c>
      <c r="AF77" s="50" t="s">
        <v>171</v>
      </c>
      <c r="AG77" s="50" t="s">
        <v>171</v>
      </c>
      <c r="AH77" s="50" t="s">
        <v>171</v>
      </c>
      <c r="AI77" s="50" t="s">
        <v>171</v>
      </c>
      <c r="AJ77" s="50" t="s">
        <v>171</v>
      </c>
      <c r="AK77" s="50" t="s">
        <v>171</v>
      </c>
      <c r="AL77" s="50" t="s">
        <v>171</v>
      </c>
    </row>
    <row r="78" spans="2:38">
      <c r="B78" s="26">
        <v>119</v>
      </c>
      <c r="C78" t="s">
        <v>1</v>
      </c>
      <c r="D78" s="6" t="str">
        <f t="shared" si="97"/>
        <v xml:space="preserve">\I: </v>
      </c>
      <c r="E78" s="11" t="s">
        <v>68</v>
      </c>
      <c r="F78" s="6" t="str">
        <f t="shared" si="75"/>
        <v>BG</v>
      </c>
      <c r="G78" s="22" t="str">
        <f t="shared" si="98"/>
        <v>PASTI</v>
      </c>
      <c r="H78" s="6" t="s">
        <v>38</v>
      </c>
      <c r="I78" s="42" t="str">
        <f t="shared" si="92"/>
        <v/>
      </c>
      <c r="J78" s="42" t="str">
        <f t="shared" si="92"/>
        <v/>
      </c>
      <c r="K78" s="42" t="str">
        <f t="shared" si="92"/>
        <v/>
      </c>
      <c r="L78" s="42" t="str">
        <f t="shared" si="93"/>
        <v/>
      </c>
      <c r="M78" s="43" t="str">
        <f t="shared" si="94"/>
        <v/>
      </c>
      <c r="N78" s="43" t="str">
        <f t="shared" si="95"/>
        <v/>
      </c>
      <c r="O78" s="43" t="str">
        <f t="shared" si="96"/>
        <v/>
      </c>
      <c r="P78" s="32"/>
      <c r="Q78" s="32"/>
      <c r="R78" s="48" t="s">
        <v>171</v>
      </c>
      <c r="S78" s="50" t="s">
        <v>171</v>
      </c>
      <c r="T78" s="50" t="s">
        <v>171</v>
      </c>
      <c r="U78" s="50" t="s">
        <v>171</v>
      </c>
      <c r="V78" s="50" t="s">
        <v>171</v>
      </c>
      <c r="W78" s="50" t="s">
        <v>171</v>
      </c>
      <c r="X78" s="50" t="s">
        <v>171</v>
      </c>
      <c r="Y78" s="50" t="s">
        <v>171</v>
      </c>
      <c r="Z78" s="50" t="s">
        <v>171</v>
      </c>
      <c r="AA78" s="50" t="s">
        <v>171</v>
      </c>
      <c r="AB78" s="50" t="s">
        <v>171</v>
      </c>
      <c r="AC78" s="50" t="s">
        <v>171</v>
      </c>
      <c r="AD78" s="50" t="s">
        <v>171</v>
      </c>
      <c r="AE78" s="50" t="s">
        <v>171</v>
      </c>
      <c r="AF78" s="50" t="s">
        <v>171</v>
      </c>
      <c r="AG78" s="50" t="s">
        <v>171</v>
      </c>
      <c r="AH78" s="50" t="s">
        <v>171</v>
      </c>
      <c r="AI78" s="50" t="s">
        <v>171</v>
      </c>
      <c r="AJ78" s="50" t="s">
        <v>171</v>
      </c>
      <c r="AK78" s="50" t="s">
        <v>171</v>
      </c>
      <c r="AL78" s="50" t="s">
        <v>171</v>
      </c>
    </row>
    <row r="79" spans="2:38">
      <c r="B79" s="26"/>
      <c r="C79" t="s">
        <v>168</v>
      </c>
      <c r="D79" s="6" t="str">
        <f t="shared" si="97"/>
        <v xml:space="preserve">\I: </v>
      </c>
      <c r="E79" s="11" t="s">
        <v>69</v>
      </c>
      <c r="F79" s="6" t="str">
        <f t="shared" si="75"/>
        <v>BG</v>
      </c>
      <c r="G79" s="22" t="str">
        <f t="shared" si="98"/>
        <v>PASTI</v>
      </c>
      <c r="H79" s="59" t="s">
        <v>39</v>
      </c>
      <c r="I79" s="42" t="str">
        <f>IF(SUM(I80:I81)=0,"",SUM(I80:I81))</f>
        <v/>
      </c>
      <c r="J79" s="42" t="str">
        <f t="shared" ref="J79:L79" si="99">IF(SUM(J80:J81)=0,"",SUM(J80:J81))</f>
        <v/>
      </c>
      <c r="K79" s="42" t="str">
        <f t="shared" si="99"/>
        <v/>
      </c>
      <c r="L79" s="42" t="str">
        <f t="shared" si="99"/>
        <v/>
      </c>
      <c r="M79" s="43" t="str">
        <f>IF(SUM(M80:M81)=0,"",SUM(M80:M81))</f>
        <v/>
      </c>
      <c r="N79" s="43" t="str">
        <f t="shared" ref="N79:O79" si="100">IF(SUM(N80:N81)=0,"",SUM(N80:N81))</f>
        <v/>
      </c>
      <c r="O79" s="43" t="str">
        <f t="shared" si="100"/>
        <v/>
      </c>
      <c r="P79" s="32"/>
      <c r="Q79" s="32"/>
      <c r="R79" s="32"/>
      <c r="S79" s="32"/>
      <c r="T79" s="32"/>
      <c r="U79" s="32"/>
      <c r="V79" s="32"/>
      <c r="W79" s="32"/>
      <c r="X79" s="32"/>
      <c r="Y79" s="32"/>
      <c r="Z79" s="32"/>
      <c r="AA79" s="32"/>
      <c r="AB79" s="32"/>
      <c r="AC79" s="32"/>
      <c r="AD79" s="32"/>
      <c r="AE79" s="32"/>
      <c r="AF79" s="32"/>
      <c r="AG79" s="32"/>
      <c r="AH79" s="32"/>
      <c r="AI79" s="32"/>
      <c r="AJ79" s="32"/>
      <c r="AK79" s="32"/>
      <c r="AL79" s="32"/>
    </row>
    <row r="80" spans="2:38">
      <c r="B80" s="26">
        <v>124</v>
      </c>
      <c r="C80" t="s">
        <v>3</v>
      </c>
      <c r="D80" s="6" t="s">
        <v>90</v>
      </c>
      <c r="E80" s="11"/>
      <c r="F80" s="6" t="str">
        <f t="shared" si="75"/>
        <v>BG</v>
      </c>
      <c r="G80" s="6" t="s">
        <v>90</v>
      </c>
      <c r="H80" s="6"/>
      <c r="I80" s="42" t="str">
        <f t="shared" si="92"/>
        <v/>
      </c>
      <c r="J80" s="42" t="str">
        <f t="shared" si="92"/>
        <v/>
      </c>
      <c r="K80" s="42" t="str">
        <f t="shared" si="92"/>
        <v/>
      </c>
      <c r="L80" s="42" t="str">
        <f t="shared" ref="L80:L81" si="101">IF(R80="","",R80/4)</f>
        <v/>
      </c>
      <c r="M80" s="43" t="str">
        <f t="shared" ref="M80" si="102">IF(SUM(S80:AB80)=0,"",SUM(S80:AB80))</f>
        <v/>
      </c>
      <c r="N80" s="43" t="str">
        <f t="shared" ref="N80:N87" si="103">IF(SUM(AC80:AG80)=0,"",SUM(AC80:AG80))</f>
        <v/>
      </c>
      <c r="O80" s="43" t="str">
        <f t="shared" ref="O80:O87" si="104">IF(SUM(AH80:AL80)=0,"",SUM(AH80:AL80))</f>
        <v/>
      </c>
      <c r="P80" s="32"/>
      <c r="Q80" s="32"/>
      <c r="R80" s="48" t="s">
        <v>171</v>
      </c>
      <c r="S80" s="50" t="s">
        <v>171</v>
      </c>
      <c r="T80" s="50" t="s">
        <v>171</v>
      </c>
      <c r="U80" s="50" t="s">
        <v>171</v>
      </c>
      <c r="V80" s="50" t="s">
        <v>171</v>
      </c>
      <c r="W80" s="50" t="s">
        <v>171</v>
      </c>
      <c r="X80" s="50" t="s">
        <v>171</v>
      </c>
      <c r="Y80" s="50" t="s">
        <v>171</v>
      </c>
      <c r="Z80" s="50" t="s">
        <v>171</v>
      </c>
      <c r="AA80" s="50" t="s">
        <v>171</v>
      </c>
      <c r="AB80" s="50" t="s">
        <v>171</v>
      </c>
      <c r="AC80" s="50" t="s">
        <v>171</v>
      </c>
      <c r="AD80" s="50" t="s">
        <v>171</v>
      </c>
      <c r="AE80" s="50" t="s">
        <v>171</v>
      </c>
      <c r="AF80" s="50" t="s">
        <v>171</v>
      </c>
      <c r="AG80" s="50" t="s">
        <v>171</v>
      </c>
      <c r="AH80" s="50" t="s">
        <v>171</v>
      </c>
      <c r="AI80" s="50" t="s">
        <v>171</v>
      </c>
      <c r="AJ80" s="50" t="s">
        <v>171</v>
      </c>
      <c r="AK80" s="50" t="s">
        <v>171</v>
      </c>
      <c r="AL80" s="50" t="s">
        <v>171</v>
      </c>
    </row>
    <row r="81" spans="2:38">
      <c r="B81" s="26">
        <v>129</v>
      </c>
      <c r="C81" t="s">
        <v>4</v>
      </c>
      <c r="D81" s="6" t="s">
        <v>90</v>
      </c>
      <c r="E81" s="11"/>
      <c r="F81" s="6" t="str">
        <f t="shared" si="75"/>
        <v>BG</v>
      </c>
      <c r="G81" s="6" t="s">
        <v>90</v>
      </c>
      <c r="H81" s="6"/>
      <c r="I81" s="42" t="str">
        <f t="shared" si="92"/>
        <v/>
      </c>
      <c r="J81" s="42" t="str">
        <f t="shared" si="92"/>
        <v/>
      </c>
      <c r="K81" s="42" t="str">
        <f t="shared" si="92"/>
        <v/>
      </c>
      <c r="L81" s="42" t="str">
        <f t="shared" si="101"/>
        <v/>
      </c>
      <c r="M81" s="43" t="str">
        <f t="shared" ref="M81:M87" si="105">IF(SUM(S81:AB81)=0,"",SUM(S81:AB81))</f>
        <v/>
      </c>
      <c r="N81" s="43" t="str">
        <f t="shared" si="103"/>
        <v/>
      </c>
      <c r="O81" s="43" t="str">
        <f t="shared" si="104"/>
        <v/>
      </c>
      <c r="P81" s="32"/>
      <c r="Q81" s="32"/>
      <c r="R81" s="48" t="s">
        <v>171</v>
      </c>
      <c r="S81" s="50" t="s">
        <v>171</v>
      </c>
      <c r="T81" s="50" t="s">
        <v>171</v>
      </c>
      <c r="U81" s="50" t="s">
        <v>171</v>
      </c>
      <c r="V81" s="50" t="s">
        <v>171</v>
      </c>
      <c r="W81" s="50" t="s">
        <v>171</v>
      </c>
      <c r="X81" s="50" t="s">
        <v>171</v>
      </c>
      <c r="Y81" s="50" t="s">
        <v>171</v>
      </c>
      <c r="Z81" s="50" t="s">
        <v>171</v>
      </c>
      <c r="AA81" s="50" t="s">
        <v>171</v>
      </c>
      <c r="AB81" s="50" t="s">
        <v>171</v>
      </c>
      <c r="AC81" s="50" t="s">
        <v>171</v>
      </c>
      <c r="AD81" s="50" t="s">
        <v>171</v>
      </c>
      <c r="AE81" s="50" t="s">
        <v>171</v>
      </c>
      <c r="AF81" s="50" t="s">
        <v>171</v>
      </c>
      <c r="AG81" s="50" t="s">
        <v>171</v>
      </c>
      <c r="AH81" s="50" t="s">
        <v>171</v>
      </c>
      <c r="AI81" s="50" t="s">
        <v>171</v>
      </c>
      <c r="AJ81" s="50" t="s">
        <v>171</v>
      </c>
      <c r="AK81" s="50" t="s">
        <v>171</v>
      </c>
      <c r="AL81" s="50" t="s">
        <v>171</v>
      </c>
    </row>
    <row r="82" spans="2:38">
      <c r="B82" s="26">
        <v>135</v>
      </c>
      <c r="C82" s="11" t="s">
        <v>16</v>
      </c>
      <c r="D82" s="6" t="str">
        <f t="shared" ref="D82:D87" si="106">IF(SUM(I82:O82)=0,"\I: ","ELE")</f>
        <v>ELE</v>
      </c>
      <c r="E82" s="11" t="s">
        <v>82</v>
      </c>
      <c r="F82" s="6" t="str">
        <f t="shared" si="75"/>
        <v>BG</v>
      </c>
      <c r="G82" s="22" t="str">
        <f t="shared" ref="G82:G87" si="107">$G$7</f>
        <v>PASTI</v>
      </c>
      <c r="H82" s="6" t="s">
        <v>52</v>
      </c>
      <c r="I82" s="42" t="s">
        <v>224</v>
      </c>
      <c r="J82" s="42" t="s">
        <v>224</v>
      </c>
      <c r="K82" s="42" t="s">
        <v>224</v>
      </c>
      <c r="L82" s="42" t="str">
        <f>IF(R82="","",R82)</f>
        <v/>
      </c>
      <c r="M82" s="43">
        <f t="shared" si="105"/>
        <v>488</v>
      </c>
      <c r="N82" s="43">
        <f t="shared" si="103"/>
        <v>210.99999999999997</v>
      </c>
      <c r="O82" s="43">
        <f t="shared" si="104"/>
        <v>38.731000000000002</v>
      </c>
      <c r="P82" s="32"/>
      <c r="Q82" s="32"/>
      <c r="R82" s="48" t="s">
        <v>171</v>
      </c>
      <c r="S82" s="50" t="s">
        <v>171</v>
      </c>
      <c r="T82" s="50" t="s">
        <v>171</v>
      </c>
      <c r="U82" s="50" t="s">
        <v>171</v>
      </c>
      <c r="V82" s="50">
        <v>1</v>
      </c>
      <c r="W82" s="50">
        <v>7</v>
      </c>
      <c r="X82" s="50">
        <v>19</v>
      </c>
      <c r="Y82" s="50">
        <v>3</v>
      </c>
      <c r="Z82" s="50">
        <v>84</v>
      </c>
      <c r="AA82" s="50">
        <v>219</v>
      </c>
      <c r="AB82" s="50">
        <v>155</v>
      </c>
      <c r="AC82" s="50">
        <v>53</v>
      </c>
      <c r="AD82" s="50">
        <v>135.99999999999997</v>
      </c>
      <c r="AE82" s="50">
        <v>6</v>
      </c>
      <c r="AF82" s="50">
        <v>16</v>
      </c>
      <c r="AG82" s="50" t="s">
        <v>171</v>
      </c>
      <c r="AH82" s="50" t="s">
        <v>171</v>
      </c>
      <c r="AI82" s="50" t="s">
        <v>171</v>
      </c>
      <c r="AJ82" s="50">
        <v>38.731000000000002</v>
      </c>
      <c r="AK82" s="50" t="s">
        <v>171</v>
      </c>
      <c r="AL82" s="50" t="s">
        <v>171</v>
      </c>
    </row>
    <row r="83" spans="2:38">
      <c r="B83" s="26">
        <v>140</v>
      </c>
      <c r="C83" s="11" t="s">
        <v>17</v>
      </c>
      <c r="D83" s="6" t="str">
        <f t="shared" si="106"/>
        <v xml:space="preserve">\I: </v>
      </c>
      <c r="E83" s="11" t="s">
        <v>81</v>
      </c>
      <c r="F83" s="6" t="str">
        <f t="shared" si="75"/>
        <v>BG</v>
      </c>
      <c r="G83" s="22" t="str">
        <f t="shared" si="107"/>
        <v>PASTI</v>
      </c>
      <c r="H83" s="6" t="s">
        <v>51</v>
      </c>
      <c r="I83" s="42" t="s">
        <v>224</v>
      </c>
      <c r="J83" s="42" t="s">
        <v>224</v>
      </c>
      <c r="K83" s="42" t="s">
        <v>224</v>
      </c>
      <c r="L83" s="42" t="str">
        <f t="shared" ref="L83:L87" si="108">IF(R83="","",R83)</f>
        <v/>
      </c>
      <c r="M83" s="43" t="str">
        <f t="shared" si="105"/>
        <v/>
      </c>
      <c r="N83" s="43" t="str">
        <f t="shared" si="103"/>
        <v/>
      </c>
      <c r="O83" s="43" t="str">
        <f t="shared" si="104"/>
        <v/>
      </c>
      <c r="P83" s="32"/>
      <c r="Q83" s="32"/>
      <c r="R83" s="48" t="s">
        <v>171</v>
      </c>
      <c r="S83" s="50" t="s">
        <v>171</v>
      </c>
      <c r="T83" s="50" t="s">
        <v>171</v>
      </c>
      <c r="U83" s="50" t="s">
        <v>171</v>
      </c>
      <c r="V83" s="50" t="s">
        <v>171</v>
      </c>
      <c r="W83" s="50" t="s">
        <v>171</v>
      </c>
      <c r="X83" s="50" t="s">
        <v>171</v>
      </c>
      <c r="Y83" s="50" t="s">
        <v>171</v>
      </c>
      <c r="Z83" s="50" t="s">
        <v>171</v>
      </c>
      <c r="AA83" s="50" t="s">
        <v>171</v>
      </c>
      <c r="AB83" s="50" t="s">
        <v>171</v>
      </c>
      <c r="AC83" s="50" t="s">
        <v>171</v>
      </c>
      <c r="AD83" s="50" t="s">
        <v>171</v>
      </c>
      <c r="AE83" s="50" t="s">
        <v>171</v>
      </c>
      <c r="AF83" s="50" t="s">
        <v>171</v>
      </c>
      <c r="AG83" s="50" t="s">
        <v>171</v>
      </c>
      <c r="AH83" s="50" t="s">
        <v>171</v>
      </c>
      <c r="AI83" s="50" t="s">
        <v>171</v>
      </c>
      <c r="AJ83" s="50" t="s">
        <v>171</v>
      </c>
      <c r="AK83" s="50" t="s">
        <v>171</v>
      </c>
      <c r="AL83" s="50" t="s">
        <v>171</v>
      </c>
    </row>
    <row r="84" spans="2:38">
      <c r="B84" s="26">
        <v>145</v>
      </c>
      <c r="C84" s="11" t="s">
        <v>18</v>
      </c>
      <c r="D84" s="6" t="str">
        <f t="shared" si="106"/>
        <v>ELE</v>
      </c>
      <c r="E84" s="11" t="s">
        <v>79</v>
      </c>
      <c r="F84" s="6" t="str">
        <f t="shared" si="75"/>
        <v>BG</v>
      </c>
      <c r="G84" s="22" t="str">
        <f t="shared" si="107"/>
        <v>PASTI</v>
      </c>
      <c r="H84" s="6" t="s">
        <v>49</v>
      </c>
      <c r="I84" s="42" t="s">
        <v>224</v>
      </c>
      <c r="J84" s="42" t="s">
        <v>224</v>
      </c>
      <c r="K84" s="42" t="s">
        <v>224</v>
      </c>
      <c r="L84" s="42" t="str">
        <f t="shared" si="108"/>
        <v/>
      </c>
      <c r="M84" s="43">
        <f t="shared" si="105"/>
        <v>25</v>
      </c>
      <c r="N84" s="43">
        <f t="shared" si="103"/>
        <v>1004.0000000000001</v>
      </c>
      <c r="O84" s="43">
        <f t="shared" si="104"/>
        <v>10</v>
      </c>
      <c r="P84" s="32"/>
      <c r="Q84" s="32"/>
      <c r="R84" s="48" t="s">
        <v>171</v>
      </c>
      <c r="S84" s="50" t="s">
        <v>171</v>
      </c>
      <c r="T84" s="50" t="s">
        <v>171</v>
      </c>
      <c r="U84" s="50" t="s">
        <v>171</v>
      </c>
      <c r="V84" s="50" t="s">
        <v>171</v>
      </c>
      <c r="W84" s="50" t="s">
        <v>171</v>
      </c>
      <c r="X84" s="50" t="s">
        <v>171</v>
      </c>
      <c r="Y84" s="50">
        <v>0.1</v>
      </c>
      <c r="Z84" s="50">
        <v>0.30000000000000004</v>
      </c>
      <c r="AA84" s="50">
        <v>1.5999999999999999</v>
      </c>
      <c r="AB84" s="50">
        <v>23</v>
      </c>
      <c r="AC84" s="50">
        <v>128.99999999999997</v>
      </c>
      <c r="AD84" s="50">
        <v>859</v>
      </c>
      <c r="AE84" s="50">
        <v>7.0000000000001137</v>
      </c>
      <c r="AF84" s="50">
        <v>6</v>
      </c>
      <c r="AG84" s="50">
        <v>3</v>
      </c>
      <c r="AH84" s="50" t="s">
        <v>171</v>
      </c>
      <c r="AI84" s="50" t="s">
        <v>171</v>
      </c>
      <c r="AJ84" s="50">
        <v>10</v>
      </c>
      <c r="AK84" s="50" t="s">
        <v>171</v>
      </c>
      <c r="AL84" s="50" t="s">
        <v>171</v>
      </c>
    </row>
    <row r="85" spans="2:38">
      <c r="B85" s="26">
        <v>150</v>
      </c>
      <c r="C85" s="11" t="s">
        <v>19</v>
      </c>
      <c r="D85" s="6" t="str">
        <f t="shared" si="106"/>
        <v xml:space="preserve">\I: </v>
      </c>
      <c r="E85" s="11" t="s">
        <v>80</v>
      </c>
      <c r="F85" s="6" t="str">
        <f t="shared" si="75"/>
        <v>BG</v>
      </c>
      <c r="G85" s="22" t="str">
        <f t="shared" si="107"/>
        <v>PASTI</v>
      </c>
      <c r="H85" s="6" t="s">
        <v>50</v>
      </c>
      <c r="I85" s="42" t="s">
        <v>224</v>
      </c>
      <c r="J85" s="42" t="s">
        <v>224</v>
      </c>
      <c r="K85" s="42" t="s">
        <v>224</v>
      </c>
      <c r="L85" s="42" t="str">
        <f t="shared" si="108"/>
        <v/>
      </c>
      <c r="M85" s="43" t="str">
        <f t="shared" si="105"/>
        <v/>
      </c>
      <c r="N85" s="43" t="str">
        <f t="shared" si="103"/>
        <v/>
      </c>
      <c r="O85" s="43" t="str">
        <f t="shared" si="104"/>
        <v/>
      </c>
      <c r="P85" s="32"/>
      <c r="Q85" s="32"/>
      <c r="R85" s="48" t="s">
        <v>171</v>
      </c>
      <c r="S85" s="50" t="s">
        <v>171</v>
      </c>
      <c r="T85" s="50" t="s">
        <v>171</v>
      </c>
      <c r="U85" s="50" t="s">
        <v>171</v>
      </c>
      <c r="V85" s="50" t="s">
        <v>171</v>
      </c>
      <c r="W85" s="50" t="s">
        <v>171</v>
      </c>
      <c r="X85" s="50" t="s">
        <v>171</v>
      </c>
      <c r="Y85" s="50" t="s">
        <v>171</v>
      </c>
      <c r="Z85" s="50" t="s">
        <v>171</v>
      </c>
      <c r="AA85" s="50" t="s">
        <v>171</v>
      </c>
      <c r="AB85" s="50" t="s">
        <v>171</v>
      </c>
      <c r="AC85" s="50" t="s">
        <v>171</v>
      </c>
      <c r="AD85" s="50" t="s">
        <v>171</v>
      </c>
      <c r="AE85" s="50" t="s">
        <v>171</v>
      </c>
      <c r="AF85" s="50" t="s">
        <v>171</v>
      </c>
      <c r="AG85" s="50" t="s">
        <v>171</v>
      </c>
      <c r="AH85" s="50" t="s">
        <v>171</v>
      </c>
      <c r="AI85" s="50" t="s">
        <v>171</v>
      </c>
      <c r="AJ85" s="50" t="s">
        <v>171</v>
      </c>
      <c r="AK85" s="50" t="s">
        <v>171</v>
      </c>
      <c r="AL85" s="50" t="s">
        <v>171</v>
      </c>
    </row>
    <row r="86" spans="2:38">
      <c r="B86" s="26">
        <v>155</v>
      </c>
      <c r="C86" s="11" t="s">
        <v>20</v>
      </c>
      <c r="D86" s="6" t="str">
        <f t="shared" si="106"/>
        <v xml:space="preserve">\I: </v>
      </c>
      <c r="E86" s="11" t="s">
        <v>72</v>
      </c>
      <c r="F86" s="6" t="str">
        <f t="shared" si="75"/>
        <v>BG</v>
      </c>
      <c r="G86" s="22" t="str">
        <f t="shared" si="107"/>
        <v>PASTI</v>
      </c>
      <c r="H86" s="6" t="s">
        <v>42</v>
      </c>
      <c r="I86" s="42" t="s">
        <v>224</v>
      </c>
      <c r="J86" s="42" t="s">
        <v>224</v>
      </c>
      <c r="K86" s="42" t="s">
        <v>224</v>
      </c>
      <c r="L86" s="42" t="str">
        <f t="shared" si="108"/>
        <v/>
      </c>
      <c r="M86" s="43" t="str">
        <f t="shared" si="105"/>
        <v/>
      </c>
      <c r="N86" s="43" t="str">
        <f t="shared" si="103"/>
        <v/>
      </c>
      <c r="O86" s="43" t="str">
        <f t="shared" si="104"/>
        <v/>
      </c>
      <c r="P86" s="32"/>
      <c r="Q86" s="32"/>
      <c r="R86" s="48" t="s">
        <v>171</v>
      </c>
      <c r="S86" s="50" t="s">
        <v>171</v>
      </c>
      <c r="T86" s="50" t="s">
        <v>171</v>
      </c>
      <c r="U86" s="50" t="s">
        <v>171</v>
      </c>
      <c r="V86" s="50" t="s">
        <v>171</v>
      </c>
      <c r="W86" s="50" t="s">
        <v>171</v>
      </c>
      <c r="X86" s="50" t="s">
        <v>171</v>
      </c>
      <c r="Y86" s="50" t="s">
        <v>171</v>
      </c>
      <c r="Z86" s="50" t="s">
        <v>171</v>
      </c>
      <c r="AA86" s="50" t="s">
        <v>171</v>
      </c>
      <c r="AB86" s="50" t="s">
        <v>171</v>
      </c>
      <c r="AC86" s="50" t="s">
        <v>171</v>
      </c>
      <c r="AD86" s="50" t="s">
        <v>171</v>
      </c>
      <c r="AE86" s="50" t="s">
        <v>171</v>
      </c>
      <c r="AF86" s="50" t="s">
        <v>171</v>
      </c>
      <c r="AG86" s="50" t="s">
        <v>171</v>
      </c>
      <c r="AH86" s="50" t="s">
        <v>171</v>
      </c>
      <c r="AI86" s="50" t="s">
        <v>171</v>
      </c>
      <c r="AJ86" s="50" t="s">
        <v>171</v>
      </c>
      <c r="AK86" s="50" t="s">
        <v>171</v>
      </c>
      <c r="AL86" s="50" t="s">
        <v>171</v>
      </c>
    </row>
    <row r="87" spans="2:38">
      <c r="B87" s="60">
        <v>160</v>
      </c>
      <c r="C87" s="61" t="s">
        <v>21</v>
      </c>
      <c r="D87" s="5" t="str">
        <f t="shared" si="106"/>
        <v xml:space="preserve">\I: </v>
      </c>
      <c r="E87" s="61" t="s">
        <v>170</v>
      </c>
      <c r="F87" s="5" t="str">
        <f t="shared" si="75"/>
        <v>BG</v>
      </c>
      <c r="G87" s="36" t="str">
        <f t="shared" si="107"/>
        <v>PASTI</v>
      </c>
      <c r="H87" s="5" t="s">
        <v>169</v>
      </c>
      <c r="I87" s="52" t="s">
        <v>224</v>
      </c>
      <c r="J87" s="52" t="s">
        <v>224</v>
      </c>
      <c r="K87" s="52" t="s">
        <v>224</v>
      </c>
      <c r="L87" s="52" t="str">
        <f t="shared" si="108"/>
        <v/>
      </c>
      <c r="M87" s="44" t="str">
        <f t="shared" si="105"/>
        <v/>
      </c>
      <c r="N87" s="44" t="str">
        <f t="shared" si="103"/>
        <v/>
      </c>
      <c r="O87" s="44" t="str">
        <f t="shared" si="104"/>
        <v/>
      </c>
      <c r="P87" s="32"/>
      <c r="Q87" s="32"/>
      <c r="R87" s="49" t="s">
        <v>171</v>
      </c>
      <c r="S87" s="51" t="s">
        <v>171</v>
      </c>
      <c r="T87" s="51" t="s">
        <v>171</v>
      </c>
      <c r="U87" s="51" t="s">
        <v>171</v>
      </c>
      <c r="V87" s="51" t="s">
        <v>171</v>
      </c>
      <c r="W87" s="51" t="s">
        <v>171</v>
      </c>
      <c r="X87" s="51" t="s">
        <v>171</v>
      </c>
      <c r="Y87" s="51" t="s">
        <v>171</v>
      </c>
      <c r="Z87" s="51" t="s">
        <v>171</v>
      </c>
      <c r="AA87" s="51" t="s">
        <v>171</v>
      </c>
      <c r="AB87" s="51" t="s">
        <v>171</v>
      </c>
      <c r="AC87" s="51" t="s">
        <v>171</v>
      </c>
      <c r="AD87" s="51" t="s">
        <v>171</v>
      </c>
      <c r="AE87" s="51" t="s">
        <v>171</v>
      </c>
      <c r="AF87" s="51" t="s">
        <v>171</v>
      </c>
      <c r="AG87" s="51" t="s">
        <v>171</v>
      </c>
      <c r="AH87" s="51" t="s">
        <v>171</v>
      </c>
      <c r="AI87" s="51" t="s">
        <v>171</v>
      </c>
      <c r="AJ87" s="51" t="s">
        <v>171</v>
      </c>
      <c r="AK87" s="51" t="s">
        <v>171</v>
      </c>
      <c r="AL87" s="51" t="s">
        <v>171</v>
      </c>
    </row>
    <row r="88" spans="2:38">
      <c r="B88" s="26">
        <v>9</v>
      </c>
      <c r="C88" t="s">
        <v>1</v>
      </c>
      <c r="D88" s="6" t="str">
        <f>IF(SUM(I88:O88)=0,"\I: ","ELE")</f>
        <v xml:space="preserve">\I: </v>
      </c>
      <c r="E88" s="11" t="s">
        <v>70</v>
      </c>
      <c r="F88" s="34" t="s">
        <v>104</v>
      </c>
      <c r="G88" s="22" t="str">
        <f>$G$7</f>
        <v>PASTI</v>
      </c>
      <c r="H88" s="22" t="s">
        <v>40</v>
      </c>
      <c r="I88" s="42" t="str">
        <f>$L88</f>
        <v/>
      </c>
      <c r="J88" s="42" t="str">
        <f>$L88</f>
        <v/>
      </c>
      <c r="K88" s="42" t="str">
        <f>$L88</f>
        <v/>
      </c>
      <c r="L88" s="42" t="str">
        <f>IF(R88="","",R88/4)</f>
        <v/>
      </c>
      <c r="M88" s="43" t="str">
        <f>IF(SUM(S88:AB88)=0,"",SUM(S88:AB88))</f>
        <v/>
      </c>
      <c r="N88" s="43" t="str">
        <f>IF(SUM(AC88:AG88)=0,"",SUM(AC88:AG88))</f>
        <v/>
      </c>
      <c r="O88" s="43" t="str">
        <f>IF(SUM(AH88:AL88)=0,"",SUM(AH88:AL88))</f>
        <v/>
      </c>
      <c r="P88" s="32"/>
      <c r="Q88" s="32"/>
      <c r="R88" s="48" t="s">
        <v>171</v>
      </c>
      <c r="S88" s="50" t="s">
        <v>171</v>
      </c>
      <c r="T88" s="50" t="s">
        <v>171</v>
      </c>
      <c r="U88" s="50" t="s">
        <v>171</v>
      </c>
      <c r="V88" s="50" t="s">
        <v>171</v>
      </c>
      <c r="W88" s="50" t="s">
        <v>171</v>
      </c>
      <c r="X88" s="50" t="s">
        <v>171</v>
      </c>
      <c r="Y88" s="50" t="s">
        <v>171</v>
      </c>
      <c r="Z88" s="50" t="s">
        <v>171</v>
      </c>
      <c r="AA88" s="50" t="s">
        <v>171</v>
      </c>
      <c r="AB88" s="50" t="s">
        <v>171</v>
      </c>
      <c r="AC88" s="50" t="s">
        <v>171</v>
      </c>
      <c r="AD88" s="50" t="s">
        <v>171</v>
      </c>
      <c r="AE88" s="50" t="s">
        <v>171</v>
      </c>
      <c r="AF88" s="50" t="s">
        <v>171</v>
      </c>
      <c r="AG88" s="50" t="s">
        <v>171</v>
      </c>
      <c r="AH88" s="50" t="s">
        <v>171</v>
      </c>
      <c r="AI88" s="50" t="s">
        <v>171</v>
      </c>
      <c r="AJ88" s="50" t="s">
        <v>171</v>
      </c>
      <c r="AK88" s="50" t="s">
        <v>171</v>
      </c>
      <c r="AL88" s="50" t="s">
        <v>171</v>
      </c>
    </row>
    <row r="89" spans="2:38">
      <c r="B89" s="26"/>
      <c r="C89" s="23" t="s">
        <v>92</v>
      </c>
      <c r="D89" s="6" t="str">
        <f t="shared" ref="D89" si="109">IF(SUM(I89:O89)=0,"\I: ","ELE")</f>
        <v xml:space="preserve">\I: </v>
      </c>
      <c r="E89" s="11" t="s">
        <v>71</v>
      </c>
      <c r="F89" s="6" t="str">
        <f>F88</f>
        <v>CY</v>
      </c>
      <c r="G89" s="22" t="str">
        <f>$G$7</f>
        <v>PASTI</v>
      </c>
      <c r="H89" t="s">
        <v>41</v>
      </c>
      <c r="I89" s="42" t="str">
        <f>IF(SUM(I90:I92)=0,"",SUM(I90:I92))</f>
        <v/>
      </c>
      <c r="J89" s="42" t="str">
        <f t="shared" ref="J89:L89" si="110">IF(SUM(J90:J92)=0,"",SUM(J90:J92))</f>
        <v/>
      </c>
      <c r="K89" s="42" t="str">
        <f t="shared" si="110"/>
        <v/>
      </c>
      <c r="L89" s="42" t="str">
        <f t="shared" si="110"/>
        <v/>
      </c>
      <c r="M89" s="43" t="str">
        <f>IF(SUM(M90:M92)=0,"",SUM(M90:M92))</f>
        <v/>
      </c>
      <c r="N89" s="43" t="str">
        <f t="shared" ref="N89:O89" si="111">IF(SUM(N90:N92)=0,"",SUM(N90:N92))</f>
        <v/>
      </c>
      <c r="O89" s="43" t="str">
        <f t="shared" si="111"/>
        <v/>
      </c>
      <c r="P89" s="32"/>
      <c r="Q89" s="32"/>
      <c r="R89" s="32"/>
      <c r="S89" s="32"/>
      <c r="T89" s="32"/>
      <c r="U89" s="32"/>
      <c r="V89" s="32"/>
      <c r="W89" s="32"/>
      <c r="X89" s="32"/>
      <c r="Y89" s="32"/>
      <c r="Z89" s="32"/>
      <c r="AA89" s="32"/>
      <c r="AB89" s="32"/>
      <c r="AC89" s="32"/>
      <c r="AD89" s="32"/>
      <c r="AE89" s="32"/>
      <c r="AF89" s="32"/>
      <c r="AG89" s="32"/>
      <c r="AH89" s="32"/>
      <c r="AI89" s="32"/>
      <c r="AJ89" s="32"/>
      <c r="AK89" s="32"/>
      <c r="AL89" s="32"/>
    </row>
    <row r="90" spans="2:38">
      <c r="B90" s="26">
        <v>14</v>
      </c>
      <c r="C90" s="30" t="s">
        <v>2</v>
      </c>
      <c r="D90" s="6" t="s">
        <v>90</v>
      </c>
      <c r="E90" s="26"/>
      <c r="F90" s="6" t="str">
        <f t="shared" ref="F90:F114" si="112">F89</f>
        <v>CY</v>
      </c>
      <c r="G90" s="6" t="s">
        <v>90</v>
      </c>
      <c r="H90" s="28"/>
      <c r="I90" s="33" t="str">
        <f>$L90</f>
        <v/>
      </c>
      <c r="J90" s="33" t="str">
        <f t="shared" ref="I90:K92" si="113">$L90</f>
        <v/>
      </c>
      <c r="K90" s="33" t="str">
        <f t="shared" si="113"/>
        <v/>
      </c>
      <c r="L90" s="33" t="str">
        <f>IF(R90="","",R90/4)</f>
        <v/>
      </c>
      <c r="M90" s="33" t="str">
        <f>IF(SUM(S90:AB90)=0,"",SUM(S90:AB90))</f>
        <v/>
      </c>
      <c r="N90" s="33" t="str">
        <f>IF(SUM(AC90:AG90)=0,"",SUM(AC90:AG90))</f>
        <v/>
      </c>
      <c r="O90" s="33" t="str">
        <f>IF(SUM(AH90:AL90)=0,"",SUM(AH90:AL90))</f>
        <v/>
      </c>
      <c r="P90" s="33"/>
      <c r="Q90" s="33"/>
      <c r="R90" s="48" t="s">
        <v>171</v>
      </c>
      <c r="S90" s="50" t="s">
        <v>171</v>
      </c>
      <c r="T90" s="50" t="s">
        <v>171</v>
      </c>
      <c r="U90" s="50" t="s">
        <v>171</v>
      </c>
      <c r="V90" s="50" t="s">
        <v>171</v>
      </c>
      <c r="W90" s="50" t="s">
        <v>171</v>
      </c>
      <c r="X90" s="50" t="s">
        <v>171</v>
      </c>
      <c r="Y90" s="50" t="s">
        <v>171</v>
      </c>
      <c r="Z90" s="50" t="s">
        <v>171</v>
      </c>
      <c r="AA90" s="50" t="s">
        <v>171</v>
      </c>
      <c r="AB90" s="50" t="s">
        <v>171</v>
      </c>
      <c r="AC90" s="50" t="s">
        <v>171</v>
      </c>
      <c r="AD90" s="50" t="s">
        <v>171</v>
      </c>
      <c r="AE90" s="50" t="s">
        <v>171</v>
      </c>
      <c r="AF90" s="50" t="s">
        <v>171</v>
      </c>
      <c r="AG90" s="50" t="s">
        <v>171</v>
      </c>
      <c r="AH90" s="50" t="s">
        <v>171</v>
      </c>
      <c r="AI90" s="50" t="s">
        <v>171</v>
      </c>
      <c r="AJ90" s="50" t="s">
        <v>171</v>
      </c>
      <c r="AK90" s="50" t="s">
        <v>171</v>
      </c>
      <c r="AL90" s="50" t="s">
        <v>171</v>
      </c>
    </row>
    <row r="91" spans="2:38">
      <c r="B91" s="26">
        <v>19</v>
      </c>
      <c r="C91" s="30" t="s">
        <v>99</v>
      </c>
      <c r="D91" s="6" t="s">
        <v>90</v>
      </c>
      <c r="E91" s="26"/>
      <c r="F91" s="6" t="str">
        <f t="shared" si="112"/>
        <v>CY</v>
      </c>
      <c r="G91" s="6" t="s">
        <v>90</v>
      </c>
      <c r="H91" s="28"/>
      <c r="I91" s="33" t="str">
        <f t="shared" si="113"/>
        <v/>
      </c>
      <c r="J91" s="33" t="str">
        <f t="shared" si="113"/>
        <v/>
      </c>
      <c r="K91" s="33" t="str">
        <f t="shared" si="113"/>
        <v/>
      </c>
      <c r="L91" s="33" t="str">
        <f>IF(R91="","",R91/4)</f>
        <v/>
      </c>
      <c r="M91" s="33" t="str">
        <f t="shared" ref="M91:M92" si="114">IF(SUM(S91:AB91)=0,"",SUM(S91:AB91))</f>
        <v/>
      </c>
      <c r="N91" s="33" t="str">
        <f t="shared" ref="N91:N92" si="115">IF(SUM(AC91:AG91)=0,"",SUM(AC91:AG91))</f>
        <v/>
      </c>
      <c r="O91" s="33" t="str">
        <f t="shared" ref="O91:O92" si="116">IF(SUM(AH91:AL91)=0,"",SUM(AH91:AL91))</f>
        <v/>
      </c>
      <c r="P91" s="33"/>
      <c r="Q91" s="33"/>
      <c r="R91" s="48" t="s">
        <v>171</v>
      </c>
      <c r="S91" s="50" t="s">
        <v>171</v>
      </c>
      <c r="T91" s="50" t="s">
        <v>171</v>
      </c>
      <c r="U91" s="50" t="s">
        <v>171</v>
      </c>
      <c r="V91" s="50" t="s">
        <v>171</v>
      </c>
      <c r="W91" s="50" t="s">
        <v>171</v>
      </c>
      <c r="X91" s="50" t="s">
        <v>171</v>
      </c>
      <c r="Y91" s="50" t="s">
        <v>171</v>
      </c>
      <c r="Z91" s="50" t="s">
        <v>171</v>
      </c>
      <c r="AA91" s="50" t="s">
        <v>171</v>
      </c>
      <c r="AB91" s="50" t="s">
        <v>171</v>
      </c>
      <c r="AC91" s="50" t="s">
        <v>171</v>
      </c>
      <c r="AD91" s="50" t="s">
        <v>171</v>
      </c>
      <c r="AE91" s="50" t="s">
        <v>171</v>
      </c>
      <c r="AF91" s="50" t="s">
        <v>171</v>
      </c>
      <c r="AG91" s="50" t="s">
        <v>171</v>
      </c>
      <c r="AH91" s="50" t="s">
        <v>171</v>
      </c>
      <c r="AI91" s="50" t="s">
        <v>171</v>
      </c>
      <c r="AJ91" s="50" t="s">
        <v>171</v>
      </c>
      <c r="AK91" s="50" t="s">
        <v>171</v>
      </c>
      <c r="AL91" s="50" t="s">
        <v>171</v>
      </c>
    </row>
    <row r="92" spans="2:38">
      <c r="B92" s="26">
        <v>24</v>
      </c>
      <c r="C92" s="30" t="s">
        <v>4</v>
      </c>
      <c r="D92" s="6" t="s">
        <v>90</v>
      </c>
      <c r="E92" s="26"/>
      <c r="F92" s="6" t="str">
        <f t="shared" si="112"/>
        <v>CY</v>
      </c>
      <c r="G92" s="6" t="s">
        <v>90</v>
      </c>
      <c r="H92" s="28"/>
      <c r="I92" s="33" t="str">
        <f t="shared" si="113"/>
        <v/>
      </c>
      <c r="J92" s="33" t="str">
        <f t="shared" si="113"/>
        <v/>
      </c>
      <c r="K92" s="33" t="str">
        <f t="shared" si="113"/>
        <v/>
      </c>
      <c r="L92" s="33" t="str">
        <f>IF(R92="","",R92/4)</f>
        <v/>
      </c>
      <c r="M92" s="33" t="str">
        <f t="shared" si="114"/>
        <v/>
      </c>
      <c r="N92" s="33" t="str">
        <f t="shared" si="115"/>
        <v/>
      </c>
      <c r="O92" s="33" t="str">
        <f t="shared" si="116"/>
        <v/>
      </c>
      <c r="P92" s="33"/>
      <c r="Q92" s="33"/>
      <c r="R92" s="48" t="s">
        <v>171</v>
      </c>
      <c r="S92" s="50" t="s">
        <v>171</v>
      </c>
      <c r="T92" s="50" t="s">
        <v>171</v>
      </c>
      <c r="U92" s="50" t="s">
        <v>171</v>
      </c>
      <c r="V92" s="50" t="s">
        <v>171</v>
      </c>
      <c r="W92" s="50" t="s">
        <v>171</v>
      </c>
      <c r="X92" s="50" t="s">
        <v>171</v>
      </c>
      <c r="Y92" s="50" t="s">
        <v>171</v>
      </c>
      <c r="Z92" s="50" t="s">
        <v>171</v>
      </c>
      <c r="AA92" s="50" t="s">
        <v>171</v>
      </c>
      <c r="AB92" s="50" t="s">
        <v>171</v>
      </c>
      <c r="AC92" s="50" t="s">
        <v>171</v>
      </c>
      <c r="AD92" s="50" t="s">
        <v>171</v>
      </c>
      <c r="AE92" s="50" t="s">
        <v>171</v>
      </c>
      <c r="AF92" s="50" t="s">
        <v>171</v>
      </c>
      <c r="AG92" s="50" t="s">
        <v>171</v>
      </c>
      <c r="AH92" s="50" t="s">
        <v>171</v>
      </c>
      <c r="AI92" s="50" t="s">
        <v>171</v>
      </c>
      <c r="AJ92" s="50" t="s">
        <v>171</v>
      </c>
      <c r="AK92" s="50" t="s">
        <v>171</v>
      </c>
      <c r="AL92" s="50" t="s">
        <v>171</v>
      </c>
    </row>
    <row r="93" spans="2:38">
      <c r="B93" s="26"/>
      <c r="C93" s="23" t="s">
        <v>92</v>
      </c>
      <c r="D93" s="6" t="str">
        <f t="shared" ref="D93" si="117">IF(SUM(I93:O93)=0,"\I: ","ELE")</f>
        <v xml:space="preserve">\I: </v>
      </c>
      <c r="E93" s="11" t="s">
        <v>75</v>
      </c>
      <c r="F93" s="6" t="str">
        <f t="shared" si="112"/>
        <v>CY</v>
      </c>
      <c r="G93" s="22" t="str">
        <f>$G$7</f>
        <v>PASTI</v>
      </c>
      <c r="H93" t="s">
        <v>45</v>
      </c>
      <c r="I93" s="42" t="str">
        <f>IF(SUM(I94:I96)=0,"",SUM(I94:I96))</f>
        <v/>
      </c>
      <c r="J93" s="42" t="str">
        <f t="shared" ref="J93:K93" si="118">IF(SUM(J94:J96)=0,"",SUM(J94:J96))</f>
        <v/>
      </c>
      <c r="K93" s="42" t="str">
        <f t="shared" si="118"/>
        <v/>
      </c>
      <c r="L93" s="42" t="str">
        <f>IF(SUM(L94:L96)=0,"",SUM(L94:L96))</f>
        <v/>
      </c>
      <c r="M93" s="43" t="str">
        <f>IF(SUM(M94:M96)=0,"",SUM(M94:M96))</f>
        <v/>
      </c>
      <c r="N93" s="43" t="str">
        <f>IF(SUM(N94:N96)=0,"",SUM(N94:N96))</f>
        <v/>
      </c>
      <c r="O93" s="43" t="str">
        <f>IF(SUM(O94:O96)=0,"",SUM(O94:O96))</f>
        <v/>
      </c>
      <c r="P93" s="32"/>
      <c r="Q93" s="32"/>
      <c r="R93" s="43"/>
      <c r="S93" s="43"/>
      <c r="T93" s="43"/>
      <c r="U93" s="43"/>
      <c r="V93" s="43"/>
      <c r="W93" s="43"/>
      <c r="X93" s="43"/>
      <c r="Y93" s="43"/>
      <c r="Z93" s="43"/>
      <c r="AA93" s="43"/>
      <c r="AB93" s="43" t="s">
        <v>171</v>
      </c>
      <c r="AC93" s="43"/>
      <c r="AD93" s="43"/>
      <c r="AE93" s="43"/>
      <c r="AF93" s="43"/>
      <c r="AG93" s="43" t="s">
        <v>171</v>
      </c>
      <c r="AH93" s="43"/>
      <c r="AI93" s="43"/>
      <c r="AJ93" s="43"/>
      <c r="AK93" s="43"/>
      <c r="AL93" s="43"/>
    </row>
    <row r="94" spans="2:38">
      <c r="B94" s="26">
        <v>35</v>
      </c>
      <c r="C94" s="30" t="s">
        <v>2</v>
      </c>
      <c r="D94" s="6" t="s">
        <v>90</v>
      </c>
      <c r="E94" s="26"/>
      <c r="F94" s="6" t="str">
        <f t="shared" si="112"/>
        <v>CY</v>
      </c>
      <c r="G94" s="6" t="s">
        <v>90</v>
      </c>
      <c r="H94" s="28"/>
      <c r="I94" s="33" t="str">
        <f t="shared" ref="I94:K98" si="119">$L94</f>
        <v/>
      </c>
      <c r="J94" s="33" t="str">
        <f t="shared" si="119"/>
        <v/>
      </c>
      <c r="K94" s="33" t="str">
        <f t="shared" si="119"/>
        <v/>
      </c>
      <c r="L94" s="33" t="str">
        <f>IF(R94="","",R94/4)</f>
        <v/>
      </c>
      <c r="M94" s="33" t="str">
        <f>IF(SUM(S94:AB94)=0,"",SUM(S94:AB94))</f>
        <v/>
      </c>
      <c r="N94" s="33" t="str">
        <f>IF(SUM(AC94:AG94)=0,"",SUM(AC94:AG94))</f>
        <v/>
      </c>
      <c r="O94" s="33" t="str">
        <f>IF(SUM(AH94:AL94)=0,"",SUM(AH94:AL94))</f>
        <v/>
      </c>
      <c r="P94" s="33"/>
      <c r="Q94" s="33"/>
      <c r="R94" s="48" t="s">
        <v>171</v>
      </c>
      <c r="S94" s="50" t="s">
        <v>171</v>
      </c>
      <c r="T94" s="50" t="s">
        <v>171</v>
      </c>
      <c r="U94" s="50" t="s">
        <v>171</v>
      </c>
      <c r="V94" s="50" t="s">
        <v>171</v>
      </c>
      <c r="W94" s="50" t="s">
        <v>171</v>
      </c>
      <c r="X94" s="50" t="s">
        <v>171</v>
      </c>
      <c r="Y94" s="50" t="s">
        <v>171</v>
      </c>
      <c r="Z94" s="50" t="s">
        <v>171</v>
      </c>
      <c r="AA94" s="50" t="s">
        <v>171</v>
      </c>
      <c r="AB94" s="50" t="s">
        <v>171</v>
      </c>
      <c r="AC94" s="50" t="s">
        <v>171</v>
      </c>
      <c r="AD94" s="50" t="s">
        <v>171</v>
      </c>
      <c r="AE94" s="50" t="s">
        <v>171</v>
      </c>
      <c r="AF94" s="50" t="s">
        <v>171</v>
      </c>
      <c r="AG94" s="50" t="s">
        <v>171</v>
      </c>
      <c r="AH94" s="50" t="s">
        <v>171</v>
      </c>
      <c r="AI94" s="50" t="s">
        <v>171</v>
      </c>
      <c r="AJ94" s="50" t="s">
        <v>171</v>
      </c>
      <c r="AK94" s="50" t="s">
        <v>171</v>
      </c>
      <c r="AL94" s="50" t="s">
        <v>171</v>
      </c>
    </row>
    <row r="95" spans="2:38">
      <c r="B95" s="26">
        <v>40</v>
      </c>
      <c r="C95" s="30" t="s">
        <v>99</v>
      </c>
      <c r="D95" s="6" t="s">
        <v>90</v>
      </c>
      <c r="E95" s="26"/>
      <c r="F95" s="6" t="str">
        <f t="shared" si="112"/>
        <v>CY</v>
      </c>
      <c r="G95" s="6" t="s">
        <v>90</v>
      </c>
      <c r="H95" s="28"/>
      <c r="I95" s="33" t="str">
        <f t="shared" si="119"/>
        <v/>
      </c>
      <c r="J95" s="33" t="str">
        <f t="shared" si="119"/>
        <v/>
      </c>
      <c r="K95" s="33" t="str">
        <f t="shared" si="119"/>
        <v/>
      </c>
      <c r="L95" s="33" t="str">
        <f>IF(R95="","",R95/4)</f>
        <v/>
      </c>
      <c r="M95" s="33" t="str">
        <f t="shared" ref="M95:M96" si="120">IF(SUM(S95:AB95)=0,"",SUM(S95:AB95))</f>
        <v/>
      </c>
      <c r="N95" s="33" t="str">
        <f t="shared" ref="N95:N96" si="121">IF(SUM(AC95:AG95)=0,"",SUM(AC95:AG95))</f>
        <v/>
      </c>
      <c r="O95" s="33" t="str">
        <f t="shared" ref="O95:O96" si="122">IF(SUM(AH95:AL95)=0,"",SUM(AH95:AL95))</f>
        <v/>
      </c>
      <c r="P95" s="33"/>
      <c r="Q95" s="33"/>
      <c r="R95" s="48" t="s">
        <v>171</v>
      </c>
      <c r="S95" s="50" t="s">
        <v>171</v>
      </c>
      <c r="T95" s="50" t="s">
        <v>171</v>
      </c>
      <c r="U95" s="50" t="s">
        <v>171</v>
      </c>
      <c r="V95" s="50" t="s">
        <v>171</v>
      </c>
      <c r="W95" s="50" t="s">
        <v>171</v>
      </c>
      <c r="X95" s="50" t="s">
        <v>171</v>
      </c>
      <c r="Y95" s="50" t="s">
        <v>171</v>
      </c>
      <c r="Z95" s="50" t="s">
        <v>171</v>
      </c>
      <c r="AA95" s="50" t="s">
        <v>171</v>
      </c>
      <c r="AB95" s="50" t="s">
        <v>171</v>
      </c>
      <c r="AC95" s="50" t="s">
        <v>171</v>
      </c>
      <c r="AD95" s="50" t="s">
        <v>171</v>
      </c>
      <c r="AE95" s="50" t="s">
        <v>171</v>
      </c>
      <c r="AF95" s="50" t="s">
        <v>171</v>
      </c>
      <c r="AG95" s="50" t="s">
        <v>171</v>
      </c>
      <c r="AH95" s="50" t="s">
        <v>171</v>
      </c>
      <c r="AI95" s="50" t="s">
        <v>171</v>
      </c>
      <c r="AJ95" s="50" t="s">
        <v>171</v>
      </c>
      <c r="AK95" s="50" t="s">
        <v>171</v>
      </c>
      <c r="AL95" s="50" t="s">
        <v>171</v>
      </c>
    </row>
    <row r="96" spans="2:38">
      <c r="B96" s="26">
        <v>45</v>
      </c>
      <c r="C96" s="30" t="s">
        <v>4</v>
      </c>
      <c r="D96" s="6" t="s">
        <v>90</v>
      </c>
      <c r="E96" s="26"/>
      <c r="F96" s="6" t="str">
        <f t="shared" si="112"/>
        <v>CY</v>
      </c>
      <c r="G96" s="6" t="s">
        <v>90</v>
      </c>
      <c r="H96" s="28"/>
      <c r="I96" s="33" t="str">
        <f t="shared" si="119"/>
        <v/>
      </c>
      <c r="J96" s="33" t="str">
        <f t="shared" si="119"/>
        <v/>
      </c>
      <c r="K96" s="33" t="str">
        <f t="shared" si="119"/>
        <v/>
      </c>
      <c r="L96" s="33" t="str">
        <f>IF(R96="","",R96/4)</f>
        <v/>
      </c>
      <c r="M96" s="33" t="str">
        <f t="shared" si="120"/>
        <v/>
      </c>
      <c r="N96" s="33" t="str">
        <f t="shared" si="121"/>
        <v/>
      </c>
      <c r="O96" s="33" t="str">
        <f t="shared" si="122"/>
        <v/>
      </c>
      <c r="P96" s="33"/>
      <c r="Q96" s="33"/>
      <c r="R96" s="48" t="s">
        <v>171</v>
      </c>
      <c r="S96" s="50" t="s">
        <v>171</v>
      </c>
      <c r="T96" s="50" t="s">
        <v>171</v>
      </c>
      <c r="U96" s="50" t="s">
        <v>171</v>
      </c>
      <c r="V96" s="50" t="s">
        <v>171</v>
      </c>
      <c r="W96" s="50" t="s">
        <v>171</v>
      </c>
      <c r="X96" s="50" t="s">
        <v>171</v>
      </c>
      <c r="Y96" s="50" t="s">
        <v>171</v>
      </c>
      <c r="Z96" s="50" t="s">
        <v>171</v>
      </c>
      <c r="AA96" s="50" t="s">
        <v>171</v>
      </c>
      <c r="AB96" s="50" t="s">
        <v>171</v>
      </c>
      <c r="AC96" s="50" t="s">
        <v>171</v>
      </c>
      <c r="AD96" s="50" t="s">
        <v>171</v>
      </c>
      <c r="AE96" s="50" t="s">
        <v>171</v>
      </c>
      <c r="AF96" s="50" t="s">
        <v>171</v>
      </c>
      <c r="AG96" s="50" t="s">
        <v>171</v>
      </c>
      <c r="AH96" s="50" t="s">
        <v>171</v>
      </c>
      <c r="AI96" s="50" t="s">
        <v>171</v>
      </c>
      <c r="AJ96" s="50" t="s">
        <v>171</v>
      </c>
      <c r="AK96" s="50" t="s">
        <v>171</v>
      </c>
      <c r="AL96" s="50" t="s">
        <v>171</v>
      </c>
    </row>
    <row r="97" spans="2:38">
      <c r="B97" s="31">
        <v>51</v>
      </c>
      <c r="C97" t="s">
        <v>7</v>
      </c>
      <c r="D97" s="6" t="str">
        <f t="shared" ref="D97:D99" si="123">IF(SUM(I97:O97)=0,"\I: ","ELE")</f>
        <v xml:space="preserve">\I: </v>
      </c>
      <c r="E97" s="11" t="s">
        <v>76</v>
      </c>
      <c r="F97" s="6" t="str">
        <f t="shared" si="112"/>
        <v>CY</v>
      </c>
      <c r="G97" s="22" t="str">
        <f t="shared" ref="G97:G99" si="124">$G$7</f>
        <v>PASTI</v>
      </c>
      <c r="H97" t="s">
        <v>46</v>
      </c>
      <c r="I97" s="42" t="str">
        <f t="shared" si="119"/>
        <v/>
      </c>
      <c r="J97" s="42" t="str">
        <f t="shared" si="119"/>
        <v/>
      </c>
      <c r="K97" s="42" t="str">
        <f t="shared" si="119"/>
        <v/>
      </c>
      <c r="L97" s="42" t="str">
        <f>IF(R97="","",R97/4)</f>
        <v/>
      </c>
      <c r="M97" s="43" t="str">
        <f>IF(SUM(S97:AB97)=0,"",SUM(S97:AB97))</f>
        <v/>
      </c>
      <c r="N97" s="43" t="str">
        <f>IF(SUM(AC97:AG97)=0,"",SUM(AC97:AG97))</f>
        <v/>
      </c>
      <c r="O97" s="43" t="str">
        <f>IF(SUM(AH97:AL97)=0,"",SUM(AH97:AL97))</f>
        <v/>
      </c>
      <c r="P97" s="32"/>
      <c r="Q97" s="32"/>
      <c r="R97" s="48" t="s">
        <v>171</v>
      </c>
      <c r="S97" s="50" t="s">
        <v>171</v>
      </c>
      <c r="T97" s="50" t="s">
        <v>171</v>
      </c>
      <c r="U97" s="50" t="s">
        <v>171</v>
      </c>
      <c r="V97" s="50" t="s">
        <v>171</v>
      </c>
      <c r="W97" s="50" t="s">
        <v>171</v>
      </c>
      <c r="X97" s="50" t="s">
        <v>171</v>
      </c>
      <c r="Y97" s="50" t="s">
        <v>171</v>
      </c>
      <c r="Z97" s="50" t="s">
        <v>171</v>
      </c>
      <c r="AA97" s="50" t="s">
        <v>171</v>
      </c>
      <c r="AB97" s="50" t="s">
        <v>171</v>
      </c>
      <c r="AC97" s="50" t="s">
        <v>171</v>
      </c>
      <c r="AD97" s="50" t="s">
        <v>171</v>
      </c>
      <c r="AE97" s="50" t="s">
        <v>171</v>
      </c>
      <c r="AF97" s="50" t="s">
        <v>171</v>
      </c>
      <c r="AG97" s="50" t="s">
        <v>171</v>
      </c>
      <c r="AH97" s="50" t="s">
        <v>171</v>
      </c>
      <c r="AI97" s="50" t="s">
        <v>171</v>
      </c>
      <c r="AJ97" s="50" t="s">
        <v>171</v>
      </c>
      <c r="AK97" s="50" t="s">
        <v>171</v>
      </c>
      <c r="AL97" s="50" t="s">
        <v>171</v>
      </c>
    </row>
    <row r="98" spans="2:38">
      <c r="B98" s="26">
        <v>56</v>
      </c>
      <c r="C98" t="s">
        <v>8</v>
      </c>
      <c r="D98" s="6" t="str">
        <f t="shared" si="123"/>
        <v xml:space="preserve">\I: </v>
      </c>
      <c r="E98" s="11" t="s">
        <v>77</v>
      </c>
      <c r="F98" s="6" t="str">
        <f t="shared" si="112"/>
        <v>CY</v>
      </c>
      <c r="G98" s="22" t="str">
        <f t="shared" si="124"/>
        <v>PASTI</v>
      </c>
      <c r="H98" t="s">
        <v>47</v>
      </c>
      <c r="I98" s="42" t="str">
        <f t="shared" si="119"/>
        <v/>
      </c>
      <c r="J98" s="42" t="str">
        <f t="shared" si="119"/>
        <v/>
      </c>
      <c r="K98" s="42" t="str">
        <f t="shared" si="119"/>
        <v/>
      </c>
      <c r="L98" s="42" t="str">
        <f>IF(R98="","",R98/4)</f>
        <v/>
      </c>
      <c r="M98" s="43" t="str">
        <f t="shared" ref="M98" si="125">IF(SUM(S98:AB98)=0,"",SUM(S98:AB98))</f>
        <v/>
      </c>
      <c r="N98" s="43" t="str">
        <f t="shared" ref="N98" si="126">IF(SUM(AC98:AG98)=0,"",SUM(AC98:AG98))</f>
        <v/>
      </c>
      <c r="O98" s="43" t="str">
        <f t="shared" ref="O98" si="127">IF(SUM(AH98:AL98)=0,"",SUM(AH98:AL98))</f>
        <v/>
      </c>
      <c r="P98" s="32"/>
      <c r="Q98" s="32"/>
      <c r="R98" s="48" t="s">
        <v>171</v>
      </c>
      <c r="S98" s="50" t="s">
        <v>171</v>
      </c>
      <c r="T98" s="50" t="s">
        <v>171</v>
      </c>
      <c r="U98" s="50" t="s">
        <v>171</v>
      </c>
      <c r="V98" s="50" t="s">
        <v>171</v>
      </c>
      <c r="W98" s="50" t="s">
        <v>171</v>
      </c>
      <c r="X98" s="50" t="s">
        <v>171</v>
      </c>
      <c r="Y98" s="50" t="s">
        <v>171</v>
      </c>
      <c r="Z98" s="50" t="s">
        <v>171</v>
      </c>
      <c r="AA98" s="50" t="s">
        <v>171</v>
      </c>
      <c r="AB98" s="50" t="s">
        <v>171</v>
      </c>
      <c r="AC98" s="50" t="s">
        <v>171</v>
      </c>
      <c r="AD98" s="50" t="s">
        <v>171</v>
      </c>
      <c r="AE98" s="50" t="s">
        <v>171</v>
      </c>
      <c r="AF98" s="50" t="s">
        <v>171</v>
      </c>
      <c r="AG98" s="50" t="s">
        <v>171</v>
      </c>
      <c r="AH98" s="50" t="s">
        <v>171</v>
      </c>
      <c r="AI98" s="50" t="s">
        <v>171</v>
      </c>
      <c r="AJ98" s="50" t="s">
        <v>171</v>
      </c>
      <c r="AK98" s="50" t="s">
        <v>171</v>
      </c>
      <c r="AL98" s="50" t="s">
        <v>171</v>
      </c>
    </row>
    <row r="99" spans="2:38">
      <c r="B99" s="26"/>
      <c r="C99" s="23" t="s">
        <v>93</v>
      </c>
      <c r="D99" s="6" t="str">
        <f t="shared" si="123"/>
        <v xml:space="preserve">\I: </v>
      </c>
      <c r="E99" s="11" t="s">
        <v>78</v>
      </c>
      <c r="F99" s="6" t="str">
        <f t="shared" si="112"/>
        <v>CY</v>
      </c>
      <c r="G99" s="22" t="str">
        <f t="shared" si="124"/>
        <v>PASTI</v>
      </c>
      <c r="H99" t="s">
        <v>48</v>
      </c>
      <c r="I99" s="42" t="str">
        <f>IF(SUM(I100:I102)=0,"",SUM(I100:I102))</f>
        <v/>
      </c>
      <c r="J99" s="42" t="str">
        <f t="shared" ref="J99:K99" si="128">IF(SUM(J100:J102)=0,"",SUM(J100:J102))</f>
        <v/>
      </c>
      <c r="K99" s="42" t="str">
        <f t="shared" si="128"/>
        <v/>
      </c>
      <c r="L99" s="42" t="str">
        <f>IF(SUM(L100:L102)=0,"",SUM(L100:L102))</f>
        <v/>
      </c>
      <c r="M99" s="43" t="str">
        <f>IF(SUM(M100:M102)=0,"",SUM(M100:M102))</f>
        <v/>
      </c>
      <c r="N99" s="43" t="str">
        <f>IF(SUM(N100:N102)=0,"",SUM(N100:N102))</f>
        <v/>
      </c>
      <c r="O99" s="43" t="str">
        <f>IF(SUM(O100:O102)=0,"",SUM(O100:O102))</f>
        <v/>
      </c>
      <c r="P99" s="32"/>
      <c r="Q99" s="32"/>
      <c r="R99" s="32"/>
      <c r="S99" s="32"/>
      <c r="T99" s="32"/>
      <c r="U99" s="32"/>
      <c r="V99" s="32"/>
      <c r="W99" s="32"/>
      <c r="X99" s="32"/>
      <c r="Y99" s="32"/>
      <c r="Z99" s="32"/>
      <c r="AA99" s="32"/>
      <c r="AB99" s="32"/>
      <c r="AC99" s="32"/>
      <c r="AD99" s="32"/>
      <c r="AE99" s="32"/>
      <c r="AF99" s="32"/>
      <c r="AG99" s="32"/>
      <c r="AH99" s="32"/>
      <c r="AI99" s="32"/>
      <c r="AJ99" s="32"/>
      <c r="AK99" s="32"/>
      <c r="AL99" s="32"/>
    </row>
    <row r="100" spans="2:38">
      <c r="B100" s="26">
        <v>61</v>
      </c>
      <c r="C100" s="29" t="s">
        <v>4</v>
      </c>
      <c r="D100" s="6" t="s">
        <v>90</v>
      </c>
      <c r="E100" s="27"/>
      <c r="F100" s="6" t="str">
        <f t="shared" si="112"/>
        <v>CY</v>
      </c>
      <c r="G100" s="6" t="s">
        <v>90</v>
      </c>
      <c r="H100" s="28"/>
      <c r="I100" s="33" t="str">
        <f t="shared" ref="I100:K108" si="129">$L100</f>
        <v/>
      </c>
      <c r="J100" s="33" t="str">
        <f t="shared" si="129"/>
        <v/>
      </c>
      <c r="K100" s="33" t="str">
        <f t="shared" si="129"/>
        <v/>
      </c>
      <c r="L100" s="33" t="str">
        <f t="shared" ref="L100:L105" si="130">IF(R100="","",R100/4)</f>
        <v/>
      </c>
      <c r="M100" s="33" t="str">
        <f t="shared" ref="M100:M105" si="131">IF(SUM(S100:AB100)=0,"",SUM(S100:AB100))</f>
        <v/>
      </c>
      <c r="N100" s="33" t="str">
        <f t="shared" ref="N100:N105" si="132">IF(SUM(AC100:AG100)=0,"",SUM(AC100:AG100))</f>
        <v/>
      </c>
      <c r="O100" s="33" t="str">
        <f t="shared" ref="O100:O105" si="133">IF(SUM(AH100:AL100)=0,"",SUM(AH100:AL100))</f>
        <v/>
      </c>
      <c r="P100" s="33"/>
      <c r="Q100" s="33"/>
      <c r="R100" s="48" t="s">
        <v>171</v>
      </c>
      <c r="S100" s="50" t="s">
        <v>171</v>
      </c>
      <c r="T100" s="50" t="s">
        <v>171</v>
      </c>
      <c r="U100" s="50" t="s">
        <v>171</v>
      </c>
      <c r="V100" s="50" t="s">
        <v>171</v>
      </c>
      <c r="W100" s="50" t="s">
        <v>171</v>
      </c>
      <c r="X100" s="50" t="s">
        <v>171</v>
      </c>
      <c r="Y100" s="50" t="s">
        <v>171</v>
      </c>
      <c r="Z100" s="50" t="s">
        <v>171</v>
      </c>
      <c r="AA100" s="50" t="s">
        <v>171</v>
      </c>
      <c r="AB100" s="50" t="s">
        <v>171</v>
      </c>
      <c r="AC100" s="50" t="s">
        <v>171</v>
      </c>
      <c r="AD100" s="50" t="s">
        <v>171</v>
      </c>
      <c r="AE100" s="50" t="s">
        <v>171</v>
      </c>
      <c r="AF100" s="50" t="s">
        <v>171</v>
      </c>
      <c r="AG100" s="50" t="s">
        <v>171</v>
      </c>
      <c r="AH100" s="50" t="s">
        <v>171</v>
      </c>
      <c r="AI100" s="50" t="s">
        <v>171</v>
      </c>
      <c r="AJ100" s="50" t="s">
        <v>171</v>
      </c>
      <c r="AK100" s="50" t="s">
        <v>171</v>
      </c>
      <c r="AL100" s="50" t="s">
        <v>171</v>
      </c>
    </row>
    <row r="101" spans="2:38">
      <c r="B101" s="26">
        <v>71</v>
      </c>
      <c r="C101" s="29" t="s">
        <v>10</v>
      </c>
      <c r="D101" s="6" t="s">
        <v>90</v>
      </c>
      <c r="E101" s="27"/>
      <c r="F101" s="6" t="str">
        <f t="shared" si="112"/>
        <v>CY</v>
      </c>
      <c r="G101" s="6" t="s">
        <v>90</v>
      </c>
      <c r="H101" s="28"/>
      <c r="I101" s="33" t="str">
        <f t="shared" si="129"/>
        <v/>
      </c>
      <c r="J101" s="33" t="str">
        <f t="shared" si="129"/>
        <v/>
      </c>
      <c r="K101" s="33" t="str">
        <f t="shared" si="129"/>
        <v/>
      </c>
      <c r="L101" s="33" t="str">
        <f t="shared" si="130"/>
        <v/>
      </c>
      <c r="M101" s="33" t="str">
        <f t="shared" si="131"/>
        <v/>
      </c>
      <c r="N101" s="33" t="str">
        <f t="shared" si="132"/>
        <v/>
      </c>
      <c r="O101" s="33" t="str">
        <f t="shared" si="133"/>
        <v/>
      </c>
      <c r="P101" s="33"/>
      <c r="Q101" s="33"/>
      <c r="R101" s="48" t="s">
        <v>171</v>
      </c>
      <c r="S101" s="50" t="s">
        <v>171</v>
      </c>
      <c r="T101" s="50" t="s">
        <v>171</v>
      </c>
      <c r="U101" s="50" t="s">
        <v>171</v>
      </c>
      <c r="V101" s="50" t="s">
        <v>171</v>
      </c>
      <c r="W101" s="50" t="s">
        <v>171</v>
      </c>
      <c r="X101" s="50" t="s">
        <v>171</v>
      </c>
      <c r="Y101" s="50" t="s">
        <v>171</v>
      </c>
      <c r="Z101" s="50" t="s">
        <v>171</v>
      </c>
      <c r="AA101" s="50" t="s">
        <v>171</v>
      </c>
      <c r="AB101" s="50" t="s">
        <v>171</v>
      </c>
      <c r="AC101" s="50" t="s">
        <v>171</v>
      </c>
      <c r="AD101" s="50" t="s">
        <v>171</v>
      </c>
      <c r="AE101" s="50" t="s">
        <v>171</v>
      </c>
      <c r="AF101" s="50" t="s">
        <v>171</v>
      </c>
      <c r="AG101" s="50" t="s">
        <v>171</v>
      </c>
      <c r="AH101" s="50" t="s">
        <v>171</v>
      </c>
      <c r="AI101" s="50" t="s">
        <v>171</v>
      </c>
      <c r="AJ101" s="50" t="s">
        <v>171</v>
      </c>
      <c r="AK101" s="50" t="s">
        <v>171</v>
      </c>
      <c r="AL101" s="50" t="s">
        <v>171</v>
      </c>
    </row>
    <row r="102" spans="2:38">
      <c r="B102" s="26">
        <v>76</v>
      </c>
      <c r="C102" s="29" t="s">
        <v>101</v>
      </c>
      <c r="D102" s="6" t="s">
        <v>90</v>
      </c>
      <c r="E102" s="27"/>
      <c r="F102" s="6" t="str">
        <f t="shared" si="112"/>
        <v>CY</v>
      </c>
      <c r="G102" s="6" t="s">
        <v>90</v>
      </c>
      <c r="H102" s="28"/>
      <c r="I102" s="33" t="str">
        <f t="shared" si="129"/>
        <v/>
      </c>
      <c r="J102" s="33" t="str">
        <f t="shared" si="129"/>
        <v/>
      </c>
      <c r="K102" s="33" t="str">
        <f t="shared" si="129"/>
        <v/>
      </c>
      <c r="L102" s="33" t="str">
        <f t="shared" si="130"/>
        <v/>
      </c>
      <c r="M102" s="33" t="str">
        <f t="shared" si="131"/>
        <v/>
      </c>
      <c r="N102" s="33" t="str">
        <f t="shared" si="132"/>
        <v/>
      </c>
      <c r="O102" s="33" t="str">
        <f t="shared" si="133"/>
        <v/>
      </c>
      <c r="P102" s="33"/>
      <c r="Q102" s="33"/>
      <c r="R102" s="48" t="s">
        <v>171</v>
      </c>
      <c r="S102" s="50" t="s">
        <v>171</v>
      </c>
      <c r="T102" s="50" t="s">
        <v>171</v>
      </c>
      <c r="U102" s="50" t="s">
        <v>171</v>
      </c>
      <c r="V102" s="50" t="s">
        <v>171</v>
      </c>
      <c r="W102" s="50" t="s">
        <v>171</v>
      </c>
      <c r="X102" s="50" t="s">
        <v>171</v>
      </c>
      <c r="Y102" s="50" t="s">
        <v>171</v>
      </c>
      <c r="Z102" s="50" t="s">
        <v>171</v>
      </c>
      <c r="AA102" s="50" t="s">
        <v>171</v>
      </c>
      <c r="AB102" s="50" t="s">
        <v>171</v>
      </c>
      <c r="AC102" s="50" t="s">
        <v>171</v>
      </c>
      <c r="AD102" s="50" t="s">
        <v>171</v>
      </c>
      <c r="AE102" s="50" t="s">
        <v>171</v>
      </c>
      <c r="AF102" s="50" t="s">
        <v>171</v>
      </c>
      <c r="AG102" s="50" t="s">
        <v>171</v>
      </c>
      <c r="AH102" s="50" t="s">
        <v>171</v>
      </c>
      <c r="AI102" s="50" t="s">
        <v>171</v>
      </c>
      <c r="AJ102" s="50" t="s">
        <v>171</v>
      </c>
      <c r="AK102" s="50" t="s">
        <v>171</v>
      </c>
      <c r="AL102" s="50" t="s">
        <v>171</v>
      </c>
    </row>
    <row r="103" spans="2:38">
      <c r="B103" s="26">
        <v>81</v>
      </c>
      <c r="C103" t="s">
        <v>12</v>
      </c>
      <c r="D103" s="6" t="str">
        <f t="shared" ref="D103:D106" si="134">IF(SUM(I103:O103)=0,"\I: ","ELE")</f>
        <v>ELE</v>
      </c>
      <c r="E103" s="11" t="s">
        <v>74</v>
      </c>
      <c r="F103" s="6" t="str">
        <f t="shared" si="112"/>
        <v>CY</v>
      </c>
      <c r="G103" s="22" t="str">
        <f t="shared" ref="G103:G106" si="135">$G$7</f>
        <v>PASTI</v>
      </c>
      <c r="H103" t="s">
        <v>44</v>
      </c>
      <c r="I103" s="42">
        <f t="shared" si="129"/>
        <v>47.155000000000001</v>
      </c>
      <c r="J103" s="42">
        <f t="shared" si="129"/>
        <v>47.155000000000001</v>
      </c>
      <c r="K103" s="42">
        <f t="shared" si="129"/>
        <v>47.155000000000001</v>
      </c>
      <c r="L103" s="42">
        <f t="shared" si="130"/>
        <v>47.155000000000001</v>
      </c>
      <c r="M103" s="43">
        <f t="shared" si="131"/>
        <v>328.99</v>
      </c>
      <c r="N103" s="43">
        <f t="shared" si="132"/>
        <v>600.5</v>
      </c>
      <c r="O103" s="43" t="str">
        <f t="shared" si="133"/>
        <v/>
      </c>
      <c r="P103" s="32"/>
      <c r="Q103" s="32"/>
      <c r="R103" s="48">
        <v>188.62</v>
      </c>
      <c r="S103" s="50" t="s">
        <v>171</v>
      </c>
      <c r="T103" s="50" t="s">
        <v>171</v>
      </c>
      <c r="U103" s="50">
        <v>11.200000000000001</v>
      </c>
      <c r="V103" s="50" t="s">
        <v>171</v>
      </c>
      <c r="W103" s="50" t="s">
        <v>171</v>
      </c>
      <c r="X103" s="50">
        <v>4.76</v>
      </c>
      <c r="Y103" s="50" t="s">
        <v>171</v>
      </c>
      <c r="Z103" s="50" t="s">
        <v>171</v>
      </c>
      <c r="AA103" s="50">
        <v>258.60000000000002</v>
      </c>
      <c r="AB103" s="50">
        <v>54.430000000000007</v>
      </c>
      <c r="AC103" s="50">
        <v>180.5</v>
      </c>
      <c r="AD103" s="50">
        <v>210</v>
      </c>
      <c r="AE103" s="50">
        <v>210</v>
      </c>
      <c r="AF103" s="50" t="s">
        <v>171</v>
      </c>
      <c r="AG103" s="50" t="s">
        <v>171</v>
      </c>
      <c r="AH103" s="50" t="s">
        <v>171</v>
      </c>
      <c r="AI103" s="50" t="s">
        <v>171</v>
      </c>
      <c r="AJ103" s="50" t="s">
        <v>171</v>
      </c>
      <c r="AK103" s="50" t="s">
        <v>171</v>
      </c>
      <c r="AL103" s="50" t="s">
        <v>171</v>
      </c>
    </row>
    <row r="104" spans="2:38">
      <c r="B104" s="26">
        <v>102</v>
      </c>
      <c r="C104" t="s">
        <v>13</v>
      </c>
      <c r="D104" s="6" t="str">
        <f t="shared" si="134"/>
        <v>ELE</v>
      </c>
      <c r="E104" s="11" t="s">
        <v>73</v>
      </c>
      <c r="F104" s="6" t="str">
        <f t="shared" si="112"/>
        <v>CY</v>
      </c>
      <c r="G104" s="22" t="str">
        <f t="shared" si="135"/>
        <v>PASTI</v>
      </c>
      <c r="H104" t="s">
        <v>43</v>
      </c>
      <c r="I104" s="42">
        <f t="shared" si="129"/>
        <v>199.39999999999998</v>
      </c>
      <c r="J104" s="42">
        <f t="shared" si="129"/>
        <v>199.39999999999998</v>
      </c>
      <c r="K104" s="42">
        <f t="shared" si="129"/>
        <v>199.39999999999998</v>
      </c>
      <c r="L104" s="42">
        <f t="shared" si="130"/>
        <v>199.39999999999998</v>
      </c>
      <c r="M104" s="43">
        <f t="shared" si="131"/>
        <v>124</v>
      </c>
      <c r="N104" s="43">
        <f t="shared" si="132"/>
        <v>345</v>
      </c>
      <c r="O104" s="43" t="str">
        <f t="shared" si="133"/>
        <v/>
      </c>
      <c r="P104" s="32"/>
      <c r="Q104" s="32"/>
      <c r="R104" s="48">
        <v>797.59999999999991</v>
      </c>
      <c r="S104" s="50" t="s">
        <v>171</v>
      </c>
      <c r="T104" s="50" t="s">
        <v>171</v>
      </c>
      <c r="U104" s="50" t="s">
        <v>171</v>
      </c>
      <c r="V104" s="50" t="s">
        <v>171</v>
      </c>
      <c r="W104" s="50">
        <v>124</v>
      </c>
      <c r="X104" s="50" t="s">
        <v>171</v>
      </c>
      <c r="Y104" s="50" t="s">
        <v>171</v>
      </c>
      <c r="Z104" s="50" t="s">
        <v>171</v>
      </c>
      <c r="AA104" s="50" t="s">
        <v>171</v>
      </c>
      <c r="AB104" s="50" t="s">
        <v>171</v>
      </c>
      <c r="AC104" s="50" t="s">
        <v>171</v>
      </c>
      <c r="AD104" s="50" t="s">
        <v>171</v>
      </c>
      <c r="AE104" s="50">
        <v>345</v>
      </c>
      <c r="AF104" s="50" t="s">
        <v>171</v>
      </c>
      <c r="AG104" s="50" t="s">
        <v>171</v>
      </c>
      <c r="AH104" s="50" t="s">
        <v>171</v>
      </c>
      <c r="AI104" s="50" t="s">
        <v>171</v>
      </c>
      <c r="AJ104" s="50" t="s">
        <v>171</v>
      </c>
      <c r="AK104" s="50" t="s">
        <v>171</v>
      </c>
      <c r="AL104" s="50" t="s">
        <v>171</v>
      </c>
    </row>
    <row r="105" spans="2:38">
      <c r="B105" s="26">
        <v>119</v>
      </c>
      <c r="C105" t="s">
        <v>1</v>
      </c>
      <c r="D105" s="6" t="str">
        <f t="shared" si="134"/>
        <v xml:space="preserve">\I: </v>
      </c>
      <c r="E105" s="11" t="s">
        <v>68</v>
      </c>
      <c r="F105" s="6" t="str">
        <f t="shared" si="112"/>
        <v>CY</v>
      </c>
      <c r="G105" s="22" t="str">
        <f t="shared" si="135"/>
        <v>PASTI</v>
      </c>
      <c r="H105" s="6" t="s">
        <v>38</v>
      </c>
      <c r="I105" s="42" t="str">
        <f t="shared" si="129"/>
        <v/>
      </c>
      <c r="J105" s="42" t="str">
        <f t="shared" si="129"/>
        <v/>
      </c>
      <c r="K105" s="42" t="str">
        <f t="shared" si="129"/>
        <v/>
      </c>
      <c r="L105" s="42" t="str">
        <f t="shared" si="130"/>
        <v/>
      </c>
      <c r="M105" s="43" t="str">
        <f t="shared" si="131"/>
        <v/>
      </c>
      <c r="N105" s="43" t="str">
        <f t="shared" si="132"/>
        <v/>
      </c>
      <c r="O105" s="43" t="str">
        <f t="shared" si="133"/>
        <v/>
      </c>
      <c r="P105" s="32"/>
      <c r="Q105" s="32"/>
      <c r="R105" s="48" t="s">
        <v>171</v>
      </c>
      <c r="S105" s="50" t="s">
        <v>171</v>
      </c>
      <c r="T105" s="50" t="s">
        <v>171</v>
      </c>
      <c r="U105" s="50" t="s">
        <v>171</v>
      </c>
      <c r="V105" s="50" t="s">
        <v>171</v>
      </c>
      <c r="W105" s="50" t="s">
        <v>171</v>
      </c>
      <c r="X105" s="50" t="s">
        <v>171</v>
      </c>
      <c r="Y105" s="50" t="s">
        <v>171</v>
      </c>
      <c r="Z105" s="50" t="s">
        <v>171</v>
      </c>
      <c r="AA105" s="50" t="s">
        <v>171</v>
      </c>
      <c r="AB105" s="50" t="s">
        <v>171</v>
      </c>
      <c r="AC105" s="50" t="s">
        <v>171</v>
      </c>
      <c r="AD105" s="50" t="s">
        <v>171</v>
      </c>
      <c r="AE105" s="50" t="s">
        <v>171</v>
      </c>
      <c r="AF105" s="50" t="s">
        <v>171</v>
      </c>
      <c r="AG105" s="50" t="s">
        <v>171</v>
      </c>
      <c r="AH105" s="50" t="s">
        <v>171</v>
      </c>
      <c r="AI105" s="50" t="s">
        <v>171</v>
      </c>
      <c r="AJ105" s="50" t="s">
        <v>171</v>
      </c>
      <c r="AK105" s="50" t="s">
        <v>171</v>
      </c>
      <c r="AL105" s="50" t="s">
        <v>171</v>
      </c>
    </row>
    <row r="106" spans="2:38">
      <c r="B106" s="26"/>
      <c r="C106" t="s">
        <v>168</v>
      </c>
      <c r="D106" s="6" t="str">
        <f t="shared" si="134"/>
        <v xml:space="preserve">\I: </v>
      </c>
      <c r="E106" s="11" t="s">
        <v>69</v>
      </c>
      <c r="F106" s="6" t="str">
        <f t="shared" si="112"/>
        <v>CY</v>
      </c>
      <c r="G106" s="22" t="str">
        <f t="shared" si="135"/>
        <v>PASTI</v>
      </c>
      <c r="H106" s="59" t="s">
        <v>39</v>
      </c>
      <c r="I106" s="42" t="str">
        <f>IF(SUM(I107:I108)=0,"",SUM(I107:I108))</f>
        <v/>
      </c>
      <c r="J106" s="42" t="str">
        <f t="shared" ref="J106:L106" si="136">IF(SUM(J107:J108)=0,"",SUM(J107:J108))</f>
        <v/>
      </c>
      <c r="K106" s="42" t="str">
        <f t="shared" si="136"/>
        <v/>
      </c>
      <c r="L106" s="42" t="str">
        <f t="shared" si="136"/>
        <v/>
      </c>
      <c r="M106" s="43" t="str">
        <f>IF(SUM(M107:M108)=0,"",SUM(M107:M108))</f>
        <v/>
      </c>
      <c r="N106" s="43" t="str">
        <f t="shared" ref="N106:O106" si="137">IF(SUM(N107:N108)=0,"",SUM(N107:N108))</f>
        <v/>
      </c>
      <c r="O106" s="43" t="str">
        <f t="shared" si="137"/>
        <v/>
      </c>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row>
    <row r="107" spans="2:38">
      <c r="B107" s="26">
        <v>124</v>
      </c>
      <c r="C107" t="s">
        <v>3</v>
      </c>
      <c r="D107" s="6" t="s">
        <v>90</v>
      </c>
      <c r="E107" s="11"/>
      <c r="F107" s="6" t="str">
        <f t="shared" si="112"/>
        <v>CY</v>
      </c>
      <c r="G107" s="6" t="s">
        <v>90</v>
      </c>
      <c r="H107" s="6"/>
      <c r="I107" s="42" t="str">
        <f t="shared" si="129"/>
        <v/>
      </c>
      <c r="J107" s="42" t="str">
        <f t="shared" si="129"/>
        <v/>
      </c>
      <c r="K107" s="42" t="str">
        <f t="shared" si="129"/>
        <v/>
      </c>
      <c r="L107" s="42" t="str">
        <f t="shared" ref="L107:L108" si="138">IF(R107="","",R107/4)</f>
        <v/>
      </c>
      <c r="M107" s="43" t="str">
        <f t="shared" ref="M107" si="139">IF(SUM(S107:AB107)=0,"",SUM(S107:AB107))</f>
        <v/>
      </c>
      <c r="N107" s="43" t="str">
        <f t="shared" ref="N107:N114" si="140">IF(SUM(AC107:AG107)=0,"",SUM(AC107:AG107))</f>
        <v/>
      </c>
      <c r="O107" s="43" t="str">
        <f t="shared" ref="O107:O114" si="141">IF(SUM(AH107:AL107)=0,"",SUM(AH107:AL107))</f>
        <v/>
      </c>
      <c r="P107" s="32"/>
      <c r="Q107" s="32"/>
      <c r="R107" s="48" t="s">
        <v>171</v>
      </c>
      <c r="S107" s="50" t="s">
        <v>171</v>
      </c>
      <c r="T107" s="50" t="s">
        <v>171</v>
      </c>
      <c r="U107" s="50" t="s">
        <v>171</v>
      </c>
      <c r="V107" s="50" t="s">
        <v>171</v>
      </c>
      <c r="W107" s="50" t="s">
        <v>171</v>
      </c>
      <c r="X107" s="50" t="s">
        <v>171</v>
      </c>
      <c r="Y107" s="50" t="s">
        <v>171</v>
      </c>
      <c r="Z107" s="50" t="s">
        <v>171</v>
      </c>
      <c r="AA107" s="50" t="s">
        <v>171</v>
      </c>
      <c r="AB107" s="50" t="s">
        <v>171</v>
      </c>
      <c r="AC107" s="50" t="s">
        <v>171</v>
      </c>
      <c r="AD107" s="50" t="s">
        <v>171</v>
      </c>
      <c r="AE107" s="50" t="s">
        <v>171</v>
      </c>
      <c r="AF107" s="50" t="s">
        <v>171</v>
      </c>
      <c r="AG107" s="50" t="s">
        <v>171</v>
      </c>
      <c r="AH107" s="50" t="s">
        <v>171</v>
      </c>
      <c r="AI107" s="50" t="s">
        <v>171</v>
      </c>
      <c r="AJ107" s="50" t="s">
        <v>171</v>
      </c>
      <c r="AK107" s="50" t="s">
        <v>171</v>
      </c>
      <c r="AL107" s="50" t="s">
        <v>171</v>
      </c>
    </row>
    <row r="108" spans="2:38">
      <c r="B108" s="26">
        <v>129</v>
      </c>
      <c r="C108" t="s">
        <v>4</v>
      </c>
      <c r="D108" s="6" t="s">
        <v>90</v>
      </c>
      <c r="E108" s="11"/>
      <c r="F108" s="6" t="str">
        <f t="shared" si="112"/>
        <v>CY</v>
      </c>
      <c r="G108" s="6" t="s">
        <v>90</v>
      </c>
      <c r="H108" s="6"/>
      <c r="I108" s="42" t="str">
        <f t="shared" si="129"/>
        <v/>
      </c>
      <c r="J108" s="42" t="str">
        <f t="shared" si="129"/>
        <v/>
      </c>
      <c r="K108" s="42" t="str">
        <f t="shared" si="129"/>
        <v/>
      </c>
      <c r="L108" s="42" t="str">
        <f t="shared" si="138"/>
        <v/>
      </c>
      <c r="M108" s="43" t="str">
        <f t="shared" ref="M108:M114" si="142">IF(SUM(S108:AB108)=0,"",SUM(S108:AB108))</f>
        <v/>
      </c>
      <c r="N108" s="43" t="str">
        <f t="shared" si="140"/>
        <v/>
      </c>
      <c r="O108" s="43" t="str">
        <f t="shared" si="141"/>
        <v/>
      </c>
      <c r="P108" s="32"/>
      <c r="Q108" s="32"/>
      <c r="R108" s="48" t="s">
        <v>171</v>
      </c>
      <c r="S108" s="50" t="s">
        <v>171</v>
      </c>
      <c r="T108" s="50" t="s">
        <v>171</v>
      </c>
      <c r="U108" s="50" t="s">
        <v>171</v>
      </c>
      <c r="V108" s="50" t="s">
        <v>171</v>
      </c>
      <c r="W108" s="50" t="s">
        <v>171</v>
      </c>
      <c r="X108" s="50" t="s">
        <v>171</v>
      </c>
      <c r="Y108" s="50" t="s">
        <v>171</v>
      </c>
      <c r="Z108" s="50" t="s">
        <v>171</v>
      </c>
      <c r="AA108" s="50" t="s">
        <v>171</v>
      </c>
      <c r="AB108" s="50" t="s">
        <v>171</v>
      </c>
      <c r="AC108" s="50" t="s">
        <v>171</v>
      </c>
      <c r="AD108" s="50" t="s">
        <v>171</v>
      </c>
      <c r="AE108" s="50" t="s">
        <v>171</v>
      </c>
      <c r="AF108" s="50" t="s">
        <v>171</v>
      </c>
      <c r="AG108" s="50" t="s">
        <v>171</v>
      </c>
      <c r="AH108" s="50" t="s">
        <v>171</v>
      </c>
      <c r="AI108" s="50" t="s">
        <v>171</v>
      </c>
      <c r="AJ108" s="50" t="s">
        <v>171</v>
      </c>
      <c r="AK108" s="50" t="s">
        <v>171</v>
      </c>
      <c r="AL108" s="50" t="s">
        <v>171</v>
      </c>
    </row>
    <row r="109" spans="2:38">
      <c r="B109" s="26">
        <v>135</v>
      </c>
      <c r="C109" s="11" t="s">
        <v>16</v>
      </c>
      <c r="D109" s="6" t="str">
        <f t="shared" ref="D109:D114" si="143">IF(SUM(I109:O109)=0,"\I: ","ELE")</f>
        <v>ELE</v>
      </c>
      <c r="E109" s="11" t="s">
        <v>82</v>
      </c>
      <c r="F109" s="6" t="str">
        <f t="shared" si="112"/>
        <v>CY</v>
      </c>
      <c r="G109" s="22" t="str">
        <f t="shared" ref="G109:G114" si="144">$G$7</f>
        <v>PASTI</v>
      </c>
      <c r="H109" s="6" t="s">
        <v>52</v>
      </c>
      <c r="I109" s="42" t="s">
        <v>224</v>
      </c>
      <c r="J109" s="42" t="s">
        <v>224</v>
      </c>
      <c r="K109" s="42" t="s">
        <v>224</v>
      </c>
      <c r="L109" s="42" t="str">
        <f>IF(R109="","",R109)</f>
        <v/>
      </c>
      <c r="M109" s="43">
        <f t="shared" si="142"/>
        <v>83.2</v>
      </c>
      <c r="N109" s="43">
        <f t="shared" si="140"/>
        <v>75.900000000000006</v>
      </c>
      <c r="O109" s="43">
        <f t="shared" si="141"/>
        <v>19.600000000000001</v>
      </c>
      <c r="P109" s="32"/>
      <c r="Q109" s="32"/>
      <c r="R109" s="48" t="s">
        <v>171</v>
      </c>
      <c r="S109" s="50" t="s">
        <v>171</v>
      </c>
      <c r="T109" s="50" t="s">
        <v>171</v>
      </c>
      <c r="U109" s="50" t="s">
        <v>171</v>
      </c>
      <c r="V109" s="50" t="s">
        <v>171</v>
      </c>
      <c r="W109" s="50" t="s">
        <v>171</v>
      </c>
      <c r="X109" s="50" t="s">
        <v>171</v>
      </c>
      <c r="Y109" s="50" t="s">
        <v>171</v>
      </c>
      <c r="Z109" s="50" t="s">
        <v>171</v>
      </c>
      <c r="AA109" s="50" t="s">
        <v>171</v>
      </c>
      <c r="AB109" s="50">
        <v>83.2</v>
      </c>
      <c r="AC109" s="50">
        <v>51.5</v>
      </c>
      <c r="AD109" s="50">
        <v>12.4</v>
      </c>
      <c r="AE109" s="50" t="s">
        <v>171</v>
      </c>
      <c r="AF109" s="50" t="s">
        <v>171</v>
      </c>
      <c r="AG109" s="50">
        <v>12</v>
      </c>
      <c r="AH109" s="50" t="s">
        <v>171</v>
      </c>
      <c r="AI109" s="50">
        <v>9.6</v>
      </c>
      <c r="AJ109" s="50">
        <v>10</v>
      </c>
      <c r="AK109" s="50" t="s">
        <v>171</v>
      </c>
      <c r="AL109" s="50" t="s">
        <v>171</v>
      </c>
    </row>
    <row r="110" spans="2:38">
      <c r="B110" s="26">
        <v>140</v>
      </c>
      <c r="C110" s="11" t="s">
        <v>17</v>
      </c>
      <c r="D110" s="6" t="str">
        <f t="shared" si="143"/>
        <v xml:space="preserve">\I: </v>
      </c>
      <c r="E110" s="11" t="s">
        <v>81</v>
      </c>
      <c r="F110" s="6" t="str">
        <f t="shared" si="112"/>
        <v>CY</v>
      </c>
      <c r="G110" s="22" t="str">
        <f t="shared" si="144"/>
        <v>PASTI</v>
      </c>
      <c r="H110" s="6" t="s">
        <v>51</v>
      </c>
      <c r="I110" s="42" t="s">
        <v>224</v>
      </c>
      <c r="J110" s="42" t="s">
        <v>224</v>
      </c>
      <c r="K110" s="42" t="s">
        <v>224</v>
      </c>
      <c r="L110" s="42" t="str">
        <f t="shared" ref="L110:L114" si="145">IF(R110="","",R110)</f>
        <v/>
      </c>
      <c r="M110" s="43" t="str">
        <f t="shared" si="142"/>
        <v/>
      </c>
      <c r="N110" s="43" t="str">
        <f t="shared" si="140"/>
        <v/>
      </c>
      <c r="O110" s="43" t="str">
        <f t="shared" si="141"/>
        <v/>
      </c>
      <c r="P110" s="32"/>
      <c r="Q110" s="32"/>
      <c r="R110" s="48" t="s">
        <v>171</v>
      </c>
      <c r="S110" s="50" t="s">
        <v>171</v>
      </c>
      <c r="T110" s="50" t="s">
        <v>171</v>
      </c>
      <c r="U110" s="50" t="s">
        <v>171</v>
      </c>
      <c r="V110" s="50" t="s">
        <v>171</v>
      </c>
      <c r="W110" s="50" t="s">
        <v>171</v>
      </c>
      <c r="X110" s="50" t="s">
        <v>171</v>
      </c>
      <c r="Y110" s="50" t="s">
        <v>171</v>
      </c>
      <c r="Z110" s="50" t="s">
        <v>171</v>
      </c>
      <c r="AA110" s="50" t="s">
        <v>171</v>
      </c>
      <c r="AB110" s="50" t="s">
        <v>171</v>
      </c>
      <c r="AC110" s="50" t="s">
        <v>171</v>
      </c>
      <c r="AD110" s="50" t="s">
        <v>171</v>
      </c>
      <c r="AE110" s="50" t="s">
        <v>171</v>
      </c>
      <c r="AF110" s="50" t="s">
        <v>171</v>
      </c>
      <c r="AG110" s="50" t="s">
        <v>171</v>
      </c>
      <c r="AH110" s="50" t="s">
        <v>171</v>
      </c>
      <c r="AI110" s="50" t="s">
        <v>171</v>
      </c>
      <c r="AJ110" s="50" t="s">
        <v>171</v>
      </c>
      <c r="AK110" s="50" t="s">
        <v>171</v>
      </c>
      <c r="AL110" s="50" t="s">
        <v>171</v>
      </c>
    </row>
    <row r="111" spans="2:38">
      <c r="B111" s="26">
        <v>145</v>
      </c>
      <c r="C111" s="11" t="s">
        <v>18</v>
      </c>
      <c r="D111" s="6" t="str">
        <f t="shared" si="143"/>
        <v>ELE</v>
      </c>
      <c r="E111" s="11" t="s">
        <v>79</v>
      </c>
      <c r="F111" s="6" t="str">
        <f t="shared" si="112"/>
        <v>CY</v>
      </c>
      <c r="G111" s="22" t="str">
        <f t="shared" si="144"/>
        <v>PASTI</v>
      </c>
      <c r="H111" s="6" t="s">
        <v>49</v>
      </c>
      <c r="I111" s="42" t="s">
        <v>224</v>
      </c>
      <c r="J111" s="42" t="s">
        <v>224</v>
      </c>
      <c r="K111" s="42" t="s">
        <v>224</v>
      </c>
      <c r="L111" s="42" t="str">
        <f t="shared" si="145"/>
        <v/>
      </c>
      <c r="M111" s="43">
        <f t="shared" si="142"/>
        <v>7</v>
      </c>
      <c r="N111" s="43">
        <f t="shared" si="140"/>
        <v>69</v>
      </c>
      <c r="O111" s="43">
        <f t="shared" si="141"/>
        <v>29.299999999999983</v>
      </c>
      <c r="P111" s="32"/>
      <c r="Q111" s="32"/>
      <c r="R111" s="48" t="s">
        <v>171</v>
      </c>
      <c r="S111" s="50" t="s">
        <v>171</v>
      </c>
      <c r="T111" s="50" t="s">
        <v>171</v>
      </c>
      <c r="U111" s="50" t="s">
        <v>171</v>
      </c>
      <c r="V111" s="50">
        <v>0.9</v>
      </c>
      <c r="W111" s="50">
        <v>9.9999999999999978E-2</v>
      </c>
      <c r="X111" s="50" t="s">
        <v>171</v>
      </c>
      <c r="Y111" s="50" t="s">
        <v>171</v>
      </c>
      <c r="Z111" s="50">
        <v>1</v>
      </c>
      <c r="AA111" s="50">
        <v>2</v>
      </c>
      <c r="AB111" s="50">
        <v>3.0000000000000004</v>
      </c>
      <c r="AC111" s="50">
        <v>3</v>
      </c>
      <c r="AD111" s="50">
        <v>7</v>
      </c>
      <c r="AE111" s="50">
        <v>18</v>
      </c>
      <c r="AF111" s="50">
        <v>29</v>
      </c>
      <c r="AG111" s="50">
        <v>12</v>
      </c>
      <c r="AH111" s="50">
        <v>8</v>
      </c>
      <c r="AI111" s="50">
        <v>21.299999999999983</v>
      </c>
      <c r="AJ111" s="50" t="s">
        <v>171</v>
      </c>
      <c r="AK111" s="50" t="s">
        <v>171</v>
      </c>
      <c r="AL111" s="50" t="s">
        <v>171</v>
      </c>
    </row>
    <row r="112" spans="2:38">
      <c r="B112" s="26">
        <v>150</v>
      </c>
      <c r="C112" s="11" t="s">
        <v>19</v>
      </c>
      <c r="D112" s="6" t="str">
        <f t="shared" si="143"/>
        <v xml:space="preserve">\I: </v>
      </c>
      <c r="E112" s="11" t="s">
        <v>80</v>
      </c>
      <c r="F112" s="6" t="str">
        <f t="shared" si="112"/>
        <v>CY</v>
      </c>
      <c r="G112" s="22" t="str">
        <f t="shared" si="144"/>
        <v>PASTI</v>
      </c>
      <c r="H112" s="6" t="s">
        <v>50</v>
      </c>
      <c r="I112" s="42" t="s">
        <v>224</v>
      </c>
      <c r="J112" s="42" t="s">
        <v>224</v>
      </c>
      <c r="K112" s="42" t="s">
        <v>224</v>
      </c>
      <c r="L112" s="42" t="str">
        <f t="shared" si="145"/>
        <v/>
      </c>
      <c r="M112" s="43" t="str">
        <f t="shared" si="142"/>
        <v/>
      </c>
      <c r="N112" s="43" t="str">
        <f t="shared" si="140"/>
        <v/>
      </c>
      <c r="O112" s="43" t="str">
        <f t="shared" si="141"/>
        <v/>
      </c>
      <c r="P112" s="32"/>
      <c r="Q112" s="32"/>
      <c r="R112" s="48" t="s">
        <v>171</v>
      </c>
      <c r="S112" s="50" t="s">
        <v>171</v>
      </c>
      <c r="T112" s="50" t="s">
        <v>171</v>
      </c>
      <c r="U112" s="50" t="s">
        <v>171</v>
      </c>
      <c r="V112" s="50" t="s">
        <v>171</v>
      </c>
      <c r="W112" s="50" t="s">
        <v>171</v>
      </c>
      <c r="X112" s="50" t="s">
        <v>171</v>
      </c>
      <c r="Y112" s="50" t="s">
        <v>171</v>
      </c>
      <c r="Z112" s="50" t="s">
        <v>171</v>
      </c>
      <c r="AA112" s="50" t="s">
        <v>171</v>
      </c>
      <c r="AB112" s="50" t="s">
        <v>171</v>
      </c>
      <c r="AC112" s="50" t="s">
        <v>171</v>
      </c>
      <c r="AD112" s="50" t="s">
        <v>171</v>
      </c>
      <c r="AE112" s="50" t="s">
        <v>171</v>
      </c>
      <c r="AF112" s="50" t="s">
        <v>171</v>
      </c>
      <c r="AG112" s="50" t="s">
        <v>171</v>
      </c>
      <c r="AH112" s="50" t="s">
        <v>171</v>
      </c>
      <c r="AI112" s="50" t="s">
        <v>171</v>
      </c>
      <c r="AJ112" s="50" t="s">
        <v>171</v>
      </c>
      <c r="AK112" s="50" t="s">
        <v>171</v>
      </c>
      <c r="AL112" s="50" t="s">
        <v>171</v>
      </c>
    </row>
    <row r="113" spans="2:38">
      <c r="B113" s="26">
        <v>155</v>
      </c>
      <c r="C113" s="11" t="s">
        <v>20</v>
      </c>
      <c r="D113" s="6" t="str">
        <f t="shared" si="143"/>
        <v>ELE</v>
      </c>
      <c r="E113" s="11" t="s">
        <v>72</v>
      </c>
      <c r="F113" s="6" t="str">
        <f t="shared" si="112"/>
        <v>CY</v>
      </c>
      <c r="G113" s="22" t="str">
        <f t="shared" si="144"/>
        <v>PASTI</v>
      </c>
      <c r="H113" s="6" t="s">
        <v>42</v>
      </c>
      <c r="I113" s="42" t="s">
        <v>224</v>
      </c>
      <c r="J113" s="42" t="s">
        <v>224</v>
      </c>
      <c r="K113" s="42" t="s">
        <v>224</v>
      </c>
      <c r="L113" s="42" t="str">
        <f t="shared" si="145"/>
        <v/>
      </c>
      <c r="M113" s="43">
        <f t="shared" si="142"/>
        <v>5</v>
      </c>
      <c r="N113" s="43">
        <f t="shared" si="140"/>
        <v>5</v>
      </c>
      <c r="O113" s="43" t="str">
        <f t="shared" si="141"/>
        <v/>
      </c>
      <c r="P113" s="32"/>
      <c r="Q113" s="32"/>
      <c r="R113" s="48" t="s">
        <v>171</v>
      </c>
      <c r="S113" s="50" t="s">
        <v>171</v>
      </c>
      <c r="T113" s="50" t="s">
        <v>171</v>
      </c>
      <c r="U113" s="50" t="s">
        <v>171</v>
      </c>
      <c r="V113" s="50" t="s">
        <v>171</v>
      </c>
      <c r="W113" s="50" t="s">
        <v>171</v>
      </c>
      <c r="X113" s="50" t="s">
        <v>171</v>
      </c>
      <c r="Y113" s="50">
        <v>1</v>
      </c>
      <c r="Z113" s="50" t="s">
        <v>171</v>
      </c>
      <c r="AA113" s="50">
        <v>2</v>
      </c>
      <c r="AB113" s="50">
        <v>2</v>
      </c>
      <c r="AC113" s="50">
        <v>2</v>
      </c>
      <c r="AD113" s="50">
        <v>3</v>
      </c>
      <c r="AE113" s="50" t="s">
        <v>171</v>
      </c>
      <c r="AF113" s="50" t="s">
        <v>171</v>
      </c>
      <c r="AG113" s="50" t="s">
        <v>171</v>
      </c>
      <c r="AH113" s="50" t="s">
        <v>171</v>
      </c>
      <c r="AI113" s="50" t="s">
        <v>171</v>
      </c>
      <c r="AJ113" s="50" t="s">
        <v>171</v>
      </c>
      <c r="AK113" s="50" t="s">
        <v>171</v>
      </c>
      <c r="AL113" s="50" t="s">
        <v>171</v>
      </c>
    </row>
    <row r="114" spans="2:38">
      <c r="B114" s="60">
        <v>160</v>
      </c>
      <c r="C114" s="61" t="s">
        <v>21</v>
      </c>
      <c r="D114" s="5" t="str">
        <f t="shared" si="143"/>
        <v xml:space="preserve">\I: </v>
      </c>
      <c r="E114" s="61" t="s">
        <v>170</v>
      </c>
      <c r="F114" s="5" t="str">
        <f t="shared" si="112"/>
        <v>CY</v>
      </c>
      <c r="G114" s="36" t="str">
        <f t="shared" si="144"/>
        <v>PASTI</v>
      </c>
      <c r="H114" s="5" t="s">
        <v>169</v>
      </c>
      <c r="I114" s="52" t="s">
        <v>224</v>
      </c>
      <c r="J114" s="52" t="s">
        <v>224</v>
      </c>
      <c r="K114" s="52" t="s">
        <v>224</v>
      </c>
      <c r="L114" s="52" t="str">
        <f t="shared" si="145"/>
        <v/>
      </c>
      <c r="M114" s="44" t="str">
        <f t="shared" si="142"/>
        <v/>
      </c>
      <c r="N114" s="44" t="str">
        <f t="shared" si="140"/>
        <v/>
      </c>
      <c r="O114" s="44" t="str">
        <f t="shared" si="141"/>
        <v/>
      </c>
      <c r="P114" s="32"/>
      <c r="Q114" s="32"/>
      <c r="R114" s="49" t="s">
        <v>171</v>
      </c>
      <c r="S114" s="51" t="s">
        <v>171</v>
      </c>
      <c r="T114" s="51" t="s">
        <v>171</v>
      </c>
      <c r="U114" s="51" t="s">
        <v>171</v>
      </c>
      <c r="V114" s="51" t="s">
        <v>171</v>
      </c>
      <c r="W114" s="51" t="s">
        <v>171</v>
      </c>
      <c r="X114" s="51" t="s">
        <v>171</v>
      </c>
      <c r="Y114" s="51" t="s">
        <v>171</v>
      </c>
      <c r="Z114" s="51" t="s">
        <v>171</v>
      </c>
      <c r="AA114" s="51" t="s">
        <v>171</v>
      </c>
      <c r="AB114" s="51" t="s">
        <v>171</v>
      </c>
      <c r="AC114" s="51" t="s">
        <v>171</v>
      </c>
      <c r="AD114" s="51" t="s">
        <v>171</v>
      </c>
      <c r="AE114" s="51" t="s">
        <v>171</v>
      </c>
      <c r="AF114" s="51" t="s">
        <v>171</v>
      </c>
      <c r="AG114" s="51" t="s">
        <v>171</v>
      </c>
      <c r="AH114" s="51" t="s">
        <v>171</v>
      </c>
      <c r="AI114" s="51" t="s">
        <v>171</v>
      </c>
      <c r="AJ114" s="51" t="s">
        <v>171</v>
      </c>
      <c r="AK114" s="51" t="s">
        <v>171</v>
      </c>
      <c r="AL114" s="51" t="s">
        <v>171</v>
      </c>
    </row>
    <row r="115" spans="2:38">
      <c r="B115" s="26">
        <v>9</v>
      </c>
      <c r="C115" t="s">
        <v>1</v>
      </c>
      <c r="D115" s="6" t="str">
        <f>IF(SUM(I115:O115)=0,"\I: ","ELE")</f>
        <v xml:space="preserve">\I: </v>
      </c>
      <c r="E115" s="11" t="s">
        <v>70</v>
      </c>
      <c r="F115" s="34" t="s">
        <v>105</v>
      </c>
      <c r="G115" s="22" t="str">
        <f>$G$7</f>
        <v>PASTI</v>
      </c>
      <c r="H115" s="22" t="s">
        <v>40</v>
      </c>
      <c r="I115" s="42" t="str">
        <f>$L115</f>
        <v/>
      </c>
      <c r="J115" s="42" t="str">
        <f>$L115</f>
        <v/>
      </c>
      <c r="K115" s="42" t="str">
        <f>$L115</f>
        <v/>
      </c>
      <c r="L115" s="42" t="str">
        <f>IF(R115="","",R115/4)</f>
        <v/>
      </c>
      <c r="M115" s="43" t="str">
        <f>IF(SUM(S115:AB115)=0,"",SUM(S115:AB115))</f>
        <v/>
      </c>
      <c r="N115" s="43" t="str">
        <f>IF(SUM(AC115:AG115)=0,"",SUM(AC115:AG115))</f>
        <v/>
      </c>
      <c r="O115" s="43" t="str">
        <f>IF(SUM(AH115:AL115)=0,"",SUM(AH115:AL115))</f>
        <v/>
      </c>
      <c r="P115" s="32"/>
      <c r="Q115" s="32"/>
      <c r="R115" s="48" t="s">
        <v>171</v>
      </c>
      <c r="S115" s="50" t="s">
        <v>171</v>
      </c>
      <c r="T115" s="50" t="s">
        <v>171</v>
      </c>
      <c r="U115" s="50" t="s">
        <v>171</v>
      </c>
      <c r="V115" s="50" t="s">
        <v>171</v>
      </c>
      <c r="W115" s="50" t="s">
        <v>171</v>
      </c>
      <c r="X115" s="50" t="s">
        <v>171</v>
      </c>
      <c r="Y115" s="50" t="s">
        <v>171</v>
      </c>
      <c r="Z115" s="50" t="s">
        <v>171</v>
      </c>
      <c r="AA115" s="50" t="s">
        <v>171</v>
      </c>
      <c r="AB115" s="50" t="s">
        <v>171</v>
      </c>
      <c r="AC115" s="50" t="s">
        <v>171</v>
      </c>
      <c r="AD115" s="50" t="s">
        <v>171</v>
      </c>
      <c r="AE115" s="50" t="s">
        <v>171</v>
      </c>
      <c r="AF115" s="50" t="s">
        <v>171</v>
      </c>
      <c r="AG115" s="50" t="s">
        <v>171</v>
      </c>
      <c r="AH115" s="50" t="s">
        <v>171</v>
      </c>
      <c r="AI115" s="50" t="s">
        <v>171</v>
      </c>
      <c r="AJ115" s="50" t="s">
        <v>171</v>
      </c>
      <c r="AK115" s="50" t="s">
        <v>171</v>
      </c>
      <c r="AL115" s="50" t="s">
        <v>171</v>
      </c>
    </row>
    <row r="116" spans="2:38">
      <c r="B116" s="26"/>
      <c r="C116" s="23" t="s">
        <v>92</v>
      </c>
      <c r="D116" s="6" t="str">
        <f t="shared" ref="D116" si="146">IF(SUM(I116:O116)=0,"\I: ","ELE")</f>
        <v>ELE</v>
      </c>
      <c r="E116" s="11" t="s">
        <v>71</v>
      </c>
      <c r="F116" s="6" t="str">
        <f>F115</f>
        <v>CZ</v>
      </c>
      <c r="G116" s="22" t="str">
        <f>$G$7</f>
        <v>PASTI</v>
      </c>
      <c r="H116" t="s">
        <v>41</v>
      </c>
      <c r="I116" s="42">
        <f>IF(SUM(I117:I119)=0,"",SUM(I117:I119))</f>
        <v>247.17500000000001</v>
      </c>
      <c r="J116" s="42">
        <f t="shared" ref="J116:L116" si="147">IF(SUM(J117:J119)=0,"",SUM(J117:J119))</f>
        <v>247.17500000000001</v>
      </c>
      <c r="K116" s="42">
        <f t="shared" si="147"/>
        <v>247.17500000000001</v>
      </c>
      <c r="L116" s="42">
        <f t="shared" si="147"/>
        <v>247.17500000000001</v>
      </c>
      <c r="M116" s="43">
        <f>IF(SUM(M117:M119)=0,"",SUM(M117:M119))</f>
        <v>68</v>
      </c>
      <c r="N116" s="43" t="str">
        <f t="shared" ref="N116:O116" si="148">IF(SUM(N117:N119)=0,"",SUM(N117:N119))</f>
        <v/>
      </c>
      <c r="O116" s="43" t="str">
        <f t="shared" si="148"/>
        <v/>
      </c>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row>
    <row r="117" spans="2:38">
      <c r="B117" s="26">
        <v>14</v>
      </c>
      <c r="C117" s="30" t="s">
        <v>2</v>
      </c>
      <c r="D117" s="6" t="s">
        <v>90</v>
      </c>
      <c r="E117" s="26"/>
      <c r="F117" s="6" t="str">
        <f t="shared" ref="F117:F141" si="149">F116</f>
        <v>CZ</v>
      </c>
      <c r="G117" s="6" t="s">
        <v>90</v>
      </c>
      <c r="H117" s="28"/>
      <c r="I117" s="33" t="str">
        <f>$L117</f>
        <v/>
      </c>
      <c r="J117" s="33" t="str">
        <f t="shared" ref="I117:K119" si="150">$L117</f>
        <v/>
      </c>
      <c r="K117" s="33" t="str">
        <f t="shared" si="150"/>
        <v/>
      </c>
      <c r="L117" s="33" t="str">
        <f>IF(R117="","",R117/4)</f>
        <v/>
      </c>
      <c r="M117" s="33" t="str">
        <f>IF(SUM(S117:AB117)=0,"",SUM(S117:AB117))</f>
        <v/>
      </c>
      <c r="N117" s="33" t="str">
        <f>IF(SUM(AC117:AG117)=0,"",SUM(AC117:AG117))</f>
        <v/>
      </c>
      <c r="O117" s="33" t="str">
        <f>IF(SUM(AH117:AL117)=0,"",SUM(AH117:AL117))</f>
        <v/>
      </c>
      <c r="P117" s="33"/>
      <c r="Q117" s="33"/>
      <c r="R117" s="48" t="s">
        <v>171</v>
      </c>
      <c r="S117" s="50" t="s">
        <v>171</v>
      </c>
      <c r="T117" s="50" t="s">
        <v>171</v>
      </c>
      <c r="U117" s="50" t="s">
        <v>171</v>
      </c>
      <c r="V117" s="50" t="s">
        <v>171</v>
      </c>
      <c r="W117" s="50" t="s">
        <v>171</v>
      </c>
      <c r="X117" s="50" t="s">
        <v>171</v>
      </c>
      <c r="Y117" s="50" t="s">
        <v>171</v>
      </c>
      <c r="Z117" s="50" t="s">
        <v>171</v>
      </c>
      <c r="AA117" s="50" t="s">
        <v>171</v>
      </c>
      <c r="AB117" s="50" t="s">
        <v>171</v>
      </c>
      <c r="AC117" s="50" t="s">
        <v>171</v>
      </c>
      <c r="AD117" s="50" t="s">
        <v>171</v>
      </c>
      <c r="AE117" s="50" t="s">
        <v>171</v>
      </c>
      <c r="AF117" s="50" t="s">
        <v>171</v>
      </c>
      <c r="AG117" s="50" t="s">
        <v>171</v>
      </c>
      <c r="AH117" s="50" t="s">
        <v>171</v>
      </c>
      <c r="AI117" s="50" t="s">
        <v>171</v>
      </c>
      <c r="AJ117" s="50" t="s">
        <v>171</v>
      </c>
      <c r="AK117" s="50" t="s">
        <v>171</v>
      </c>
      <c r="AL117" s="50" t="s">
        <v>171</v>
      </c>
    </row>
    <row r="118" spans="2:38">
      <c r="B118" s="26">
        <v>19</v>
      </c>
      <c r="C118" s="30" t="s">
        <v>99</v>
      </c>
      <c r="D118" s="6" t="s">
        <v>90</v>
      </c>
      <c r="E118" s="26"/>
      <c r="F118" s="6" t="str">
        <f t="shared" si="149"/>
        <v>CZ</v>
      </c>
      <c r="G118" s="6" t="s">
        <v>90</v>
      </c>
      <c r="H118" s="28"/>
      <c r="I118" s="33" t="str">
        <f t="shared" si="150"/>
        <v/>
      </c>
      <c r="J118" s="33" t="str">
        <f t="shared" si="150"/>
        <v/>
      </c>
      <c r="K118" s="33" t="str">
        <f t="shared" si="150"/>
        <v/>
      </c>
      <c r="L118" s="33" t="str">
        <f>IF(R118="","",R118/4)</f>
        <v/>
      </c>
      <c r="M118" s="33" t="str">
        <f t="shared" ref="M118:M119" si="151">IF(SUM(S118:AB118)=0,"",SUM(S118:AB118))</f>
        <v/>
      </c>
      <c r="N118" s="33" t="str">
        <f t="shared" ref="N118:N119" si="152">IF(SUM(AC118:AG118)=0,"",SUM(AC118:AG118))</f>
        <v/>
      </c>
      <c r="O118" s="33" t="str">
        <f t="shared" ref="O118:O119" si="153">IF(SUM(AH118:AL118)=0,"",SUM(AH118:AL118))</f>
        <v/>
      </c>
      <c r="P118" s="33"/>
      <c r="Q118" s="33"/>
      <c r="R118" s="48" t="s">
        <v>171</v>
      </c>
      <c r="S118" s="50" t="s">
        <v>171</v>
      </c>
      <c r="T118" s="50" t="s">
        <v>171</v>
      </c>
      <c r="U118" s="50" t="s">
        <v>171</v>
      </c>
      <c r="V118" s="50" t="s">
        <v>171</v>
      </c>
      <c r="W118" s="50" t="s">
        <v>171</v>
      </c>
      <c r="X118" s="50" t="s">
        <v>171</v>
      </c>
      <c r="Y118" s="50" t="s">
        <v>171</v>
      </c>
      <c r="Z118" s="50" t="s">
        <v>171</v>
      </c>
      <c r="AA118" s="50" t="s">
        <v>171</v>
      </c>
      <c r="AB118" s="50" t="s">
        <v>171</v>
      </c>
      <c r="AC118" s="50" t="s">
        <v>171</v>
      </c>
      <c r="AD118" s="50" t="s">
        <v>171</v>
      </c>
      <c r="AE118" s="50" t="s">
        <v>171</v>
      </c>
      <c r="AF118" s="50" t="s">
        <v>171</v>
      </c>
      <c r="AG118" s="50" t="s">
        <v>171</v>
      </c>
      <c r="AH118" s="50" t="s">
        <v>171</v>
      </c>
      <c r="AI118" s="50" t="s">
        <v>171</v>
      </c>
      <c r="AJ118" s="50" t="s">
        <v>171</v>
      </c>
      <c r="AK118" s="50" t="s">
        <v>171</v>
      </c>
      <c r="AL118" s="50" t="s">
        <v>171</v>
      </c>
    </row>
    <row r="119" spans="2:38">
      <c r="B119" s="26">
        <v>24</v>
      </c>
      <c r="C119" s="30" t="s">
        <v>4</v>
      </c>
      <c r="D119" s="6" t="s">
        <v>90</v>
      </c>
      <c r="E119" s="26"/>
      <c r="F119" s="6" t="str">
        <f t="shared" si="149"/>
        <v>CZ</v>
      </c>
      <c r="G119" s="6" t="s">
        <v>90</v>
      </c>
      <c r="H119" s="28"/>
      <c r="I119" s="33">
        <f t="shared" si="150"/>
        <v>247.17500000000001</v>
      </c>
      <c r="J119" s="33">
        <f t="shared" si="150"/>
        <v>247.17500000000001</v>
      </c>
      <c r="K119" s="33">
        <f t="shared" si="150"/>
        <v>247.17500000000001</v>
      </c>
      <c r="L119" s="33">
        <f>IF(R119="","",R119/4)</f>
        <v>247.17500000000001</v>
      </c>
      <c r="M119" s="33">
        <f t="shared" si="151"/>
        <v>68</v>
      </c>
      <c r="N119" s="33" t="str">
        <f t="shared" si="152"/>
        <v/>
      </c>
      <c r="O119" s="33" t="str">
        <f t="shared" si="153"/>
        <v/>
      </c>
      <c r="P119" s="33"/>
      <c r="Q119" s="33"/>
      <c r="R119" s="48">
        <v>988.7</v>
      </c>
      <c r="S119" s="50" t="s">
        <v>171</v>
      </c>
      <c r="T119" s="50" t="s">
        <v>171</v>
      </c>
      <c r="U119" s="50" t="s">
        <v>171</v>
      </c>
      <c r="V119" s="50">
        <v>68</v>
      </c>
      <c r="W119" s="50" t="s">
        <v>171</v>
      </c>
      <c r="X119" s="50" t="s">
        <v>171</v>
      </c>
      <c r="Y119" s="50" t="s">
        <v>171</v>
      </c>
      <c r="Z119" s="50" t="s">
        <v>171</v>
      </c>
      <c r="AA119" s="50" t="s">
        <v>171</v>
      </c>
      <c r="AB119" s="50" t="s">
        <v>171</v>
      </c>
      <c r="AC119" s="50" t="s">
        <v>171</v>
      </c>
      <c r="AD119" s="50" t="s">
        <v>171</v>
      </c>
      <c r="AE119" s="50" t="s">
        <v>171</v>
      </c>
      <c r="AF119" s="50" t="s">
        <v>171</v>
      </c>
      <c r="AG119" s="50" t="s">
        <v>171</v>
      </c>
      <c r="AH119" s="50" t="s">
        <v>171</v>
      </c>
      <c r="AI119" s="50" t="s">
        <v>171</v>
      </c>
      <c r="AJ119" s="50" t="s">
        <v>171</v>
      </c>
      <c r="AK119" s="50" t="s">
        <v>171</v>
      </c>
      <c r="AL119" s="50" t="s">
        <v>171</v>
      </c>
    </row>
    <row r="120" spans="2:38">
      <c r="B120" s="26"/>
      <c r="C120" s="23" t="s">
        <v>92</v>
      </c>
      <c r="D120" s="6" t="str">
        <f t="shared" ref="D120" si="154">IF(SUM(I120:O120)=0,"\I: ","ELE")</f>
        <v>ELE</v>
      </c>
      <c r="E120" s="11" t="s">
        <v>75</v>
      </c>
      <c r="F120" s="6" t="str">
        <f t="shared" si="149"/>
        <v>CZ</v>
      </c>
      <c r="G120" s="22" t="str">
        <f>$G$7</f>
        <v>PASTI</v>
      </c>
      <c r="H120" t="s">
        <v>45</v>
      </c>
      <c r="I120" s="42">
        <f>IF(SUM(I121:I123)=0,"",SUM(I121:I123))</f>
        <v>1014.875</v>
      </c>
      <c r="J120" s="42">
        <f t="shared" ref="J120:K120" si="155">IF(SUM(J121:J123)=0,"",SUM(J121:J123))</f>
        <v>1014.875</v>
      </c>
      <c r="K120" s="42">
        <f t="shared" si="155"/>
        <v>1014.875</v>
      </c>
      <c r="L120" s="42">
        <f>IF(SUM(L121:L123)=0,"",SUM(L121:L123))</f>
        <v>1014.875</v>
      </c>
      <c r="M120" s="43" t="str">
        <f>IF(SUM(M121:M123)=0,"",SUM(M121:M123))</f>
        <v/>
      </c>
      <c r="N120" s="43" t="str">
        <f>IF(SUM(N121:N123)=0,"",SUM(N121:N123))</f>
        <v/>
      </c>
      <c r="O120" s="43" t="str">
        <f>IF(SUM(O121:O123)=0,"",SUM(O121:O123))</f>
        <v/>
      </c>
      <c r="P120" s="32"/>
      <c r="Q120" s="32"/>
      <c r="R120" s="43"/>
      <c r="S120" s="43"/>
      <c r="T120" s="43"/>
      <c r="U120" s="43"/>
      <c r="V120" s="43"/>
      <c r="W120" s="43"/>
      <c r="X120" s="43"/>
      <c r="Y120" s="43"/>
      <c r="Z120" s="43"/>
      <c r="AA120" s="43"/>
      <c r="AB120" s="43" t="s">
        <v>171</v>
      </c>
      <c r="AC120" s="43"/>
      <c r="AD120" s="43"/>
      <c r="AE120" s="43"/>
      <c r="AF120" s="43"/>
      <c r="AG120" s="43" t="s">
        <v>171</v>
      </c>
      <c r="AH120" s="43"/>
      <c r="AI120" s="43"/>
      <c r="AJ120" s="43"/>
      <c r="AK120" s="43"/>
      <c r="AL120" s="43"/>
    </row>
    <row r="121" spans="2:38">
      <c r="B121" s="26">
        <v>35</v>
      </c>
      <c r="C121" s="30" t="s">
        <v>2</v>
      </c>
      <c r="D121" s="6" t="s">
        <v>90</v>
      </c>
      <c r="E121" s="26"/>
      <c r="F121" s="6" t="str">
        <f t="shared" si="149"/>
        <v>CZ</v>
      </c>
      <c r="G121" s="6" t="s">
        <v>90</v>
      </c>
      <c r="H121" s="28"/>
      <c r="I121" s="33" t="str">
        <f t="shared" ref="I121:K125" si="156">$L121</f>
        <v/>
      </c>
      <c r="J121" s="33" t="str">
        <f t="shared" si="156"/>
        <v/>
      </c>
      <c r="K121" s="33" t="str">
        <f t="shared" si="156"/>
        <v/>
      </c>
      <c r="L121" s="33" t="str">
        <f>IF(R121="","",R121/4)</f>
        <v/>
      </c>
      <c r="M121" s="33" t="str">
        <f>IF(SUM(S121:AB121)=0,"",SUM(S121:AB121))</f>
        <v/>
      </c>
      <c r="N121" s="33" t="str">
        <f>IF(SUM(AC121:AG121)=0,"",SUM(AC121:AG121))</f>
        <v/>
      </c>
      <c r="O121" s="33" t="str">
        <f>IF(SUM(AH121:AL121)=0,"",SUM(AH121:AL121))</f>
        <v/>
      </c>
      <c r="P121" s="33"/>
      <c r="Q121" s="33"/>
      <c r="R121" s="48" t="s">
        <v>171</v>
      </c>
      <c r="S121" s="50" t="s">
        <v>171</v>
      </c>
      <c r="T121" s="50" t="s">
        <v>171</v>
      </c>
      <c r="U121" s="50" t="s">
        <v>171</v>
      </c>
      <c r="V121" s="50" t="s">
        <v>171</v>
      </c>
      <c r="W121" s="50" t="s">
        <v>171</v>
      </c>
      <c r="X121" s="50" t="s">
        <v>171</v>
      </c>
      <c r="Y121" s="50" t="s">
        <v>171</v>
      </c>
      <c r="Z121" s="50" t="s">
        <v>171</v>
      </c>
      <c r="AA121" s="50" t="s">
        <v>171</v>
      </c>
      <c r="AB121" s="50" t="s">
        <v>171</v>
      </c>
      <c r="AC121" s="50" t="s">
        <v>171</v>
      </c>
      <c r="AD121" s="50" t="s">
        <v>171</v>
      </c>
      <c r="AE121" s="50" t="s">
        <v>171</v>
      </c>
      <c r="AF121" s="50" t="s">
        <v>171</v>
      </c>
      <c r="AG121" s="50" t="s">
        <v>171</v>
      </c>
      <c r="AH121" s="50" t="s">
        <v>171</v>
      </c>
      <c r="AI121" s="50" t="s">
        <v>171</v>
      </c>
      <c r="AJ121" s="50" t="s">
        <v>171</v>
      </c>
      <c r="AK121" s="50" t="s">
        <v>171</v>
      </c>
      <c r="AL121" s="50" t="s">
        <v>171</v>
      </c>
    </row>
    <row r="122" spans="2:38">
      <c r="B122" s="26">
        <v>40</v>
      </c>
      <c r="C122" s="30" t="s">
        <v>99</v>
      </c>
      <c r="D122" s="6" t="s">
        <v>90</v>
      </c>
      <c r="E122" s="26"/>
      <c r="F122" s="6" t="str">
        <f t="shared" si="149"/>
        <v>CZ</v>
      </c>
      <c r="G122" s="6" t="s">
        <v>90</v>
      </c>
      <c r="H122" s="28"/>
      <c r="I122" s="33" t="str">
        <f t="shared" si="156"/>
        <v/>
      </c>
      <c r="J122" s="33" t="str">
        <f t="shared" si="156"/>
        <v/>
      </c>
      <c r="K122" s="33" t="str">
        <f t="shared" si="156"/>
        <v/>
      </c>
      <c r="L122" s="33" t="str">
        <f>IF(R122="","",R122/4)</f>
        <v/>
      </c>
      <c r="M122" s="33" t="str">
        <f t="shared" ref="M122:M123" si="157">IF(SUM(S122:AB122)=0,"",SUM(S122:AB122))</f>
        <v/>
      </c>
      <c r="N122" s="33" t="str">
        <f t="shared" ref="N122:N123" si="158">IF(SUM(AC122:AG122)=0,"",SUM(AC122:AG122))</f>
        <v/>
      </c>
      <c r="O122" s="33" t="str">
        <f t="shared" ref="O122:O123" si="159">IF(SUM(AH122:AL122)=0,"",SUM(AH122:AL122))</f>
        <v/>
      </c>
      <c r="P122" s="33"/>
      <c r="Q122" s="33"/>
      <c r="R122" s="48" t="s">
        <v>171</v>
      </c>
      <c r="S122" s="50" t="s">
        <v>171</v>
      </c>
      <c r="T122" s="50" t="s">
        <v>171</v>
      </c>
      <c r="U122" s="50" t="s">
        <v>171</v>
      </c>
      <c r="V122" s="50" t="s">
        <v>171</v>
      </c>
      <c r="W122" s="50" t="s">
        <v>171</v>
      </c>
      <c r="X122" s="50" t="s">
        <v>171</v>
      </c>
      <c r="Y122" s="50" t="s">
        <v>171</v>
      </c>
      <c r="Z122" s="50" t="s">
        <v>171</v>
      </c>
      <c r="AA122" s="50" t="s">
        <v>171</v>
      </c>
      <c r="AB122" s="50" t="s">
        <v>171</v>
      </c>
      <c r="AC122" s="50" t="s">
        <v>171</v>
      </c>
      <c r="AD122" s="50" t="s">
        <v>171</v>
      </c>
      <c r="AE122" s="50" t="s">
        <v>171</v>
      </c>
      <c r="AF122" s="50" t="s">
        <v>171</v>
      </c>
      <c r="AG122" s="50" t="s">
        <v>171</v>
      </c>
      <c r="AH122" s="50" t="s">
        <v>171</v>
      </c>
      <c r="AI122" s="50" t="s">
        <v>171</v>
      </c>
      <c r="AJ122" s="50" t="s">
        <v>171</v>
      </c>
      <c r="AK122" s="50" t="s">
        <v>171</v>
      </c>
      <c r="AL122" s="50" t="s">
        <v>171</v>
      </c>
    </row>
    <row r="123" spans="2:38">
      <c r="B123" s="26">
        <v>45</v>
      </c>
      <c r="C123" s="30" t="s">
        <v>4</v>
      </c>
      <c r="D123" s="6" t="s">
        <v>90</v>
      </c>
      <c r="E123" s="26"/>
      <c r="F123" s="6" t="str">
        <f t="shared" si="149"/>
        <v>CZ</v>
      </c>
      <c r="G123" s="6" t="s">
        <v>90</v>
      </c>
      <c r="H123" s="28"/>
      <c r="I123" s="33">
        <f t="shared" si="156"/>
        <v>1014.875</v>
      </c>
      <c r="J123" s="33">
        <f t="shared" si="156"/>
        <v>1014.875</v>
      </c>
      <c r="K123" s="33">
        <f t="shared" si="156"/>
        <v>1014.875</v>
      </c>
      <c r="L123" s="33">
        <f>IF(R123="","",R123/4)</f>
        <v>1014.875</v>
      </c>
      <c r="M123" s="33" t="str">
        <f t="shared" si="157"/>
        <v/>
      </c>
      <c r="N123" s="33" t="str">
        <f t="shared" si="158"/>
        <v/>
      </c>
      <c r="O123" s="33" t="str">
        <f t="shared" si="159"/>
        <v/>
      </c>
      <c r="P123" s="33"/>
      <c r="Q123" s="33"/>
      <c r="R123" s="48">
        <v>4059.5</v>
      </c>
      <c r="S123" s="50" t="s">
        <v>171</v>
      </c>
      <c r="T123" s="50" t="s">
        <v>171</v>
      </c>
      <c r="U123" s="50" t="s">
        <v>171</v>
      </c>
      <c r="V123" s="50" t="s">
        <v>171</v>
      </c>
      <c r="W123" s="50" t="s">
        <v>171</v>
      </c>
      <c r="X123" s="50" t="s">
        <v>171</v>
      </c>
      <c r="Y123" s="50" t="s">
        <v>171</v>
      </c>
      <c r="Z123" s="50" t="s">
        <v>171</v>
      </c>
      <c r="AA123" s="50" t="s">
        <v>171</v>
      </c>
      <c r="AB123" s="50" t="s">
        <v>171</v>
      </c>
      <c r="AC123" s="50" t="s">
        <v>171</v>
      </c>
      <c r="AD123" s="50" t="s">
        <v>171</v>
      </c>
      <c r="AE123" s="50" t="s">
        <v>171</v>
      </c>
      <c r="AF123" s="50" t="s">
        <v>171</v>
      </c>
      <c r="AG123" s="50" t="s">
        <v>171</v>
      </c>
      <c r="AH123" s="50" t="s">
        <v>171</v>
      </c>
      <c r="AI123" s="50" t="s">
        <v>171</v>
      </c>
      <c r="AJ123" s="50" t="s">
        <v>171</v>
      </c>
      <c r="AK123" s="50" t="s">
        <v>171</v>
      </c>
      <c r="AL123" s="50" t="s">
        <v>171</v>
      </c>
    </row>
    <row r="124" spans="2:38">
      <c r="B124" s="31">
        <v>51</v>
      </c>
      <c r="C124" t="s">
        <v>7</v>
      </c>
      <c r="D124" s="6" t="str">
        <f t="shared" ref="D124:D126" si="160">IF(SUM(I124:O124)=0,"\I: ","ELE")</f>
        <v xml:space="preserve">\I: </v>
      </c>
      <c r="E124" s="11" t="s">
        <v>76</v>
      </c>
      <c r="F124" s="6" t="str">
        <f t="shared" si="149"/>
        <v>CZ</v>
      </c>
      <c r="G124" s="22" t="str">
        <f t="shared" ref="G124:G126" si="161">$G$7</f>
        <v>PASTI</v>
      </c>
      <c r="H124" t="s">
        <v>46</v>
      </c>
      <c r="I124" s="42" t="str">
        <f t="shared" si="156"/>
        <v/>
      </c>
      <c r="J124" s="42" t="str">
        <f t="shared" si="156"/>
        <v/>
      </c>
      <c r="K124" s="42" t="str">
        <f t="shared" si="156"/>
        <v/>
      </c>
      <c r="L124" s="42" t="str">
        <f>IF(R124="","",R124/4)</f>
        <v/>
      </c>
      <c r="M124" s="43" t="str">
        <f>IF(SUM(S124:AB124)=0,"",SUM(S124:AB124))</f>
        <v/>
      </c>
      <c r="N124" s="43" t="str">
        <f>IF(SUM(AC124:AG124)=0,"",SUM(AC124:AG124))</f>
        <v/>
      </c>
      <c r="O124" s="43" t="str">
        <f>IF(SUM(AH124:AL124)=0,"",SUM(AH124:AL124))</f>
        <v/>
      </c>
      <c r="P124" s="32"/>
      <c r="Q124" s="32"/>
      <c r="R124" s="48" t="s">
        <v>171</v>
      </c>
      <c r="S124" s="50" t="s">
        <v>171</v>
      </c>
      <c r="T124" s="50" t="s">
        <v>171</v>
      </c>
      <c r="U124" s="50" t="s">
        <v>171</v>
      </c>
      <c r="V124" s="50" t="s">
        <v>171</v>
      </c>
      <c r="W124" s="50" t="s">
        <v>171</v>
      </c>
      <c r="X124" s="50" t="s">
        <v>171</v>
      </c>
      <c r="Y124" s="50" t="s">
        <v>171</v>
      </c>
      <c r="Z124" s="50" t="s">
        <v>171</v>
      </c>
      <c r="AA124" s="50" t="s">
        <v>171</v>
      </c>
      <c r="AB124" s="50" t="s">
        <v>171</v>
      </c>
      <c r="AC124" s="50" t="s">
        <v>171</v>
      </c>
      <c r="AD124" s="50" t="s">
        <v>171</v>
      </c>
      <c r="AE124" s="50" t="s">
        <v>171</v>
      </c>
      <c r="AF124" s="50" t="s">
        <v>171</v>
      </c>
      <c r="AG124" s="50" t="s">
        <v>171</v>
      </c>
      <c r="AH124" s="50" t="s">
        <v>171</v>
      </c>
      <c r="AI124" s="50" t="s">
        <v>171</v>
      </c>
      <c r="AJ124" s="50" t="s">
        <v>171</v>
      </c>
      <c r="AK124" s="50" t="s">
        <v>171</v>
      </c>
      <c r="AL124" s="50" t="s">
        <v>171</v>
      </c>
    </row>
    <row r="125" spans="2:38">
      <c r="B125" s="26">
        <v>56</v>
      </c>
      <c r="C125" t="s">
        <v>8</v>
      </c>
      <c r="D125" s="6" t="str">
        <f t="shared" si="160"/>
        <v>ELE</v>
      </c>
      <c r="E125" s="11" t="s">
        <v>77</v>
      </c>
      <c r="F125" s="6" t="str">
        <f t="shared" si="149"/>
        <v>CZ</v>
      </c>
      <c r="G125" s="22" t="str">
        <f t="shared" si="161"/>
        <v>PASTI</v>
      </c>
      <c r="H125" t="s">
        <v>47</v>
      </c>
      <c r="I125" s="42">
        <f t="shared" si="156"/>
        <v>21.024999999999999</v>
      </c>
      <c r="J125" s="42">
        <f t="shared" si="156"/>
        <v>21.024999999999999</v>
      </c>
      <c r="K125" s="42">
        <f t="shared" si="156"/>
        <v>21.024999999999999</v>
      </c>
      <c r="L125" s="42">
        <f>IF(R125="","",R125/4)</f>
        <v>21.024999999999999</v>
      </c>
      <c r="M125" s="43">
        <f t="shared" ref="M125" si="162">IF(SUM(S125:AB125)=0,"",SUM(S125:AB125))</f>
        <v>94</v>
      </c>
      <c r="N125" s="43" t="str">
        <f t="shared" ref="N125" si="163">IF(SUM(AC125:AG125)=0,"",SUM(AC125:AG125))</f>
        <v/>
      </c>
      <c r="O125" s="43" t="str">
        <f t="shared" ref="O125" si="164">IF(SUM(AH125:AL125)=0,"",SUM(AH125:AL125))</f>
        <v/>
      </c>
      <c r="P125" s="32"/>
      <c r="Q125" s="32"/>
      <c r="R125" s="48">
        <v>84.1</v>
      </c>
      <c r="S125" s="50" t="s">
        <v>171</v>
      </c>
      <c r="T125" s="50" t="s">
        <v>171</v>
      </c>
      <c r="U125" s="50" t="s">
        <v>171</v>
      </c>
      <c r="V125" s="50" t="s">
        <v>171</v>
      </c>
      <c r="W125" s="50" t="s">
        <v>171</v>
      </c>
      <c r="X125" s="50" t="s">
        <v>171</v>
      </c>
      <c r="Y125" s="50" t="s">
        <v>171</v>
      </c>
      <c r="Z125" s="50">
        <v>42</v>
      </c>
      <c r="AA125" s="50" t="s">
        <v>171</v>
      </c>
      <c r="AB125" s="50">
        <v>52</v>
      </c>
      <c r="AC125" s="50" t="s">
        <v>171</v>
      </c>
      <c r="AD125" s="50" t="s">
        <v>171</v>
      </c>
      <c r="AE125" s="50" t="s">
        <v>171</v>
      </c>
      <c r="AF125" s="50" t="s">
        <v>171</v>
      </c>
      <c r="AG125" s="50" t="s">
        <v>171</v>
      </c>
      <c r="AH125" s="50" t="s">
        <v>171</v>
      </c>
      <c r="AI125" s="50" t="s">
        <v>171</v>
      </c>
      <c r="AJ125" s="50" t="s">
        <v>171</v>
      </c>
      <c r="AK125" s="50" t="s">
        <v>171</v>
      </c>
      <c r="AL125" s="50" t="s">
        <v>171</v>
      </c>
    </row>
    <row r="126" spans="2:38">
      <c r="B126" s="26"/>
      <c r="C126" s="23" t="s">
        <v>93</v>
      </c>
      <c r="D126" s="6" t="str">
        <f t="shared" si="160"/>
        <v>ELE</v>
      </c>
      <c r="E126" s="11" t="s">
        <v>78</v>
      </c>
      <c r="F126" s="6" t="str">
        <f t="shared" si="149"/>
        <v>CZ</v>
      </c>
      <c r="G126" s="22" t="str">
        <f t="shared" si="161"/>
        <v>PASTI</v>
      </c>
      <c r="H126" t="s">
        <v>48</v>
      </c>
      <c r="I126" s="42" t="str">
        <f>IF(SUM(I127:I129)=0,"",SUM(I127:I129))</f>
        <v/>
      </c>
      <c r="J126" s="42" t="str">
        <f t="shared" ref="J126:K126" si="165">IF(SUM(J127:J129)=0,"",SUM(J127:J129))</f>
        <v/>
      </c>
      <c r="K126" s="42" t="str">
        <f t="shared" si="165"/>
        <v/>
      </c>
      <c r="L126" s="42" t="str">
        <f>IF(SUM(L127:L129)=0,"",SUM(L127:L129))</f>
        <v/>
      </c>
      <c r="M126" s="43">
        <f>IF(SUM(M127:M129)=0,"",SUM(M127:M129))</f>
        <v>11.484220000000001</v>
      </c>
      <c r="N126" s="43">
        <f>IF(SUM(N127:N129)=0,"",SUM(N127:N129))</f>
        <v>760</v>
      </c>
      <c r="O126" s="43" t="str">
        <f>IF(SUM(O127:O129)=0,"",SUM(O127:O129))</f>
        <v/>
      </c>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spans="2:38">
      <c r="B127" s="26">
        <v>61</v>
      </c>
      <c r="C127" s="29" t="s">
        <v>4</v>
      </c>
      <c r="D127" s="6" t="s">
        <v>90</v>
      </c>
      <c r="E127" s="27"/>
      <c r="F127" s="6" t="str">
        <f t="shared" si="149"/>
        <v>CZ</v>
      </c>
      <c r="G127" s="6" t="s">
        <v>90</v>
      </c>
      <c r="H127" s="28"/>
      <c r="I127" s="33" t="str">
        <f t="shared" ref="I127:K135" si="166">$L127</f>
        <v/>
      </c>
      <c r="J127" s="33" t="str">
        <f t="shared" si="166"/>
        <v/>
      </c>
      <c r="K127" s="33" t="str">
        <f t="shared" si="166"/>
        <v/>
      </c>
      <c r="L127" s="33" t="str">
        <f t="shared" ref="L127:L132" si="167">IF(R127="","",R127/4)</f>
        <v/>
      </c>
      <c r="M127" s="33" t="str">
        <f t="shared" ref="M127:M132" si="168">IF(SUM(S127:AB127)=0,"",SUM(S127:AB127))</f>
        <v/>
      </c>
      <c r="N127" s="33">
        <f t="shared" ref="N127:N132" si="169">IF(SUM(AC127:AG127)=0,"",SUM(AC127:AG127))</f>
        <v>760</v>
      </c>
      <c r="O127" s="33" t="str">
        <f t="shared" ref="O127:O132" si="170">IF(SUM(AH127:AL127)=0,"",SUM(AH127:AL127))</f>
        <v/>
      </c>
      <c r="P127" s="33"/>
      <c r="Q127" s="33"/>
      <c r="R127" s="48" t="s">
        <v>171</v>
      </c>
      <c r="S127" s="50" t="s">
        <v>171</v>
      </c>
      <c r="T127" s="50" t="s">
        <v>171</v>
      </c>
      <c r="U127" s="50" t="s">
        <v>171</v>
      </c>
      <c r="V127" s="50" t="s">
        <v>171</v>
      </c>
      <c r="W127" s="50" t="s">
        <v>171</v>
      </c>
      <c r="X127" s="50" t="s">
        <v>171</v>
      </c>
      <c r="Y127" s="50" t="s">
        <v>171</v>
      </c>
      <c r="Z127" s="50" t="s">
        <v>171</v>
      </c>
      <c r="AA127" s="50" t="s">
        <v>171</v>
      </c>
      <c r="AB127" s="50" t="s">
        <v>171</v>
      </c>
      <c r="AC127" s="50" t="s">
        <v>171</v>
      </c>
      <c r="AD127" s="50" t="s">
        <v>171</v>
      </c>
      <c r="AE127" s="50" t="s">
        <v>171</v>
      </c>
      <c r="AF127" s="50">
        <v>760</v>
      </c>
      <c r="AG127" s="50" t="s">
        <v>171</v>
      </c>
      <c r="AH127" s="50" t="s">
        <v>171</v>
      </c>
      <c r="AI127" s="50" t="s">
        <v>171</v>
      </c>
      <c r="AJ127" s="50" t="s">
        <v>171</v>
      </c>
      <c r="AK127" s="50" t="s">
        <v>171</v>
      </c>
      <c r="AL127" s="50" t="s">
        <v>171</v>
      </c>
    </row>
    <row r="128" spans="2:38">
      <c r="B128" s="26">
        <v>71</v>
      </c>
      <c r="C128" s="29" t="s">
        <v>10</v>
      </c>
      <c r="D128" s="6" t="s">
        <v>90</v>
      </c>
      <c r="E128" s="27"/>
      <c r="F128" s="6" t="str">
        <f t="shared" si="149"/>
        <v>CZ</v>
      </c>
      <c r="G128" s="6" t="s">
        <v>90</v>
      </c>
      <c r="H128" s="28"/>
      <c r="I128" s="33" t="str">
        <f t="shared" si="166"/>
        <v/>
      </c>
      <c r="J128" s="33" t="str">
        <f t="shared" si="166"/>
        <v/>
      </c>
      <c r="K128" s="33" t="str">
        <f t="shared" si="166"/>
        <v/>
      </c>
      <c r="L128" s="33" t="str">
        <f t="shared" si="167"/>
        <v/>
      </c>
      <c r="M128" s="33">
        <f t="shared" si="168"/>
        <v>11.484220000000001</v>
      </c>
      <c r="N128" s="33" t="str">
        <f t="shared" si="169"/>
        <v/>
      </c>
      <c r="O128" s="33" t="str">
        <f t="shared" si="170"/>
        <v/>
      </c>
      <c r="P128" s="33"/>
      <c r="Q128" s="33"/>
      <c r="R128" s="48" t="s">
        <v>171</v>
      </c>
      <c r="S128" s="50" t="s">
        <v>171</v>
      </c>
      <c r="T128" s="50" t="s">
        <v>171</v>
      </c>
      <c r="U128" s="50" t="s">
        <v>171</v>
      </c>
      <c r="V128" s="50" t="s">
        <v>171</v>
      </c>
      <c r="W128" s="50">
        <v>0.55084</v>
      </c>
      <c r="X128" s="50">
        <v>2.51756</v>
      </c>
      <c r="Y128" s="50">
        <v>6.5734200000000005</v>
      </c>
      <c r="Z128" s="50">
        <v>1.8424</v>
      </c>
      <c r="AA128" s="50" t="s">
        <v>171</v>
      </c>
      <c r="AB128" s="50" t="s">
        <v>171</v>
      </c>
      <c r="AC128" s="50" t="s">
        <v>171</v>
      </c>
      <c r="AD128" s="50" t="s">
        <v>171</v>
      </c>
      <c r="AE128" s="50" t="s">
        <v>171</v>
      </c>
      <c r="AF128" s="50" t="s">
        <v>171</v>
      </c>
      <c r="AG128" s="50" t="s">
        <v>171</v>
      </c>
      <c r="AH128" s="50" t="s">
        <v>171</v>
      </c>
      <c r="AI128" s="50" t="s">
        <v>171</v>
      </c>
      <c r="AJ128" s="50" t="s">
        <v>171</v>
      </c>
      <c r="AK128" s="50" t="s">
        <v>171</v>
      </c>
      <c r="AL128" s="50" t="s">
        <v>171</v>
      </c>
    </row>
    <row r="129" spans="2:38">
      <c r="B129" s="26">
        <v>76</v>
      </c>
      <c r="C129" s="29" t="s">
        <v>101</v>
      </c>
      <c r="D129" s="6" t="s">
        <v>90</v>
      </c>
      <c r="E129" s="27"/>
      <c r="F129" s="6" t="str">
        <f t="shared" si="149"/>
        <v>CZ</v>
      </c>
      <c r="G129" s="6" t="s">
        <v>90</v>
      </c>
      <c r="H129" s="28"/>
      <c r="I129" s="33" t="str">
        <f t="shared" si="166"/>
        <v/>
      </c>
      <c r="J129" s="33" t="str">
        <f t="shared" si="166"/>
        <v/>
      </c>
      <c r="K129" s="33" t="str">
        <f t="shared" si="166"/>
        <v/>
      </c>
      <c r="L129" s="33" t="str">
        <f t="shared" si="167"/>
        <v/>
      </c>
      <c r="M129" s="33" t="str">
        <f t="shared" si="168"/>
        <v/>
      </c>
      <c r="N129" s="33" t="str">
        <f t="shared" si="169"/>
        <v/>
      </c>
      <c r="O129" s="33" t="str">
        <f t="shared" si="170"/>
        <v/>
      </c>
      <c r="P129" s="33"/>
      <c r="Q129" s="33"/>
      <c r="R129" s="48" t="s">
        <v>171</v>
      </c>
      <c r="S129" s="50" t="s">
        <v>171</v>
      </c>
      <c r="T129" s="50" t="s">
        <v>171</v>
      </c>
      <c r="U129" s="50" t="s">
        <v>171</v>
      </c>
      <c r="V129" s="50" t="s">
        <v>171</v>
      </c>
      <c r="W129" s="50" t="s">
        <v>171</v>
      </c>
      <c r="X129" s="50" t="s">
        <v>171</v>
      </c>
      <c r="Y129" s="50" t="s">
        <v>171</v>
      </c>
      <c r="Z129" s="50" t="s">
        <v>171</v>
      </c>
      <c r="AA129" s="50" t="s">
        <v>171</v>
      </c>
      <c r="AB129" s="50" t="s">
        <v>171</v>
      </c>
      <c r="AC129" s="50" t="s">
        <v>171</v>
      </c>
      <c r="AD129" s="50" t="s">
        <v>171</v>
      </c>
      <c r="AE129" s="50" t="s">
        <v>171</v>
      </c>
      <c r="AF129" s="50" t="s">
        <v>171</v>
      </c>
      <c r="AG129" s="50" t="s">
        <v>171</v>
      </c>
      <c r="AH129" s="50" t="s">
        <v>171</v>
      </c>
      <c r="AI129" s="50" t="s">
        <v>171</v>
      </c>
      <c r="AJ129" s="50" t="s">
        <v>171</v>
      </c>
      <c r="AK129" s="50" t="s">
        <v>171</v>
      </c>
      <c r="AL129" s="50" t="s">
        <v>171</v>
      </c>
    </row>
    <row r="130" spans="2:38">
      <c r="B130" s="26">
        <v>81</v>
      </c>
      <c r="C130" t="s">
        <v>12</v>
      </c>
      <c r="D130" s="6" t="str">
        <f t="shared" ref="D130:D133" si="171">IF(SUM(I130:O130)=0,"\I: ","ELE")</f>
        <v>ELE</v>
      </c>
      <c r="E130" s="11" t="s">
        <v>74</v>
      </c>
      <c r="F130" s="6" t="str">
        <f t="shared" si="149"/>
        <v>CZ</v>
      </c>
      <c r="G130" s="22" t="str">
        <f t="shared" ref="G130:G133" si="172">$G$7</f>
        <v>PASTI</v>
      </c>
      <c r="H130" t="s">
        <v>44</v>
      </c>
      <c r="I130" s="42">
        <f t="shared" si="166"/>
        <v>1.9500000000000002</v>
      </c>
      <c r="J130" s="42">
        <f t="shared" si="166"/>
        <v>1.9500000000000002</v>
      </c>
      <c r="K130" s="42">
        <f t="shared" si="166"/>
        <v>1.9500000000000002</v>
      </c>
      <c r="L130" s="42">
        <f t="shared" si="167"/>
        <v>1.9500000000000002</v>
      </c>
      <c r="M130" s="43">
        <f t="shared" si="168"/>
        <v>13.7804</v>
      </c>
      <c r="N130" s="43" t="str">
        <f t="shared" si="169"/>
        <v/>
      </c>
      <c r="O130" s="43" t="str">
        <f t="shared" si="170"/>
        <v/>
      </c>
      <c r="P130" s="32"/>
      <c r="Q130" s="32"/>
      <c r="R130" s="48">
        <v>7.8000000000000007</v>
      </c>
      <c r="S130" s="50" t="s">
        <v>171</v>
      </c>
      <c r="T130" s="50" t="s">
        <v>171</v>
      </c>
      <c r="U130" s="50" t="s">
        <v>171</v>
      </c>
      <c r="V130" s="50" t="s">
        <v>171</v>
      </c>
      <c r="W130" s="50" t="s">
        <v>171</v>
      </c>
      <c r="X130" s="50" t="s">
        <v>171</v>
      </c>
      <c r="Y130" s="50" t="s">
        <v>171</v>
      </c>
      <c r="Z130" s="50" t="s">
        <v>171</v>
      </c>
      <c r="AA130" s="50" t="s">
        <v>171</v>
      </c>
      <c r="AB130" s="50">
        <v>13.7804</v>
      </c>
      <c r="AC130" s="50" t="s">
        <v>171</v>
      </c>
      <c r="AD130" s="50" t="s">
        <v>171</v>
      </c>
      <c r="AE130" s="50" t="s">
        <v>171</v>
      </c>
      <c r="AF130" s="50" t="s">
        <v>171</v>
      </c>
      <c r="AG130" s="50" t="s">
        <v>171</v>
      </c>
      <c r="AH130" s="50" t="s">
        <v>171</v>
      </c>
      <c r="AI130" s="50" t="s">
        <v>171</v>
      </c>
      <c r="AJ130" s="50" t="s">
        <v>171</v>
      </c>
      <c r="AK130" s="50" t="s">
        <v>171</v>
      </c>
      <c r="AL130" s="50" t="s">
        <v>171</v>
      </c>
    </row>
    <row r="131" spans="2:38">
      <c r="B131" s="26">
        <v>102</v>
      </c>
      <c r="C131" t="s">
        <v>13</v>
      </c>
      <c r="D131" s="6" t="str">
        <f t="shared" si="171"/>
        <v>ELE</v>
      </c>
      <c r="E131" s="11" t="s">
        <v>73</v>
      </c>
      <c r="F131" s="6" t="str">
        <f t="shared" si="149"/>
        <v>CZ</v>
      </c>
      <c r="G131" s="22" t="str">
        <f t="shared" si="172"/>
        <v>PASTI</v>
      </c>
      <c r="H131" t="s">
        <v>43</v>
      </c>
      <c r="I131" s="42">
        <f t="shared" si="166"/>
        <v>15</v>
      </c>
      <c r="J131" s="42">
        <f t="shared" si="166"/>
        <v>15</v>
      </c>
      <c r="K131" s="42">
        <f t="shared" si="166"/>
        <v>15</v>
      </c>
      <c r="L131" s="42">
        <f t="shared" si="167"/>
        <v>15</v>
      </c>
      <c r="M131" s="43" t="str">
        <f t="shared" si="168"/>
        <v/>
      </c>
      <c r="N131" s="43" t="str">
        <f t="shared" si="169"/>
        <v/>
      </c>
      <c r="O131" s="43" t="str">
        <f t="shared" si="170"/>
        <v/>
      </c>
      <c r="P131" s="32"/>
      <c r="Q131" s="32"/>
      <c r="R131" s="48">
        <v>60</v>
      </c>
      <c r="S131" s="50" t="s">
        <v>171</v>
      </c>
      <c r="T131" s="50" t="s">
        <v>171</v>
      </c>
      <c r="U131" s="50" t="s">
        <v>171</v>
      </c>
      <c r="V131" s="50" t="s">
        <v>171</v>
      </c>
      <c r="W131" s="50" t="s">
        <v>171</v>
      </c>
      <c r="X131" s="50" t="s">
        <v>171</v>
      </c>
      <c r="Y131" s="50" t="s">
        <v>171</v>
      </c>
      <c r="Z131" s="50" t="s">
        <v>171</v>
      </c>
      <c r="AA131" s="50" t="s">
        <v>171</v>
      </c>
      <c r="AB131" s="50" t="s">
        <v>171</v>
      </c>
      <c r="AC131" s="50" t="s">
        <v>171</v>
      </c>
      <c r="AD131" s="50" t="s">
        <v>171</v>
      </c>
      <c r="AE131" s="50" t="s">
        <v>171</v>
      </c>
      <c r="AF131" s="50" t="s">
        <v>171</v>
      </c>
      <c r="AG131" s="50" t="s">
        <v>171</v>
      </c>
      <c r="AH131" s="50" t="s">
        <v>171</v>
      </c>
      <c r="AI131" s="50" t="s">
        <v>171</v>
      </c>
      <c r="AJ131" s="50" t="s">
        <v>171</v>
      </c>
      <c r="AK131" s="50" t="s">
        <v>171</v>
      </c>
      <c r="AL131" s="50" t="s">
        <v>171</v>
      </c>
    </row>
    <row r="132" spans="2:38">
      <c r="B132" s="26">
        <v>119</v>
      </c>
      <c r="C132" t="s">
        <v>1</v>
      </c>
      <c r="D132" s="6" t="str">
        <f t="shared" si="171"/>
        <v xml:space="preserve">\I: </v>
      </c>
      <c r="E132" s="11" t="s">
        <v>68</v>
      </c>
      <c r="F132" s="6" t="str">
        <f t="shared" si="149"/>
        <v>CZ</v>
      </c>
      <c r="G132" s="22" t="str">
        <f t="shared" si="172"/>
        <v>PASTI</v>
      </c>
      <c r="H132" s="6" t="s">
        <v>38</v>
      </c>
      <c r="I132" s="42" t="str">
        <f t="shared" si="166"/>
        <v/>
      </c>
      <c r="J132" s="42" t="str">
        <f t="shared" si="166"/>
        <v/>
      </c>
      <c r="K132" s="42" t="str">
        <f t="shared" si="166"/>
        <v/>
      </c>
      <c r="L132" s="42" t="str">
        <f t="shared" si="167"/>
        <v/>
      </c>
      <c r="M132" s="43" t="str">
        <f t="shared" si="168"/>
        <v/>
      </c>
      <c r="N132" s="43" t="str">
        <f t="shared" si="169"/>
        <v/>
      </c>
      <c r="O132" s="43" t="str">
        <f t="shared" si="170"/>
        <v/>
      </c>
      <c r="P132" s="32"/>
      <c r="Q132" s="32"/>
      <c r="R132" s="48" t="s">
        <v>171</v>
      </c>
      <c r="S132" s="50" t="s">
        <v>171</v>
      </c>
      <c r="T132" s="50" t="s">
        <v>171</v>
      </c>
      <c r="U132" s="50" t="s">
        <v>171</v>
      </c>
      <c r="V132" s="50" t="s">
        <v>171</v>
      </c>
      <c r="W132" s="50" t="s">
        <v>171</v>
      </c>
      <c r="X132" s="50" t="s">
        <v>171</v>
      </c>
      <c r="Y132" s="50" t="s">
        <v>171</v>
      </c>
      <c r="Z132" s="50" t="s">
        <v>171</v>
      </c>
      <c r="AA132" s="50" t="s">
        <v>171</v>
      </c>
      <c r="AB132" s="50" t="s">
        <v>171</v>
      </c>
      <c r="AC132" s="50" t="s">
        <v>171</v>
      </c>
      <c r="AD132" s="50" t="s">
        <v>171</v>
      </c>
      <c r="AE132" s="50" t="s">
        <v>171</v>
      </c>
      <c r="AF132" s="50" t="s">
        <v>171</v>
      </c>
      <c r="AG132" s="50" t="s">
        <v>171</v>
      </c>
      <c r="AH132" s="50" t="s">
        <v>171</v>
      </c>
      <c r="AI132" s="50" t="s">
        <v>171</v>
      </c>
      <c r="AJ132" s="50" t="s">
        <v>171</v>
      </c>
      <c r="AK132" s="50" t="s">
        <v>171</v>
      </c>
      <c r="AL132" s="50" t="s">
        <v>171</v>
      </c>
    </row>
    <row r="133" spans="2:38">
      <c r="B133" s="26"/>
      <c r="C133" t="s">
        <v>168</v>
      </c>
      <c r="D133" s="6" t="str">
        <f t="shared" si="171"/>
        <v>ELE</v>
      </c>
      <c r="E133" s="11" t="s">
        <v>69</v>
      </c>
      <c r="F133" s="6" t="str">
        <f t="shared" si="149"/>
        <v>CZ</v>
      </c>
      <c r="G133" s="22" t="str">
        <f t="shared" si="172"/>
        <v>PASTI</v>
      </c>
      <c r="H133" s="59" t="s">
        <v>39</v>
      </c>
      <c r="I133" s="42" t="str">
        <f>IF(SUM(I134:I135)=0,"",SUM(I134:I135))</f>
        <v/>
      </c>
      <c r="J133" s="42" t="str">
        <f t="shared" ref="J133:L133" si="173">IF(SUM(J134:J135)=0,"",SUM(J134:J135))</f>
        <v/>
      </c>
      <c r="K133" s="42" t="str">
        <f t="shared" si="173"/>
        <v/>
      </c>
      <c r="L133" s="42" t="str">
        <f t="shared" si="173"/>
        <v/>
      </c>
      <c r="M133" s="43">
        <f>IF(SUM(M134:M135)=0,"",SUM(M134:M135))</f>
        <v>6.66</v>
      </c>
      <c r="N133" s="43" t="str">
        <f t="shared" ref="N133:O133" si="174">IF(SUM(N134:N135)=0,"",SUM(N134:N135))</f>
        <v/>
      </c>
      <c r="O133" s="43" t="str">
        <f t="shared" si="174"/>
        <v/>
      </c>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row>
    <row r="134" spans="2:38">
      <c r="B134" s="26">
        <v>124</v>
      </c>
      <c r="C134" t="s">
        <v>3</v>
      </c>
      <c r="D134" s="6" t="s">
        <v>90</v>
      </c>
      <c r="E134" s="11"/>
      <c r="F134" s="6" t="str">
        <f t="shared" si="149"/>
        <v>CZ</v>
      </c>
      <c r="G134" s="6" t="s">
        <v>90</v>
      </c>
      <c r="H134" s="6"/>
      <c r="I134" s="42" t="str">
        <f t="shared" si="166"/>
        <v/>
      </c>
      <c r="J134" s="42" t="str">
        <f t="shared" si="166"/>
        <v/>
      </c>
      <c r="K134" s="42" t="str">
        <f t="shared" si="166"/>
        <v/>
      </c>
      <c r="L134" s="42" t="str">
        <f t="shared" ref="L134:L135" si="175">IF(R134="","",R134/4)</f>
        <v/>
      </c>
      <c r="M134" s="43" t="str">
        <f t="shared" ref="M134" si="176">IF(SUM(S134:AB134)=0,"",SUM(S134:AB134))</f>
        <v/>
      </c>
      <c r="N134" s="43" t="str">
        <f t="shared" ref="N134:N141" si="177">IF(SUM(AC134:AG134)=0,"",SUM(AC134:AG134))</f>
        <v/>
      </c>
      <c r="O134" s="43" t="str">
        <f t="shared" ref="O134:O141" si="178">IF(SUM(AH134:AL134)=0,"",SUM(AH134:AL134))</f>
        <v/>
      </c>
      <c r="P134" s="32"/>
      <c r="Q134" s="32"/>
      <c r="R134" s="48" t="s">
        <v>171</v>
      </c>
      <c r="S134" s="50" t="s">
        <v>171</v>
      </c>
      <c r="T134" s="50" t="s">
        <v>171</v>
      </c>
      <c r="U134" s="50" t="s">
        <v>171</v>
      </c>
      <c r="V134" s="50" t="s">
        <v>171</v>
      </c>
      <c r="W134" s="50" t="s">
        <v>171</v>
      </c>
      <c r="X134" s="50" t="s">
        <v>171</v>
      </c>
      <c r="Y134" s="50" t="s">
        <v>171</v>
      </c>
      <c r="Z134" s="50" t="s">
        <v>171</v>
      </c>
      <c r="AA134" s="50" t="s">
        <v>171</v>
      </c>
      <c r="AB134" s="50" t="s">
        <v>171</v>
      </c>
      <c r="AC134" s="50" t="s">
        <v>171</v>
      </c>
      <c r="AD134" s="50" t="s">
        <v>171</v>
      </c>
      <c r="AE134" s="50" t="s">
        <v>171</v>
      </c>
      <c r="AF134" s="50" t="s">
        <v>171</v>
      </c>
      <c r="AG134" s="50" t="s">
        <v>171</v>
      </c>
      <c r="AH134" s="50" t="s">
        <v>171</v>
      </c>
      <c r="AI134" s="50" t="s">
        <v>171</v>
      </c>
      <c r="AJ134" s="50" t="s">
        <v>171</v>
      </c>
      <c r="AK134" s="50" t="s">
        <v>171</v>
      </c>
      <c r="AL134" s="50" t="s">
        <v>171</v>
      </c>
    </row>
    <row r="135" spans="2:38">
      <c r="B135" s="26">
        <v>129</v>
      </c>
      <c r="C135" t="s">
        <v>4</v>
      </c>
      <c r="D135" s="6" t="s">
        <v>90</v>
      </c>
      <c r="E135" s="11"/>
      <c r="F135" s="6" t="str">
        <f t="shared" si="149"/>
        <v>CZ</v>
      </c>
      <c r="G135" s="6" t="s">
        <v>90</v>
      </c>
      <c r="H135" s="6"/>
      <c r="I135" s="42" t="str">
        <f t="shared" si="166"/>
        <v/>
      </c>
      <c r="J135" s="42" t="str">
        <f t="shared" si="166"/>
        <v/>
      </c>
      <c r="K135" s="42" t="str">
        <f t="shared" si="166"/>
        <v/>
      </c>
      <c r="L135" s="42" t="str">
        <f t="shared" si="175"/>
        <v/>
      </c>
      <c r="M135" s="43">
        <f t="shared" ref="M135:M141" si="179">IF(SUM(S135:AB135)=0,"",SUM(S135:AB135))</f>
        <v>6.66</v>
      </c>
      <c r="N135" s="43" t="str">
        <f t="shared" si="177"/>
        <v/>
      </c>
      <c r="O135" s="43" t="str">
        <f t="shared" si="178"/>
        <v/>
      </c>
      <c r="P135" s="32"/>
      <c r="Q135" s="32"/>
      <c r="R135" s="48" t="s">
        <v>171</v>
      </c>
      <c r="S135" s="50" t="s">
        <v>171</v>
      </c>
      <c r="T135" s="50" t="s">
        <v>171</v>
      </c>
      <c r="U135" s="50" t="s">
        <v>171</v>
      </c>
      <c r="V135" s="50">
        <v>0.92</v>
      </c>
      <c r="W135" s="50">
        <v>1.48</v>
      </c>
      <c r="X135" s="50" t="s">
        <v>171</v>
      </c>
      <c r="Y135" s="50" t="s">
        <v>171</v>
      </c>
      <c r="Z135" s="50">
        <v>0.95</v>
      </c>
      <c r="AA135" s="50">
        <v>1.9</v>
      </c>
      <c r="AB135" s="50">
        <v>1.41</v>
      </c>
      <c r="AC135" s="50" t="s">
        <v>171</v>
      </c>
      <c r="AD135" s="50" t="s">
        <v>171</v>
      </c>
      <c r="AE135" s="50" t="s">
        <v>171</v>
      </c>
      <c r="AF135" s="50" t="s">
        <v>171</v>
      </c>
      <c r="AG135" s="50" t="s">
        <v>171</v>
      </c>
      <c r="AH135" s="50" t="s">
        <v>171</v>
      </c>
      <c r="AI135" s="50" t="s">
        <v>171</v>
      </c>
      <c r="AJ135" s="50" t="s">
        <v>171</v>
      </c>
      <c r="AK135" s="50" t="s">
        <v>171</v>
      </c>
      <c r="AL135" s="50" t="s">
        <v>171</v>
      </c>
    </row>
    <row r="136" spans="2:38">
      <c r="B136" s="26">
        <v>135</v>
      </c>
      <c r="C136" s="11" t="s">
        <v>16</v>
      </c>
      <c r="D136" s="6" t="str">
        <f t="shared" ref="D136:D141" si="180">IF(SUM(I136:O136)=0,"\I: ","ELE")</f>
        <v>ELE</v>
      </c>
      <c r="E136" s="11" t="s">
        <v>82</v>
      </c>
      <c r="F136" s="6" t="str">
        <f t="shared" si="149"/>
        <v>CZ</v>
      </c>
      <c r="G136" s="22" t="str">
        <f t="shared" ref="G136:G141" si="181">$G$7</f>
        <v>PASTI</v>
      </c>
      <c r="H136" s="6" t="s">
        <v>52</v>
      </c>
      <c r="I136" s="42" t="s">
        <v>224</v>
      </c>
      <c r="J136" s="42" t="s">
        <v>224</v>
      </c>
      <c r="K136" s="42" t="s">
        <v>224</v>
      </c>
      <c r="L136" s="42">
        <f>IF(R136="","",R136)</f>
        <v>7.0449999999999999</v>
      </c>
      <c r="M136" s="43">
        <f t="shared" si="179"/>
        <v>209.55</v>
      </c>
      <c r="N136" s="43">
        <f t="shared" si="177"/>
        <v>71.000000000000057</v>
      </c>
      <c r="O136" s="43">
        <f t="shared" si="178"/>
        <v>38.206999999999944</v>
      </c>
      <c r="P136" s="32"/>
      <c r="Q136" s="32"/>
      <c r="R136" s="48">
        <v>7.0449999999999999</v>
      </c>
      <c r="S136" s="50" t="s">
        <v>171</v>
      </c>
      <c r="T136" s="50" t="s">
        <v>171</v>
      </c>
      <c r="U136" s="50">
        <v>4.2700000000000005</v>
      </c>
      <c r="V136" s="50">
        <v>6.3149999999999995</v>
      </c>
      <c r="W136" s="50">
        <v>5</v>
      </c>
      <c r="X136" s="50">
        <v>24.765000000000001</v>
      </c>
      <c r="Y136" s="50">
        <v>70.000000000000014</v>
      </c>
      <c r="Z136" s="50">
        <v>36</v>
      </c>
      <c r="AA136" s="50">
        <v>43</v>
      </c>
      <c r="AB136" s="50">
        <v>20.199999999999989</v>
      </c>
      <c r="AC136" s="50" t="s">
        <v>171</v>
      </c>
      <c r="AD136" s="50">
        <v>45</v>
      </c>
      <c r="AE136" s="50">
        <v>4</v>
      </c>
      <c r="AF136" s="50">
        <v>16</v>
      </c>
      <c r="AG136" s="50">
        <v>6.0000000000000568</v>
      </c>
      <c r="AH136" s="50">
        <v>0.99999999999994316</v>
      </c>
      <c r="AI136" s="50" t="s">
        <v>171</v>
      </c>
      <c r="AJ136" s="50">
        <v>37.207000000000001</v>
      </c>
      <c r="AK136" s="50" t="s">
        <v>171</v>
      </c>
      <c r="AL136" s="50" t="s">
        <v>171</v>
      </c>
    </row>
    <row r="137" spans="2:38">
      <c r="B137" s="26">
        <v>140</v>
      </c>
      <c r="C137" s="11" t="s">
        <v>17</v>
      </c>
      <c r="D137" s="6" t="str">
        <f t="shared" si="180"/>
        <v xml:space="preserve">\I: </v>
      </c>
      <c r="E137" s="11" t="s">
        <v>81</v>
      </c>
      <c r="F137" s="6" t="str">
        <f t="shared" si="149"/>
        <v>CZ</v>
      </c>
      <c r="G137" s="22" t="str">
        <f t="shared" si="181"/>
        <v>PASTI</v>
      </c>
      <c r="H137" s="6" t="s">
        <v>51</v>
      </c>
      <c r="I137" s="42" t="s">
        <v>224</v>
      </c>
      <c r="J137" s="42" t="s">
        <v>224</v>
      </c>
      <c r="K137" s="42" t="s">
        <v>224</v>
      </c>
      <c r="L137" s="42" t="str">
        <f t="shared" ref="L137:L141" si="182">IF(R137="","",R137)</f>
        <v/>
      </c>
      <c r="M137" s="43" t="str">
        <f t="shared" si="179"/>
        <v/>
      </c>
      <c r="N137" s="43" t="str">
        <f t="shared" si="177"/>
        <v/>
      </c>
      <c r="O137" s="43" t="str">
        <f t="shared" si="178"/>
        <v/>
      </c>
      <c r="P137" s="32"/>
      <c r="Q137" s="32"/>
      <c r="R137" s="48" t="s">
        <v>171</v>
      </c>
      <c r="S137" s="50" t="s">
        <v>171</v>
      </c>
      <c r="T137" s="50" t="s">
        <v>171</v>
      </c>
      <c r="U137" s="50" t="s">
        <v>171</v>
      </c>
      <c r="V137" s="50" t="s">
        <v>171</v>
      </c>
      <c r="W137" s="50" t="s">
        <v>171</v>
      </c>
      <c r="X137" s="50" t="s">
        <v>171</v>
      </c>
      <c r="Y137" s="50" t="s">
        <v>171</v>
      </c>
      <c r="Z137" s="50" t="s">
        <v>171</v>
      </c>
      <c r="AA137" s="50" t="s">
        <v>171</v>
      </c>
      <c r="AB137" s="50" t="s">
        <v>171</v>
      </c>
      <c r="AC137" s="50" t="s">
        <v>171</v>
      </c>
      <c r="AD137" s="50" t="s">
        <v>171</v>
      </c>
      <c r="AE137" s="50" t="s">
        <v>171</v>
      </c>
      <c r="AF137" s="50" t="s">
        <v>171</v>
      </c>
      <c r="AG137" s="50" t="s">
        <v>171</v>
      </c>
      <c r="AH137" s="50" t="s">
        <v>171</v>
      </c>
      <c r="AI137" s="50" t="s">
        <v>171</v>
      </c>
      <c r="AJ137" s="50" t="s">
        <v>171</v>
      </c>
      <c r="AK137" s="50" t="s">
        <v>171</v>
      </c>
      <c r="AL137" s="50" t="s">
        <v>171</v>
      </c>
    </row>
    <row r="138" spans="2:38">
      <c r="B138" s="26">
        <v>145</v>
      </c>
      <c r="C138" s="11" t="s">
        <v>18</v>
      </c>
      <c r="D138" s="6" t="str">
        <f t="shared" si="180"/>
        <v>ELE</v>
      </c>
      <c r="E138" s="11" t="s">
        <v>79</v>
      </c>
      <c r="F138" s="6" t="str">
        <f t="shared" si="149"/>
        <v>CZ</v>
      </c>
      <c r="G138" s="22" t="str">
        <f t="shared" si="181"/>
        <v>PASTI</v>
      </c>
      <c r="H138" s="6" t="s">
        <v>49</v>
      </c>
      <c r="I138" s="42" t="s">
        <v>224</v>
      </c>
      <c r="J138" s="42" t="s">
        <v>224</v>
      </c>
      <c r="K138" s="42" t="s">
        <v>224</v>
      </c>
      <c r="L138" s="42">
        <f t="shared" si="182"/>
        <v>6.0000000000000001E-3</v>
      </c>
      <c r="M138" s="43">
        <f t="shared" si="179"/>
        <v>1726.9939999999999</v>
      </c>
      <c r="N138" s="43">
        <f t="shared" si="177"/>
        <v>348.00000000000023</v>
      </c>
      <c r="O138" s="43" t="str">
        <f t="shared" si="178"/>
        <v/>
      </c>
      <c r="P138" s="32"/>
      <c r="Q138" s="32"/>
      <c r="R138" s="48">
        <v>6.0000000000000001E-3</v>
      </c>
      <c r="S138" s="50" t="s">
        <v>171</v>
      </c>
      <c r="T138" s="50" t="s">
        <v>171</v>
      </c>
      <c r="U138" s="50" t="s">
        <v>171</v>
      </c>
      <c r="V138" s="50">
        <v>0.69399999999999995</v>
      </c>
      <c r="W138" s="50">
        <v>0.30000000000000004</v>
      </c>
      <c r="X138" s="50" t="s">
        <v>171</v>
      </c>
      <c r="Y138" s="50">
        <v>3</v>
      </c>
      <c r="Z138" s="50">
        <v>36</v>
      </c>
      <c r="AA138" s="50">
        <v>424.99999999999994</v>
      </c>
      <c r="AB138" s="50">
        <v>1262</v>
      </c>
      <c r="AC138" s="50">
        <v>186</v>
      </c>
      <c r="AD138" s="50">
        <v>109</v>
      </c>
      <c r="AE138" s="50">
        <v>42.000000000000227</v>
      </c>
      <c r="AF138" s="50">
        <v>4</v>
      </c>
      <c r="AG138" s="50">
        <v>7</v>
      </c>
      <c r="AH138" s="50" t="s">
        <v>171</v>
      </c>
      <c r="AI138" s="50" t="s">
        <v>171</v>
      </c>
      <c r="AJ138" s="50" t="s">
        <v>171</v>
      </c>
      <c r="AK138" s="50" t="s">
        <v>171</v>
      </c>
      <c r="AL138" s="50" t="s">
        <v>171</v>
      </c>
    </row>
    <row r="139" spans="2:38">
      <c r="B139" s="26">
        <v>150</v>
      </c>
      <c r="C139" s="11" t="s">
        <v>19</v>
      </c>
      <c r="D139" s="6" t="str">
        <f t="shared" si="180"/>
        <v xml:space="preserve">\I: </v>
      </c>
      <c r="E139" s="11" t="s">
        <v>80</v>
      </c>
      <c r="F139" s="6" t="str">
        <f t="shared" si="149"/>
        <v>CZ</v>
      </c>
      <c r="G139" s="22" t="str">
        <f t="shared" si="181"/>
        <v>PASTI</v>
      </c>
      <c r="H139" s="6" t="s">
        <v>50</v>
      </c>
      <c r="I139" s="42" t="s">
        <v>224</v>
      </c>
      <c r="J139" s="42" t="s">
        <v>224</v>
      </c>
      <c r="K139" s="42" t="s">
        <v>224</v>
      </c>
      <c r="L139" s="42" t="str">
        <f t="shared" si="182"/>
        <v/>
      </c>
      <c r="M139" s="43" t="str">
        <f t="shared" si="179"/>
        <v/>
      </c>
      <c r="N139" s="43" t="str">
        <f t="shared" si="177"/>
        <v/>
      </c>
      <c r="O139" s="43" t="str">
        <f t="shared" si="178"/>
        <v/>
      </c>
      <c r="P139" s="32"/>
      <c r="Q139" s="32"/>
      <c r="R139" s="48" t="s">
        <v>171</v>
      </c>
      <c r="S139" s="50" t="s">
        <v>171</v>
      </c>
      <c r="T139" s="50" t="s">
        <v>171</v>
      </c>
      <c r="U139" s="50" t="s">
        <v>171</v>
      </c>
      <c r="V139" s="50" t="s">
        <v>171</v>
      </c>
      <c r="W139" s="50" t="s">
        <v>171</v>
      </c>
      <c r="X139" s="50" t="s">
        <v>171</v>
      </c>
      <c r="Y139" s="50" t="s">
        <v>171</v>
      </c>
      <c r="Z139" s="50" t="s">
        <v>171</v>
      </c>
      <c r="AA139" s="50" t="s">
        <v>171</v>
      </c>
      <c r="AB139" s="50" t="s">
        <v>171</v>
      </c>
      <c r="AC139" s="50" t="s">
        <v>171</v>
      </c>
      <c r="AD139" s="50" t="s">
        <v>171</v>
      </c>
      <c r="AE139" s="50" t="s">
        <v>171</v>
      </c>
      <c r="AF139" s="50" t="s">
        <v>171</v>
      </c>
      <c r="AG139" s="50" t="s">
        <v>171</v>
      </c>
      <c r="AH139" s="50" t="s">
        <v>171</v>
      </c>
      <c r="AI139" s="50" t="s">
        <v>171</v>
      </c>
      <c r="AJ139" s="50" t="s">
        <v>171</v>
      </c>
      <c r="AK139" s="50" t="s">
        <v>171</v>
      </c>
      <c r="AL139" s="50" t="s">
        <v>171</v>
      </c>
    </row>
    <row r="140" spans="2:38">
      <c r="B140" s="26">
        <v>155</v>
      </c>
      <c r="C140" s="11" t="s">
        <v>20</v>
      </c>
      <c r="D140" s="6" t="str">
        <f t="shared" si="180"/>
        <v xml:space="preserve">\I: </v>
      </c>
      <c r="E140" s="11" t="s">
        <v>72</v>
      </c>
      <c r="F140" s="6" t="str">
        <f t="shared" si="149"/>
        <v>CZ</v>
      </c>
      <c r="G140" s="22" t="str">
        <f t="shared" si="181"/>
        <v>PASTI</v>
      </c>
      <c r="H140" s="6" t="s">
        <v>42</v>
      </c>
      <c r="I140" s="42" t="s">
        <v>224</v>
      </c>
      <c r="J140" s="42" t="s">
        <v>224</v>
      </c>
      <c r="K140" s="42" t="s">
        <v>224</v>
      </c>
      <c r="L140" s="42" t="str">
        <f t="shared" si="182"/>
        <v/>
      </c>
      <c r="M140" s="43" t="str">
        <f t="shared" si="179"/>
        <v/>
      </c>
      <c r="N140" s="43" t="str">
        <f t="shared" si="177"/>
        <v/>
      </c>
      <c r="O140" s="43" t="str">
        <f t="shared" si="178"/>
        <v/>
      </c>
      <c r="P140" s="32"/>
      <c r="Q140" s="32"/>
      <c r="R140" s="48" t="s">
        <v>171</v>
      </c>
      <c r="S140" s="50" t="s">
        <v>171</v>
      </c>
      <c r="T140" s="50" t="s">
        <v>171</v>
      </c>
      <c r="U140" s="50" t="s">
        <v>171</v>
      </c>
      <c r="V140" s="50" t="s">
        <v>171</v>
      </c>
      <c r="W140" s="50" t="s">
        <v>171</v>
      </c>
      <c r="X140" s="50" t="s">
        <v>171</v>
      </c>
      <c r="Y140" s="50" t="s">
        <v>171</v>
      </c>
      <c r="Z140" s="50" t="s">
        <v>171</v>
      </c>
      <c r="AA140" s="50" t="s">
        <v>171</v>
      </c>
      <c r="AB140" s="50" t="s">
        <v>171</v>
      </c>
      <c r="AC140" s="50" t="s">
        <v>171</v>
      </c>
      <c r="AD140" s="50" t="s">
        <v>171</v>
      </c>
      <c r="AE140" s="50" t="s">
        <v>171</v>
      </c>
      <c r="AF140" s="50" t="s">
        <v>171</v>
      </c>
      <c r="AG140" s="50" t="s">
        <v>171</v>
      </c>
      <c r="AH140" s="50" t="s">
        <v>171</v>
      </c>
      <c r="AI140" s="50" t="s">
        <v>171</v>
      </c>
      <c r="AJ140" s="50" t="s">
        <v>171</v>
      </c>
      <c r="AK140" s="50" t="s">
        <v>171</v>
      </c>
      <c r="AL140" s="50" t="s">
        <v>171</v>
      </c>
    </row>
    <row r="141" spans="2:38">
      <c r="B141" s="60">
        <v>160</v>
      </c>
      <c r="C141" s="61" t="s">
        <v>21</v>
      </c>
      <c r="D141" s="5" t="str">
        <f t="shared" si="180"/>
        <v xml:space="preserve">\I: </v>
      </c>
      <c r="E141" s="61" t="s">
        <v>170</v>
      </c>
      <c r="F141" s="5" t="str">
        <f t="shared" si="149"/>
        <v>CZ</v>
      </c>
      <c r="G141" s="36" t="str">
        <f t="shared" si="181"/>
        <v>PASTI</v>
      </c>
      <c r="H141" s="5" t="s">
        <v>169</v>
      </c>
      <c r="I141" s="52" t="s">
        <v>224</v>
      </c>
      <c r="J141" s="52" t="s">
        <v>224</v>
      </c>
      <c r="K141" s="52" t="s">
        <v>224</v>
      </c>
      <c r="L141" s="52" t="str">
        <f t="shared" si="182"/>
        <v/>
      </c>
      <c r="M141" s="44" t="str">
        <f t="shared" si="179"/>
        <v/>
      </c>
      <c r="N141" s="44" t="str">
        <f t="shared" si="177"/>
        <v/>
      </c>
      <c r="O141" s="44" t="str">
        <f t="shared" si="178"/>
        <v/>
      </c>
      <c r="P141" s="32"/>
      <c r="Q141" s="32"/>
      <c r="R141" s="49" t="s">
        <v>171</v>
      </c>
      <c r="S141" s="51" t="s">
        <v>171</v>
      </c>
      <c r="T141" s="51" t="s">
        <v>171</v>
      </c>
      <c r="U141" s="51" t="s">
        <v>171</v>
      </c>
      <c r="V141" s="51" t="s">
        <v>171</v>
      </c>
      <c r="W141" s="51" t="s">
        <v>171</v>
      </c>
      <c r="X141" s="51" t="s">
        <v>171</v>
      </c>
      <c r="Y141" s="51" t="s">
        <v>171</v>
      </c>
      <c r="Z141" s="51" t="s">
        <v>171</v>
      </c>
      <c r="AA141" s="51" t="s">
        <v>171</v>
      </c>
      <c r="AB141" s="51" t="s">
        <v>171</v>
      </c>
      <c r="AC141" s="51" t="s">
        <v>171</v>
      </c>
      <c r="AD141" s="51" t="s">
        <v>171</v>
      </c>
      <c r="AE141" s="51" t="s">
        <v>171</v>
      </c>
      <c r="AF141" s="51" t="s">
        <v>171</v>
      </c>
      <c r="AG141" s="51" t="s">
        <v>171</v>
      </c>
      <c r="AH141" s="51" t="s">
        <v>171</v>
      </c>
      <c r="AI141" s="51" t="s">
        <v>171</v>
      </c>
      <c r="AJ141" s="51" t="s">
        <v>171</v>
      </c>
      <c r="AK141" s="51" t="s">
        <v>171</v>
      </c>
      <c r="AL141" s="51" t="s">
        <v>171</v>
      </c>
    </row>
    <row r="142" spans="2:38">
      <c r="B142" s="26">
        <v>9</v>
      </c>
      <c r="C142" t="s">
        <v>1</v>
      </c>
      <c r="D142" s="6" t="str">
        <f>IF(SUM(I142:O142)=0,"\I: ","ELE")</f>
        <v xml:space="preserve">\I: </v>
      </c>
      <c r="E142" s="11" t="s">
        <v>70</v>
      </c>
      <c r="F142" s="34" t="s">
        <v>106</v>
      </c>
      <c r="G142" s="22" t="str">
        <f>$G$7</f>
        <v>PASTI</v>
      </c>
      <c r="H142" s="22" t="s">
        <v>40</v>
      </c>
      <c r="I142" s="42" t="str">
        <f>$L142</f>
        <v/>
      </c>
      <c r="J142" s="42" t="str">
        <f>$L142</f>
        <v/>
      </c>
      <c r="K142" s="42" t="str">
        <f>$L142</f>
        <v/>
      </c>
      <c r="L142" s="42" t="str">
        <f>IF(R142="","",R142/4)</f>
        <v/>
      </c>
      <c r="M142" s="43" t="str">
        <f>IF(SUM(S142:AB142)=0,"",SUM(S142:AB142))</f>
        <v/>
      </c>
      <c r="N142" s="43" t="str">
        <f>IF(SUM(AC142:AG142)=0,"",SUM(AC142:AG142))</f>
        <v/>
      </c>
      <c r="O142" s="43" t="str">
        <f>IF(SUM(AH142:AL142)=0,"",SUM(AH142:AL142))</f>
        <v/>
      </c>
      <c r="P142" s="32"/>
      <c r="Q142" s="32"/>
      <c r="R142" s="48" t="s">
        <v>171</v>
      </c>
      <c r="S142" s="50" t="s">
        <v>171</v>
      </c>
      <c r="T142" s="50" t="s">
        <v>171</v>
      </c>
      <c r="U142" s="50" t="s">
        <v>171</v>
      </c>
      <c r="V142" s="50" t="s">
        <v>171</v>
      </c>
      <c r="W142" s="50" t="s">
        <v>171</v>
      </c>
      <c r="X142" s="50" t="s">
        <v>171</v>
      </c>
      <c r="Y142" s="50" t="s">
        <v>171</v>
      </c>
      <c r="Z142" s="50" t="s">
        <v>171</v>
      </c>
      <c r="AA142" s="50" t="s">
        <v>171</v>
      </c>
      <c r="AB142" s="50" t="s">
        <v>171</v>
      </c>
      <c r="AC142" s="50" t="s">
        <v>171</v>
      </c>
      <c r="AD142" s="50" t="s">
        <v>171</v>
      </c>
      <c r="AE142" s="50" t="s">
        <v>171</v>
      </c>
      <c r="AF142" s="50" t="s">
        <v>171</v>
      </c>
      <c r="AG142" s="50" t="s">
        <v>171</v>
      </c>
      <c r="AH142" s="50" t="s">
        <v>171</v>
      </c>
      <c r="AI142" s="50" t="s">
        <v>171</v>
      </c>
      <c r="AJ142" s="50" t="s">
        <v>171</v>
      </c>
      <c r="AK142" s="50" t="s">
        <v>171</v>
      </c>
      <c r="AL142" s="50" t="s">
        <v>171</v>
      </c>
    </row>
    <row r="143" spans="2:38">
      <c r="B143" s="26"/>
      <c r="C143" s="23" t="s">
        <v>92</v>
      </c>
      <c r="D143" s="6" t="str">
        <f t="shared" ref="D143" si="183">IF(SUM(I143:O143)=0,"\I: ","ELE")</f>
        <v>ELE</v>
      </c>
      <c r="E143" s="11" t="s">
        <v>71</v>
      </c>
      <c r="F143" s="6" t="str">
        <f>F142</f>
        <v>DE</v>
      </c>
      <c r="G143" s="22" t="str">
        <f>$G$7</f>
        <v>PASTI</v>
      </c>
      <c r="H143" t="s">
        <v>41</v>
      </c>
      <c r="I143" s="42">
        <f>IF(SUM(I144:I146)=0,"",SUM(I144:I146))</f>
        <v>4753.8562499999998</v>
      </c>
      <c r="J143" s="42">
        <f t="shared" ref="J143:L143" si="184">IF(SUM(J144:J146)=0,"",SUM(J144:J146))</f>
        <v>4753.8562499999998</v>
      </c>
      <c r="K143" s="42">
        <f t="shared" si="184"/>
        <v>4753.8562499999998</v>
      </c>
      <c r="L143" s="42">
        <f t="shared" si="184"/>
        <v>4753.8562499999998</v>
      </c>
      <c r="M143" s="43">
        <f>IF(SUM(M144:M146)=0,"",SUM(M144:M146))</f>
        <v>2474</v>
      </c>
      <c r="N143" s="43">
        <f t="shared" ref="N143:O143" si="185">IF(SUM(N144:N146)=0,"",SUM(N144:N146))</f>
        <v>3046</v>
      </c>
      <c r="O143" s="43">
        <f t="shared" si="185"/>
        <v>1056</v>
      </c>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row>
    <row r="144" spans="2:38">
      <c r="B144" s="26">
        <v>14</v>
      </c>
      <c r="C144" s="30" t="s">
        <v>2</v>
      </c>
      <c r="D144" s="6" t="s">
        <v>90</v>
      </c>
      <c r="E144" s="26"/>
      <c r="F144" s="6" t="str">
        <f t="shared" ref="F144:F168" si="186">F143</f>
        <v>DE</v>
      </c>
      <c r="G144" s="6" t="s">
        <v>90</v>
      </c>
      <c r="H144" s="28"/>
      <c r="I144" s="33">
        <f>$L144</f>
        <v>750.32500000000005</v>
      </c>
      <c r="J144" s="33">
        <f t="shared" ref="I144:K146" si="187">$L144</f>
        <v>750.32500000000005</v>
      </c>
      <c r="K144" s="33">
        <f t="shared" si="187"/>
        <v>750.32500000000005</v>
      </c>
      <c r="L144" s="33">
        <f>IF(R144="","",R144/4)</f>
        <v>750.32500000000005</v>
      </c>
      <c r="M144" s="33">
        <f>IF(SUM(S144:AB144)=0,"",SUM(S144:AB144))</f>
        <v>1073</v>
      </c>
      <c r="N144" s="33">
        <f>IF(SUM(AC144:AG144)=0,"",SUM(AC144:AG144))</f>
        <v>2326</v>
      </c>
      <c r="O144" s="33" t="str">
        <f>IF(SUM(AH144:AL144)=0,"",SUM(AH144:AL144))</f>
        <v/>
      </c>
      <c r="P144" s="33"/>
      <c r="Q144" s="33"/>
      <c r="R144" s="48">
        <v>3001.3</v>
      </c>
      <c r="S144" s="50" t="s">
        <v>171</v>
      </c>
      <c r="T144" s="50" t="s">
        <v>171</v>
      </c>
      <c r="U144" s="50" t="s">
        <v>171</v>
      </c>
      <c r="V144" s="50">
        <v>348</v>
      </c>
      <c r="W144" s="50" t="s">
        <v>171</v>
      </c>
      <c r="X144" s="50" t="s">
        <v>171</v>
      </c>
      <c r="Y144" s="50" t="s">
        <v>171</v>
      </c>
      <c r="Z144" s="50" t="s">
        <v>171</v>
      </c>
      <c r="AA144" s="50" t="s">
        <v>171</v>
      </c>
      <c r="AB144" s="50">
        <v>725</v>
      </c>
      <c r="AC144" s="50">
        <v>768</v>
      </c>
      <c r="AD144" s="50">
        <v>768</v>
      </c>
      <c r="AE144" s="50" t="s">
        <v>171</v>
      </c>
      <c r="AF144" s="50" t="s">
        <v>171</v>
      </c>
      <c r="AG144" s="50">
        <v>790</v>
      </c>
      <c r="AH144" s="50" t="s">
        <v>171</v>
      </c>
      <c r="AI144" s="50" t="s">
        <v>171</v>
      </c>
      <c r="AJ144" s="50" t="s">
        <v>171</v>
      </c>
      <c r="AK144" s="50" t="s">
        <v>171</v>
      </c>
      <c r="AL144" s="50" t="s">
        <v>171</v>
      </c>
    </row>
    <row r="145" spans="2:38">
      <c r="B145" s="26">
        <v>19</v>
      </c>
      <c r="C145" s="30" t="s">
        <v>99</v>
      </c>
      <c r="D145" s="6" t="s">
        <v>90</v>
      </c>
      <c r="E145" s="26"/>
      <c r="F145" s="6" t="str">
        <f t="shared" si="186"/>
        <v>DE</v>
      </c>
      <c r="G145" s="6" t="s">
        <v>90</v>
      </c>
      <c r="H145" s="28"/>
      <c r="I145" s="33" t="str">
        <f t="shared" si="187"/>
        <v/>
      </c>
      <c r="J145" s="33" t="str">
        <f t="shared" si="187"/>
        <v/>
      </c>
      <c r="K145" s="33" t="str">
        <f t="shared" si="187"/>
        <v/>
      </c>
      <c r="L145" s="33" t="str">
        <f>IF(R145="","",R145/4)</f>
        <v/>
      </c>
      <c r="M145" s="33" t="str">
        <f t="shared" ref="M145:M146" si="188">IF(SUM(S145:AB145)=0,"",SUM(S145:AB145))</f>
        <v/>
      </c>
      <c r="N145" s="33" t="str">
        <f t="shared" ref="N145:N146" si="189">IF(SUM(AC145:AG145)=0,"",SUM(AC145:AG145))</f>
        <v/>
      </c>
      <c r="O145" s="33" t="str">
        <f t="shared" ref="O145:O146" si="190">IF(SUM(AH145:AL145)=0,"",SUM(AH145:AL145))</f>
        <v/>
      </c>
      <c r="P145" s="33"/>
      <c r="Q145" s="33"/>
      <c r="R145" s="48" t="s">
        <v>171</v>
      </c>
      <c r="S145" s="50" t="s">
        <v>171</v>
      </c>
      <c r="T145" s="50" t="s">
        <v>171</v>
      </c>
      <c r="U145" s="50" t="s">
        <v>171</v>
      </c>
      <c r="V145" s="50" t="s">
        <v>171</v>
      </c>
      <c r="W145" s="50" t="s">
        <v>171</v>
      </c>
      <c r="X145" s="50" t="s">
        <v>171</v>
      </c>
      <c r="Y145" s="50" t="s">
        <v>171</v>
      </c>
      <c r="Z145" s="50" t="s">
        <v>171</v>
      </c>
      <c r="AA145" s="50" t="s">
        <v>171</v>
      </c>
      <c r="AB145" s="50" t="s">
        <v>171</v>
      </c>
      <c r="AC145" s="50" t="s">
        <v>171</v>
      </c>
      <c r="AD145" s="50" t="s">
        <v>171</v>
      </c>
      <c r="AE145" s="50" t="s">
        <v>171</v>
      </c>
      <c r="AF145" s="50" t="s">
        <v>171</v>
      </c>
      <c r="AG145" s="50" t="s">
        <v>171</v>
      </c>
      <c r="AH145" s="50" t="s">
        <v>171</v>
      </c>
      <c r="AI145" s="50" t="s">
        <v>171</v>
      </c>
      <c r="AJ145" s="50" t="s">
        <v>171</v>
      </c>
      <c r="AK145" s="50" t="s">
        <v>171</v>
      </c>
      <c r="AL145" s="50" t="s">
        <v>171</v>
      </c>
    </row>
    <row r="146" spans="2:38">
      <c r="B146" s="26">
        <v>24</v>
      </c>
      <c r="C146" s="30" t="s">
        <v>4</v>
      </c>
      <c r="D146" s="6" t="s">
        <v>90</v>
      </c>
      <c r="E146" s="26"/>
      <c r="F146" s="6" t="str">
        <f t="shared" si="186"/>
        <v>DE</v>
      </c>
      <c r="G146" s="6" t="s">
        <v>90</v>
      </c>
      <c r="H146" s="28"/>
      <c r="I146" s="33">
        <f t="shared" si="187"/>
        <v>4003.53125</v>
      </c>
      <c r="J146" s="33">
        <f t="shared" si="187"/>
        <v>4003.53125</v>
      </c>
      <c r="K146" s="33">
        <f t="shared" si="187"/>
        <v>4003.53125</v>
      </c>
      <c r="L146" s="33">
        <f>IF(R146="","",R146/4)</f>
        <v>4003.53125</v>
      </c>
      <c r="M146" s="33">
        <f t="shared" si="188"/>
        <v>1401</v>
      </c>
      <c r="N146" s="33">
        <f t="shared" si="189"/>
        <v>720</v>
      </c>
      <c r="O146" s="33">
        <f t="shared" si="190"/>
        <v>1056</v>
      </c>
      <c r="P146" s="33"/>
      <c r="Q146" s="33"/>
      <c r="R146" s="48">
        <v>16014.125</v>
      </c>
      <c r="S146" s="50" t="s">
        <v>171</v>
      </c>
      <c r="T146" s="50">
        <v>1382</v>
      </c>
      <c r="U146" s="50" t="s">
        <v>171</v>
      </c>
      <c r="V146" s="50" t="s">
        <v>171</v>
      </c>
      <c r="W146" s="50">
        <v>19</v>
      </c>
      <c r="X146" s="50" t="s">
        <v>171</v>
      </c>
      <c r="Y146" s="50" t="s">
        <v>171</v>
      </c>
      <c r="Z146" s="50" t="s">
        <v>171</v>
      </c>
      <c r="AA146" s="50" t="s">
        <v>171</v>
      </c>
      <c r="AB146" s="50" t="s">
        <v>171</v>
      </c>
      <c r="AC146" s="50" t="s">
        <v>171</v>
      </c>
      <c r="AD146" s="50" t="s">
        <v>171</v>
      </c>
      <c r="AE146" s="50" t="s">
        <v>171</v>
      </c>
      <c r="AF146" s="50">
        <v>720</v>
      </c>
      <c r="AG146" s="50" t="s">
        <v>171</v>
      </c>
      <c r="AH146" s="50" t="s">
        <v>171</v>
      </c>
      <c r="AI146" s="50" t="s">
        <v>171</v>
      </c>
      <c r="AJ146" s="50">
        <v>1056</v>
      </c>
      <c r="AK146" s="50" t="s">
        <v>171</v>
      </c>
      <c r="AL146" s="50" t="s">
        <v>171</v>
      </c>
    </row>
    <row r="147" spans="2:38">
      <c r="B147" s="26"/>
      <c r="C147" s="23" t="s">
        <v>92</v>
      </c>
      <c r="D147" s="6" t="str">
        <f t="shared" ref="D147" si="191">IF(SUM(I147:O147)=0,"\I: ","ELE")</f>
        <v>ELE</v>
      </c>
      <c r="E147" s="11" t="s">
        <v>75</v>
      </c>
      <c r="F147" s="6" t="str">
        <f t="shared" si="186"/>
        <v>DE</v>
      </c>
      <c r="G147" s="22" t="str">
        <f>$G$7</f>
        <v>PASTI</v>
      </c>
      <c r="H147" t="s">
        <v>45</v>
      </c>
      <c r="I147" s="42">
        <f>IF(SUM(I148:I150)=0,"",SUM(I148:I150))</f>
        <v>5212.4500000000007</v>
      </c>
      <c r="J147" s="42">
        <f t="shared" ref="J147:K147" si="192">IF(SUM(J148:J150)=0,"",SUM(J148:J150))</f>
        <v>5212.4500000000007</v>
      </c>
      <c r="K147" s="42">
        <f t="shared" si="192"/>
        <v>5212.4500000000007</v>
      </c>
      <c r="L147" s="42">
        <f>IF(SUM(L148:L150)=0,"",SUM(L148:L150))</f>
        <v>5212.4500000000007</v>
      </c>
      <c r="M147" s="43">
        <f>IF(SUM(M148:M150)=0,"",SUM(M148:M150))</f>
        <v>3706</v>
      </c>
      <c r="N147" s="43">
        <f>IF(SUM(N148:N150)=0,"",SUM(N148:N150))</f>
        <v>72</v>
      </c>
      <c r="O147" s="43" t="str">
        <f>IF(SUM(O148:O150)=0,"",SUM(O148:O150))</f>
        <v/>
      </c>
      <c r="P147" s="32"/>
      <c r="Q147" s="32"/>
      <c r="R147" s="43"/>
      <c r="S147" s="43"/>
      <c r="T147" s="43"/>
      <c r="U147" s="43"/>
      <c r="V147" s="43"/>
      <c r="W147" s="43"/>
      <c r="X147" s="43"/>
      <c r="Y147" s="43"/>
      <c r="Z147" s="43"/>
      <c r="AA147" s="43"/>
      <c r="AB147" s="43" t="s">
        <v>171</v>
      </c>
      <c r="AC147" s="43"/>
      <c r="AD147" s="43"/>
      <c r="AE147" s="43"/>
      <c r="AF147" s="43"/>
      <c r="AG147" s="43" t="s">
        <v>171</v>
      </c>
      <c r="AH147" s="43"/>
      <c r="AI147" s="43"/>
      <c r="AJ147" s="43"/>
      <c r="AK147" s="43"/>
      <c r="AL147" s="43"/>
    </row>
    <row r="148" spans="2:38">
      <c r="B148" s="26">
        <v>35</v>
      </c>
      <c r="C148" s="30" t="s">
        <v>2</v>
      </c>
      <c r="D148" s="6" t="s">
        <v>90</v>
      </c>
      <c r="E148" s="26"/>
      <c r="F148" s="6" t="str">
        <f t="shared" si="186"/>
        <v>DE</v>
      </c>
      <c r="G148" s="6" t="s">
        <v>90</v>
      </c>
      <c r="H148" s="28"/>
      <c r="I148" s="33">
        <f t="shared" ref="I148:K152" si="193">$L148</f>
        <v>1262.75</v>
      </c>
      <c r="J148" s="33">
        <f t="shared" si="193"/>
        <v>1262.75</v>
      </c>
      <c r="K148" s="33">
        <f t="shared" si="193"/>
        <v>1262.75</v>
      </c>
      <c r="L148" s="33">
        <f>IF(R148="","",R148/4)</f>
        <v>1262.75</v>
      </c>
      <c r="M148" s="33">
        <f>IF(SUM(S148:AB148)=0,"",SUM(S148:AB148))</f>
        <v>3706</v>
      </c>
      <c r="N148" s="33" t="str">
        <f>IF(SUM(AC148:AG148)=0,"",SUM(AC148:AG148))</f>
        <v/>
      </c>
      <c r="O148" s="33" t="str">
        <f>IF(SUM(AH148:AL148)=0,"",SUM(AH148:AL148))</f>
        <v/>
      </c>
      <c r="P148" s="33"/>
      <c r="Q148" s="33"/>
      <c r="R148" s="48">
        <v>5051</v>
      </c>
      <c r="S148" s="50" t="s">
        <v>171</v>
      </c>
      <c r="T148" s="50">
        <v>936</v>
      </c>
      <c r="U148" s="50" t="s">
        <v>171</v>
      </c>
      <c r="V148" s="50" t="s">
        <v>171</v>
      </c>
      <c r="W148" s="50" t="s">
        <v>171</v>
      </c>
      <c r="X148" s="50" t="s">
        <v>171</v>
      </c>
      <c r="Y148" s="50" t="s">
        <v>171</v>
      </c>
      <c r="Z148" s="50">
        <v>1720</v>
      </c>
      <c r="AA148" s="50">
        <v>1050</v>
      </c>
      <c r="AB148" s="50" t="s">
        <v>171</v>
      </c>
      <c r="AC148" s="50" t="s">
        <v>171</v>
      </c>
      <c r="AD148" s="50" t="s">
        <v>171</v>
      </c>
      <c r="AE148" s="50" t="s">
        <v>171</v>
      </c>
      <c r="AF148" s="50" t="s">
        <v>171</v>
      </c>
      <c r="AG148" s="50" t="s">
        <v>171</v>
      </c>
      <c r="AH148" s="50" t="s">
        <v>171</v>
      </c>
      <c r="AI148" s="50" t="s">
        <v>171</v>
      </c>
      <c r="AJ148" s="50" t="s">
        <v>171</v>
      </c>
      <c r="AK148" s="50" t="s">
        <v>171</v>
      </c>
      <c r="AL148" s="50" t="s">
        <v>171</v>
      </c>
    </row>
    <row r="149" spans="2:38">
      <c r="B149" s="26">
        <v>40</v>
      </c>
      <c r="C149" s="30" t="s">
        <v>99</v>
      </c>
      <c r="D149" s="6" t="s">
        <v>90</v>
      </c>
      <c r="E149" s="26"/>
      <c r="F149" s="6" t="str">
        <f t="shared" si="186"/>
        <v>DE</v>
      </c>
      <c r="G149" s="6" t="s">
        <v>90</v>
      </c>
      <c r="H149" s="28"/>
      <c r="I149" s="33" t="str">
        <f t="shared" si="193"/>
        <v/>
      </c>
      <c r="J149" s="33" t="str">
        <f t="shared" si="193"/>
        <v/>
      </c>
      <c r="K149" s="33" t="str">
        <f t="shared" si="193"/>
        <v/>
      </c>
      <c r="L149" s="33" t="str">
        <f>IF(R149="","",R149/4)</f>
        <v/>
      </c>
      <c r="M149" s="33" t="str">
        <f t="shared" ref="M149:M150" si="194">IF(SUM(S149:AB149)=0,"",SUM(S149:AB149))</f>
        <v/>
      </c>
      <c r="N149" s="33" t="str">
        <f t="shared" ref="N149:N150" si="195">IF(SUM(AC149:AG149)=0,"",SUM(AC149:AG149))</f>
        <v/>
      </c>
      <c r="O149" s="33" t="str">
        <f t="shared" ref="O149:O150" si="196">IF(SUM(AH149:AL149)=0,"",SUM(AH149:AL149))</f>
        <v/>
      </c>
      <c r="P149" s="33"/>
      <c r="Q149" s="33"/>
      <c r="R149" s="48" t="s">
        <v>171</v>
      </c>
      <c r="S149" s="50" t="s">
        <v>171</v>
      </c>
      <c r="T149" s="50" t="s">
        <v>171</v>
      </c>
      <c r="U149" s="50" t="s">
        <v>171</v>
      </c>
      <c r="V149" s="50" t="s">
        <v>171</v>
      </c>
      <c r="W149" s="50" t="s">
        <v>171</v>
      </c>
      <c r="X149" s="50" t="s">
        <v>171</v>
      </c>
      <c r="Y149" s="50" t="s">
        <v>171</v>
      </c>
      <c r="Z149" s="50" t="s">
        <v>171</v>
      </c>
      <c r="AA149" s="50" t="s">
        <v>171</v>
      </c>
      <c r="AB149" s="50" t="s">
        <v>171</v>
      </c>
      <c r="AC149" s="50" t="s">
        <v>171</v>
      </c>
      <c r="AD149" s="50" t="s">
        <v>171</v>
      </c>
      <c r="AE149" s="50" t="s">
        <v>171</v>
      </c>
      <c r="AF149" s="50" t="s">
        <v>171</v>
      </c>
      <c r="AG149" s="50" t="s">
        <v>171</v>
      </c>
      <c r="AH149" s="50" t="s">
        <v>171</v>
      </c>
      <c r="AI149" s="50" t="s">
        <v>171</v>
      </c>
      <c r="AJ149" s="50" t="s">
        <v>171</v>
      </c>
      <c r="AK149" s="50" t="s">
        <v>171</v>
      </c>
      <c r="AL149" s="50" t="s">
        <v>171</v>
      </c>
    </row>
    <row r="150" spans="2:38">
      <c r="B150" s="26">
        <v>45</v>
      </c>
      <c r="C150" s="30" t="s">
        <v>4</v>
      </c>
      <c r="D150" s="6" t="s">
        <v>90</v>
      </c>
      <c r="E150" s="26"/>
      <c r="F150" s="6" t="str">
        <f t="shared" si="186"/>
        <v>DE</v>
      </c>
      <c r="G150" s="6" t="s">
        <v>90</v>
      </c>
      <c r="H150" s="28"/>
      <c r="I150" s="33">
        <f t="shared" si="193"/>
        <v>3949.7000000000003</v>
      </c>
      <c r="J150" s="33">
        <f t="shared" si="193"/>
        <v>3949.7000000000003</v>
      </c>
      <c r="K150" s="33">
        <f t="shared" si="193"/>
        <v>3949.7000000000003</v>
      </c>
      <c r="L150" s="33">
        <f>IF(R150="","",R150/4)</f>
        <v>3949.7000000000003</v>
      </c>
      <c r="M150" s="33" t="str">
        <f t="shared" si="194"/>
        <v/>
      </c>
      <c r="N150" s="33">
        <f t="shared" si="195"/>
        <v>72</v>
      </c>
      <c r="O150" s="33" t="str">
        <f t="shared" si="196"/>
        <v/>
      </c>
      <c r="P150" s="33"/>
      <c r="Q150" s="33"/>
      <c r="R150" s="48">
        <v>15798.800000000001</v>
      </c>
      <c r="S150" s="50" t="s">
        <v>171</v>
      </c>
      <c r="T150" s="50" t="s">
        <v>171</v>
      </c>
      <c r="U150" s="50" t="s">
        <v>171</v>
      </c>
      <c r="V150" s="50" t="s">
        <v>171</v>
      </c>
      <c r="W150" s="50" t="s">
        <v>171</v>
      </c>
      <c r="X150" s="50" t="s">
        <v>171</v>
      </c>
      <c r="Y150" s="50" t="s">
        <v>171</v>
      </c>
      <c r="Z150" s="50" t="s">
        <v>171</v>
      </c>
      <c r="AA150" s="50" t="s">
        <v>171</v>
      </c>
      <c r="AB150" s="50" t="s">
        <v>171</v>
      </c>
      <c r="AC150" s="50" t="s">
        <v>171</v>
      </c>
      <c r="AD150" s="50" t="s">
        <v>171</v>
      </c>
      <c r="AE150" s="50" t="s">
        <v>171</v>
      </c>
      <c r="AF150" s="50">
        <v>72</v>
      </c>
      <c r="AG150" s="50" t="s">
        <v>171</v>
      </c>
      <c r="AH150" s="50" t="s">
        <v>171</v>
      </c>
      <c r="AI150" s="50" t="s">
        <v>171</v>
      </c>
      <c r="AJ150" s="50" t="s">
        <v>171</v>
      </c>
      <c r="AK150" s="50" t="s">
        <v>171</v>
      </c>
      <c r="AL150" s="50" t="s">
        <v>171</v>
      </c>
    </row>
    <row r="151" spans="2:38">
      <c r="B151" s="31">
        <v>51</v>
      </c>
      <c r="C151" t="s">
        <v>7</v>
      </c>
      <c r="D151" s="6" t="str">
        <f t="shared" ref="D151:D153" si="197">IF(SUM(I151:O151)=0,"\I: ","ELE")</f>
        <v>ELE</v>
      </c>
      <c r="E151" s="11" t="s">
        <v>76</v>
      </c>
      <c r="F151" s="6" t="str">
        <f t="shared" si="186"/>
        <v>DE</v>
      </c>
      <c r="G151" s="22" t="str">
        <f t="shared" ref="G151:G153" si="198">$G$7</f>
        <v>PASTI</v>
      </c>
      <c r="H151" t="s">
        <v>46</v>
      </c>
      <c r="I151" s="42">
        <f t="shared" si="193"/>
        <v>563.75</v>
      </c>
      <c r="J151" s="42">
        <f t="shared" si="193"/>
        <v>563.75</v>
      </c>
      <c r="K151" s="42">
        <f t="shared" si="193"/>
        <v>563.75</v>
      </c>
      <c r="L151" s="42">
        <f>IF(R151="","",R151/4)</f>
        <v>563.75</v>
      </c>
      <c r="M151" s="43">
        <f>IF(SUM(S151:AB151)=0,"",SUM(S151:AB151))</f>
        <v>3265.5</v>
      </c>
      <c r="N151" s="43">
        <f>IF(SUM(AC151:AG151)=0,"",SUM(AC151:AG151))</f>
        <v>2430.6</v>
      </c>
      <c r="O151" s="43" t="str">
        <f>IF(SUM(AH151:AL151)=0,"",SUM(AH151:AL151))</f>
        <v/>
      </c>
      <c r="P151" s="32"/>
      <c r="Q151" s="32"/>
      <c r="R151" s="48">
        <v>2255</v>
      </c>
      <c r="S151" s="50">
        <v>402</v>
      </c>
      <c r="T151" s="50" t="s">
        <v>171</v>
      </c>
      <c r="U151" s="50" t="s">
        <v>171</v>
      </c>
      <c r="V151" s="50" t="s">
        <v>171</v>
      </c>
      <c r="W151" s="50">
        <v>1025.5</v>
      </c>
      <c r="X151" s="50" t="s">
        <v>171</v>
      </c>
      <c r="Y151" s="50" t="s">
        <v>171</v>
      </c>
      <c r="Z151" s="50">
        <v>847</v>
      </c>
      <c r="AA151" s="50">
        <v>561</v>
      </c>
      <c r="AB151" s="50">
        <v>430</v>
      </c>
      <c r="AC151" s="50">
        <v>94.6</v>
      </c>
      <c r="AD151" s="50" t="s">
        <v>171</v>
      </c>
      <c r="AE151" s="50">
        <v>800</v>
      </c>
      <c r="AF151" s="50">
        <v>1536</v>
      </c>
      <c r="AG151" s="50" t="s">
        <v>171</v>
      </c>
      <c r="AH151" s="50" t="s">
        <v>171</v>
      </c>
      <c r="AI151" s="50" t="s">
        <v>171</v>
      </c>
      <c r="AJ151" s="50" t="s">
        <v>171</v>
      </c>
      <c r="AK151" s="50" t="s">
        <v>171</v>
      </c>
      <c r="AL151" s="50" t="s">
        <v>171</v>
      </c>
    </row>
    <row r="152" spans="2:38">
      <c r="B152" s="26">
        <v>56</v>
      </c>
      <c r="C152" t="s">
        <v>8</v>
      </c>
      <c r="D152" s="6" t="str">
        <f t="shared" si="197"/>
        <v>ELE</v>
      </c>
      <c r="E152" s="11" t="s">
        <v>77</v>
      </c>
      <c r="F152" s="6" t="str">
        <f t="shared" si="186"/>
        <v>DE</v>
      </c>
      <c r="G152" s="22" t="str">
        <f t="shared" si="198"/>
        <v>PASTI</v>
      </c>
      <c r="H152" t="s">
        <v>47</v>
      </c>
      <c r="I152" s="42">
        <f t="shared" si="193"/>
        <v>479.40999999999997</v>
      </c>
      <c r="J152" s="42">
        <f t="shared" si="193"/>
        <v>479.40999999999997</v>
      </c>
      <c r="K152" s="42">
        <f t="shared" si="193"/>
        <v>479.40999999999997</v>
      </c>
      <c r="L152" s="42">
        <f>IF(R152="","",R152/4)</f>
        <v>479.40999999999997</v>
      </c>
      <c r="M152" s="43">
        <f t="shared" ref="M152" si="199">IF(SUM(S152:AB152)=0,"",SUM(S152:AB152))</f>
        <v>605.20000000000005</v>
      </c>
      <c r="N152" s="43" t="str">
        <f t="shared" ref="N152" si="200">IF(SUM(AC152:AG152)=0,"",SUM(AC152:AG152))</f>
        <v/>
      </c>
      <c r="O152" s="43" t="str">
        <f t="shared" ref="O152" si="201">IF(SUM(AH152:AL152)=0,"",SUM(AH152:AL152))</f>
        <v/>
      </c>
      <c r="P152" s="32"/>
      <c r="Q152" s="32"/>
      <c r="R152" s="48">
        <v>1917.6399999999999</v>
      </c>
      <c r="S152" s="50">
        <v>1.3</v>
      </c>
      <c r="T152" s="50">
        <v>10.7</v>
      </c>
      <c r="U152" s="50">
        <v>10.199999999999999</v>
      </c>
      <c r="V152" s="50">
        <v>39</v>
      </c>
      <c r="W152" s="50" t="s">
        <v>171</v>
      </c>
      <c r="X152" s="50">
        <v>544</v>
      </c>
      <c r="Y152" s="50" t="s">
        <v>171</v>
      </c>
      <c r="Z152" s="50" t="s">
        <v>171</v>
      </c>
      <c r="AA152" s="50" t="s">
        <v>171</v>
      </c>
      <c r="AB152" s="50" t="s">
        <v>171</v>
      </c>
      <c r="AC152" s="50" t="s">
        <v>171</v>
      </c>
      <c r="AD152" s="50" t="s">
        <v>171</v>
      </c>
      <c r="AE152" s="50" t="s">
        <v>171</v>
      </c>
      <c r="AF152" s="50" t="s">
        <v>171</v>
      </c>
      <c r="AG152" s="50" t="s">
        <v>171</v>
      </c>
      <c r="AH152" s="50" t="s">
        <v>171</v>
      </c>
      <c r="AI152" s="50" t="s">
        <v>171</v>
      </c>
      <c r="AJ152" s="50" t="s">
        <v>171</v>
      </c>
      <c r="AK152" s="50" t="s">
        <v>171</v>
      </c>
      <c r="AL152" s="50" t="s">
        <v>171</v>
      </c>
    </row>
    <row r="153" spans="2:38">
      <c r="B153" s="26"/>
      <c r="C153" s="23" t="s">
        <v>93</v>
      </c>
      <c r="D153" s="6" t="str">
        <f t="shared" si="197"/>
        <v>ELE</v>
      </c>
      <c r="E153" s="11" t="s">
        <v>78</v>
      </c>
      <c r="F153" s="6" t="str">
        <f t="shared" si="186"/>
        <v>DE</v>
      </c>
      <c r="G153" s="22" t="str">
        <f t="shared" si="198"/>
        <v>PASTI</v>
      </c>
      <c r="H153" t="s">
        <v>48</v>
      </c>
      <c r="I153" s="42">
        <f>IF(SUM(I154:I156)=0,"",SUM(I154:I156))</f>
        <v>2125.91</v>
      </c>
      <c r="J153" s="42">
        <f t="shared" ref="J153:K153" si="202">IF(SUM(J154:J156)=0,"",SUM(J154:J156))</f>
        <v>2125.91</v>
      </c>
      <c r="K153" s="42">
        <f t="shared" si="202"/>
        <v>2125.91</v>
      </c>
      <c r="L153" s="42">
        <f>IF(SUM(L154:L156)=0,"",SUM(L154:L156))</f>
        <v>2125.91</v>
      </c>
      <c r="M153" s="43">
        <f>IF(SUM(M154:M156)=0,"",SUM(M154:M156))</f>
        <v>465</v>
      </c>
      <c r="N153" s="43" t="str">
        <f>IF(SUM(N154:N156)=0,"",SUM(N154:N156))</f>
        <v/>
      </c>
      <c r="O153" s="43" t="str">
        <f>IF(SUM(O154:O156)=0,"",SUM(O154:O156))</f>
        <v/>
      </c>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row>
    <row r="154" spans="2:38">
      <c r="B154" s="26">
        <v>61</v>
      </c>
      <c r="C154" s="29" t="s">
        <v>4</v>
      </c>
      <c r="D154" s="6" t="s">
        <v>90</v>
      </c>
      <c r="E154" s="27"/>
      <c r="F154" s="6" t="str">
        <f t="shared" si="186"/>
        <v>DE</v>
      </c>
      <c r="G154" s="6" t="s">
        <v>90</v>
      </c>
      <c r="H154" s="28"/>
      <c r="I154" s="33">
        <f t="shared" ref="I154:K162" si="203">$L154</f>
        <v>1716.2849999999999</v>
      </c>
      <c r="J154" s="33">
        <f t="shared" si="203"/>
        <v>1716.2849999999999</v>
      </c>
      <c r="K154" s="33">
        <f t="shared" si="203"/>
        <v>1716.2849999999999</v>
      </c>
      <c r="L154" s="33">
        <f t="shared" ref="L154:L159" si="204">IF(R154="","",R154/4)</f>
        <v>1716.2849999999999</v>
      </c>
      <c r="M154" s="33" t="str">
        <f t="shared" ref="M154:M159" si="205">IF(SUM(S154:AB154)=0,"",SUM(S154:AB154))</f>
        <v/>
      </c>
      <c r="N154" s="33" t="str">
        <f t="shared" ref="N154:N159" si="206">IF(SUM(AC154:AG154)=0,"",SUM(AC154:AG154))</f>
        <v/>
      </c>
      <c r="O154" s="33" t="str">
        <f t="shared" ref="O154:O159" si="207">IF(SUM(AH154:AL154)=0,"",SUM(AH154:AL154))</f>
        <v/>
      </c>
      <c r="P154" s="33"/>
      <c r="Q154" s="33"/>
      <c r="R154" s="48">
        <v>6865.1399999999994</v>
      </c>
      <c r="S154" s="50" t="s">
        <v>171</v>
      </c>
      <c r="T154" s="50" t="s">
        <v>171</v>
      </c>
      <c r="U154" s="50" t="s">
        <v>171</v>
      </c>
      <c r="V154" s="50" t="s">
        <v>171</v>
      </c>
      <c r="W154" s="50" t="s">
        <v>171</v>
      </c>
      <c r="X154" s="50" t="s">
        <v>171</v>
      </c>
      <c r="Y154" s="50" t="s">
        <v>171</v>
      </c>
      <c r="Z154" s="50" t="s">
        <v>171</v>
      </c>
      <c r="AA154" s="50" t="s">
        <v>171</v>
      </c>
      <c r="AB154" s="50" t="s">
        <v>171</v>
      </c>
      <c r="AC154" s="50" t="s">
        <v>171</v>
      </c>
      <c r="AD154" s="50" t="s">
        <v>171</v>
      </c>
      <c r="AE154" s="50" t="s">
        <v>171</v>
      </c>
      <c r="AF154" s="50" t="s">
        <v>171</v>
      </c>
      <c r="AG154" s="50" t="s">
        <v>171</v>
      </c>
      <c r="AH154" s="50" t="s">
        <v>171</v>
      </c>
      <c r="AI154" s="50" t="s">
        <v>171</v>
      </c>
      <c r="AJ154" s="50" t="s">
        <v>171</v>
      </c>
      <c r="AK154" s="50" t="s">
        <v>171</v>
      </c>
      <c r="AL154" s="50" t="s">
        <v>171</v>
      </c>
    </row>
    <row r="155" spans="2:38">
      <c r="B155" s="26">
        <v>71</v>
      </c>
      <c r="C155" s="29" t="s">
        <v>10</v>
      </c>
      <c r="D155" s="6" t="s">
        <v>90</v>
      </c>
      <c r="E155" s="27"/>
      <c r="F155" s="6" t="str">
        <f t="shared" si="186"/>
        <v>DE</v>
      </c>
      <c r="G155" s="6" t="s">
        <v>90</v>
      </c>
      <c r="H155" s="28"/>
      <c r="I155" s="33">
        <f t="shared" si="203"/>
        <v>380.47500000000002</v>
      </c>
      <c r="J155" s="33">
        <f t="shared" si="203"/>
        <v>380.47500000000002</v>
      </c>
      <c r="K155" s="33">
        <f t="shared" si="203"/>
        <v>380.47500000000002</v>
      </c>
      <c r="L155" s="33">
        <f t="shared" si="204"/>
        <v>380.47500000000002</v>
      </c>
      <c r="M155" s="33">
        <f t="shared" si="205"/>
        <v>465</v>
      </c>
      <c r="N155" s="33" t="str">
        <f t="shared" si="206"/>
        <v/>
      </c>
      <c r="O155" s="33" t="str">
        <f t="shared" si="207"/>
        <v/>
      </c>
      <c r="P155" s="33"/>
      <c r="Q155" s="33"/>
      <c r="R155" s="48">
        <v>1521.9</v>
      </c>
      <c r="S155" s="50" t="s">
        <v>171</v>
      </c>
      <c r="T155" s="50">
        <v>465</v>
      </c>
      <c r="U155" s="50" t="s">
        <v>171</v>
      </c>
      <c r="V155" s="50" t="s">
        <v>171</v>
      </c>
      <c r="W155" s="50" t="s">
        <v>171</v>
      </c>
      <c r="X155" s="50" t="s">
        <v>171</v>
      </c>
      <c r="Y155" s="50" t="s">
        <v>171</v>
      </c>
      <c r="Z155" s="50" t="s">
        <v>171</v>
      </c>
      <c r="AA155" s="50" t="s">
        <v>171</v>
      </c>
      <c r="AB155" s="50" t="s">
        <v>171</v>
      </c>
      <c r="AC155" s="50" t="s">
        <v>171</v>
      </c>
      <c r="AD155" s="50" t="s">
        <v>171</v>
      </c>
      <c r="AE155" s="50" t="s">
        <v>171</v>
      </c>
      <c r="AF155" s="50" t="s">
        <v>171</v>
      </c>
      <c r="AG155" s="50" t="s">
        <v>171</v>
      </c>
      <c r="AH155" s="50" t="s">
        <v>171</v>
      </c>
      <c r="AI155" s="50" t="s">
        <v>171</v>
      </c>
      <c r="AJ155" s="50" t="s">
        <v>171</v>
      </c>
      <c r="AK155" s="50" t="s">
        <v>171</v>
      </c>
      <c r="AL155" s="50" t="s">
        <v>171</v>
      </c>
    </row>
    <row r="156" spans="2:38">
      <c r="B156" s="26">
        <v>76</v>
      </c>
      <c r="C156" s="29" t="s">
        <v>101</v>
      </c>
      <c r="D156" s="6" t="s">
        <v>90</v>
      </c>
      <c r="E156" s="27"/>
      <c r="F156" s="6" t="str">
        <f t="shared" si="186"/>
        <v>DE</v>
      </c>
      <c r="G156" s="6" t="s">
        <v>90</v>
      </c>
      <c r="H156" s="28"/>
      <c r="I156" s="33">
        <f t="shared" si="203"/>
        <v>29.15</v>
      </c>
      <c r="J156" s="33">
        <f t="shared" si="203"/>
        <v>29.15</v>
      </c>
      <c r="K156" s="33">
        <f t="shared" si="203"/>
        <v>29.15</v>
      </c>
      <c r="L156" s="33">
        <f t="shared" si="204"/>
        <v>29.15</v>
      </c>
      <c r="M156" s="33" t="str">
        <f t="shared" si="205"/>
        <v/>
      </c>
      <c r="N156" s="33" t="str">
        <f t="shared" si="206"/>
        <v/>
      </c>
      <c r="O156" s="33" t="str">
        <f t="shared" si="207"/>
        <v/>
      </c>
      <c r="P156" s="33"/>
      <c r="Q156" s="33"/>
      <c r="R156" s="48">
        <v>116.6</v>
      </c>
      <c r="S156" s="50" t="s">
        <v>171</v>
      </c>
      <c r="T156" s="50" t="s">
        <v>171</v>
      </c>
      <c r="U156" s="50" t="s">
        <v>171</v>
      </c>
      <c r="V156" s="50" t="s">
        <v>171</v>
      </c>
      <c r="W156" s="50" t="s">
        <v>171</v>
      </c>
      <c r="X156" s="50" t="s">
        <v>171</v>
      </c>
      <c r="Y156" s="50" t="s">
        <v>171</v>
      </c>
      <c r="Z156" s="50" t="s">
        <v>171</v>
      </c>
      <c r="AA156" s="50" t="s">
        <v>171</v>
      </c>
      <c r="AB156" s="50" t="s">
        <v>171</v>
      </c>
      <c r="AC156" s="50" t="s">
        <v>171</v>
      </c>
      <c r="AD156" s="50" t="s">
        <v>171</v>
      </c>
      <c r="AE156" s="50" t="s">
        <v>171</v>
      </c>
      <c r="AF156" s="50" t="s">
        <v>171</v>
      </c>
      <c r="AG156" s="50" t="s">
        <v>171</v>
      </c>
      <c r="AH156" s="50" t="s">
        <v>171</v>
      </c>
      <c r="AI156" s="50" t="s">
        <v>171</v>
      </c>
      <c r="AJ156" s="50" t="s">
        <v>171</v>
      </c>
      <c r="AK156" s="50" t="s">
        <v>171</v>
      </c>
      <c r="AL156" s="50" t="s">
        <v>171</v>
      </c>
    </row>
    <row r="157" spans="2:38">
      <c r="B157" s="26">
        <v>81</v>
      </c>
      <c r="C157" t="s">
        <v>12</v>
      </c>
      <c r="D157" s="6" t="str">
        <f t="shared" ref="D157:D160" si="208">IF(SUM(I157:O157)=0,"\I: ","ELE")</f>
        <v>ELE</v>
      </c>
      <c r="E157" s="11" t="s">
        <v>74</v>
      </c>
      <c r="F157" s="6" t="str">
        <f t="shared" si="186"/>
        <v>DE</v>
      </c>
      <c r="G157" s="22" t="str">
        <f t="shared" ref="G157:G160" si="209">$G$7</f>
        <v>PASTI</v>
      </c>
      <c r="H157" t="s">
        <v>44</v>
      </c>
      <c r="I157" s="42">
        <f t="shared" si="203"/>
        <v>556.12624999999991</v>
      </c>
      <c r="J157" s="42">
        <f t="shared" si="203"/>
        <v>556.12624999999991</v>
      </c>
      <c r="K157" s="42">
        <f t="shared" si="203"/>
        <v>556.12624999999991</v>
      </c>
      <c r="L157" s="42">
        <f t="shared" si="204"/>
        <v>556.12624999999991</v>
      </c>
      <c r="M157" s="43">
        <f t="shared" si="205"/>
        <v>60.6</v>
      </c>
      <c r="N157" s="43" t="str">
        <f t="shared" si="206"/>
        <v/>
      </c>
      <c r="O157" s="43" t="str">
        <f t="shared" si="207"/>
        <v/>
      </c>
      <c r="P157" s="32"/>
      <c r="Q157" s="32"/>
      <c r="R157" s="48">
        <v>2224.5049999999997</v>
      </c>
      <c r="S157" s="50" t="s">
        <v>171</v>
      </c>
      <c r="T157" s="50" t="s">
        <v>171</v>
      </c>
      <c r="U157" s="50" t="s">
        <v>171</v>
      </c>
      <c r="V157" s="50" t="s">
        <v>171</v>
      </c>
      <c r="W157" s="50" t="s">
        <v>171</v>
      </c>
      <c r="X157" s="50" t="s">
        <v>171</v>
      </c>
      <c r="Y157" s="50" t="s">
        <v>171</v>
      </c>
      <c r="Z157" s="50">
        <v>59</v>
      </c>
      <c r="AA157" s="50" t="s">
        <v>171</v>
      </c>
      <c r="AB157" s="50">
        <v>1.6</v>
      </c>
      <c r="AC157" s="50" t="s">
        <v>171</v>
      </c>
      <c r="AD157" s="50" t="s">
        <v>171</v>
      </c>
      <c r="AE157" s="50" t="s">
        <v>171</v>
      </c>
      <c r="AF157" s="50" t="s">
        <v>171</v>
      </c>
      <c r="AG157" s="50" t="s">
        <v>171</v>
      </c>
      <c r="AH157" s="50" t="s">
        <v>171</v>
      </c>
      <c r="AI157" s="50" t="s">
        <v>171</v>
      </c>
      <c r="AJ157" s="50" t="s">
        <v>171</v>
      </c>
      <c r="AK157" s="50" t="s">
        <v>171</v>
      </c>
      <c r="AL157" s="50" t="s">
        <v>171</v>
      </c>
    </row>
    <row r="158" spans="2:38">
      <c r="B158" s="26">
        <v>102</v>
      </c>
      <c r="C158" t="s">
        <v>13</v>
      </c>
      <c r="D158" s="6" t="str">
        <f t="shared" si="208"/>
        <v>ELE</v>
      </c>
      <c r="E158" s="11" t="s">
        <v>73</v>
      </c>
      <c r="F158" s="6" t="str">
        <f t="shared" si="186"/>
        <v>DE</v>
      </c>
      <c r="G158" s="22" t="str">
        <f t="shared" si="209"/>
        <v>PASTI</v>
      </c>
      <c r="H158" t="s">
        <v>43</v>
      </c>
      <c r="I158" s="42">
        <f t="shared" si="203"/>
        <v>758.84125000000006</v>
      </c>
      <c r="J158" s="42">
        <f t="shared" si="203"/>
        <v>758.84125000000006</v>
      </c>
      <c r="K158" s="42">
        <f t="shared" si="203"/>
        <v>758.84125000000006</v>
      </c>
      <c r="L158" s="42">
        <f t="shared" si="204"/>
        <v>758.84125000000006</v>
      </c>
      <c r="M158" s="43" t="str">
        <f t="shared" si="205"/>
        <v/>
      </c>
      <c r="N158" s="43" t="str">
        <f t="shared" si="206"/>
        <v/>
      </c>
      <c r="O158" s="43" t="str">
        <f t="shared" si="207"/>
        <v/>
      </c>
      <c r="P158" s="32"/>
      <c r="Q158" s="32"/>
      <c r="R158" s="48">
        <v>3035.3650000000002</v>
      </c>
      <c r="S158" s="50" t="s">
        <v>171</v>
      </c>
      <c r="T158" s="50" t="s">
        <v>171</v>
      </c>
      <c r="U158" s="50" t="s">
        <v>171</v>
      </c>
      <c r="V158" s="50" t="s">
        <v>171</v>
      </c>
      <c r="W158" s="50" t="s">
        <v>171</v>
      </c>
      <c r="X158" s="50" t="s">
        <v>171</v>
      </c>
      <c r="Y158" s="50" t="s">
        <v>171</v>
      </c>
      <c r="Z158" s="50" t="s">
        <v>171</v>
      </c>
      <c r="AA158" s="50" t="s">
        <v>171</v>
      </c>
      <c r="AB158" s="50" t="s">
        <v>171</v>
      </c>
      <c r="AC158" s="50" t="s">
        <v>171</v>
      </c>
      <c r="AD158" s="50" t="s">
        <v>171</v>
      </c>
      <c r="AE158" s="50" t="s">
        <v>171</v>
      </c>
      <c r="AF158" s="50" t="s">
        <v>171</v>
      </c>
      <c r="AG158" s="50" t="s">
        <v>171</v>
      </c>
      <c r="AH158" s="50" t="s">
        <v>171</v>
      </c>
      <c r="AI158" s="50" t="s">
        <v>171</v>
      </c>
      <c r="AJ158" s="50" t="s">
        <v>171</v>
      </c>
      <c r="AK158" s="50" t="s">
        <v>171</v>
      </c>
      <c r="AL158" s="50" t="s">
        <v>171</v>
      </c>
    </row>
    <row r="159" spans="2:38">
      <c r="B159" s="26">
        <v>119</v>
      </c>
      <c r="C159" t="s">
        <v>1</v>
      </c>
      <c r="D159" s="6" t="str">
        <f t="shared" si="208"/>
        <v xml:space="preserve">\I: </v>
      </c>
      <c r="E159" s="11" t="s">
        <v>68</v>
      </c>
      <c r="F159" s="6" t="str">
        <f t="shared" si="186"/>
        <v>DE</v>
      </c>
      <c r="G159" s="22" t="str">
        <f t="shared" si="209"/>
        <v>PASTI</v>
      </c>
      <c r="H159" s="6" t="s">
        <v>38</v>
      </c>
      <c r="I159" s="42" t="str">
        <f t="shared" si="203"/>
        <v/>
      </c>
      <c r="J159" s="42" t="str">
        <f t="shared" si="203"/>
        <v/>
      </c>
      <c r="K159" s="42" t="str">
        <f t="shared" si="203"/>
        <v/>
      </c>
      <c r="L159" s="42" t="str">
        <f t="shared" si="204"/>
        <v/>
      </c>
      <c r="M159" s="43" t="str">
        <f t="shared" si="205"/>
        <v/>
      </c>
      <c r="N159" s="43" t="str">
        <f t="shared" si="206"/>
        <v/>
      </c>
      <c r="O159" s="43" t="str">
        <f t="shared" si="207"/>
        <v/>
      </c>
      <c r="P159" s="32"/>
      <c r="Q159" s="32"/>
      <c r="R159" s="48" t="s">
        <v>171</v>
      </c>
      <c r="S159" s="50" t="s">
        <v>171</v>
      </c>
      <c r="T159" s="50" t="s">
        <v>171</v>
      </c>
      <c r="U159" s="50" t="s">
        <v>171</v>
      </c>
      <c r="V159" s="50" t="s">
        <v>171</v>
      </c>
      <c r="W159" s="50" t="s">
        <v>171</v>
      </c>
      <c r="X159" s="50" t="s">
        <v>171</v>
      </c>
      <c r="Y159" s="50" t="s">
        <v>171</v>
      </c>
      <c r="Z159" s="50" t="s">
        <v>171</v>
      </c>
      <c r="AA159" s="50" t="s">
        <v>171</v>
      </c>
      <c r="AB159" s="50" t="s">
        <v>171</v>
      </c>
      <c r="AC159" s="50" t="s">
        <v>171</v>
      </c>
      <c r="AD159" s="50" t="s">
        <v>171</v>
      </c>
      <c r="AE159" s="50" t="s">
        <v>171</v>
      </c>
      <c r="AF159" s="50" t="s">
        <v>171</v>
      </c>
      <c r="AG159" s="50" t="s">
        <v>171</v>
      </c>
      <c r="AH159" s="50" t="s">
        <v>171</v>
      </c>
      <c r="AI159" s="50" t="s">
        <v>171</v>
      </c>
      <c r="AJ159" s="50" t="s">
        <v>171</v>
      </c>
      <c r="AK159" s="50" t="s">
        <v>171</v>
      </c>
      <c r="AL159" s="50" t="s">
        <v>171</v>
      </c>
    </row>
    <row r="160" spans="2:38">
      <c r="B160" s="26"/>
      <c r="C160" t="s">
        <v>168</v>
      </c>
      <c r="D160" s="6" t="str">
        <f t="shared" si="208"/>
        <v>ELE</v>
      </c>
      <c r="E160" s="11" t="s">
        <v>69</v>
      </c>
      <c r="F160" s="6" t="str">
        <f t="shared" si="186"/>
        <v>DE</v>
      </c>
      <c r="G160" s="22" t="str">
        <f t="shared" si="209"/>
        <v>PASTI</v>
      </c>
      <c r="H160" s="59" t="s">
        <v>39</v>
      </c>
      <c r="I160" s="42">
        <f>IF(SUM(I161:I162)=0,"",SUM(I161:I162))</f>
        <v>151.76750000000001</v>
      </c>
      <c r="J160" s="42">
        <f t="shared" ref="J160:L160" si="210">IF(SUM(J161:J162)=0,"",SUM(J161:J162))</f>
        <v>151.76750000000001</v>
      </c>
      <c r="K160" s="42">
        <f t="shared" si="210"/>
        <v>151.76750000000001</v>
      </c>
      <c r="L160" s="42">
        <f t="shared" si="210"/>
        <v>151.76750000000001</v>
      </c>
      <c r="M160" s="43">
        <f>IF(SUM(M161:M162)=0,"",SUM(M161:M162))</f>
        <v>422.42100000000011</v>
      </c>
      <c r="N160" s="43" t="str">
        <f t="shared" ref="N160:O160" si="211">IF(SUM(N161:N162)=0,"",SUM(N161:N162))</f>
        <v/>
      </c>
      <c r="O160" s="43" t="str">
        <f t="shared" si="211"/>
        <v/>
      </c>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row>
    <row r="161" spans="2:38">
      <c r="B161" s="26">
        <v>124</v>
      </c>
      <c r="C161" t="s">
        <v>3</v>
      </c>
      <c r="D161" s="6" t="s">
        <v>90</v>
      </c>
      <c r="E161" s="11"/>
      <c r="F161" s="6" t="str">
        <f t="shared" si="186"/>
        <v>DE</v>
      </c>
      <c r="G161" s="6" t="s">
        <v>90</v>
      </c>
      <c r="H161" s="6"/>
      <c r="I161" s="42">
        <f t="shared" si="203"/>
        <v>104.06750000000001</v>
      </c>
      <c r="J161" s="42">
        <f t="shared" si="203"/>
        <v>104.06750000000001</v>
      </c>
      <c r="K161" s="42">
        <f t="shared" si="203"/>
        <v>104.06750000000001</v>
      </c>
      <c r="L161" s="42">
        <f t="shared" ref="L161:L162" si="212">IF(R161="","",R161/4)</f>
        <v>104.06750000000001</v>
      </c>
      <c r="M161" s="43">
        <f t="shared" ref="M161" si="213">IF(SUM(S161:AB161)=0,"",SUM(S161:AB161))</f>
        <v>405.62100000000009</v>
      </c>
      <c r="N161" s="43" t="str">
        <f t="shared" ref="N161:N168" si="214">IF(SUM(AC161:AG161)=0,"",SUM(AC161:AG161))</f>
        <v/>
      </c>
      <c r="O161" s="43" t="str">
        <f t="shared" ref="O161:O168" si="215">IF(SUM(AH161:AL161)=0,"",SUM(AH161:AL161))</f>
        <v/>
      </c>
      <c r="P161" s="32"/>
      <c r="Q161" s="32"/>
      <c r="R161" s="48">
        <v>416.27000000000004</v>
      </c>
      <c r="S161" s="50" t="s">
        <v>171</v>
      </c>
      <c r="T161" s="50">
        <v>10.5</v>
      </c>
      <c r="U161" s="50">
        <v>21.442</v>
      </c>
      <c r="V161" s="50">
        <v>236.06200000000001</v>
      </c>
      <c r="W161" s="50">
        <v>80.302000000000007</v>
      </c>
      <c r="X161" s="50">
        <v>32.367999999999995</v>
      </c>
      <c r="Y161" s="50">
        <v>16.503999999999998</v>
      </c>
      <c r="Z161" s="50">
        <v>0.84299999999999997</v>
      </c>
      <c r="AA161" s="50">
        <v>4.8</v>
      </c>
      <c r="AB161" s="50">
        <v>2.8</v>
      </c>
      <c r="AC161" s="50" t="s">
        <v>171</v>
      </c>
      <c r="AD161" s="50" t="s">
        <v>171</v>
      </c>
      <c r="AE161" s="50" t="s">
        <v>171</v>
      </c>
      <c r="AF161" s="50" t="s">
        <v>171</v>
      </c>
      <c r="AG161" s="50" t="s">
        <v>171</v>
      </c>
      <c r="AH161" s="50" t="s">
        <v>171</v>
      </c>
      <c r="AI161" s="50" t="s">
        <v>171</v>
      </c>
      <c r="AJ161" s="50" t="s">
        <v>171</v>
      </c>
      <c r="AK161" s="50" t="s">
        <v>171</v>
      </c>
      <c r="AL161" s="50" t="s">
        <v>171</v>
      </c>
    </row>
    <row r="162" spans="2:38">
      <c r="B162" s="26">
        <v>129</v>
      </c>
      <c r="C162" t="s">
        <v>4</v>
      </c>
      <c r="D162" s="6" t="s">
        <v>90</v>
      </c>
      <c r="E162" s="11"/>
      <c r="F162" s="6" t="str">
        <f t="shared" si="186"/>
        <v>DE</v>
      </c>
      <c r="G162" s="6" t="s">
        <v>90</v>
      </c>
      <c r="H162" s="6"/>
      <c r="I162" s="42">
        <f t="shared" si="203"/>
        <v>47.7</v>
      </c>
      <c r="J162" s="42">
        <f t="shared" si="203"/>
        <v>47.7</v>
      </c>
      <c r="K162" s="42">
        <f t="shared" si="203"/>
        <v>47.7</v>
      </c>
      <c r="L162" s="42">
        <f t="shared" si="212"/>
        <v>47.7</v>
      </c>
      <c r="M162" s="43">
        <f t="shared" ref="M162:M168" si="216">IF(SUM(S162:AB162)=0,"",SUM(S162:AB162))</f>
        <v>16.8</v>
      </c>
      <c r="N162" s="43" t="str">
        <f t="shared" si="214"/>
        <v/>
      </c>
      <c r="O162" s="43" t="str">
        <f t="shared" si="215"/>
        <v/>
      </c>
      <c r="P162" s="32"/>
      <c r="Q162" s="32"/>
      <c r="R162" s="48">
        <v>190.8</v>
      </c>
      <c r="S162" s="50" t="s">
        <v>171</v>
      </c>
      <c r="T162" s="50">
        <v>16.8</v>
      </c>
      <c r="U162" s="50" t="s">
        <v>171</v>
      </c>
      <c r="V162" s="50" t="s">
        <v>171</v>
      </c>
      <c r="W162" s="50" t="s">
        <v>171</v>
      </c>
      <c r="X162" s="50" t="s">
        <v>171</v>
      </c>
      <c r="Y162" s="50" t="s">
        <v>171</v>
      </c>
      <c r="Z162" s="50" t="s">
        <v>171</v>
      </c>
      <c r="AA162" s="50" t="s">
        <v>171</v>
      </c>
      <c r="AB162" s="50" t="s">
        <v>171</v>
      </c>
      <c r="AC162" s="50" t="s">
        <v>171</v>
      </c>
      <c r="AD162" s="50" t="s">
        <v>171</v>
      </c>
      <c r="AE162" s="50" t="s">
        <v>171</v>
      </c>
      <c r="AF162" s="50" t="s">
        <v>171</v>
      </c>
      <c r="AG162" s="50" t="s">
        <v>171</v>
      </c>
      <c r="AH162" s="50" t="s">
        <v>171</v>
      </c>
      <c r="AI162" s="50" t="s">
        <v>171</v>
      </c>
      <c r="AJ162" s="50" t="s">
        <v>171</v>
      </c>
      <c r="AK162" s="50" t="s">
        <v>171</v>
      </c>
      <c r="AL162" s="50" t="s">
        <v>171</v>
      </c>
    </row>
    <row r="163" spans="2:38">
      <c r="B163" s="26">
        <v>135</v>
      </c>
      <c r="C163" s="11" t="s">
        <v>16</v>
      </c>
      <c r="D163" s="6" t="str">
        <f t="shared" ref="D163:D168" si="217">IF(SUM(I163:O163)=0,"\I: ","ELE")</f>
        <v>ELE</v>
      </c>
      <c r="E163" s="11" t="s">
        <v>82</v>
      </c>
      <c r="F163" s="6" t="str">
        <f t="shared" si="186"/>
        <v>DE</v>
      </c>
      <c r="G163" s="22" t="str">
        <f t="shared" ref="G163:G168" si="218">$G$7</f>
        <v>PASTI</v>
      </c>
      <c r="H163" s="6" t="s">
        <v>52</v>
      </c>
      <c r="I163" s="42" t="s">
        <v>224</v>
      </c>
      <c r="J163" s="42" t="s">
        <v>224</v>
      </c>
      <c r="K163" s="42" t="s">
        <v>224</v>
      </c>
      <c r="L163" s="42">
        <f>IF(R163="","",R163)</f>
        <v>6095</v>
      </c>
      <c r="M163" s="43">
        <f t="shared" si="216"/>
        <v>20697.325000000004</v>
      </c>
      <c r="N163" s="43">
        <f t="shared" si="214"/>
        <v>14858.708999999999</v>
      </c>
      <c r="O163" s="43">
        <f t="shared" si="215"/>
        <v>9935.1430000000055</v>
      </c>
      <c r="P163" s="32"/>
      <c r="Q163" s="32"/>
      <c r="R163" s="48">
        <v>6095</v>
      </c>
      <c r="S163" s="50">
        <v>2659</v>
      </c>
      <c r="T163" s="50">
        <v>3248.5</v>
      </c>
      <c r="U163" s="50">
        <v>2381.1000000000004</v>
      </c>
      <c r="V163" s="50">
        <v>2040</v>
      </c>
      <c r="W163" s="50">
        <v>1840.25</v>
      </c>
      <c r="X163" s="50">
        <v>2224.9999999999995</v>
      </c>
      <c r="Y163" s="50">
        <v>1644.9500000000044</v>
      </c>
      <c r="Z163" s="50">
        <v>671.49999999999636</v>
      </c>
      <c r="AA163" s="50">
        <v>2878.0000000000036</v>
      </c>
      <c r="AB163" s="50">
        <v>1109.0249999999978</v>
      </c>
      <c r="AC163" s="50">
        <v>1795.8549999999998</v>
      </c>
      <c r="AD163" s="50">
        <v>2088.5500000000029</v>
      </c>
      <c r="AE163" s="50">
        <v>2077.5750000000007</v>
      </c>
      <c r="AF163" s="50">
        <v>5142.2000000000007</v>
      </c>
      <c r="AG163" s="50">
        <v>3754.528999999995</v>
      </c>
      <c r="AH163" s="50">
        <v>4240.2119999999986</v>
      </c>
      <c r="AI163" s="50">
        <v>4831.9160000000047</v>
      </c>
      <c r="AJ163" s="50">
        <v>713.36500000000001</v>
      </c>
      <c r="AK163" s="50">
        <v>135.69999999999999</v>
      </c>
      <c r="AL163" s="50">
        <v>13.95</v>
      </c>
    </row>
    <row r="164" spans="2:38">
      <c r="B164" s="26">
        <v>140</v>
      </c>
      <c r="C164" s="11" t="s">
        <v>17</v>
      </c>
      <c r="D164" s="6" t="str">
        <f t="shared" si="217"/>
        <v>ELE</v>
      </c>
      <c r="E164" s="11" t="s">
        <v>81</v>
      </c>
      <c r="F164" s="6" t="str">
        <f t="shared" si="186"/>
        <v>DE</v>
      </c>
      <c r="G164" s="22" t="str">
        <f t="shared" si="218"/>
        <v>PASTI</v>
      </c>
      <c r="H164" s="6" t="s">
        <v>51</v>
      </c>
      <c r="I164" s="42" t="s">
        <v>224</v>
      </c>
      <c r="J164" s="42" t="s">
        <v>224</v>
      </c>
      <c r="K164" s="42" t="s">
        <v>224</v>
      </c>
      <c r="L164" s="42" t="str">
        <f t="shared" ref="L164:L168" si="219">IF(R164="","",R164)</f>
        <v/>
      </c>
      <c r="M164" s="43">
        <f t="shared" si="216"/>
        <v>185.1</v>
      </c>
      <c r="N164" s="43">
        <f t="shared" si="214"/>
        <v>3108.7000000000003</v>
      </c>
      <c r="O164" s="43">
        <f t="shared" si="215"/>
        <v>3231.2599999999998</v>
      </c>
      <c r="P164" s="32"/>
      <c r="Q164" s="32"/>
      <c r="R164" s="48" t="s">
        <v>171</v>
      </c>
      <c r="S164" s="50" t="s">
        <v>171</v>
      </c>
      <c r="T164" s="50" t="s">
        <v>171</v>
      </c>
      <c r="U164" s="50" t="s">
        <v>171</v>
      </c>
      <c r="V164" s="50" t="s">
        <v>171</v>
      </c>
      <c r="W164" s="50" t="s">
        <v>171</v>
      </c>
      <c r="X164" s="50">
        <v>2.5</v>
      </c>
      <c r="Y164" s="50" t="s">
        <v>171</v>
      </c>
      <c r="Z164" s="50">
        <v>9.5</v>
      </c>
      <c r="AA164" s="50">
        <v>60</v>
      </c>
      <c r="AB164" s="50">
        <v>113.1</v>
      </c>
      <c r="AC164" s="50">
        <v>14.4</v>
      </c>
      <c r="AD164" s="50">
        <v>233.6</v>
      </c>
      <c r="AE164" s="50">
        <v>468.6</v>
      </c>
      <c r="AF164" s="50">
        <v>112.5</v>
      </c>
      <c r="AG164" s="50">
        <v>2279.6000000000004</v>
      </c>
      <c r="AH164" s="50">
        <v>838</v>
      </c>
      <c r="AI164" s="50">
        <v>1277.7</v>
      </c>
      <c r="AJ164" s="50">
        <v>350</v>
      </c>
      <c r="AK164" s="50">
        <v>765.56</v>
      </c>
      <c r="AL164" s="50" t="s">
        <v>171</v>
      </c>
    </row>
    <row r="165" spans="2:38">
      <c r="B165" s="26">
        <v>145</v>
      </c>
      <c r="C165" s="11" t="s">
        <v>18</v>
      </c>
      <c r="D165" s="6" t="str">
        <f t="shared" si="217"/>
        <v>ELE</v>
      </c>
      <c r="E165" s="11" t="s">
        <v>79</v>
      </c>
      <c r="F165" s="6" t="str">
        <f t="shared" si="186"/>
        <v>DE</v>
      </c>
      <c r="G165" s="22" t="str">
        <f t="shared" si="218"/>
        <v>PASTI</v>
      </c>
      <c r="H165" s="6" t="s">
        <v>49</v>
      </c>
      <c r="I165" s="42" t="s">
        <v>224</v>
      </c>
      <c r="J165" s="42" t="s">
        <v>224</v>
      </c>
      <c r="K165" s="42" t="s">
        <v>224</v>
      </c>
      <c r="L165" s="42">
        <f t="shared" si="219"/>
        <v>114</v>
      </c>
      <c r="M165" s="43">
        <f t="shared" si="216"/>
        <v>17891.30000001</v>
      </c>
      <c r="N165" s="43">
        <f t="shared" si="214"/>
        <v>21239.260000050002</v>
      </c>
      <c r="O165" s="43">
        <f t="shared" si="215"/>
        <v>3151.3600000099977</v>
      </c>
      <c r="P165" s="32"/>
      <c r="Q165" s="32"/>
      <c r="R165" s="48">
        <v>114</v>
      </c>
      <c r="S165" s="50">
        <v>81</v>
      </c>
      <c r="T165" s="50">
        <v>65</v>
      </c>
      <c r="U165" s="50">
        <v>174.99999999999997</v>
      </c>
      <c r="V165" s="50">
        <v>670.00000000000011</v>
      </c>
      <c r="W165" s="50">
        <v>951</v>
      </c>
      <c r="X165" s="50">
        <v>843.00000000000011</v>
      </c>
      <c r="Y165" s="50">
        <v>1271</v>
      </c>
      <c r="Z165" s="50">
        <v>1950.3000000100003</v>
      </c>
      <c r="AA165" s="50">
        <v>4445</v>
      </c>
      <c r="AB165" s="50">
        <v>7440</v>
      </c>
      <c r="AC165" s="50">
        <v>7910</v>
      </c>
      <c r="AD165" s="50">
        <v>8160</v>
      </c>
      <c r="AE165" s="50">
        <v>2634.6600000300023</v>
      </c>
      <c r="AF165" s="50">
        <v>1189</v>
      </c>
      <c r="AG165" s="50">
        <v>1345.6000000200002</v>
      </c>
      <c r="AH165" s="50">
        <v>1471.3600000099977</v>
      </c>
      <c r="AI165" s="50">
        <v>1680</v>
      </c>
      <c r="AJ165" s="50" t="s">
        <v>171</v>
      </c>
      <c r="AK165" s="50" t="s">
        <v>171</v>
      </c>
      <c r="AL165" s="50" t="s">
        <v>171</v>
      </c>
    </row>
    <row r="166" spans="2:38">
      <c r="B166" s="26">
        <v>150</v>
      </c>
      <c r="C166" s="11" t="s">
        <v>19</v>
      </c>
      <c r="D166" s="6" t="str">
        <f t="shared" si="217"/>
        <v>ELE</v>
      </c>
      <c r="E166" s="11" t="s">
        <v>80</v>
      </c>
      <c r="F166" s="6" t="str">
        <f t="shared" si="186"/>
        <v>DE</v>
      </c>
      <c r="G166" s="22" t="str">
        <f t="shared" si="218"/>
        <v>PASTI</v>
      </c>
      <c r="H166" s="6" t="s">
        <v>50</v>
      </c>
      <c r="I166" s="42" t="s">
        <v>224</v>
      </c>
      <c r="J166" s="42" t="s">
        <v>224</v>
      </c>
      <c r="K166" s="42" t="s">
        <v>224</v>
      </c>
      <c r="L166" s="42" t="str">
        <f t="shared" si="219"/>
        <v/>
      </c>
      <c r="M166" s="43">
        <f t="shared" si="216"/>
        <v>1.5</v>
      </c>
      <c r="N166" s="43" t="str">
        <f t="shared" si="214"/>
        <v/>
      </c>
      <c r="O166" s="43" t="str">
        <f t="shared" si="215"/>
        <v/>
      </c>
      <c r="P166" s="32"/>
      <c r="Q166" s="32"/>
      <c r="R166" s="48" t="s">
        <v>171</v>
      </c>
      <c r="S166" s="50" t="s">
        <v>171</v>
      </c>
      <c r="T166" s="50" t="s">
        <v>171</v>
      </c>
      <c r="U166" s="50" t="s">
        <v>171</v>
      </c>
      <c r="V166" s="50" t="s">
        <v>171</v>
      </c>
      <c r="W166" s="50" t="s">
        <v>171</v>
      </c>
      <c r="X166" s="50" t="s">
        <v>171</v>
      </c>
      <c r="Y166" s="50" t="s">
        <v>171</v>
      </c>
      <c r="Z166" s="50" t="s">
        <v>171</v>
      </c>
      <c r="AA166" s="50">
        <v>1.5</v>
      </c>
      <c r="AB166" s="50" t="s">
        <v>171</v>
      </c>
      <c r="AC166" s="50" t="s">
        <v>171</v>
      </c>
      <c r="AD166" s="50" t="s">
        <v>171</v>
      </c>
      <c r="AE166" s="50" t="s">
        <v>171</v>
      </c>
      <c r="AF166" s="50" t="s">
        <v>171</v>
      </c>
      <c r="AG166" s="50" t="s">
        <v>171</v>
      </c>
      <c r="AH166" s="50" t="s">
        <v>171</v>
      </c>
      <c r="AI166" s="50" t="s">
        <v>171</v>
      </c>
      <c r="AJ166" s="50" t="s">
        <v>171</v>
      </c>
      <c r="AK166" s="50" t="s">
        <v>171</v>
      </c>
      <c r="AL166" s="50" t="s">
        <v>171</v>
      </c>
    </row>
    <row r="167" spans="2:38">
      <c r="B167" s="26">
        <v>155</v>
      </c>
      <c r="C167" s="11" t="s">
        <v>20</v>
      </c>
      <c r="D167" s="6" t="str">
        <f t="shared" si="217"/>
        <v>ELE</v>
      </c>
      <c r="E167" s="11" t="s">
        <v>72</v>
      </c>
      <c r="F167" s="6" t="str">
        <f t="shared" si="186"/>
        <v>DE</v>
      </c>
      <c r="G167" s="22" t="str">
        <f t="shared" si="218"/>
        <v>PASTI</v>
      </c>
      <c r="H167" s="6" t="s">
        <v>42</v>
      </c>
      <c r="I167" s="42" t="s">
        <v>224</v>
      </c>
      <c r="J167" s="42" t="s">
        <v>224</v>
      </c>
      <c r="K167" s="42" t="s">
        <v>224</v>
      </c>
      <c r="L167" s="42" t="str">
        <f t="shared" si="219"/>
        <v/>
      </c>
      <c r="M167" s="43">
        <f t="shared" si="216"/>
        <v>7.0500000000000007</v>
      </c>
      <c r="N167" s="43">
        <f t="shared" si="214"/>
        <v>18.650000000000002</v>
      </c>
      <c r="O167" s="43" t="str">
        <f t="shared" si="215"/>
        <v/>
      </c>
      <c r="P167" s="32"/>
      <c r="Q167" s="32"/>
      <c r="R167" s="48" t="s">
        <v>171</v>
      </c>
      <c r="S167" s="50" t="s">
        <v>171</v>
      </c>
      <c r="T167" s="50" t="s">
        <v>171</v>
      </c>
      <c r="U167" s="50" t="s">
        <v>171</v>
      </c>
      <c r="V167" s="50">
        <v>1</v>
      </c>
      <c r="W167" s="50" t="s">
        <v>171</v>
      </c>
      <c r="X167" s="50" t="s">
        <v>171</v>
      </c>
      <c r="Y167" s="50">
        <v>2.85</v>
      </c>
      <c r="Z167" s="50" t="s">
        <v>171</v>
      </c>
      <c r="AA167" s="50">
        <v>3.2</v>
      </c>
      <c r="AB167" s="50" t="s">
        <v>171</v>
      </c>
      <c r="AC167" s="50" t="s">
        <v>171</v>
      </c>
      <c r="AD167" s="50">
        <v>4.3</v>
      </c>
      <c r="AE167" s="50">
        <v>12.350000000000001</v>
      </c>
      <c r="AF167" s="50" t="s">
        <v>171</v>
      </c>
      <c r="AG167" s="50">
        <v>2</v>
      </c>
      <c r="AH167" s="50" t="s">
        <v>171</v>
      </c>
      <c r="AI167" s="50" t="s">
        <v>171</v>
      </c>
      <c r="AJ167" s="50" t="s">
        <v>171</v>
      </c>
      <c r="AK167" s="50" t="s">
        <v>171</v>
      </c>
      <c r="AL167" s="50" t="s">
        <v>171</v>
      </c>
    </row>
    <row r="168" spans="2:38">
      <c r="B168" s="60">
        <v>160</v>
      </c>
      <c r="C168" s="61" t="s">
        <v>21</v>
      </c>
      <c r="D168" s="5" t="str">
        <f t="shared" si="217"/>
        <v xml:space="preserve">\I: </v>
      </c>
      <c r="E168" s="61" t="s">
        <v>170</v>
      </c>
      <c r="F168" s="5" t="str">
        <f t="shared" si="186"/>
        <v>DE</v>
      </c>
      <c r="G168" s="36" t="str">
        <f t="shared" si="218"/>
        <v>PASTI</v>
      </c>
      <c r="H168" s="5" t="s">
        <v>169</v>
      </c>
      <c r="I168" s="52" t="s">
        <v>224</v>
      </c>
      <c r="J168" s="52" t="s">
        <v>224</v>
      </c>
      <c r="K168" s="52" t="s">
        <v>224</v>
      </c>
      <c r="L168" s="52" t="str">
        <f t="shared" si="219"/>
        <v/>
      </c>
      <c r="M168" s="44" t="str">
        <f t="shared" si="216"/>
        <v/>
      </c>
      <c r="N168" s="44" t="str">
        <f t="shared" si="214"/>
        <v/>
      </c>
      <c r="O168" s="44" t="str">
        <f t="shared" si="215"/>
        <v/>
      </c>
      <c r="P168" s="32"/>
      <c r="Q168" s="32"/>
      <c r="R168" s="49" t="s">
        <v>171</v>
      </c>
      <c r="S168" s="51" t="s">
        <v>171</v>
      </c>
      <c r="T168" s="51" t="s">
        <v>171</v>
      </c>
      <c r="U168" s="51" t="s">
        <v>171</v>
      </c>
      <c r="V168" s="51" t="s">
        <v>171</v>
      </c>
      <c r="W168" s="51" t="s">
        <v>171</v>
      </c>
      <c r="X168" s="51" t="s">
        <v>171</v>
      </c>
      <c r="Y168" s="51" t="s">
        <v>171</v>
      </c>
      <c r="Z168" s="51" t="s">
        <v>171</v>
      </c>
      <c r="AA168" s="51" t="s">
        <v>171</v>
      </c>
      <c r="AB168" s="51" t="s">
        <v>171</v>
      </c>
      <c r="AC168" s="51" t="s">
        <v>171</v>
      </c>
      <c r="AD168" s="51" t="s">
        <v>171</v>
      </c>
      <c r="AE168" s="51" t="s">
        <v>171</v>
      </c>
      <c r="AF168" s="51" t="s">
        <v>171</v>
      </c>
      <c r="AG168" s="51" t="s">
        <v>171</v>
      </c>
      <c r="AH168" s="51" t="s">
        <v>171</v>
      </c>
      <c r="AI168" s="51" t="s">
        <v>171</v>
      </c>
      <c r="AJ168" s="51" t="s">
        <v>171</v>
      </c>
      <c r="AK168" s="51" t="s">
        <v>171</v>
      </c>
      <c r="AL168" s="51" t="s">
        <v>171</v>
      </c>
    </row>
    <row r="169" spans="2:38">
      <c r="B169" s="26">
        <v>9</v>
      </c>
      <c r="C169" t="s">
        <v>1</v>
      </c>
      <c r="D169" s="6" t="str">
        <f>IF(SUM(I169:O169)=0,"\I: ","ELE")</f>
        <v xml:space="preserve">\I: </v>
      </c>
      <c r="E169" s="11" t="s">
        <v>70</v>
      </c>
      <c r="F169" s="34" t="s">
        <v>107</v>
      </c>
      <c r="G169" s="22" t="str">
        <f>$G$7</f>
        <v>PASTI</v>
      </c>
      <c r="H169" s="22" t="s">
        <v>40</v>
      </c>
      <c r="I169" s="42" t="str">
        <f>$L169</f>
        <v/>
      </c>
      <c r="J169" s="42" t="str">
        <f>$L169</f>
        <v/>
      </c>
      <c r="K169" s="42" t="str">
        <f>$L169</f>
        <v/>
      </c>
      <c r="L169" s="42" t="str">
        <f>IF(R169="","",R169/4)</f>
        <v/>
      </c>
      <c r="M169" s="43" t="str">
        <f>IF(SUM(S169:AB169)=0,"",SUM(S169:AB169))</f>
        <v/>
      </c>
      <c r="N169" s="43" t="str">
        <f>IF(SUM(AC169:AG169)=0,"",SUM(AC169:AG169))</f>
        <v/>
      </c>
      <c r="O169" s="43" t="str">
        <f>IF(SUM(AH169:AL169)=0,"",SUM(AH169:AL169))</f>
        <v/>
      </c>
      <c r="P169" s="32"/>
      <c r="Q169" s="32"/>
      <c r="R169" s="48" t="s">
        <v>171</v>
      </c>
      <c r="S169" s="50" t="s">
        <v>171</v>
      </c>
      <c r="T169" s="50" t="s">
        <v>171</v>
      </c>
      <c r="U169" s="50" t="s">
        <v>171</v>
      </c>
      <c r="V169" s="50" t="s">
        <v>171</v>
      </c>
      <c r="W169" s="50" t="s">
        <v>171</v>
      </c>
      <c r="X169" s="50" t="s">
        <v>171</v>
      </c>
      <c r="Y169" s="50" t="s">
        <v>171</v>
      </c>
      <c r="Z169" s="50" t="s">
        <v>171</v>
      </c>
      <c r="AA169" s="50" t="s">
        <v>171</v>
      </c>
      <c r="AB169" s="50" t="s">
        <v>171</v>
      </c>
      <c r="AC169" s="50" t="s">
        <v>171</v>
      </c>
      <c r="AD169" s="50" t="s">
        <v>171</v>
      </c>
      <c r="AE169" s="50" t="s">
        <v>171</v>
      </c>
      <c r="AF169" s="50" t="s">
        <v>171</v>
      </c>
      <c r="AG169" s="50" t="s">
        <v>171</v>
      </c>
      <c r="AH169" s="50" t="s">
        <v>171</v>
      </c>
      <c r="AI169" s="50" t="s">
        <v>171</v>
      </c>
      <c r="AJ169" s="50" t="s">
        <v>171</v>
      </c>
      <c r="AK169" s="50" t="s">
        <v>171</v>
      </c>
      <c r="AL169" s="50" t="s">
        <v>171</v>
      </c>
    </row>
    <row r="170" spans="2:38">
      <c r="B170" s="26"/>
      <c r="C170" s="23" t="s">
        <v>92</v>
      </c>
      <c r="D170" s="6" t="str">
        <f t="shared" ref="D170" si="220">IF(SUM(I170:O170)=0,"\I: ","ELE")</f>
        <v>ELE</v>
      </c>
      <c r="E170" s="11" t="s">
        <v>71</v>
      </c>
      <c r="F170" s="6" t="str">
        <f>F169</f>
        <v>DK</v>
      </c>
      <c r="G170" s="22" t="str">
        <f>$G$7</f>
        <v>PASTI</v>
      </c>
      <c r="H170" t="s">
        <v>41</v>
      </c>
      <c r="I170" s="42">
        <f>IF(SUM(I171:I173)=0,"",SUM(I171:I173))</f>
        <v>220.79999999999998</v>
      </c>
      <c r="J170" s="42">
        <f t="shared" ref="J170:L170" si="221">IF(SUM(J171:J173)=0,"",SUM(J171:J173))</f>
        <v>220.79999999999998</v>
      </c>
      <c r="K170" s="42">
        <f t="shared" si="221"/>
        <v>220.79999999999998</v>
      </c>
      <c r="L170" s="42">
        <f t="shared" si="221"/>
        <v>220.79999999999998</v>
      </c>
      <c r="M170" s="43" t="str">
        <f>IF(SUM(M171:M173)=0,"",SUM(M171:M173))</f>
        <v/>
      </c>
      <c r="N170" s="43" t="str">
        <f t="shared" ref="N170:O170" si="222">IF(SUM(N171:N173)=0,"",SUM(N171:N173))</f>
        <v/>
      </c>
      <c r="O170" s="43" t="str">
        <f t="shared" si="222"/>
        <v/>
      </c>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row>
    <row r="171" spans="2:38">
      <c r="B171" s="26">
        <v>14</v>
      </c>
      <c r="C171" s="30" t="s">
        <v>2</v>
      </c>
      <c r="D171" s="6" t="s">
        <v>90</v>
      </c>
      <c r="E171" s="26"/>
      <c r="F171" s="6" t="str">
        <f t="shared" ref="F171:F195" si="223">F170</f>
        <v>DK</v>
      </c>
      <c r="G171" s="6" t="s">
        <v>90</v>
      </c>
      <c r="H171" s="28"/>
      <c r="I171" s="33" t="str">
        <f>$L171</f>
        <v/>
      </c>
      <c r="J171" s="33" t="str">
        <f t="shared" ref="I171:K173" si="224">$L171</f>
        <v/>
      </c>
      <c r="K171" s="33" t="str">
        <f t="shared" si="224"/>
        <v/>
      </c>
      <c r="L171" s="33" t="str">
        <f>IF(R171="","",R171/4)</f>
        <v/>
      </c>
      <c r="M171" s="33" t="str">
        <f>IF(SUM(S171:AB171)=0,"",SUM(S171:AB171))</f>
        <v/>
      </c>
      <c r="N171" s="33" t="str">
        <f>IF(SUM(AC171:AG171)=0,"",SUM(AC171:AG171))</f>
        <v/>
      </c>
      <c r="O171" s="33" t="str">
        <f>IF(SUM(AH171:AL171)=0,"",SUM(AH171:AL171))</f>
        <v/>
      </c>
      <c r="P171" s="33"/>
      <c r="Q171" s="33"/>
      <c r="R171" s="48" t="s">
        <v>171</v>
      </c>
      <c r="S171" s="50" t="s">
        <v>171</v>
      </c>
      <c r="T171" s="50" t="s">
        <v>171</v>
      </c>
      <c r="U171" s="50" t="s">
        <v>171</v>
      </c>
      <c r="V171" s="50" t="s">
        <v>171</v>
      </c>
      <c r="W171" s="50" t="s">
        <v>171</v>
      </c>
      <c r="X171" s="50" t="s">
        <v>171</v>
      </c>
      <c r="Y171" s="50" t="s">
        <v>171</v>
      </c>
      <c r="Z171" s="50" t="s">
        <v>171</v>
      </c>
      <c r="AA171" s="50" t="s">
        <v>171</v>
      </c>
      <c r="AB171" s="50" t="s">
        <v>171</v>
      </c>
      <c r="AC171" s="50" t="s">
        <v>171</v>
      </c>
      <c r="AD171" s="50" t="s">
        <v>171</v>
      </c>
      <c r="AE171" s="50" t="s">
        <v>171</v>
      </c>
      <c r="AF171" s="50" t="s">
        <v>171</v>
      </c>
      <c r="AG171" s="50" t="s">
        <v>171</v>
      </c>
      <c r="AH171" s="50" t="s">
        <v>171</v>
      </c>
      <c r="AI171" s="50" t="s">
        <v>171</v>
      </c>
      <c r="AJ171" s="50" t="s">
        <v>171</v>
      </c>
      <c r="AK171" s="50" t="s">
        <v>171</v>
      </c>
      <c r="AL171" s="50" t="s">
        <v>171</v>
      </c>
    </row>
    <row r="172" spans="2:38">
      <c r="B172" s="26">
        <v>19</v>
      </c>
      <c r="C172" s="30" t="s">
        <v>99</v>
      </c>
      <c r="D172" s="6" t="s">
        <v>90</v>
      </c>
      <c r="E172" s="26"/>
      <c r="F172" s="6" t="str">
        <f t="shared" si="223"/>
        <v>DK</v>
      </c>
      <c r="G172" s="6" t="s">
        <v>90</v>
      </c>
      <c r="H172" s="28"/>
      <c r="I172" s="33" t="str">
        <f t="shared" si="224"/>
        <v/>
      </c>
      <c r="J172" s="33" t="str">
        <f t="shared" si="224"/>
        <v/>
      </c>
      <c r="K172" s="33" t="str">
        <f t="shared" si="224"/>
        <v/>
      </c>
      <c r="L172" s="33" t="str">
        <f>IF(R172="","",R172/4)</f>
        <v/>
      </c>
      <c r="M172" s="33" t="str">
        <f t="shared" ref="M172:M173" si="225">IF(SUM(S172:AB172)=0,"",SUM(S172:AB172))</f>
        <v/>
      </c>
      <c r="N172" s="33" t="str">
        <f t="shared" ref="N172:N173" si="226">IF(SUM(AC172:AG172)=0,"",SUM(AC172:AG172))</f>
        <v/>
      </c>
      <c r="O172" s="33" t="str">
        <f t="shared" ref="O172:O173" si="227">IF(SUM(AH172:AL172)=0,"",SUM(AH172:AL172))</f>
        <v/>
      </c>
      <c r="P172" s="33"/>
      <c r="Q172" s="33"/>
      <c r="R172" s="48" t="s">
        <v>171</v>
      </c>
      <c r="S172" s="50" t="s">
        <v>171</v>
      </c>
      <c r="T172" s="50" t="s">
        <v>171</v>
      </c>
      <c r="U172" s="50" t="s">
        <v>171</v>
      </c>
      <c r="V172" s="50" t="s">
        <v>171</v>
      </c>
      <c r="W172" s="50" t="s">
        <v>171</v>
      </c>
      <c r="X172" s="50" t="s">
        <v>171</v>
      </c>
      <c r="Y172" s="50" t="s">
        <v>171</v>
      </c>
      <c r="Z172" s="50" t="s">
        <v>171</v>
      </c>
      <c r="AA172" s="50" t="s">
        <v>171</v>
      </c>
      <c r="AB172" s="50" t="s">
        <v>171</v>
      </c>
      <c r="AC172" s="50" t="s">
        <v>171</v>
      </c>
      <c r="AD172" s="50" t="s">
        <v>171</v>
      </c>
      <c r="AE172" s="50" t="s">
        <v>171</v>
      </c>
      <c r="AF172" s="50" t="s">
        <v>171</v>
      </c>
      <c r="AG172" s="50" t="s">
        <v>171</v>
      </c>
      <c r="AH172" s="50" t="s">
        <v>171</v>
      </c>
      <c r="AI172" s="50" t="s">
        <v>171</v>
      </c>
      <c r="AJ172" s="50" t="s">
        <v>171</v>
      </c>
      <c r="AK172" s="50" t="s">
        <v>171</v>
      </c>
      <c r="AL172" s="50" t="s">
        <v>171</v>
      </c>
    </row>
    <row r="173" spans="2:38">
      <c r="B173" s="26">
        <v>24</v>
      </c>
      <c r="C173" s="30" t="s">
        <v>4</v>
      </c>
      <c r="D173" s="6" t="s">
        <v>90</v>
      </c>
      <c r="E173" s="26"/>
      <c r="F173" s="6" t="str">
        <f t="shared" si="223"/>
        <v>DK</v>
      </c>
      <c r="G173" s="6" t="s">
        <v>90</v>
      </c>
      <c r="H173" s="28"/>
      <c r="I173" s="33">
        <f t="shared" si="224"/>
        <v>220.79999999999998</v>
      </c>
      <c r="J173" s="33">
        <f t="shared" si="224"/>
        <v>220.79999999999998</v>
      </c>
      <c r="K173" s="33">
        <f t="shared" si="224"/>
        <v>220.79999999999998</v>
      </c>
      <c r="L173" s="33">
        <f>IF(R173="","",R173/4)</f>
        <v>220.79999999999998</v>
      </c>
      <c r="M173" s="33" t="str">
        <f t="shared" si="225"/>
        <v/>
      </c>
      <c r="N173" s="33" t="str">
        <f t="shared" si="226"/>
        <v/>
      </c>
      <c r="O173" s="33" t="str">
        <f t="shared" si="227"/>
        <v/>
      </c>
      <c r="P173" s="33"/>
      <c r="Q173" s="33"/>
      <c r="R173" s="48">
        <v>883.19999999999993</v>
      </c>
      <c r="S173" s="50" t="s">
        <v>171</v>
      </c>
      <c r="T173" s="50" t="s">
        <v>171</v>
      </c>
      <c r="U173" s="50" t="s">
        <v>171</v>
      </c>
      <c r="V173" s="50" t="s">
        <v>171</v>
      </c>
      <c r="W173" s="50" t="s">
        <v>171</v>
      </c>
      <c r="X173" s="50" t="s">
        <v>171</v>
      </c>
      <c r="Y173" s="50" t="s">
        <v>171</v>
      </c>
      <c r="Z173" s="50" t="s">
        <v>171</v>
      </c>
      <c r="AA173" s="50" t="s">
        <v>171</v>
      </c>
      <c r="AB173" s="50" t="s">
        <v>171</v>
      </c>
      <c r="AC173" s="50" t="s">
        <v>171</v>
      </c>
      <c r="AD173" s="50" t="s">
        <v>171</v>
      </c>
      <c r="AE173" s="50" t="s">
        <v>171</v>
      </c>
      <c r="AF173" s="50" t="s">
        <v>171</v>
      </c>
      <c r="AG173" s="50" t="s">
        <v>171</v>
      </c>
      <c r="AH173" s="50" t="s">
        <v>171</v>
      </c>
      <c r="AI173" s="50" t="s">
        <v>171</v>
      </c>
      <c r="AJ173" s="50" t="s">
        <v>171</v>
      </c>
      <c r="AK173" s="50" t="s">
        <v>171</v>
      </c>
      <c r="AL173" s="50" t="s">
        <v>171</v>
      </c>
    </row>
    <row r="174" spans="2:38">
      <c r="B174" s="26"/>
      <c r="C174" s="23" t="s">
        <v>92</v>
      </c>
      <c r="D174" s="6" t="str">
        <f t="shared" ref="D174" si="228">IF(SUM(I174:O174)=0,"\I: ","ELE")</f>
        <v xml:space="preserve">\I: </v>
      </c>
      <c r="E174" s="11" t="s">
        <v>75</v>
      </c>
      <c r="F174" s="6" t="str">
        <f t="shared" si="223"/>
        <v>DK</v>
      </c>
      <c r="G174" s="22" t="str">
        <f>$G$7</f>
        <v>PASTI</v>
      </c>
      <c r="H174" t="s">
        <v>45</v>
      </c>
      <c r="I174" s="42" t="str">
        <f>IF(SUM(I175:I177)=0,"",SUM(I175:I177))</f>
        <v/>
      </c>
      <c r="J174" s="42" t="str">
        <f t="shared" ref="J174:K174" si="229">IF(SUM(J175:J177)=0,"",SUM(J175:J177))</f>
        <v/>
      </c>
      <c r="K174" s="42" t="str">
        <f t="shared" si="229"/>
        <v/>
      </c>
      <c r="L174" s="42" t="str">
        <f>IF(SUM(L175:L177)=0,"",SUM(L175:L177))</f>
        <v/>
      </c>
      <c r="M174" s="43" t="str">
        <f>IF(SUM(M175:M177)=0,"",SUM(M175:M177))</f>
        <v/>
      </c>
      <c r="N174" s="43" t="str">
        <f>IF(SUM(N175:N177)=0,"",SUM(N175:N177))</f>
        <v/>
      </c>
      <c r="O174" s="43" t="str">
        <f>IF(SUM(O175:O177)=0,"",SUM(O175:O177))</f>
        <v/>
      </c>
      <c r="P174" s="32"/>
      <c r="Q174" s="32"/>
      <c r="R174" s="43"/>
      <c r="S174" s="43"/>
      <c r="T174" s="43"/>
      <c r="U174" s="43"/>
      <c r="V174" s="43"/>
      <c r="W174" s="43"/>
      <c r="X174" s="43"/>
      <c r="Y174" s="43"/>
      <c r="Z174" s="43"/>
      <c r="AA174" s="43"/>
      <c r="AB174" s="43" t="s">
        <v>171</v>
      </c>
      <c r="AC174" s="43"/>
      <c r="AD174" s="43"/>
      <c r="AE174" s="43"/>
      <c r="AF174" s="43"/>
      <c r="AG174" s="43" t="s">
        <v>171</v>
      </c>
      <c r="AH174" s="43"/>
      <c r="AI174" s="43"/>
      <c r="AJ174" s="43"/>
      <c r="AK174" s="43"/>
      <c r="AL174" s="43"/>
    </row>
    <row r="175" spans="2:38">
      <c r="B175" s="26">
        <v>35</v>
      </c>
      <c r="C175" s="30" t="s">
        <v>2</v>
      </c>
      <c r="D175" s="6" t="s">
        <v>90</v>
      </c>
      <c r="E175" s="26"/>
      <c r="F175" s="6" t="str">
        <f t="shared" si="223"/>
        <v>DK</v>
      </c>
      <c r="G175" s="6" t="s">
        <v>90</v>
      </c>
      <c r="H175" s="28"/>
      <c r="I175" s="33" t="str">
        <f t="shared" ref="I175:K179" si="230">$L175</f>
        <v/>
      </c>
      <c r="J175" s="33" t="str">
        <f t="shared" si="230"/>
        <v/>
      </c>
      <c r="K175" s="33" t="str">
        <f t="shared" si="230"/>
        <v/>
      </c>
      <c r="L175" s="33" t="str">
        <f>IF(R175="","",R175/4)</f>
        <v/>
      </c>
      <c r="M175" s="33" t="str">
        <f>IF(SUM(S175:AB175)=0,"",SUM(S175:AB175))</f>
        <v/>
      </c>
      <c r="N175" s="33" t="str">
        <f>IF(SUM(AC175:AG175)=0,"",SUM(AC175:AG175))</f>
        <v/>
      </c>
      <c r="O175" s="33" t="str">
        <f>IF(SUM(AH175:AL175)=0,"",SUM(AH175:AL175))</f>
        <v/>
      </c>
      <c r="P175" s="33"/>
      <c r="Q175" s="33"/>
      <c r="R175" s="48" t="s">
        <v>171</v>
      </c>
      <c r="S175" s="50" t="s">
        <v>171</v>
      </c>
      <c r="T175" s="50" t="s">
        <v>171</v>
      </c>
      <c r="U175" s="50" t="s">
        <v>171</v>
      </c>
      <c r="V175" s="50" t="s">
        <v>171</v>
      </c>
      <c r="W175" s="50" t="s">
        <v>171</v>
      </c>
      <c r="X175" s="50" t="s">
        <v>171</v>
      </c>
      <c r="Y175" s="50" t="s">
        <v>171</v>
      </c>
      <c r="Z175" s="50" t="s">
        <v>171</v>
      </c>
      <c r="AA175" s="50" t="s">
        <v>171</v>
      </c>
      <c r="AB175" s="50" t="s">
        <v>171</v>
      </c>
      <c r="AC175" s="50" t="s">
        <v>171</v>
      </c>
      <c r="AD175" s="50" t="s">
        <v>171</v>
      </c>
      <c r="AE175" s="50" t="s">
        <v>171</v>
      </c>
      <c r="AF175" s="50" t="s">
        <v>171</v>
      </c>
      <c r="AG175" s="50" t="s">
        <v>171</v>
      </c>
      <c r="AH175" s="50" t="s">
        <v>171</v>
      </c>
      <c r="AI175" s="50" t="s">
        <v>171</v>
      </c>
      <c r="AJ175" s="50" t="s">
        <v>171</v>
      </c>
      <c r="AK175" s="50" t="s">
        <v>171</v>
      </c>
      <c r="AL175" s="50" t="s">
        <v>171</v>
      </c>
    </row>
    <row r="176" spans="2:38">
      <c r="B176" s="26">
        <v>40</v>
      </c>
      <c r="C176" s="30" t="s">
        <v>99</v>
      </c>
      <c r="D176" s="6" t="s">
        <v>90</v>
      </c>
      <c r="E176" s="26"/>
      <c r="F176" s="6" t="str">
        <f t="shared" si="223"/>
        <v>DK</v>
      </c>
      <c r="G176" s="6" t="s">
        <v>90</v>
      </c>
      <c r="H176" s="28"/>
      <c r="I176" s="33" t="str">
        <f t="shared" si="230"/>
        <v/>
      </c>
      <c r="J176" s="33" t="str">
        <f t="shared" si="230"/>
        <v/>
      </c>
      <c r="K176" s="33" t="str">
        <f t="shared" si="230"/>
        <v/>
      </c>
      <c r="L176" s="33" t="str">
        <f>IF(R176="","",R176/4)</f>
        <v/>
      </c>
      <c r="M176" s="33" t="str">
        <f t="shared" ref="M176:M177" si="231">IF(SUM(S176:AB176)=0,"",SUM(S176:AB176))</f>
        <v/>
      </c>
      <c r="N176" s="33" t="str">
        <f t="shared" ref="N176:N177" si="232">IF(SUM(AC176:AG176)=0,"",SUM(AC176:AG176))</f>
        <v/>
      </c>
      <c r="O176" s="33" t="str">
        <f t="shared" ref="O176:O177" si="233">IF(SUM(AH176:AL176)=0,"",SUM(AH176:AL176))</f>
        <v/>
      </c>
      <c r="P176" s="33"/>
      <c r="Q176" s="33"/>
      <c r="R176" s="48" t="s">
        <v>171</v>
      </c>
      <c r="S176" s="50" t="s">
        <v>171</v>
      </c>
      <c r="T176" s="50" t="s">
        <v>171</v>
      </c>
      <c r="U176" s="50" t="s">
        <v>171</v>
      </c>
      <c r="V176" s="50" t="s">
        <v>171</v>
      </c>
      <c r="W176" s="50" t="s">
        <v>171</v>
      </c>
      <c r="X176" s="50" t="s">
        <v>171</v>
      </c>
      <c r="Y176" s="50" t="s">
        <v>171</v>
      </c>
      <c r="Z176" s="50" t="s">
        <v>171</v>
      </c>
      <c r="AA176" s="50" t="s">
        <v>171</v>
      </c>
      <c r="AB176" s="50" t="s">
        <v>171</v>
      </c>
      <c r="AC176" s="50" t="s">
        <v>171</v>
      </c>
      <c r="AD176" s="50" t="s">
        <v>171</v>
      </c>
      <c r="AE176" s="50" t="s">
        <v>171</v>
      </c>
      <c r="AF176" s="50" t="s">
        <v>171</v>
      </c>
      <c r="AG176" s="50" t="s">
        <v>171</v>
      </c>
      <c r="AH176" s="50" t="s">
        <v>171</v>
      </c>
      <c r="AI176" s="50" t="s">
        <v>171</v>
      </c>
      <c r="AJ176" s="50" t="s">
        <v>171</v>
      </c>
      <c r="AK176" s="50" t="s">
        <v>171</v>
      </c>
      <c r="AL176" s="50" t="s">
        <v>171</v>
      </c>
    </row>
    <row r="177" spans="2:38">
      <c r="B177" s="26">
        <v>45</v>
      </c>
      <c r="C177" s="30" t="s">
        <v>4</v>
      </c>
      <c r="D177" s="6" t="s">
        <v>90</v>
      </c>
      <c r="E177" s="26"/>
      <c r="F177" s="6" t="str">
        <f t="shared" si="223"/>
        <v>DK</v>
      </c>
      <c r="G177" s="6" t="s">
        <v>90</v>
      </c>
      <c r="H177" s="28"/>
      <c r="I177" s="33" t="str">
        <f t="shared" si="230"/>
        <v/>
      </c>
      <c r="J177" s="33" t="str">
        <f t="shared" si="230"/>
        <v/>
      </c>
      <c r="K177" s="33" t="str">
        <f t="shared" si="230"/>
        <v/>
      </c>
      <c r="L177" s="33" t="str">
        <f>IF(R177="","",R177/4)</f>
        <v/>
      </c>
      <c r="M177" s="33" t="str">
        <f t="shared" si="231"/>
        <v/>
      </c>
      <c r="N177" s="33" t="str">
        <f t="shared" si="232"/>
        <v/>
      </c>
      <c r="O177" s="33" t="str">
        <f t="shared" si="233"/>
        <v/>
      </c>
      <c r="P177" s="33"/>
      <c r="Q177" s="33"/>
      <c r="R177" s="48" t="s">
        <v>171</v>
      </c>
      <c r="S177" s="50" t="s">
        <v>171</v>
      </c>
      <c r="T177" s="50" t="s">
        <v>171</v>
      </c>
      <c r="U177" s="50" t="s">
        <v>171</v>
      </c>
      <c r="V177" s="50" t="s">
        <v>171</v>
      </c>
      <c r="W177" s="50" t="s">
        <v>171</v>
      </c>
      <c r="X177" s="50" t="s">
        <v>171</v>
      </c>
      <c r="Y177" s="50" t="s">
        <v>171</v>
      </c>
      <c r="Z177" s="50" t="s">
        <v>171</v>
      </c>
      <c r="AA177" s="50" t="s">
        <v>171</v>
      </c>
      <c r="AB177" s="50" t="s">
        <v>171</v>
      </c>
      <c r="AC177" s="50" t="s">
        <v>171</v>
      </c>
      <c r="AD177" s="50" t="s">
        <v>171</v>
      </c>
      <c r="AE177" s="50" t="s">
        <v>171</v>
      </c>
      <c r="AF177" s="50" t="s">
        <v>171</v>
      </c>
      <c r="AG177" s="50" t="s">
        <v>171</v>
      </c>
      <c r="AH177" s="50" t="s">
        <v>171</v>
      </c>
      <c r="AI177" s="50" t="s">
        <v>171</v>
      </c>
      <c r="AJ177" s="50" t="s">
        <v>171</v>
      </c>
      <c r="AK177" s="50" t="s">
        <v>171</v>
      </c>
      <c r="AL177" s="50" t="s">
        <v>171</v>
      </c>
    </row>
    <row r="178" spans="2:38">
      <c r="B178" s="31">
        <v>51</v>
      </c>
      <c r="C178" t="s">
        <v>7</v>
      </c>
      <c r="D178" s="6" t="str">
        <f t="shared" ref="D178:D180" si="234">IF(SUM(I178:O178)=0,"\I: ","ELE")</f>
        <v xml:space="preserve">\I: </v>
      </c>
      <c r="E178" s="11" t="s">
        <v>76</v>
      </c>
      <c r="F178" s="6" t="str">
        <f t="shared" si="223"/>
        <v>DK</v>
      </c>
      <c r="G178" s="22" t="str">
        <f t="shared" ref="G178:G180" si="235">$G$7</f>
        <v>PASTI</v>
      </c>
      <c r="H178" t="s">
        <v>46</v>
      </c>
      <c r="I178" s="42" t="str">
        <f t="shared" si="230"/>
        <v/>
      </c>
      <c r="J178" s="42" t="str">
        <f t="shared" si="230"/>
        <v/>
      </c>
      <c r="K178" s="42" t="str">
        <f t="shared" si="230"/>
        <v/>
      </c>
      <c r="L178" s="42" t="str">
        <f>IF(R178="","",R178/4)</f>
        <v/>
      </c>
      <c r="M178" s="43" t="str">
        <f>IF(SUM(S178:AB178)=0,"",SUM(S178:AB178))</f>
        <v/>
      </c>
      <c r="N178" s="43" t="str">
        <f>IF(SUM(AC178:AG178)=0,"",SUM(AC178:AG178))</f>
        <v/>
      </c>
      <c r="O178" s="43" t="str">
        <f>IF(SUM(AH178:AL178)=0,"",SUM(AH178:AL178))</f>
        <v/>
      </c>
      <c r="P178" s="32"/>
      <c r="Q178" s="32"/>
      <c r="R178" s="48" t="s">
        <v>171</v>
      </c>
      <c r="S178" s="50" t="s">
        <v>171</v>
      </c>
      <c r="T178" s="50" t="s">
        <v>171</v>
      </c>
      <c r="U178" s="50" t="s">
        <v>171</v>
      </c>
      <c r="V178" s="50" t="s">
        <v>171</v>
      </c>
      <c r="W178" s="50" t="s">
        <v>171</v>
      </c>
      <c r="X178" s="50" t="s">
        <v>171</v>
      </c>
      <c r="Y178" s="50" t="s">
        <v>171</v>
      </c>
      <c r="Z178" s="50" t="s">
        <v>171</v>
      </c>
      <c r="AA178" s="50" t="s">
        <v>171</v>
      </c>
      <c r="AB178" s="50" t="s">
        <v>171</v>
      </c>
      <c r="AC178" s="50" t="s">
        <v>171</v>
      </c>
      <c r="AD178" s="50" t="s">
        <v>171</v>
      </c>
      <c r="AE178" s="50" t="s">
        <v>171</v>
      </c>
      <c r="AF178" s="50" t="s">
        <v>171</v>
      </c>
      <c r="AG178" s="50" t="s">
        <v>171</v>
      </c>
      <c r="AH178" s="50" t="s">
        <v>171</v>
      </c>
      <c r="AI178" s="50" t="s">
        <v>171</v>
      </c>
      <c r="AJ178" s="50" t="s">
        <v>171</v>
      </c>
      <c r="AK178" s="50" t="s">
        <v>171</v>
      </c>
      <c r="AL178" s="50" t="s">
        <v>171</v>
      </c>
    </row>
    <row r="179" spans="2:38">
      <c r="B179" s="26">
        <v>56</v>
      </c>
      <c r="C179" t="s">
        <v>8</v>
      </c>
      <c r="D179" s="6" t="str">
        <f t="shared" si="234"/>
        <v>ELE</v>
      </c>
      <c r="E179" s="11" t="s">
        <v>77</v>
      </c>
      <c r="F179" s="6" t="str">
        <f t="shared" si="223"/>
        <v>DK</v>
      </c>
      <c r="G179" s="22" t="str">
        <f t="shared" si="235"/>
        <v>PASTI</v>
      </c>
      <c r="H179" t="s">
        <v>47</v>
      </c>
      <c r="I179" s="42">
        <f t="shared" si="230"/>
        <v>18.074999999999999</v>
      </c>
      <c r="J179" s="42">
        <f t="shared" si="230"/>
        <v>18.074999999999999</v>
      </c>
      <c r="K179" s="42">
        <f t="shared" si="230"/>
        <v>18.074999999999999</v>
      </c>
      <c r="L179" s="42">
        <f>IF(R179="","",R179/4)</f>
        <v>18.074999999999999</v>
      </c>
      <c r="M179" s="43" t="str">
        <f t="shared" ref="M179" si="236">IF(SUM(S179:AB179)=0,"",SUM(S179:AB179))</f>
        <v/>
      </c>
      <c r="N179" s="43" t="str">
        <f t="shared" ref="N179" si="237">IF(SUM(AC179:AG179)=0,"",SUM(AC179:AG179))</f>
        <v/>
      </c>
      <c r="O179" s="43" t="str">
        <f t="shared" ref="O179" si="238">IF(SUM(AH179:AL179)=0,"",SUM(AH179:AL179))</f>
        <v/>
      </c>
      <c r="P179" s="32"/>
      <c r="Q179" s="32"/>
      <c r="R179" s="48">
        <v>72.3</v>
      </c>
      <c r="S179" s="50" t="s">
        <v>171</v>
      </c>
      <c r="T179" s="50" t="s">
        <v>171</v>
      </c>
      <c r="U179" s="50" t="s">
        <v>171</v>
      </c>
      <c r="V179" s="50" t="s">
        <v>171</v>
      </c>
      <c r="W179" s="50" t="s">
        <v>171</v>
      </c>
      <c r="X179" s="50" t="s">
        <v>171</v>
      </c>
      <c r="Y179" s="50" t="s">
        <v>171</v>
      </c>
      <c r="Z179" s="50" t="s">
        <v>171</v>
      </c>
      <c r="AA179" s="50" t="s">
        <v>171</v>
      </c>
      <c r="AB179" s="50" t="s">
        <v>171</v>
      </c>
      <c r="AC179" s="50" t="s">
        <v>171</v>
      </c>
      <c r="AD179" s="50" t="s">
        <v>171</v>
      </c>
      <c r="AE179" s="50" t="s">
        <v>171</v>
      </c>
      <c r="AF179" s="50" t="s">
        <v>171</v>
      </c>
      <c r="AG179" s="50" t="s">
        <v>171</v>
      </c>
      <c r="AH179" s="50" t="s">
        <v>171</v>
      </c>
      <c r="AI179" s="50" t="s">
        <v>171</v>
      </c>
      <c r="AJ179" s="50" t="s">
        <v>171</v>
      </c>
      <c r="AK179" s="50" t="s">
        <v>171</v>
      </c>
      <c r="AL179" s="50" t="s">
        <v>171</v>
      </c>
    </row>
    <row r="180" spans="2:38">
      <c r="B180" s="26"/>
      <c r="C180" s="23" t="s">
        <v>93</v>
      </c>
      <c r="D180" s="6" t="str">
        <f t="shared" si="234"/>
        <v>ELE</v>
      </c>
      <c r="E180" s="11" t="s">
        <v>78</v>
      </c>
      <c r="F180" s="6" t="str">
        <f t="shared" si="223"/>
        <v>DK</v>
      </c>
      <c r="G180" s="22" t="str">
        <f t="shared" si="235"/>
        <v>PASTI</v>
      </c>
      <c r="H180" t="s">
        <v>48</v>
      </c>
      <c r="I180" s="42">
        <f>IF(SUM(I181:I183)=0,"",SUM(I181:I183))</f>
        <v>65</v>
      </c>
      <c r="J180" s="42">
        <f t="shared" ref="J180:K180" si="239">IF(SUM(J181:J183)=0,"",SUM(J181:J183))</f>
        <v>65</v>
      </c>
      <c r="K180" s="42">
        <f t="shared" si="239"/>
        <v>65</v>
      </c>
      <c r="L180" s="42">
        <f>IF(SUM(L181:L183)=0,"",SUM(L181:L183))</f>
        <v>65</v>
      </c>
      <c r="M180" s="43" t="str">
        <f>IF(SUM(M181:M183)=0,"",SUM(M181:M183))</f>
        <v/>
      </c>
      <c r="N180" s="43" t="str">
        <f>IF(SUM(N181:N183)=0,"",SUM(N181:N183))</f>
        <v/>
      </c>
      <c r="O180" s="43" t="str">
        <f>IF(SUM(O181:O183)=0,"",SUM(O181:O183))</f>
        <v/>
      </c>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row>
    <row r="181" spans="2:38">
      <c r="B181" s="26">
        <v>61</v>
      </c>
      <c r="C181" s="29" t="s">
        <v>4</v>
      </c>
      <c r="D181" s="6" t="s">
        <v>90</v>
      </c>
      <c r="E181" s="27"/>
      <c r="F181" s="6" t="str">
        <f t="shared" si="223"/>
        <v>DK</v>
      </c>
      <c r="G181" s="6" t="s">
        <v>90</v>
      </c>
      <c r="H181" s="28"/>
      <c r="I181" s="33">
        <f t="shared" ref="I181:K189" si="240">$L181</f>
        <v>65</v>
      </c>
      <c r="J181" s="33">
        <f t="shared" si="240"/>
        <v>65</v>
      </c>
      <c r="K181" s="33">
        <f t="shared" si="240"/>
        <v>65</v>
      </c>
      <c r="L181" s="33">
        <f t="shared" ref="L181:L186" si="241">IF(R181="","",R181/4)</f>
        <v>65</v>
      </c>
      <c r="M181" s="33" t="str">
        <f t="shared" ref="M181:M186" si="242">IF(SUM(S181:AB181)=0,"",SUM(S181:AB181))</f>
        <v/>
      </c>
      <c r="N181" s="33" t="str">
        <f t="shared" ref="N181:N186" si="243">IF(SUM(AC181:AG181)=0,"",SUM(AC181:AG181))</f>
        <v/>
      </c>
      <c r="O181" s="33" t="str">
        <f t="shared" ref="O181:O186" si="244">IF(SUM(AH181:AL181)=0,"",SUM(AH181:AL181))</f>
        <v/>
      </c>
      <c r="P181" s="33"/>
      <c r="Q181" s="33"/>
      <c r="R181" s="48">
        <v>260</v>
      </c>
      <c r="S181" s="50" t="s">
        <v>171</v>
      </c>
      <c r="T181" s="50" t="s">
        <v>171</v>
      </c>
      <c r="U181" s="50" t="s">
        <v>171</v>
      </c>
      <c r="V181" s="50" t="s">
        <v>171</v>
      </c>
      <c r="W181" s="50" t="s">
        <v>171</v>
      </c>
      <c r="X181" s="50" t="s">
        <v>171</v>
      </c>
      <c r="Y181" s="50" t="s">
        <v>171</v>
      </c>
      <c r="Z181" s="50" t="s">
        <v>171</v>
      </c>
      <c r="AA181" s="50" t="s">
        <v>171</v>
      </c>
      <c r="AB181" s="50" t="s">
        <v>171</v>
      </c>
      <c r="AC181" s="50" t="s">
        <v>171</v>
      </c>
      <c r="AD181" s="50" t="s">
        <v>171</v>
      </c>
      <c r="AE181" s="50" t="s">
        <v>171</v>
      </c>
      <c r="AF181" s="50" t="s">
        <v>171</v>
      </c>
      <c r="AG181" s="50" t="s">
        <v>171</v>
      </c>
      <c r="AH181" s="50" t="s">
        <v>171</v>
      </c>
      <c r="AI181" s="50" t="s">
        <v>171</v>
      </c>
      <c r="AJ181" s="50" t="s">
        <v>171</v>
      </c>
      <c r="AK181" s="50" t="s">
        <v>171</v>
      </c>
      <c r="AL181" s="50" t="s">
        <v>171</v>
      </c>
    </row>
    <row r="182" spans="2:38">
      <c r="B182" s="26">
        <v>71</v>
      </c>
      <c r="C182" s="29" t="s">
        <v>10</v>
      </c>
      <c r="D182" s="6" t="s">
        <v>90</v>
      </c>
      <c r="E182" s="27"/>
      <c r="F182" s="6" t="str">
        <f t="shared" si="223"/>
        <v>DK</v>
      </c>
      <c r="G182" s="6" t="s">
        <v>90</v>
      </c>
      <c r="H182" s="28"/>
      <c r="I182" s="33" t="str">
        <f t="shared" si="240"/>
        <v/>
      </c>
      <c r="J182" s="33" t="str">
        <f t="shared" si="240"/>
        <v/>
      </c>
      <c r="K182" s="33" t="str">
        <f t="shared" si="240"/>
        <v/>
      </c>
      <c r="L182" s="33" t="str">
        <f t="shared" si="241"/>
        <v/>
      </c>
      <c r="M182" s="33" t="str">
        <f t="shared" si="242"/>
        <v/>
      </c>
      <c r="N182" s="33" t="str">
        <f t="shared" si="243"/>
        <v/>
      </c>
      <c r="O182" s="33" t="str">
        <f t="shared" si="244"/>
        <v/>
      </c>
      <c r="P182" s="33"/>
      <c r="Q182" s="33"/>
      <c r="R182" s="48" t="s">
        <v>171</v>
      </c>
      <c r="S182" s="50" t="s">
        <v>171</v>
      </c>
      <c r="T182" s="50" t="s">
        <v>171</v>
      </c>
      <c r="U182" s="50" t="s">
        <v>171</v>
      </c>
      <c r="V182" s="50" t="s">
        <v>171</v>
      </c>
      <c r="W182" s="50" t="s">
        <v>171</v>
      </c>
      <c r="X182" s="50" t="s">
        <v>171</v>
      </c>
      <c r="Y182" s="50" t="s">
        <v>171</v>
      </c>
      <c r="Z182" s="50" t="s">
        <v>171</v>
      </c>
      <c r="AA182" s="50" t="s">
        <v>171</v>
      </c>
      <c r="AB182" s="50" t="s">
        <v>171</v>
      </c>
      <c r="AC182" s="50" t="s">
        <v>171</v>
      </c>
      <c r="AD182" s="50" t="s">
        <v>171</v>
      </c>
      <c r="AE182" s="50" t="s">
        <v>171</v>
      </c>
      <c r="AF182" s="50" t="s">
        <v>171</v>
      </c>
      <c r="AG182" s="50" t="s">
        <v>171</v>
      </c>
      <c r="AH182" s="50" t="s">
        <v>171</v>
      </c>
      <c r="AI182" s="50" t="s">
        <v>171</v>
      </c>
      <c r="AJ182" s="50" t="s">
        <v>171</v>
      </c>
      <c r="AK182" s="50" t="s">
        <v>171</v>
      </c>
      <c r="AL182" s="50" t="s">
        <v>171</v>
      </c>
    </row>
    <row r="183" spans="2:38">
      <c r="B183" s="26">
        <v>76</v>
      </c>
      <c r="C183" s="29" t="s">
        <v>101</v>
      </c>
      <c r="D183" s="6" t="s">
        <v>90</v>
      </c>
      <c r="E183" s="27"/>
      <c r="F183" s="6" t="str">
        <f t="shared" si="223"/>
        <v>DK</v>
      </c>
      <c r="G183" s="6" t="s">
        <v>90</v>
      </c>
      <c r="H183" s="28"/>
      <c r="I183" s="33" t="str">
        <f t="shared" si="240"/>
        <v/>
      </c>
      <c r="J183" s="33" t="str">
        <f t="shared" si="240"/>
        <v/>
      </c>
      <c r="K183" s="33" t="str">
        <f t="shared" si="240"/>
        <v/>
      </c>
      <c r="L183" s="33" t="str">
        <f t="shared" si="241"/>
        <v/>
      </c>
      <c r="M183" s="33" t="str">
        <f t="shared" si="242"/>
        <v/>
      </c>
      <c r="N183" s="33" t="str">
        <f t="shared" si="243"/>
        <v/>
      </c>
      <c r="O183" s="33" t="str">
        <f t="shared" si="244"/>
        <v/>
      </c>
      <c r="P183" s="33"/>
      <c r="Q183" s="33"/>
      <c r="R183" s="48" t="s">
        <v>171</v>
      </c>
      <c r="S183" s="50" t="s">
        <v>171</v>
      </c>
      <c r="T183" s="50" t="s">
        <v>171</v>
      </c>
      <c r="U183" s="50" t="s">
        <v>171</v>
      </c>
      <c r="V183" s="50" t="s">
        <v>171</v>
      </c>
      <c r="W183" s="50" t="s">
        <v>171</v>
      </c>
      <c r="X183" s="50" t="s">
        <v>171</v>
      </c>
      <c r="Y183" s="50" t="s">
        <v>171</v>
      </c>
      <c r="Z183" s="50" t="s">
        <v>171</v>
      </c>
      <c r="AA183" s="50" t="s">
        <v>171</v>
      </c>
      <c r="AB183" s="50" t="s">
        <v>171</v>
      </c>
      <c r="AC183" s="50" t="s">
        <v>171</v>
      </c>
      <c r="AD183" s="50" t="s">
        <v>171</v>
      </c>
      <c r="AE183" s="50" t="s">
        <v>171</v>
      </c>
      <c r="AF183" s="50" t="s">
        <v>171</v>
      </c>
      <c r="AG183" s="50" t="s">
        <v>171</v>
      </c>
      <c r="AH183" s="50" t="s">
        <v>171</v>
      </c>
      <c r="AI183" s="50" t="s">
        <v>171</v>
      </c>
      <c r="AJ183" s="50" t="s">
        <v>171</v>
      </c>
      <c r="AK183" s="50" t="s">
        <v>171</v>
      </c>
      <c r="AL183" s="50" t="s">
        <v>171</v>
      </c>
    </row>
    <row r="184" spans="2:38">
      <c r="B184" s="26">
        <v>81</v>
      </c>
      <c r="C184" t="s">
        <v>12</v>
      </c>
      <c r="D184" s="6" t="str">
        <f t="shared" ref="D184:D187" si="245">IF(SUM(I184:O184)=0,"\I: ","ELE")</f>
        <v>ELE</v>
      </c>
      <c r="E184" s="11" t="s">
        <v>74</v>
      </c>
      <c r="F184" s="6" t="str">
        <f t="shared" si="223"/>
        <v>DK</v>
      </c>
      <c r="G184" s="22" t="str">
        <f t="shared" ref="G184:G187" si="246">$G$7</f>
        <v>PASTI</v>
      </c>
      <c r="H184" t="s">
        <v>44</v>
      </c>
      <c r="I184" s="42">
        <f t="shared" si="240"/>
        <v>19.324999999999996</v>
      </c>
      <c r="J184" s="42">
        <f t="shared" si="240"/>
        <v>19.324999999999996</v>
      </c>
      <c r="K184" s="42">
        <f t="shared" si="240"/>
        <v>19.324999999999996</v>
      </c>
      <c r="L184" s="42">
        <f t="shared" si="241"/>
        <v>19.324999999999996</v>
      </c>
      <c r="M184" s="43">
        <f t="shared" si="242"/>
        <v>159.31000000000023</v>
      </c>
      <c r="N184" s="43" t="str">
        <f t="shared" si="243"/>
        <v/>
      </c>
      <c r="O184" s="43" t="str">
        <f t="shared" si="244"/>
        <v/>
      </c>
      <c r="P184" s="32"/>
      <c r="Q184" s="32"/>
      <c r="R184" s="48">
        <v>77.299999999999983</v>
      </c>
      <c r="S184" s="50" t="s">
        <v>171</v>
      </c>
      <c r="T184" s="50" t="s">
        <v>171</v>
      </c>
      <c r="U184" s="50" t="s">
        <v>171</v>
      </c>
      <c r="V184" s="50" t="s">
        <v>171</v>
      </c>
      <c r="W184" s="50">
        <v>35.999999999999993</v>
      </c>
      <c r="X184" s="50" t="s">
        <v>171</v>
      </c>
      <c r="Y184" s="50">
        <v>122.81000000000023</v>
      </c>
      <c r="Z184" s="50" t="s">
        <v>171</v>
      </c>
      <c r="AA184" s="50" t="s">
        <v>171</v>
      </c>
      <c r="AB184" s="50">
        <v>0.5</v>
      </c>
      <c r="AC184" s="50" t="s">
        <v>171</v>
      </c>
      <c r="AD184" s="50" t="s">
        <v>171</v>
      </c>
      <c r="AE184" s="50" t="s">
        <v>171</v>
      </c>
      <c r="AF184" s="50" t="s">
        <v>171</v>
      </c>
      <c r="AG184" s="50" t="s">
        <v>171</v>
      </c>
      <c r="AH184" s="50" t="s">
        <v>171</v>
      </c>
      <c r="AI184" s="50" t="s">
        <v>171</v>
      </c>
      <c r="AJ184" s="50" t="s">
        <v>171</v>
      </c>
      <c r="AK184" s="50" t="s">
        <v>171</v>
      </c>
      <c r="AL184" s="50" t="s">
        <v>171</v>
      </c>
    </row>
    <row r="185" spans="2:38">
      <c r="B185" s="26">
        <v>102</v>
      </c>
      <c r="C185" t="s">
        <v>13</v>
      </c>
      <c r="D185" s="6" t="str">
        <f t="shared" si="245"/>
        <v>ELE</v>
      </c>
      <c r="E185" s="11" t="s">
        <v>73</v>
      </c>
      <c r="F185" s="6" t="str">
        <f t="shared" si="223"/>
        <v>DK</v>
      </c>
      <c r="G185" s="22" t="str">
        <f t="shared" si="246"/>
        <v>PASTI</v>
      </c>
      <c r="H185" t="s">
        <v>43</v>
      </c>
      <c r="I185" s="42">
        <f t="shared" si="240"/>
        <v>6.85</v>
      </c>
      <c r="J185" s="42">
        <f t="shared" si="240"/>
        <v>6.85</v>
      </c>
      <c r="K185" s="42">
        <f t="shared" si="240"/>
        <v>6.85</v>
      </c>
      <c r="L185" s="42">
        <f t="shared" si="241"/>
        <v>6.85</v>
      </c>
      <c r="M185" s="43" t="str">
        <f t="shared" si="242"/>
        <v/>
      </c>
      <c r="N185" s="43" t="str">
        <f t="shared" si="243"/>
        <v/>
      </c>
      <c r="O185" s="43" t="str">
        <f t="shared" si="244"/>
        <v/>
      </c>
      <c r="P185" s="32"/>
      <c r="Q185" s="32"/>
      <c r="R185" s="48">
        <v>27.4</v>
      </c>
      <c r="S185" s="50" t="s">
        <v>171</v>
      </c>
      <c r="T185" s="50" t="s">
        <v>171</v>
      </c>
      <c r="U185" s="50" t="s">
        <v>171</v>
      </c>
      <c r="V185" s="50" t="s">
        <v>171</v>
      </c>
      <c r="W185" s="50" t="s">
        <v>171</v>
      </c>
      <c r="X185" s="50" t="s">
        <v>171</v>
      </c>
      <c r="Y185" s="50" t="s">
        <v>171</v>
      </c>
      <c r="Z185" s="50" t="s">
        <v>171</v>
      </c>
      <c r="AA185" s="50" t="s">
        <v>171</v>
      </c>
      <c r="AB185" s="50" t="s">
        <v>171</v>
      </c>
      <c r="AC185" s="50" t="s">
        <v>171</v>
      </c>
      <c r="AD185" s="50" t="s">
        <v>171</v>
      </c>
      <c r="AE185" s="50" t="s">
        <v>171</v>
      </c>
      <c r="AF185" s="50" t="s">
        <v>171</v>
      </c>
      <c r="AG185" s="50" t="s">
        <v>171</v>
      </c>
      <c r="AH185" s="50" t="s">
        <v>171</v>
      </c>
      <c r="AI185" s="50" t="s">
        <v>171</v>
      </c>
      <c r="AJ185" s="50" t="s">
        <v>171</v>
      </c>
      <c r="AK185" s="50" t="s">
        <v>171</v>
      </c>
      <c r="AL185" s="50" t="s">
        <v>171</v>
      </c>
    </row>
    <row r="186" spans="2:38">
      <c r="B186" s="26">
        <v>119</v>
      </c>
      <c r="C186" t="s">
        <v>1</v>
      </c>
      <c r="D186" s="6" t="str">
        <f t="shared" si="245"/>
        <v xml:space="preserve">\I: </v>
      </c>
      <c r="E186" s="11" t="s">
        <v>68</v>
      </c>
      <c r="F186" s="6" t="str">
        <f t="shared" si="223"/>
        <v>DK</v>
      </c>
      <c r="G186" s="22" t="str">
        <f t="shared" si="246"/>
        <v>PASTI</v>
      </c>
      <c r="H186" s="6" t="s">
        <v>38</v>
      </c>
      <c r="I186" s="42" t="str">
        <f t="shared" si="240"/>
        <v/>
      </c>
      <c r="J186" s="42" t="str">
        <f t="shared" si="240"/>
        <v/>
      </c>
      <c r="K186" s="42" t="str">
        <f t="shared" si="240"/>
        <v/>
      </c>
      <c r="L186" s="42" t="str">
        <f t="shared" si="241"/>
        <v/>
      </c>
      <c r="M186" s="43" t="str">
        <f t="shared" si="242"/>
        <v/>
      </c>
      <c r="N186" s="43" t="str">
        <f t="shared" si="243"/>
        <v/>
      </c>
      <c r="O186" s="43" t="str">
        <f t="shared" si="244"/>
        <v/>
      </c>
      <c r="P186" s="32"/>
      <c r="Q186" s="32"/>
      <c r="R186" s="48" t="s">
        <v>171</v>
      </c>
      <c r="S186" s="50" t="s">
        <v>171</v>
      </c>
      <c r="T186" s="50" t="s">
        <v>171</v>
      </c>
      <c r="U186" s="50" t="s">
        <v>171</v>
      </c>
      <c r="V186" s="50" t="s">
        <v>171</v>
      </c>
      <c r="W186" s="50" t="s">
        <v>171</v>
      </c>
      <c r="X186" s="50" t="s">
        <v>171</v>
      </c>
      <c r="Y186" s="50" t="s">
        <v>171</v>
      </c>
      <c r="Z186" s="50" t="s">
        <v>171</v>
      </c>
      <c r="AA186" s="50" t="s">
        <v>171</v>
      </c>
      <c r="AB186" s="50" t="s">
        <v>171</v>
      </c>
      <c r="AC186" s="50" t="s">
        <v>171</v>
      </c>
      <c r="AD186" s="50" t="s">
        <v>171</v>
      </c>
      <c r="AE186" s="50" t="s">
        <v>171</v>
      </c>
      <c r="AF186" s="50" t="s">
        <v>171</v>
      </c>
      <c r="AG186" s="50" t="s">
        <v>171</v>
      </c>
      <c r="AH186" s="50" t="s">
        <v>171</v>
      </c>
      <c r="AI186" s="50" t="s">
        <v>171</v>
      </c>
      <c r="AJ186" s="50" t="s">
        <v>171</v>
      </c>
      <c r="AK186" s="50" t="s">
        <v>171</v>
      </c>
      <c r="AL186" s="50" t="s">
        <v>171</v>
      </c>
    </row>
    <row r="187" spans="2:38">
      <c r="B187" s="26"/>
      <c r="C187" t="s">
        <v>168</v>
      </c>
      <c r="D187" s="6" t="str">
        <f t="shared" si="245"/>
        <v>ELE</v>
      </c>
      <c r="E187" s="11" t="s">
        <v>69</v>
      </c>
      <c r="F187" s="6" t="str">
        <f t="shared" si="223"/>
        <v>DK</v>
      </c>
      <c r="G187" s="22" t="str">
        <f t="shared" si="246"/>
        <v>PASTI</v>
      </c>
      <c r="H187" s="59" t="s">
        <v>39</v>
      </c>
      <c r="I187" s="42">
        <f>IF(SUM(I188:I189)=0,"",SUM(I188:I189))</f>
        <v>2.4750000000000001</v>
      </c>
      <c r="J187" s="42">
        <f t="shared" ref="J187:L187" si="247">IF(SUM(J188:J189)=0,"",SUM(J188:J189))</f>
        <v>2.4750000000000001</v>
      </c>
      <c r="K187" s="42">
        <f t="shared" si="247"/>
        <v>2.4750000000000001</v>
      </c>
      <c r="L187" s="42">
        <f t="shared" si="247"/>
        <v>2.4750000000000001</v>
      </c>
      <c r="M187" s="43" t="str">
        <f>IF(SUM(M188:M189)=0,"",SUM(M188:M189))</f>
        <v/>
      </c>
      <c r="N187" s="43">
        <f t="shared" ref="N187:O187" si="248">IF(SUM(N188:N189)=0,"",SUM(N188:N189))</f>
        <v>3.84</v>
      </c>
      <c r="O187" s="43" t="str">
        <f t="shared" si="248"/>
        <v/>
      </c>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row>
    <row r="188" spans="2:38">
      <c r="B188" s="26">
        <v>124</v>
      </c>
      <c r="C188" t="s">
        <v>3</v>
      </c>
      <c r="D188" s="6" t="s">
        <v>90</v>
      </c>
      <c r="E188" s="11"/>
      <c r="F188" s="6" t="str">
        <f t="shared" si="223"/>
        <v>DK</v>
      </c>
      <c r="G188" s="6" t="s">
        <v>90</v>
      </c>
      <c r="H188" s="6"/>
      <c r="I188" s="42">
        <f t="shared" si="240"/>
        <v>2.4750000000000001</v>
      </c>
      <c r="J188" s="42">
        <f t="shared" si="240"/>
        <v>2.4750000000000001</v>
      </c>
      <c r="K188" s="42">
        <f t="shared" si="240"/>
        <v>2.4750000000000001</v>
      </c>
      <c r="L188" s="42">
        <f t="shared" ref="L188:L189" si="249">IF(R188="","",R188/4)</f>
        <v>2.4750000000000001</v>
      </c>
      <c r="M188" s="43" t="str">
        <f t="shared" ref="M188" si="250">IF(SUM(S188:AB188)=0,"",SUM(S188:AB188))</f>
        <v/>
      </c>
      <c r="N188" s="43" t="str">
        <f t="shared" ref="N188:N195" si="251">IF(SUM(AC188:AG188)=0,"",SUM(AC188:AG188))</f>
        <v/>
      </c>
      <c r="O188" s="43" t="str">
        <f t="shared" ref="O188:O195" si="252">IF(SUM(AH188:AL188)=0,"",SUM(AH188:AL188))</f>
        <v/>
      </c>
      <c r="P188" s="32"/>
      <c r="Q188" s="32"/>
      <c r="R188" s="48">
        <v>9.9</v>
      </c>
      <c r="S188" s="50" t="s">
        <v>171</v>
      </c>
      <c r="T188" s="50" t="s">
        <v>171</v>
      </c>
      <c r="U188" s="50" t="s">
        <v>171</v>
      </c>
      <c r="V188" s="50" t="s">
        <v>171</v>
      </c>
      <c r="W188" s="50" t="s">
        <v>171</v>
      </c>
      <c r="X188" s="50" t="s">
        <v>171</v>
      </c>
      <c r="Y188" s="50" t="s">
        <v>171</v>
      </c>
      <c r="Z188" s="50" t="s">
        <v>171</v>
      </c>
      <c r="AA188" s="50" t="s">
        <v>171</v>
      </c>
      <c r="AB188" s="50" t="s">
        <v>171</v>
      </c>
      <c r="AC188" s="50" t="s">
        <v>171</v>
      </c>
      <c r="AD188" s="50" t="s">
        <v>171</v>
      </c>
      <c r="AE188" s="50" t="s">
        <v>171</v>
      </c>
      <c r="AF188" s="50" t="s">
        <v>171</v>
      </c>
      <c r="AG188" s="50" t="s">
        <v>171</v>
      </c>
      <c r="AH188" s="50" t="s">
        <v>171</v>
      </c>
      <c r="AI188" s="50" t="s">
        <v>171</v>
      </c>
      <c r="AJ188" s="50" t="s">
        <v>171</v>
      </c>
      <c r="AK188" s="50" t="s">
        <v>171</v>
      </c>
      <c r="AL188" s="50" t="s">
        <v>171</v>
      </c>
    </row>
    <row r="189" spans="2:38">
      <c r="B189" s="26">
        <v>129</v>
      </c>
      <c r="C189" t="s">
        <v>4</v>
      </c>
      <c r="D189" s="6" t="s">
        <v>90</v>
      </c>
      <c r="E189" s="11"/>
      <c r="F189" s="6" t="str">
        <f t="shared" si="223"/>
        <v>DK</v>
      </c>
      <c r="G189" s="6" t="s">
        <v>90</v>
      </c>
      <c r="H189" s="6"/>
      <c r="I189" s="42" t="str">
        <f t="shared" si="240"/>
        <v/>
      </c>
      <c r="J189" s="42" t="str">
        <f t="shared" si="240"/>
        <v/>
      </c>
      <c r="K189" s="42" t="str">
        <f t="shared" si="240"/>
        <v/>
      </c>
      <c r="L189" s="42" t="str">
        <f t="shared" si="249"/>
        <v/>
      </c>
      <c r="M189" s="43" t="str">
        <f t="shared" ref="M189:M195" si="253">IF(SUM(S189:AB189)=0,"",SUM(S189:AB189))</f>
        <v/>
      </c>
      <c r="N189" s="43">
        <f t="shared" si="251"/>
        <v>3.84</v>
      </c>
      <c r="O189" s="43" t="str">
        <f t="shared" si="252"/>
        <v/>
      </c>
      <c r="P189" s="32"/>
      <c r="Q189" s="32"/>
      <c r="R189" s="48" t="s">
        <v>171</v>
      </c>
      <c r="S189" s="50" t="s">
        <v>171</v>
      </c>
      <c r="T189" s="50" t="s">
        <v>171</v>
      </c>
      <c r="U189" s="50" t="s">
        <v>171</v>
      </c>
      <c r="V189" s="50" t="s">
        <v>171</v>
      </c>
      <c r="W189" s="50" t="s">
        <v>171</v>
      </c>
      <c r="X189" s="50" t="s">
        <v>171</v>
      </c>
      <c r="Y189" s="50" t="s">
        <v>171</v>
      </c>
      <c r="Z189" s="50" t="s">
        <v>171</v>
      </c>
      <c r="AA189" s="50" t="s">
        <v>171</v>
      </c>
      <c r="AB189" s="50" t="s">
        <v>171</v>
      </c>
      <c r="AC189" s="50" t="s">
        <v>171</v>
      </c>
      <c r="AD189" s="50" t="s">
        <v>171</v>
      </c>
      <c r="AE189" s="50" t="s">
        <v>171</v>
      </c>
      <c r="AF189" s="50" t="s">
        <v>171</v>
      </c>
      <c r="AG189" s="50">
        <v>3.84</v>
      </c>
      <c r="AH189" s="50" t="s">
        <v>171</v>
      </c>
      <c r="AI189" s="50" t="s">
        <v>171</v>
      </c>
      <c r="AJ189" s="50" t="s">
        <v>171</v>
      </c>
      <c r="AK189" s="50" t="s">
        <v>171</v>
      </c>
      <c r="AL189" s="50" t="s">
        <v>171</v>
      </c>
    </row>
    <row r="190" spans="2:38">
      <c r="B190" s="26">
        <v>135</v>
      </c>
      <c r="C190" s="11" t="s">
        <v>16</v>
      </c>
      <c r="D190" s="6" t="str">
        <f t="shared" ref="D190:D195" si="254">IF(SUM(I190:O190)=0,"\I: ","ELE")</f>
        <v>ELE</v>
      </c>
      <c r="E190" s="11" t="s">
        <v>82</v>
      </c>
      <c r="F190" s="6" t="str">
        <f t="shared" si="223"/>
        <v>DK</v>
      </c>
      <c r="G190" s="22" t="str">
        <f t="shared" ref="G190:G195" si="255">$G$7</f>
        <v>PASTI</v>
      </c>
      <c r="H190" s="6" t="s">
        <v>52</v>
      </c>
      <c r="I190" s="42" t="s">
        <v>224</v>
      </c>
      <c r="J190" s="42" t="s">
        <v>224</v>
      </c>
      <c r="K190" s="42" t="s">
        <v>224</v>
      </c>
      <c r="L190" s="42">
        <f>IF(R190="","",R190)</f>
        <v>2379.4499999999998</v>
      </c>
      <c r="M190" s="43">
        <f t="shared" si="253"/>
        <v>853.4060000000004</v>
      </c>
      <c r="N190" s="43">
        <f t="shared" si="251"/>
        <v>1099.8790000000004</v>
      </c>
      <c r="O190" s="43">
        <f t="shared" si="252"/>
        <v>540.03399999999965</v>
      </c>
      <c r="P190" s="32"/>
      <c r="Q190" s="32"/>
      <c r="R190" s="48">
        <v>2379.4499999999998</v>
      </c>
      <c r="S190" s="50">
        <v>72.126000000000204</v>
      </c>
      <c r="T190" s="50">
        <v>503.85300000000007</v>
      </c>
      <c r="U190" s="50">
        <v>40.067000000000007</v>
      </c>
      <c r="V190" s="50" t="s">
        <v>171</v>
      </c>
      <c r="W190" s="50" t="s">
        <v>171</v>
      </c>
      <c r="X190" s="50" t="s">
        <v>171</v>
      </c>
      <c r="Y190" s="50" t="s">
        <v>171</v>
      </c>
      <c r="Z190" s="50" t="s">
        <v>171</v>
      </c>
      <c r="AA190" s="50">
        <v>80.169000000000324</v>
      </c>
      <c r="AB190" s="50">
        <v>157.1909999999998</v>
      </c>
      <c r="AC190" s="50">
        <v>185.07900000000063</v>
      </c>
      <c r="AD190" s="50">
        <v>175.27899999999954</v>
      </c>
      <c r="AE190" s="50">
        <v>345.53999999999951</v>
      </c>
      <c r="AF190" s="50">
        <v>150.56200000000035</v>
      </c>
      <c r="AG190" s="50">
        <v>243.41900000000032</v>
      </c>
      <c r="AH190" s="50">
        <v>242.74899999999934</v>
      </c>
      <c r="AI190" s="50">
        <v>297.28500000000031</v>
      </c>
      <c r="AJ190" s="50" t="s">
        <v>171</v>
      </c>
      <c r="AK190" s="50" t="s">
        <v>171</v>
      </c>
      <c r="AL190" s="50" t="s">
        <v>171</v>
      </c>
    </row>
    <row r="191" spans="2:38">
      <c r="B191" s="26">
        <v>140</v>
      </c>
      <c r="C191" s="11" t="s">
        <v>17</v>
      </c>
      <c r="D191" s="6" t="str">
        <f t="shared" si="254"/>
        <v>ELE</v>
      </c>
      <c r="E191" s="11" t="s">
        <v>81</v>
      </c>
      <c r="F191" s="6" t="str">
        <f t="shared" si="223"/>
        <v>DK</v>
      </c>
      <c r="G191" s="22" t="str">
        <f t="shared" si="255"/>
        <v>PASTI</v>
      </c>
      <c r="H191" s="6" t="s">
        <v>51</v>
      </c>
      <c r="I191" s="42" t="s">
        <v>224</v>
      </c>
      <c r="J191" s="42" t="s">
        <v>224</v>
      </c>
      <c r="K191" s="42" t="s">
        <v>224</v>
      </c>
      <c r="L191" s="42">
        <f t="shared" ref="L191:L195" si="256">IF(R191="","",R191)</f>
        <v>10.55</v>
      </c>
      <c r="M191" s="43">
        <f t="shared" si="253"/>
        <v>860.1</v>
      </c>
      <c r="N191" s="43">
        <f t="shared" si="251"/>
        <v>403.2</v>
      </c>
      <c r="O191" s="43">
        <f t="shared" si="252"/>
        <v>778</v>
      </c>
      <c r="P191" s="32"/>
      <c r="Q191" s="32"/>
      <c r="R191" s="48">
        <v>10.55</v>
      </c>
      <c r="S191" s="50">
        <v>40</v>
      </c>
      <c r="T191" s="50">
        <v>8.5</v>
      </c>
      <c r="U191" s="50">
        <v>207.1</v>
      </c>
      <c r="V191" s="50">
        <v>160</v>
      </c>
      <c r="W191" s="50" t="s">
        <v>171</v>
      </c>
      <c r="X191" s="50" t="s">
        <v>171</v>
      </c>
      <c r="Y191" s="50" t="s">
        <v>171</v>
      </c>
      <c r="Z191" s="50" t="s">
        <v>171</v>
      </c>
      <c r="AA191" s="50">
        <v>237.49999999999997</v>
      </c>
      <c r="AB191" s="50">
        <v>206.99999999999997</v>
      </c>
      <c r="AC191" s="50">
        <v>3.6</v>
      </c>
      <c r="AD191" s="50">
        <v>50.4</v>
      </c>
      <c r="AE191" s="50">
        <v>349.2</v>
      </c>
      <c r="AF191" s="50" t="s">
        <v>171</v>
      </c>
      <c r="AG191" s="50" t="s">
        <v>171</v>
      </c>
      <c r="AH191" s="50" t="s">
        <v>171</v>
      </c>
      <c r="AI191" s="50">
        <v>28</v>
      </c>
      <c r="AJ191" s="50" t="s">
        <v>171</v>
      </c>
      <c r="AK191" s="50" t="s">
        <v>171</v>
      </c>
      <c r="AL191" s="50">
        <v>750</v>
      </c>
    </row>
    <row r="192" spans="2:38">
      <c r="B192" s="26">
        <v>145</v>
      </c>
      <c r="C192" s="11" t="s">
        <v>18</v>
      </c>
      <c r="D192" s="6" t="str">
        <f t="shared" si="254"/>
        <v>ELE</v>
      </c>
      <c r="E192" s="11" t="s">
        <v>79</v>
      </c>
      <c r="F192" s="6" t="str">
        <f t="shared" si="223"/>
        <v>DK</v>
      </c>
      <c r="G192" s="22" t="str">
        <f t="shared" si="255"/>
        <v>PASTI</v>
      </c>
      <c r="H192" s="6" t="s">
        <v>49</v>
      </c>
      <c r="I192" s="42" t="s">
        <v>224</v>
      </c>
      <c r="J192" s="42" t="s">
        <v>224</v>
      </c>
      <c r="K192" s="42" t="s">
        <v>224</v>
      </c>
      <c r="L192" s="42">
        <f t="shared" si="256"/>
        <v>1</v>
      </c>
      <c r="M192" s="43">
        <f t="shared" si="253"/>
        <v>6</v>
      </c>
      <c r="N192" s="43">
        <f t="shared" si="251"/>
        <v>775</v>
      </c>
      <c r="O192" s="43">
        <f t="shared" si="252"/>
        <v>224.7</v>
      </c>
      <c r="P192" s="32"/>
      <c r="Q192" s="32"/>
      <c r="R192" s="48">
        <v>1</v>
      </c>
      <c r="S192" s="50" t="s">
        <v>171</v>
      </c>
      <c r="T192" s="50">
        <v>1</v>
      </c>
      <c r="U192" s="50" t="s">
        <v>171</v>
      </c>
      <c r="V192" s="50" t="s">
        <v>171</v>
      </c>
      <c r="W192" s="50">
        <v>1</v>
      </c>
      <c r="X192" s="50" t="s">
        <v>171</v>
      </c>
      <c r="Y192" s="50" t="s">
        <v>171</v>
      </c>
      <c r="Z192" s="50" t="s">
        <v>171</v>
      </c>
      <c r="AA192" s="50">
        <v>2</v>
      </c>
      <c r="AB192" s="50">
        <v>2</v>
      </c>
      <c r="AC192" s="50">
        <v>10</v>
      </c>
      <c r="AD192" s="50">
        <v>385.00000000000006</v>
      </c>
      <c r="AE192" s="50">
        <v>168.99999999999994</v>
      </c>
      <c r="AF192" s="50">
        <v>36</v>
      </c>
      <c r="AG192" s="50">
        <v>175</v>
      </c>
      <c r="AH192" s="50">
        <v>68.999999999999773</v>
      </c>
      <c r="AI192" s="50">
        <v>56.000000000000227</v>
      </c>
      <c r="AJ192" s="50">
        <v>99.7</v>
      </c>
      <c r="AK192" s="50" t="s">
        <v>171</v>
      </c>
      <c r="AL192" s="50" t="s">
        <v>171</v>
      </c>
    </row>
    <row r="193" spans="2:38">
      <c r="B193" s="26">
        <v>150</v>
      </c>
      <c r="C193" s="11" t="s">
        <v>19</v>
      </c>
      <c r="D193" s="6" t="str">
        <f t="shared" si="254"/>
        <v xml:space="preserve">\I: </v>
      </c>
      <c r="E193" s="11" t="s">
        <v>80</v>
      </c>
      <c r="F193" s="6" t="str">
        <f t="shared" si="223"/>
        <v>DK</v>
      </c>
      <c r="G193" s="22" t="str">
        <f t="shared" si="255"/>
        <v>PASTI</v>
      </c>
      <c r="H193" s="6" t="s">
        <v>50</v>
      </c>
      <c r="I193" s="42" t="s">
        <v>224</v>
      </c>
      <c r="J193" s="42" t="s">
        <v>224</v>
      </c>
      <c r="K193" s="42" t="s">
        <v>224</v>
      </c>
      <c r="L193" s="42" t="str">
        <f t="shared" si="256"/>
        <v/>
      </c>
      <c r="M193" s="43" t="str">
        <f t="shared" si="253"/>
        <v/>
      </c>
      <c r="N193" s="43" t="str">
        <f t="shared" si="251"/>
        <v/>
      </c>
      <c r="O193" s="43" t="str">
        <f t="shared" si="252"/>
        <v/>
      </c>
      <c r="P193" s="32"/>
      <c r="Q193" s="32"/>
      <c r="R193" s="48" t="s">
        <v>171</v>
      </c>
      <c r="S193" s="50" t="s">
        <v>171</v>
      </c>
      <c r="T193" s="50" t="s">
        <v>171</v>
      </c>
      <c r="U193" s="50" t="s">
        <v>171</v>
      </c>
      <c r="V193" s="50" t="s">
        <v>171</v>
      </c>
      <c r="W193" s="50" t="s">
        <v>171</v>
      </c>
      <c r="X193" s="50" t="s">
        <v>171</v>
      </c>
      <c r="Y193" s="50" t="s">
        <v>171</v>
      </c>
      <c r="Z193" s="50" t="s">
        <v>171</v>
      </c>
      <c r="AA193" s="50" t="s">
        <v>171</v>
      </c>
      <c r="AB193" s="50" t="s">
        <v>171</v>
      </c>
      <c r="AC193" s="50" t="s">
        <v>171</v>
      </c>
      <c r="AD193" s="50" t="s">
        <v>171</v>
      </c>
      <c r="AE193" s="50" t="s">
        <v>171</v>
      </c>
      <c r="AF193" s="50" t="s">
        <v>171</v>
      </c>
      <c r="AG193" s="50" t="s">
        <v>171</v>
      </c>
      <c r="AH193" s="50" t="s">
        <v>171</v>
      </c>
      <c r="AI193" s="50" t="s">
        <v>171</v>
      </c>
      <c r="AJ193" s="50" t="s">
        <v>171</v>
      </c>
      <c r="AK193" s="50" t="s">
        <v>171</v>
      </c>
      <c r="AL193" s="50" t="s">
        <v>171</v>
      </c>
    </row>
    <row r="194" spans="2:38">
      <c r="B194" s="26">
        <v>155</v>
      </c>
      <c r="C194" s="11" t="s">
        <v>20</v>
      </c>
      <c r="D194" s="6" t="str">
        <f t="shared" si="254"/>
        <v xml:space="preserve">\I: </v>
      </c>
      <c r="E194" s="11" t="s">
        <v>72</v>
      </c>
      <c r="F194" s="6" t="str">
        <f t="shared" si="223"/>
        <v>DK</v>
      </c>
      <c r="G194" s="22" t="str">
        <f t="shared" si="255"/>
        <v>PASTI</v>
      </c>
      <c r="H194" s="6" t="s">
        <v>42</v>
      </c>
      <c r="I194" s="42" t="s">
        <v>224</v>
      </c>
      <c r="J194" s="42" t="s">
        <v>224</v>
      </c>
      <c r="K194" s="42" t="s">
        <v>224</v>
      </c>
      <c r="L194" s="42" t="str">
        <f t="shared" si="256"/>
        <v/>
      </c>
      <c r="M194" s="43" t="str">
        <f t="shared" si="253"/>
        <v/>
      </c>
      <c r="N194" s="43" t="str">
        <f t="shared" si="251"/>
        <v/>
      </c>
      <c r="O194" s="43" t="str">
        <f t="shared" si="252"/>
        <v/>
      </c>
      <c r="P194" s="32"/>
      <c r="Q194" s="32"/>
      <c r="R194" s="48" t="s">
        <v>171</v>
      </c>
      <c r="S194" s="50" t="s">
        <v>171</v>
      </c>
      <c r="T194" s="50" t="s">
        <v>171</v>
      </c>
      <c r="U194" s="50" t="s">
        <v>171</v>
      </c>
      <c r="V194" s="50" t="s">
        <v>171</v>
      </c>
      <c r="W194" s="50" t="s">
        <v>171</v>
      </c>
      <c r="X194" s="50" t="s">
        <v>171</v>
      </c>
      <c r="Y194" s="50" t="s">
        <v>171</v>
      </c>
      <c r="Z194" s="50" t="s">
        <v>171</v>
      </c>
      <c r="AA194" s="50" t="s">
        <v>171</v>
      </c>
      <c r="AB194" s="50" t="s">
        <v>171</v>
      </c>
      <c r="AC194" s="50" t="s">
        <v>171</v>
      </c>
      <c r="AD194" s="50" t="s">
        <v>171</v>
      </c>
      <c r="AE194" s="50" t="s">
        <v>171</v>
      </c>
      <c r="AF194" s="50" t="s">
        <v>171</v>
      </c>
      <c r="AG194" s="50" t="s">
        <v>171</v>
      </c>
      <c r="AH194" s="50" t="s">
        <v>171</v>
      </c>
      <c r="AI194" s="50" t="s">
        <v>171</v>
      </c>
      <c r="AJ194" s="50" t="s">
        <v>171</v>
      </c>
      <c r="AK194" s="50" t="s">
        <v>171</v>
      </c>
      <c r="AL194" s="50" t="s">
        <v>171</v>
      </c>
    </row>
    <row r="195" spans="2:38">
      <c r="B195" s="60">
        <v>160</v>
      </c>
      <c r="C195" s="61" t="s">
        <v>21</v>
      </c>
      <c r="D195" s="5" t="str">
        <f t="shared" si="254"/>
        <v xml:space="preserve">\I: </v>
      </c>
      <c r="E195" s="61" t="s">
        <v>170</v>
      </c>
      <c r="F195" s="5" t="str">
        <f t="shared" si="223"/>
        <v>DK</v>
      </c>
      <c r="G195" s="36" t="str">
        <f t="shared" si="255"/>
        <v>PASTI</v>
      </c>
      <c r="H195" s="5" t="s">
        <v>169</v>
      </c>
      <c r="I195" s="52" t="s">
        <v>224</v>
      </c>
      <c r="J195" s="52" t="s">
        <v>224</v>
      </c>
      <c r="K195" s="52" t="s">
        <v>224</v>
      </c>
      <c r="L195" s="52" t="str">
        <f t="shared" si="256"/>
        <v/>
      </c>
      <c r="M195" s="44" t="str">
        <f t="shared" si="253"/>
        <v/>
      </c>
      <c r="N195" s="44" t="str">
        <f t="shared" si="251"/>
        <v/>
      </c>
      <c r="O195" s="44" t="str">
        <f t="shared" si="252"/>
        <v/>
      </c>
      <c r="P195" s="32"/>
      <c r="Q195" s="32"/>
      <c r="R195" s="49" t="s">
        <v>171</v>
      </c>
      <c r="S195" s="51" t="s">
        <v>171</v>
      </c>
      <c r="T195" s="51" t="s">
        <v>171</v>
      </c>
      <c r="U195" s="51" t="s">
        <v>171</v>
      </c>
      <c r="V195" s="51" t="s">
        <v>171</v>
      </c>
      <c r="W195" s="51" t="s">
        <v>171</v>
      </c>
      <c r="X195" s="51" t="s">
        <v>171</v>
      </c>
      <c r="Y195" s="51" t="s">
        <v>171</v>
      </c>
      <c r="Z195" s="51" t="s">
        <v>171</v>
      </c>
      <c r="AA195" s="51" t="s">
        <v>171</v>
      </c>
      <c r="AB195" s="51" t="s">
        <v>171</v>
      </c>
      <c r="AC195" s="51" t="s">
        <v>171</v>
      </c>
      <c r="AD195" s="51" t="s">
        <v>171</v>
      </c>
      <c r="AE195" s="51" t="s">
        <v>171</v>
      </c>
      <c r="AF195" s="51" t="s">
        <v>171</v>
      </c>
      <c r="AG195" s="51" t="s">
        <v>171</v>
      </c>
      <c r="AH195" s="51" t="s">
        <v>171</v>
      </c>
      <c r="AI195" s="51" t="s">
        <v>171</v>
      </c>
      <c r="AJ195" s="51" t="s">
        <v>171</v>
      </c>
      <c r="AK195" s="51" t="s">
        <v>171</v>
      </c>
      <c r="AL195" s="51" t="s">
        <v>171</v>
      </c>
    </row>
    <row r="196" spans="2:38">
      <c r="B196" s="26">
        <v>9</v>
      </c>
      <c r="C196" t="s">
        <v>1</v>
      </c>
      <c r="D196" s="6" t="str">
        <f>IF(SUM(I196:O196)=0,"\I: ","ELE")</f>
        <v xml:space="preserve">\I: </v>
      </c>
      <c r="E196" s="11" t="s">
        <v>70</v>
      </c>
      <c r="F196" s="34" t="s">
        <v>108</v>
      </c>
      <c r="G196" s="22" t="str">
        <f>$G$7</f>
        <v>PASTI</v>
      </c>
      <c r="H196" s="22" t="s">
        <v>40</v>
      </c>
      <c r="I196" s="42" t="str">
        <f>$L196</f>
        <v/>
      </c>
      <c r="J196" s="42" t="str">
        <f>$L196</f>
        <v/>
      </c>
      <c r="K196" s="42" t="str">
        <f>$L196</f>
        <v/>
      </c>
      <c r="L196" s="42" t="str">
        <f>IF(R196="","",R196/4)</f>
        <v/>
      </c>
      <c r="M196" s="43" t="str">
        <f>IF(SUM(S196:AB196)=0,"",SUM(S196:AB196))</f>
        <v/>
      </c>
      <c r="N196" s="43" t="str">
        <f>IF(SUM(AC196:AG196)=0,"",SUM(AC196:AG196))</f>
        <v/>
      </c>
      <c r="O196" s="43" t="str">
        <f>IF(SUM(AH196:AL196)=0,"",SUM(AH196:AL196))</f>
        <v/>
      </c>
      <c r="P196" s="32"/>
      <c r="Q196" s="32"/>
      <c r="R196" s="48" t="s">
        <v>171</v>
      </c>
      <c r="S196" s="50" t="s">
        <v>171</v>
      </c>
      <c r="T196" s="50" t="s">
        <v>171</v>
      </c>
      <c r="U196" s="50" t="s">
        <v>171</v>
      </c>
      <c r="V196" s="50" t="s">
        <v>171</v>
      </c>
      <c r="W196" s="50" t="s">
        <v>171</v>
      </c>
      <c r="X196" s="50" t="s">
        <v>171</v>
      </c>
      <c r="Y196" s="50" t="s">
        <v>171</v>
      </c>
      <c r="Z196" s="50" t="s">
        <v>171</v>
      </c>
      <c r="AA196" s="50" t="s">
        <v>171</v>
      </c>
      <c r="AB196" s="50" t="s">
        <v>171</v>
      </c>
      <c r="AC196" s="50" t="s">
        <v>171</v>
      </c>
      <c r="AD196" s="50" t="s">
        <v>171</v>
      </c>
      <c r="AE196" s="50" t="s">
        <v>171</v>
      </c>
      <c r="AF196" s="50" t="s">
        <v>171</v>
      </c>
      <c r="AG196" s="50" t="s">
        <v>171</v>
      </c>
      <c r="AH196" s="50" t="s">
        <v>171</v>
      </c>
      <c r="AI196" s="50" t="s">
        <v>171</v>
      </c>
      <c r="AJ196" s="50" t="s">
        <v>171</v>
      </c>
      <c r="AK196" s="50" t="s">
        <v>171</v>
      </c>
      <c r="AL196" s="50" t="s">
        <v>171</v>
      </c>
    </row>
    <row r="197" spans="2:38">
      <c r="B197" s="26"/>
      <c r="C197" s="23" t="s">
        <v>92</v>
      </c>
      <c r="D197" s="6" t="str">
        <f t="shared" ref="D197" si="257">IF(SUM(I197:O197)=0,"\I: ","ELE")</f>
        <v xml:space="preserve">\I: </v>
      </c>
      <c r="E197" s="11" t="s">
        <v>71</v>
      </c>
      <c r="F197" s="6" t="str">
        <f>F196</f>
        <v>EE</v>
      </c>
      <c r="G197" s="22" t="str">
        <f>$G$7</f>
        <v>PASTI</v>
      </c>
      <c r="H197" t="s">
        <v>41</v>
      </c>
      <c r="I197" s="42" t="str">
        <f>IF(SUM(I198:I200)=0,"",SUM(I198:I200))</f>
        <v/>
      </c>
      <c r="J197" s="42" t="str">
        <f t="shared" ref="J197:L197" si="258">IF(SUM(J198:J200)=0,"",SUM(J198:J200))</f>
        <v/>
      </c>
      <c r="K197" s="42" t="str">
        <f t="shared" si="258"/>
        <v/>
      </c>
      <c r="L197" s="42" t="str">
        <f t="shared" si="258"/>
        <v/>
      </c>
      <c r="M197" s="43" t="str">
        <f>IF(SUM(M198:M200)=0,"",SUM(M198:M200))</f>
        <v/>
      </c>
      <c r="N197" s="43" t="str">
        <f t="shared" ref="N197:O197" si="259">IF(SUM(N198:N200)=0,"",SUM(N198:N200))</f>
        <v/>
      </c>
      <c r="O197" s="43" t="str">
        <f t="shared" si="259"/>
        <v/>
      </c>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row>
    <row r="198" spans="2:38">
      <c r="B198" s="26">
        <v>14</v>
      </c>
      <c r="C198" s="30" t="s">
        <v>2</v>
      </c>
      <c r="D198" s="6" t="s">
        <v>90</v>
      </c>
      <c r="E198" s="26"/>
      <c r="F198" s="6" t="str">
        <f t="shared" ref="F198:F222" si="260">F197</f>
        <v>EE</v>
      </c>
      <c r="G198" s="6" t="s">
        <v>90</v>
      </c>
      <c r="H198" s="28"/>
      <c r="I198" s="33" t="str">
        <f>$L198</f>
        <v/>
      </c>
      <c r="J198" s="33" t="str">
        <f t="shared" ref="I198:K200" si="261">$L198</f>
        <v/>
      </c>
      <c r="K198" s="33" t="str">
        <f t="shared" si="261"/>
        <v/>
      </c>
      <c r="L198" s="33" t="str">
        <f>IF(R198="","",R198/4)</f>
        <v/>
      </c>
      <c r="M198" s="33" t="str">
        <f>IF(SUM(S198:AB198)=0,"",SUM(S198:AB198))</f>
        <v/>
      </c>
      <c r="N198" s="33" t="str">
        <f>IF(SUM(AC198:AG198)=0,"",SUM(AC198:AG198))</f>
        <v/>
      </c>
      <c r="O198" s="33" t="str">
        <f>IF(SUM(AH198:AL198)=0,"",SUM(AH198:AL198))</f>
        <v/>
      </c>
      <c r="P198" s="33"/>
      <c r="Q198" s="33"/>
      <c r="R198" s="48" t="s">
        <v>171</v>
      </c>
      <c r="S198" s="50" t="s">
        <v>171</v>
      </c>
      <c r="T198" s="50" t="s">
        <v>171</v>
      </c>
      <c r="U198" s="50" t="s">
        <v>171</v>
      </c>
      <c r="V198" s="50" t="s">
        <v>171</v>
      </c>
      <c r="W198" s="50" t="s">
        <v>171</v>
      </c>
      <c r="X198" s="50" t="s">
        <v>171</v>
      </c>
      <c r="Y198" s="50" t="s">
        <v>171</v>
      </c>
      <c r="Z198" s="50" t="s">
        <v>171</v>
      </c>
      <c r="AA198" s="50" t="s">
        <v>171</v>
      </c>
      <c r="AB198" s="50" t="s">
        <v>171</v>
      </c>
      <c r="AC198" s="50" t="s">
        <v>171</v>
      </c>
      <c r="AD198" s="50" t="s">
        <v>171</v>
      </c>
      <c r="AE198" s="50" t="s">
        <v>171</v>
      </c>
      <c r="AF198" s="50" t="s">
        <v>171</v>
      </c>
      <c r="AG198" s="50" t="s">
        <v>171</v>
      </c>
      <c r="AH198" s="50" t="s">
        <v>171</v>
      </c>
      <c r="AI198" s="50" t="s">
        <v>171</v>
      </c>
      <c r="AJ198" s="50" t="s">
        <v>171</v>
      </c>
      <c r="AK198" s="50" t="s">
        <v>171</v>
      </c>
      <c r="AL198" s="50" t="s">
        <v>171</v>
      </c>
    </row>
    <row r="199" spans="2:38">
      <c r="B199" s="26">
        <v>19</v>
      </c>
      <c r="C199" s="30" t="s">
        <v>99</v>
      </c>
      <c r="D199" s="6" t="s">
        <v>90</v>
      </c>
      <c r="E199" s="26"/>
      <c r="F199" s="6" t="str">
        <f t="shared" si="260"/>
        <v>EE</v>
      </c>
      <c r="G199" s="6" t="s">
        <v>90</v>
      </c>
      <c r="H199" s="28"/>
      <c r="I199" s="33" t="str">
        <f t="shared" si="261"/>
        <v/>
      </c>
      <c r="J199" s="33" t="str">
        <f t="shared" si="261"/>
        <v/>
      </c>
      <c r="K199" s="33" t="str">
        <f t="shared" si="261"/>
        <v/>
      </c>
      <c r="L199" s="33" t="str">
        <f>IF(R199="","",R199/4)</f>
        <v/>
      </c>
      <c r="M199" s="33" t="str">
        <f t="shared" ref="M199:M200" si="262">IF(SUM(S199:AB199)=0,"",SUM(S199:AB199))</f>
        <v/>
      </c>
      <c r="N199" s="33" t="str">
        <f t="shared" ref="N199:N200" si="263">IF(SUM(AC199:AG199)=0,"",SUM(AC199:AG199))</f>
        <v/>
      </c>
      <c r="O199" s="33" t="str">
        <f t="shared" ref="O199:O200" si="264">IF(SUM(AH199:AL199)=0,"",SUM(AH199:AL199))</f>
        <v/>
      </c>
      <c r="P199" s="33"/>
      <c r="Q199" s="33"/>
      <c r="R199" s="48" t="s">
        <v>171</v>
      </c>
      <c r="S199" s="50" t="s">
        <v>171</v>
      </c>
      <c r="T199" s="50" t="s">
        <v>171</v>
      </c>
      <c r="U199" s="50" t="s">
        <v>171</v>
      </c>
      <c r="V199" s="50" t="s">
        <v>171</v>
      </c>
      <c r="W199" s="50" t="s">
        <v>171</v>
      </c>
      <c r="X199" s="50" t="s">
        <v>171</v>
      </c>
      <c r="Y199" s="50" t="s">
        <v>171</v>
      </c>
      <c r="Z199" s="50" t="s">
        <v>171</v>
      </c>
      <c r="AA199" s="50" t="s">
        <v>171</v>
      </c>
      <c r="AB199" s="50" t="s">
        <v>171</v>
      </c>
      <c r="AC199" s="50" t="s">
        <v>171</v>
      </c>
      <c r="AD199" s="50" t="s">
        <v>171</v>
      </c>
      <c r="AE199" s="50" t="s">
        <v>171</v>
      </c>
      <c r="AF199" s="50" t="s">
        <v>171</v>
      </c>
      <c r="AG199" s="50" t="s">
        <v>171</v>
      </c>
      <c r="AH199" s="50" t="s">
        <v>171</v>
      </c>
      <c r="AI199" s="50" t="s">
        <v>171</v>
      </c>
      <c r="AJ199" s="50" t="s">
        <v>171</v>
      </c>
      <c r="AK199" s="50" t="s">
        <v>171</v>
      </c>
      <c r="AL199" s="50" t="s">
        <v>171</v>
      </c>
    </row>
    <row r="200" spans="2:38">
      <c r="B200" s="26">
        <v>24</v>
      </c>
      <c r="C200" s="30" t="s">
        <v>4</v>
      </c>
      <c r="D200" s="6" t="s">
        <v>90</v>
      </c>
      <c r="E200" s="26"/>
      <c r="F200" s="6" t="str">
        <f t="shared" si="260"/>
        <v>EE</v>
      </c>
      <c r="G200" s="6" t="s">
        <v>90</v>
      </c>
      <c r="H200" s="28"/>
      <c r="I200" s="33" t="str">
        <f t="shared" si="261"/>
        <v/>
      </c>
      <c r="J200" s="33" t="str">
        <f t="shared" si="261"/>
        <v/>
      </c>
      <c r="K200" s="33" t="str">
        <f t="shared" si="261"/>
        <v/>
      </c>
      <c r="L200" s="33" t="str">
        <f>IF(R200="","",R200/4)</f>
        <v/>
      </c>
      <c r="M200" s="33" t="str">
        <f t="shared" si="262"/>
        <v/>
      </c>
      <c r="N200" s="33" t="str">
        <f t="shared" si="263"/>
        <v/>
      </c>
      <c r="O200" s="33" t="str">
        <f t="shared" si="264"/>
        <v/>
      </c>
      <c r="P200" s="33"/>
      <c r="Q200" s="33"/>
      <c r="R200" s="48" t="s">
        <v>171</v>
      </c>
      <c r="S200" s="50" t="s">
        <v>171</v>
      </c>
      <c r="T200" s="50" t="s">
        <v>171</v>
      </c>
      <c r="U200" s="50" t="s">
        <v>171</v>
      </c>
      <c r="V200" s="50" t="s">
        <v>171</v>
      </c>
      <c r="W200" s="50" t="s">
        <v>171</v>
      </c>
      <c r="X200" s="50" t="s">
        <v>171</v>
      </c>
      <c r="Y200" s="50" t="s">
        <v>171</v>
      </c>
      <c r="Z200" s="50" t="s">
        <v>171</v>
      </c>
      <c r="AA200" s="50" t="s">
        <v>171</v>
      </c>
      <c r="AB200" s="50" t="s">
        <v>171</v>
      </c>
      <c r="AC200" s="50" t="s">
        <v>171</v>
      </c>
      <c r="AD200" s="50" t="s">
        <v>171</v>
      </c>
      <c r="AE200" s="50" t="s">
        <v>171</v>
      </c>
      <c r="AF200" s="50" t="s">
        <v>171</v>
      </c>
      <c r="AG200" s="50" t="s">
        <v>171</v>
      </c>
      <c r="AH200" s="50" t="s">
        <v>171</v>
      </c>
      <c r="AI200" s="50" t="s">
        <v>171</v>
      </c>
      <c r="AJ200" s="50" t="s">
        <v>171</v>
      </c>
      <c r="AK200" s="50" t="s">
        <v>171</v>
      </c>
      <c r="AL200" s="50" t="s">
        <v>171</v>
      </c>
    </row>
    <row r="201" spans="2:38">
      <c r="B201" s="26"/>
      <c r="C201" s="23" t="s">
        <v>92</v>
      </c>
      <c r="D201" s="6" t="str">
        <f t="shared" ref="D201" si="265">IF(SUM(I201:O201)=0,"\I: ","ELE")</f>
        <v>ELE</v>
      </c>
      <c r="E201" s="11" t="s">
        <v>75</v>
      </c>
      <c r="F201" s="6" t="str">
        <f t="shared" si="260"/>
        <v>EE</v>
      </c>
      <c r="G201" s="22" t="str">
        <f>$G$7</f>
        <v>PASTI</v>
      </c>
      <c r="H201" t="s">
        <v>45</v>
      </c>
      <c r="I201" s="42">
        <f>IF(SUM(I202:I204)=0,"",SUM(I202:I204))</f>
        <v>563.6</v>
      </c>
      <c r="J201" s="42">
        <f t="shared" ref="J201:K201" si="266">IF(SUM(J202:J204)=0,"",SUM(J202:J204))</f>
        <v>563.6</v>
      </c>
      <c r="K201" s="42">
        <f t="shared" si="266"/>
        <v>563.6</v>
      </c>
      <c r="L201" s="42">
        <f>IF(SUM(L202:L204)=0,"",SUM(L202:L204))</f>
        <v>563.6</v>
      </c>
      <c r="M201" s="43">
        <f>IF(SUM(M202:M204)=0,"",SUM(M202:M204))</f>
        <v>412.8</v>
      </c>
      <c r="N201" s="43" t="str">
        <f>IF(SUM(N202:N204)=0,"",SUM(N202:N204))</f>
        <v/>
      </c>
      <c r="O201" s="43">
        <f>IF(SUM(O202:O204)=0,"",SUM(O202:O204))</f>
        <v>285</v>
      </c>
      <c r="P201" s="32"/>
      <c r="Q201" s="32"/>
      <c r="R201" s="43"/>
      <c r="S201" s="43"/>
      <c r="T201" s="43"/>
      <c r="U201" s="43"/>
      <c r="V201" s="43"/>
      <c r="W201" s="43"/>
      <c r="X201" s="43"/>
      <c r="Y201" s="43"/>
      <c r="Z201" s="43"/>
      <c r="AA201" s="43"/>
      <c r="AB201" s="43" t="s">
        <v>171</v>
      </c>
      <c r="AC201" s="43"/>
      <c r="AD201" s="43"/>
      <c r="AE201" s="43"/>
      <c r="AF201" s="43"/>
      <c r="AG201" s="43" t="s">
        <v>171</v>
      </c>
      <c r="AH201" s="43"/>
      <c r="AI201" s="43"/>
      <c r="AJ201" s="43"/>
      <c r="AK201" s="43"/>
      <c r="AL201" s="43"/>
    </row>
    <row r="202" spans="2:38">
      <c r="B202" s="26">
        <v>35</v>
      </c>
      <c r="C202" s="30" t="s">
        <v>2</v>
      </c>
      <c r="D202" s="6" t="s">
        <v>90</v>
      </c>
      <c r="E202" s="26"/>
      <c r="F202" s="6" t="str">
        <f t="shared" si="260"/>
        <v>EE</v>
      </c>
      <c r="G202" s="6" t="s">
        <v>90</v>
      </c>
      <c r="H202" s="28"/>
      <c r="I202" s="33" t="str">
        <f t="shared" ref="I202:K206" si="267">$L202</f>
        <v/>
      </c>
      <c r="J202" s="33" t="str">
        <f t="shared" si="267"/>
        <v/>
      </c>
      <c r="K202" s="33" t="str">
        <f t="shared" si="267"/>
        <v/>
      </c>
      <c r="L202" s="33" t="str">
        <f>IF(R202="","",R202/4)</f>
        <v/>
      </c>
      <c r="M202" s="33" t="str">
        <f>IF(SUM(S202:AB202)=0,"",SUM(S202:AB202))</f>
        <v/>
      </c>
      <c r="N202" s="33" t="str">
        <f>IF(SUM(AC202:AG202)=0,"",SUM(AC202:AG202))</f>
        <v/>
      </c>
      <c r="O202" s="33" t="str">
        <f>IF(SUM(AH202:AL202)=0,"",SUM(AH202:AL202))</f>
        <v/>
      </c>
      <c r="P202" s="33"/>
      <c r="Q202" s="33"/>
      <c r="R202" s="48" t="s">
        <v>171</v>
      </c>
      <c r="S202" s="50" t="s">
        <v>171</v>
      </c>
      <c r="T202" s="50" t="s">
        <v>171</v>
      </c>
      <c r="U202" s="50" t="s">
        <v>171</v>
      </c>
      <c r="V202" s="50" t="s">
        <v>171</v>
      </c>
      <c r="W202" s="50" t="s">
        <v>171</v>
      </c>
      <c r="X202" s="50" t="s">
        <v>171</v>
      </c>
      <c r="Y202" s="50" t="s">
        <v>171</v>
      </c>
      <c r="Z202" s="50" t="s">
        <v>171</v>
      </c>
      <c r="AA202" s="50" t="s">
        <v>171</v>
      </c>
      <c r="AB202" s="50" t="s">
        <v>171</v>
      </c>
      <c r="AC202" s="50" t="s">
        <v>171</v>
      </c>
      <c r="AD202" s="50" t="s">
        <v>171</v>
      </c>
      <c r="AE202" s="50" t="s">
        <v>171</v>
      </c>
      <c r="AF202" s="50" t="s">
        <v>171</v>
      </c>
      <c r="AG202" s="50" t="s">
        <v>171</v>
      </c>
      <c r="AH202" s="50" t="s">
        <v>171</v>
      </c>
      <c r="AI202" s="50" t="s">
        <v>171</v>
      </c>
      <c r="AJ202" s="50" t="s">
        <v>171</v>
      </c>
      <c r="AK202" s="50" t="s">
        <v>171</v>
      </c>
      <c r="AL202" s="50" t="s">
        <v>171</v>
      </c>
    </row>
    <row r="203" spans="2:38">
      <c r="B203" s="26">
        <v>40</v>
      </c>
      <c r="C203" s="30" t="s">
        <v>99</v>
      </c>
      <c r="D203" s="6" t="s">
        <v>90</v>
      </c>
      <c r="E203" s="26"/>
      <c r="F203" s="6" t="str">
        <f t="shared" si="260"/>
        <v>EE</v>
      </c>
      <c r="G203" s="6" t="s">
        <v>90</v>
      </c>
      <c r="H203" s="28"/>
      <c r="I203" s="33" t="str">
        <f t="shared" si="267"/>
        <v/>
      </c>
      <c r="J203" s="33" t="str">
        <f t="shared" si="267"/>
        <v/>
      </c>
      <c r="K203" s="33" t="str">
        <f t="shared" si="267"/>
        <v/>
      </c>
      <c r="L203" s="33" t="str">
        <f>IF(R203="","",R203/4)</f>
        <v/>
      </c>
      <c r="M203" s="33">
        <f t="shared" ref="M203:M204" si="268">IF(SUM(S203:AB203)=0,"",SUM(S203:AB203))</f>
        <v>412.8</v>
      </c>
      <c r="N203" s="33" t="str">
        <f t="shared" ref="N203:N204" si="269">IF(SUM(AC203:AG203)=0,"",SUM(AC203:AG203))</f>
        <v/>
      </c>
      <c r="O203" s="33">
        <f t="shared" ref="O203:O204" si="270">IF(SUM(AH203:AL203)=0,"",SUM(AH203:AL203))</f>
        <v>285</v>
      </c>
      <c r="P203" s="33"/>
      <c r="Q203" s="33"/>
      <c r="R203" s="48" t="s">
        <v>171</v>
      </c>
      <c r="S203" s="50" t="s">
        <v>171</v>
      </c>
      <c r="T203" s="50" t="s">
        <v>171</v>
      </c>
      <c r="U203" s="50">
        <v>206.4</v>
      </c>
      <c r="V203" s="50">
        <v>206.4</v>
      </c>
      <c r="W203" s="50" t="s">
        <v>171</v>
      </c>
      <c r="X203" s="50" t="s">
        <v>171</v>
      </c>
      <c r="Y203" s="50" t="s">
        <v>171</v>
      </c>
      <c r="Z203" s="50" t="s">
        <v>171</v>
      </c>
      <c r="AA203" s="50" t="s">
        <v>171</v>
      </c>
      <c r="AB203" s="50" t="s">
        <v>171</v>
      </c>
      <c r="AC203" s="50" t="s">
        <v>171</v>
      </c>
      <c r="AD203" s="50" t="s">
        <v>171</v>
      </c>
      <c r="AE203" s="50" t="s">
        <v>171</v>
      </c>
      <c r="AF203" s="50" t="s">
        <v>171</v>
      </c>
      <c r="AG203" s="50" t="s">
        <v>171</v>
      </c>
      <c r="AH203" s="50" t="s">
        <v>171</v>
      </c>
      <c r="AI203" s="50">
        <v>285</v>
      </c>
      <c r="AJ203" s="50" t="s">
        <v>171</v>
      </c>
      <c r="AK203" s="50" t="s">
        <v>171</v>
      </c>
      <c r="AL203" s="50" t="s">
        <v>171</v>
      </c>
    </row>
    <row r="204" spans="2:38">
      <c r="B204" s="26">
        <v>45</v>
      </c>
      <c r="C204" s="30" t="s">
        <v>4</v>
      </c>
      <c r="D204" s="6" t="s">
        <v>90</v>
      </c>
      <c r="E204" s="26"/>
      <c r="F204" s="6" t="str">
        <f t="shared" si="260"/>
        <v>EE</v>
      </c>
      <c r="G204" s="6" t="s">
        <v>90</v>
      </c>
      <c r="H204" s="28"/>
      <c r="I204" s="33">
        <f t="shared" si="267"/>
        <v>563.6</v>
      </c>
      <c r="J204" s="33">
        <f t="shared" si="267"/>
        <v>563.6</v>
      </c>
      <c r="K204" s="33">
        <f t="shared" si="267"/>
        <v>563.6</v>
      </c>
      <c r="L204" s="33">
        <f>IF(R204="","",R204/4)</f>
        <v>563.6</v>
      </c>
      <c r="M204" s="33" t="str">
        <f t="shared" si="268"/>
        <v/>
      </c>
      <c r="N204" s="33" t="str">
        <f t="shared" si="269"/>
        <v/>
      </c>
      <c r="O204" s="33" t="str">
        <f t="shared" si="270"/>
        <v/>
      </c>
      <c r="P204" s="33"/>
      <c r="Q204" s="33"/>
      <c r="R204" s="48">
        <v>2254.4</v>
      </c>
      <c r="S204" s="50" t="s">
        <v>171</v>
      </c>
      <c r="T204" s="50" t="s">
        <v>171</v>
      </c>
      <c r="U204" s="50" t="s">
        <v>171</v>
      </c>
      <c r="V204" s="50" t="s">
        <v>171</v>
      </c>
      <c r="W204" s="50" t="s">
        <v>171</v>
      </c>
      <c r="X204" s="50" t="s">
        <v>171</v>
      </c>
      <c r="Y204" s="50" t="s">
        <v>171</v>
      </c>
      <c r="Z204" s="50" t="s">
        <v>171</v>
      </c>
      <c r="AA204" s="50" t="s">
        <v>171</v>
      </c>
      <c r="AB204" s="50" t="s">
        <v>171</v>
      </c>
      <c r="AC204" s="50" t="s">
        <v>171</v>
      </c>
      <c r="AD204" s="50" t="s">
        <v>171</v>
      </c>
      <c r="AE204" s="50" t="s">
        <v>171</v>
      </c>
      <c r="AF204" s="50" t="s">
        <v>171</v>
      </c>
      <c r="AG204" s="50" t="s">
        <v>171</v>
      </c>
      <c r="AH204" s="50" t="s">
        <v>171</v>
      </c>
      <c r="AI204" s="50" t="s">
        <v>171</v>
      </c>
      <c r="AJ204" s="50" t="s">
        <v>171</v>
      </c>
      <c r="AK204" s="50" t="s">
        <v>171</v>
      </c>
      <c r="AL204" s="50" t="s">
        <v>171</v>
      </c>
    </row>
    <row r="205" spans="2:38">
      <c r="B205" s="31">
        <v>51</v>
      </c>
      <c r="C205" t="s">
        <v>7</v>
      </c>
      <c r="D205" s="6" t="str">
        <f t="shared" ref="D205:D207" si="271">IF(SUM(I205:O205)=0,"\I: ","ELE")</f>
        <v xml:space="preserve">\I: </v>
      </c>
      <c r="E205" s="11" t="s">
        <v>76</v>
      </c>
      <c r="F205" s="6" t="str">
        <f t="shared" si="260"/>
        <v>EE</v>
      </c>
      <c r="G205" s="22" t="str">
        <f t="shared" ref="G205:G207" si="272">$G$7</f>
        <v>PASTI</v>
      </c>
      <c r="H205" t="s">
        <v>46</v>
      </c>
      <c r="I205" s="42" t="str">
        <f t="shared" si="267"/>
        <v/>
      </c>
      <c r="J205" s="42" t="str">
        <f t="shared" si="267"/>
        <v/>
      </c>
      <c r="K205" s="42" t="str">
        <f t="shared" si="267"/>
        <v/>
      </c>
      <c r="L205" s="42" t="str">
        <f>IF(R205="","",R205/4)</f>
        <v/>
      </c>
      <c r="M205" s="43" t="str">
        <f>IF(SUM(S205:AB205)=0,"",SUM(S205:AB205))</f>
        <v/>
      </c>
      <c r="N205" s="43" t="str">
        <f>IF(SUM(AC205:AG205)=0,"",SUM(AC205:AG205))</f>
        <v/>
      </c>
      <c r="O205" s="43" t="str">
        <f>IF(SUM(AH205:AL205)=0,"",SUM(AH205:AL205))</f>
        <v/>
      </c>
      <c r="P205" s="32"/>
      <c r="Q205" s="32"/>
      <c r="R205" s="48" t="s">
        <v>171</v>
      </c>
      <c r="S205" s="50" t="s">
        <v>171</v>
      </c>
      <c r="T205" s="50" t="s">
        <v>171</v>
      </c>
      <c r="U205" s="50" t="s">
        <v>171</v>
      </c>
      <c r="V205" s="50" t="s">
        <v>171</v>
      </c>
      <c r="W205" s="50" t="s">
        <v>171</v>
      </c>
      <c r="X205" s="50" t="s">
        <v>171</v>
      </c>
      <c r="Y205" s="50" t="s">
        <v>171</v>
      </c>
      <c r="Z205" s="50" t="s">
        <v>171</v>
      </c>
      <c r="AA205" s="50" t="s">
        <v>171</v>
      </c>
      <c r="AB205" s="50" t="s">
        <v>171</v>
      </c>
      <c r="AC205" s="50" t="s">
        <v>171</v>
      </c>
      <c r="AD205" s="50" t="s">
        <v>171</v>
      </c>
      <c r="AE205" s="50" t="s">
        <v>171</v>
      </c>
      <c r="AF205" s="50" t="s">
        <v>171</v>
      </c>
      <c r="AG205" s="50" t="s">
        <v>171</v>
      </c>
      <c r="AH205" s="50" t="s">
        <v>171</v>
      </c>
      <c r="AI205" s="50" t="s">
        <v>171</v>
      </c>
      <c r="AJ205" s="50" t="s">
        <v>171</v>
      </c>
      <c r="AK205" s="50" t="s">
        <v>171</v>
      </c>
      <c r="AL205" s="50" t="s">
        <v>171</v>
      </c>
    </row>
    <row r="206" spans="2:38">
      <c r="B206" s="26">
        <v>56</v>
      </c>
      <c r="C206" t="s">
        <v>8</v>
      </c>
      <c r="D206" s="6" t="str">
        <f t="shared" si="271"/>
        <v xml:space="preserve">\I: </v>
      </c>
      <c r="E206" s="11" t="s">
        <v>77</v>
      </c>
      <c r="F206" s="6" t="str">
        <f t="shared" si="260"/>
        <v>EE</v>
      </c>
      <c r="G206" s="22" t="str">
        <f t="shared" si="272"/>
        <v>PASTI</v>
      </c>
      <c r="H206" t="s">
        <v>47</v>
      </c>
      <c r="I206" s="42" t="str">
        <f t="shared" si="267"/>
        <v/>
      </c>
      <c r="J206" s="42" t="str">
        <f t="shared" si="267"/>
        <v/>
      </c>
      <c r="K206" s="42" t="str">
        <f t="shared" si="267"/>
        <v/>
      </c>
      <c r="L206" s="42" t="str">
        <f>IF(R206="","",R206/4)</f>
        <v/>
      </c>
      <c r="M206" s="43" t="str">
        <f t="shared" ref="M206" si="273">IF(SUM(S206:AB206)=0,"",SUM(S206:AB206))</f>
        <v/>
      </c>
      <c r="N206" s="43" t="str">
        <f t="shared" ref="N206" si="274">IF(SUM(AC206:AG206)=0,"",SUM(AC206:AG206))</f>
        <v/>
      </c>
      <c r="O206" s="43" t="str">
        <f t="shared" ref="O206" si="275">IF(SUM(AH206:AL206)=0,"",SUM(AH206:AL206))</f>
        <v/>
      </c>
      <c r="P206" s="32"/>
      <c r="Q206" s="32"/>
      <c r="R206" s="48" t="s">
        <v>171</v>
      </c>
      <c r="S206" s="50" t="s">
        <v>171</v>
      </c>
      <c r="T206" s="50" t="s">
        <v>171</v>
      </c>
      <c r="U206" s="50" t="s">
        <v>171</v>
      </c>
      <c r="V206" s="50" t="s">
        <v>171</v>
      </c>
      <c r="W206" s="50" t="s">
        <v>171</v>
      </c>
      <c r="X206" s="50" t="s">
        <v>171</v>
      </c>
      <c r="Y206" s="50" t="s">
        <v>171</v>
      </c>
      <c r="Z206" s="50" t="s">
        <v>171</v>
      </c>
      <c r="AA206" s="50" t="s">
        <v>171</v>
      </c>
      <c r="AB206" s="50" t="s">
        <v>171</v>
      </c>
      <c r="AC206" s="50" t="s">
        <v>171</v>
      </c>
      <c r="AD206" s="50" t="s">
        <v>171</v>
      </c>
      <c r="AE206" s="50" t="s">
        <v>171</v>
      </c>
      <c r="AF206" s="50" t="s">
        <v>171</v>
      </c>
      <c r="AG206" s="50" t="s">
        <v>171</v>
      </c>
      <c r="AH206" s="50" t="s">
        <v>171</v>
      </c>
      <c r="AI206" s="50" t="s">
        <v>171</v>
      </c>
      <c r="AJ206" s="50" t="s">
        <v>171</v>
      </c>
      <c r="AK206" s="50" t="s">
        <v>171</v>
      </c>
      <c r="AL206" s="50" t="s">
        <v>171</v>
      </c>
    </row>
    <row r="207" spans="2:38">
      <c r="B207" s="26"/>
      <c r="C207" s="23" t="s">
        <v>93</v>
      </c>
      <c r="D207" s="6" t="str">
        <f t="shared" si="271"/>
        <v>ELE</v>
      </c>
      <c r="E207" s="11" t="s">
        <v>78</v>
      </c>
      <c r="F207" s="6" t="str">
        <f t="shared" si="260"/>
        <v>EE</v>
      </c>
      <c r="G207" s="22" t="str">
        <f t="shared" si="272"/>
        <v>PASTI</v>
      </c>
      <c r="H207" t="s">
        <v>48</v>
      </c>
      <c r="I207" s="42">
        <f>IF(SUM(I208:I210)=0,"",SUM(I208:I210))</f>
        <v>19.25</v>
      </c>
      <c r="J207" s="42">
        <f t="shared" ref="J207:K207" si="276">IF(SUM(J208:J210)=0,"",SUM(J208:J210))</f>
        <v>19.25</v>
      </c>
      <c r="K207" s="42">
        <f t="shared" si="276"/>
        <v>19.25</v>
      </c>
      <c r="L207" s="42">
        <f>IF(SUM(L208:L210)=0,"",SUM(L208:L210))</f>
        <v>19.25</v>
      </c>
      <c r="M207" s="43" t="str">
        <f>IF(SUM(M208:M210)=0,"",SUM(M208:M210))</f>
        <v/>
      </c>
      <c r="N207" s="43">
        <f>IF(SUM(N208:N210)=0,"",SUM(N208:N210))</f>
        <v>95</v>
      </c>
      <c r="O207" s="43" t="str">
        <f>IF(SUM(O208:O210)=0,"",SUM(O208:O210))</f>
        <v/>
      </c>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row>
    <row r="208" spans="2:38">
      <c r="B208" s="26">
        <v>61</v>
      </c>
      <c r="C208" s="29" t="s">
        <v>4</v>
      </c>
      <c r="D208" s="6" t="s">
        <v>90</v>
      </c>
      <c r="E208" s="27"/>
      <c r="F208" s="6" t="str">
        <f t="shared" si="260"/>
        <v>EE</v>
      </c>
      <c r="G208" s="6" t="s">
        <v>90</v>
      </c>
      <c r="H208" s="28"/>
      <c r="I208" s="33" t="str">
        <f t="shared" ref="I208:K216" si="277">$L208</f>
        <v/>
      </c>
      <c r="J208" s="33" t="str">
        <f t="shared" si="277"/>
        <v/>
      </c>
      <c r="K208" s="33" t="str">
        <f t="shared" si="277"/>
        <v/>
      </c>
      <c r="L208" s="33" t="str">
        <f t="shared" ref="L208:L213" si="278">IF(R208="","",R208/4)</f>
        <v/>
      </c>
      <c r="M208" s="33" t="str">
        <f t="shared" ref="M208:M213" si="279">IF(SUM(S208:AB208)=0,"",SUM(S208:AB208))</f>
        <v/>
      </c>
      <c r="N208" s="33">
        <f t="shared" ref="N208:N213" si="280">IF(SUM(AC208:AG208)=0,"",SUM(AC208:AG208))</f>
        <v>95</v>
      </c>
      <c r="O208" s="33" t="str">
        <f t="shared" ref="O208:O213" si="281">IF(SUM(AH208:AL208)=0,"",SUM(AH208:AL208))</f>
        <v/>
      </c>
      <c r="P208" s="33"/>
      <c r="Q208" s="33"/>
      <c r="R208" s="48" t="s">
        <v>171</v>
      </c>
      <c r="S208" s="50" t="s">
        <v>171</v>
      </c>
      <c r="T208" s="50" t="s">
        <v>171</v>
      </c>
      <c r="U208" s="50" t="s">
        <v>171</v>
      </c>
      <c r="V208" s="50" t="s">
        <v>171</v>
      </c>
      <c r="W208" s="50" t="s">
        <v>171</v>
      </c>
      <c r="X208" s="50" t="s">
        <v>171</v>
      </c>
      <c r="Y208" s="50" t="s">
        <v>171</v>
      </c>
      <c r="Z208" s="50" t="s">
        <v>171</v>
      </c>
      <c r="AA208" s="50" t="s">
        <v>171</v>
      </c>
      <c r="AB208" s="50" t="s">
        <v>171</v>
      </c>
      <c r="AC208" s="50" t="s">
        <v>171</v>
      </c>
      <c r="AD208" s="50">
        <v>95</v>
      </c>
      <c r="AE208" s="50" t="s">
        <v>171</v>
      </c>
      <c r="AF208" s="50" t="s">
        <v>171</v>
      </c>
      <c r="AG208" s="50" t="s">
        <v>171</v>
      </c>
      <c r="AH208" s="50" t="s">
        <v>171</v>
      </c>
      <c r="AI208" s="50" t="s">
        <v>171</v>
      </c>
      <c r="AJ208" s="50" t="s">
        <v>171</v>
      </c>
      <c r="AK208" s="50" t="s">
        <v>171</v>
      </c>
      <c r="AL208" s="50" t="s">
        <v>171</v>
      </c>
    </row>
    <row r="209" spans="2:38">
      <c r="B209" s="26">
        <v>71</v>
      </c>
      <c r="C209" s="29" t="s">
        <v>10</v>
      </c>
      <c r="D209" s="6" t="s">
        <v>90</v>
      </c>
      <c r="E209" s="27"/>
      <c r="F209" s="6" t="str">
        <f t="shared" si="260"/>
        <v>EE</v>
      </c>
      <c r="G209" s="6" t="s">
        <v>90</v>
      </c>
      <c r="H209" s="28"/>
      <c r="I209" s="33">
        <f t="shared" si="277"/>
        <v>19.25</v>
      </c>
      <c r="J209" s="33">
        <f t="shared" si="277"/>
        <v>19.25</v>
      </c>
      <c r="K209" s="33">
        <f t="shared" si="277"/>
        <v>19.25</v>
      </c>
      <c r="L209" s="33">
        <f t="shared" si="278"/>
        <v>19.25</v>
      </c>
      <c r="M209" s="33" t="str">
        <f t="shared" si="279"/>
        <v/>
      </c>
      <c r="N209" s="33" t="str">
        <f t="shared" si="280"/>
        <v/>
      </c>
      <c r="O209" s="33" t="str">
        <f t="shared" si="281"/>
        <v/>
      </c>
      <c r="P209" s="33"/>
      <c r="Q209" s="33"/>
      <c r="R209" s="48">
        <v>77</v>
      </c>
      <c r="S209" s="50" t="s">
        <v>171</v>
      </c>
      <c r="T209" s="50" t="s">
        <v>171</v>
      </c>
      <c r="U209" s="50" t="s">
        <v>171</v>
      </c>
      <c r="V209" s="50" t="s">
        <v>171</v>
      </c>
      <c r="W209" s="50" t="s">
        <v>171</v>
      </c>
      <c r="X209" s="50" t="s">
        <v>171</v>
      </c>
      <c r="Y209" s="50" t="s">
        <v>171</v>
      </c>
      <c r="Z209" s="50" t="s">
        <v>171</v>
      </c>
      <c r="AA209" s="50" t="s">
        <v>171</v>
      </c>
      <c r="AB209" s="50" t="s">
        <v>171</v>
      </c>
      <c r="AC209" s="50" t="s">
        <v>171</v>
      </c>
      <c r="AD209" s="50" t="s">
        <v>171</v>
      </c>
      <c r="AE209" s="50" t="s">
        <v>171</v>
      </c>
      <c r="AF209" s="50" t="s">
        <v>171</v>
      </c>
      <c r="AG209" s="50" t="s">
        <v>171</v>
      </c>
      <c r="AH209" s="50" t="s">
        <v>171</v>
      </c>
      <c r="AI209" s="50" t="s">
        <v>171</v>
      </c>
      <c r="AJ209" s="50" t="s">
        <v>171</v>
      </c>
      <c r="AK209" s="50" t="s">
        <v>171</v>
      </c>
      <c r="AL209" s="50" t="s">
        <v>171</v>
      </c>
    </row>
    <row r="210" spans="2:38">
      <c r="B210" s="26">
        <v>76</v>
      </c>
      <c r="C210" s="29" t="s">
        <v>101</v>
      </c>
      <c r="D210" s="6" t="s">
        <v>90</v>
      </c>
      <c r="E210" s="27"/>
      <c r="F210" s="6" t="str">
        <f t="shared" si="260"/>
        <v>EE</v>
      </c>
      <c r="G210" s="6" t="s">
        <v>90</v>
      </c>
      <c r="H210" s="28"/>
      <c r="I210" s="33" t="str">
        <f t="shared" si="277"/>
        <v/>
      </c>
      <c r="J210" s="33" t="str">
        <f t="shared" si="277"/>
        <v/>
      </c>
      <c r="K210" s="33" t="str">
        <f t="shared" si="277"/>
        <v/>
      </c>
      <c r="L210" s="33" t="str">
        <f t="shared" si="278"/>
        <v/>
      </c>
      <c r="M210" s="33" t="str">
        <f t="shared" si="279"/>
        <v/>
      </c>
      <c r="N210" s="33" t="str">
        <f t="shared" si="280"/>
        <v/>
      </c>
      <c r="O210" s="33" t="str">
        <f t="shared" si="281"/>
        <v/>
      </c>
      <c r="P210" s="33"/>
      <c r="Q210" s="33"/>
      <c r="R210" s="48" t="s">
        <v>171</v>
      </c>
      <c r="S210" s="50" t="s">
        <v>171</v>
      </c>
      <c r="T210" s="50" t="s">
        <v>171</v>
      </c>
      <c r="U210" s="50" t="s">
        <v>171</v>
      </c>
      <c r="V210" s="50" t="s">
        <v>171</v>
      </c>
      <c r="W210" s="50" t="s">
        <v>171</v>
      </c>
      <c r="X210" s="50" t="s">
        <v>171</v>
      </c>
      <c r="Y210" s="50" t="s">
        <v>171</v>
      </c>
      <c r="Z210" s="50" t="s">
        <v>171</v>
      </c>
      <c r="AA210" s="50" t="s">
        <v>171</v>
      </c>
      <c r="AB210" s="50" t="s">
        <v>171</v>
      </c>
      <c r="AC210" s="50" t="s">
        <v>171</v>
      </c>
      <c r="AD210" s="50" t="s">
        <v>171</v>
      </c>
      <c r="AE210" s="50" t="s">
        <v>171</v>
      </c>
      <c r="AF210" s="50" t="s">
        <v>171</v>
      </c>
      <c r="AG210" s="50" t="s">
        <v>171</v>
      </c>
      <c r="AH210" s="50" t="s">
        <v>171</v>
      </c>
      <c r="AI210" s="50" t="s">
        <v>171</v>
      </c>
      <c r="AJ210" s="50" t="s">
        <v>171</v>
      </c>
      <c r="AK210" s="50" t="s">
        <v>171</v>
      </c>
      <c r="AL210" s="50" t="s">
        <v>171</v>
      </c>
    </row>
    <row r="211" spans="2:38">
      <c r="B211" s="26">
        <v>81</v>
      </c>
      <c r="C211" t="s">
        <v>12</v>
      </c>
      <c r="D211" s="6" t="str">
        <f t="shared" ref="D211:D214" si="282">IF(SUM(I211:O211)=0,"\I: ","ELE")</f>
        <v>ELE</v>
      </c>
      <c r="E211" s="11" t="s">
        <v>74</v>
      </c>
      <c r="F211" s="6" t="str">
        <f t="shared" si="260"/>
        <v>EE</v>
      </c>
      <c r="G211" s="22" t="str">
        <f t="shared" ref="G211:G214" si="283">$G$7</f>
        <v>PASTI</v>
      </c>
      <c r="H211" t="s">
        <v>44</v>
      </c>
      <c r="I211" s="42">
        <f t="shared" si="277"/>
        <v>1.625</v>
      </c>
      <c r="J211" s="42">
        <f t="shared" si="277"/>
        <v>1.625</v>
      </c>
      <c r="K211" s="42">
        <f t="shared" si="277"/>
        <v>1.625</v>
      </c>
      <c r="L211" s="42">
        <f t="shared" si="278"/>
        <v>1.625</v>
      </c>
      <c r="M211" s="43" t="str">
        <f t="shared" si="279"/>
        <v/>
      </c>
      <c r="N211" s="43">
        <f t="shared" si="280"/>
        <v>233.51999999999992</v>
      </c>
      <c r="O211" s="43">
        <f t="shared" si="281"/>
        <v>29.19</v>
      </c>
      <c r="P211" s="32"/>
      <c r="Q211" s="32"/>
      <c r="R211" s="48">
        <v>6.5</v>
      </c>
      <c r="S211" s="50" t="s">
        <v>171</v>
      </c>
      <c r="T211" s="50" t="s">
        <v>171</v>
      </c>
      <c r="U211" s="50" t="s">
        <v>171</v>
      </c>
      <c r="V211" s="50" t="s">
        <v>171</v>
      </c>
      <c r="W211" s="50" t="s">
        <v>171</v>
      </c>
      <c r="X211" s="50" t="s">
        <v>171</v>
      </c>
      <c r="Y211" s="50" t="s">
        <v>171</v>
      </c>
      <c r="Z211" s="50" t="s">
        <v>171</v>
      </c>
      <c r="AA211" s="50" t="s">
        <v>171</v>
      </c>
      <c r="AB211" s="50" t="s">
        <v>171</v>
      </c>
      <c r="AC211" s="50" t="s">
        <v>171</v>
      </c>
      <c r="AD211" s="50" t="s">
        <v>171</v>
      </c>
      <c r="AE211" s="50" t="s">
        <v>171</v>
      </c>
      <c r="AF211" s="50">
        <v>233.51999999999992</v>
      </c>
      <c r="AG211" s="50" t="s">
        <v>171</v>
      </c>
      <c r="AH211" s="50">
        <v>9.73</v>
      </c>
      <c r="AI211" s="50" t="s">
        <v>171</v>
      </c>
      <c r="AJ211" s="50">
        <v>19.46</v>
      </c>
      <c r="AK211" s="50" t="s">
        <v>171</v>
      </c>
      <c r="AL211" s="50" t="s">
        <v>171</v>
      </c>
    </row>
    <row r="212" spans="2:38">
      <c r="B212" s="26">
        <v>102</v>
      </c>
      <c r="C212" t="s">
        <v>13</v>
      </c>
      <c r="D212" s="6" t="str">
        <f t="shared" si="282"/>
        <v>ELE</v>
      </c>
      <c r="E212" s="11" t="s">
        <v>73</v>
      </c>
      <c r="F212" s="6" t="str">
        <f t="shared" si="260"/>
        <v>EE</v>
      </c>
      <c r="G212" s="22" t="str">
        <f t="shared" si="283"/>
        <v>PASTI</v>
      </c>
      <c r="H212" t="s">
        <v>43</v>
      </c>
      <c r="I212" s="42">
        <f t="shared" si="277"/>
        <v>2.2250000000000001</v>
      </c>
      <c r="J212" s="42">
        <f t="shared" si="277"/>
        <v>2.2250000000000001</v>
      </c>
      <c r="K212" s="42">
        <f t="shared" si="277"/>
        <v>2.2250000000000001</v>
      </c>
      <c r="L212" s="42">
        <f t="shared" si="278"/>
        <v>2.2250000000000001</v>
      </c>
      <c r="M212" s="43">
        <f t="shared" si="279"/>
        <v>25.6</v>
      </c>
      <c r="N212" s="43" t="str">
        <f t="shared" si="280"/>
        <v/>
      </c>
      <c r="O212" s="43" t="str">
        <f t="shared" si="281"/>
        <v/>
      </c>
      <c r="P212" s="32"/>
      <c r="Q212" s="32"/>
      <c r="R212" s="48">
        <v>8.9</v>
      </c>
      <c r="S212" s="50" t="s">
        <v>171</v>
      </c>
      <c r="T212" s="50" t="s">
        <v>171</v>
      </c>
      <c r="U212" s="50" t="s">
        <v>171</v>
      </c>
      <c r="V212" s="50" t="s">
        <v>171</v>
      </c>
      <c r="W212" s="50" t="s">
        <v>171</v>
      </c>
      <c r="X212" s="50" t="s">
        <v>171</v>
      </c>
      <c r="Y212" s="50" t="s">
        <v>171</v>
      </c>
      <c r="Z212" s="50" t="s">
        <v>171</v>
      </c>
      <c r="AA212" s="50" t="s">
        <v>171</v>
      </c>
      <c r="AB212" s="50">
        <v>25.6</v>
      </c>
      <c r="AC212" s="50" t="s">
        <v>171</v>
      </c>
      <c r="AD212" s="50" t="s">
        <v>171</v>
      </c>
      <c r="AE212" s="50" t="s">
        <v>171</v>
      </c>
      <c r="AF212" s="50" t="s">
        <v>171</v>
      </c>
      <c r="AG212" s="50" t="s">
        <v>171</v>
      </c>
      <c r="AH212" s="50" t="s">
        <v>171</v>
      </c>
      <c r="AI212" s="50" t="s">
        <v>171</v>
      </c>
      <c r="AJ212" s="50" t="s">
        <v>171</v>
      </c>
      <c r="AK212" s="50" t="s">
        <v>171</v>
      </c>
      <c r="AL212" s="50" t="s">
        <v>171</v>
      </c>
    </row>
    <row r="213" spans="2:38">
      <c r="B213" s="26">
        <v>119</v>
      </c>
      <c r="C213" t="s">
        <v>1</v>
      </c>
      <c r="D213" s="6" t="str">
        <f t="shared" si="282"/>
        <v xml:space="preserve">\I: </v>
      </c>
      <c r="E213" s="11" t="s">
        <v>68</v>
      </c>
      <c r="F213" s="6" t="str">
        <f t="shared" si="260"/>
        <v>EE</v>
      </c>
      <c r="G213" s="22" t="str">
        <f t="shared" si="283"/>
        <v>PASTI</v>
      </c>
      <c r="H213" s="6" t="s">
        <v>38</v>
      </c>
      <c r="I213" s="42" t="str">
        <f t="shared" si="277"/>
        <v/>
      </c>
      <c r="J213" s="42" t="str">
        <f t="shared" si="277"/>
        <v/>
      </c>
      <c r="K213" s="42" t="str">
        <f t="shared" si="277"/>
        <v/>
      </c>
      <c r="L213" s="42" t="str">
        <f t="shared" si="278"/>
        <v/>
      </c>
      <c r="M213" s="43" t="str">
        <f t="shared" si="279"/>
        <v/>
      </c>
      <c r="N213" s="43" t="str">
        <f t="shared" si="280"/>
        <v/>
      </c>
      <c r="O213" s="43" t="str">
        <f t="shared" si="281"/>
        <v/>
      </c>
      <c r="P213" s="32"/>
      <c r="Q213" s="32"/>
      <c r="R213" s="48" t="s">
        <v>171</v>
      </c>
      <c r="S213" s="50" t="s">
        <v>171</v>
      </c>
      <c r="T213" s="50" t="s">
        <v>171</v>
      </c>
      <c r="U213" s="50" t="s">
        <v>171</v>
      </c>
      <c r="V213" s="50" t="s">
        <v>171</v>
      </c>
      <c r="W213" s="50" t="s">
        <v>171</v>
      </c>
      <c r="X213" s="50" t="s">
        <v>171</v>
      </c>
      <c r="Y213" s="50" t="s">
        <v>171</v>
      </c>
      <c r="Z213" s="50" t="s">
        <v>171</v>
      </c>
      <c r="AA213" s="50" t="s">
        <v>171</v>
      </c>
      <c r="AB213" s="50" t="s">
        <v>171</v>
      </c>
      <c r="AC213" s="50" t="s">
        <v>171</v>
      </c>
      <c r="AD213" s="50" t="s">
        <v>171</v>
      </c>
      <c r="AE213" s="50" t="s">
        <v>171</v>
      </c>
      <c r="AF213" s="50" t="s">
        <v>171</v>
      </c>
      <c r="AG213" s="50" t="s">
        <v>171</v>
      </c>
      <c r="AH213" s="50" t="s">
        <v>171</v>
      </c>
      <c r="AI213" s="50" t="s">
        <v>171</v>
      </c>
      <c r="AJ213" s="50" t="s">
        <v>171</v>
      </c>
      <c r="AK213" s="50" t="s">
        <v>171</v>
      </c>
      <c r="AL213" s="50" t="s">
        <v>171</v>
      </c>
    </row>
    <row r="214" spans="2:38">
      <c r="B214" s="26"/>
      <c r="C214" t="s">
        <v>168</v>
      </c>
      <c r="D214" s="6" t="str">
        <f t="shared" si="282"/>
        <v>ELE</v>
      </c>
      <c r="E214" s="11" t="s">
        <v>69</v>
      </c>
      <c r="F214" s="6" t="str">
        <f t="shared" si="260"/>
        <v>EE</v>
      </c>
      <c r="G214" s="22" t="str">
        <f t="shared" si="283"/>
        <v>PASTI</v>
      </c>
      <c r="H214" s="59" t="s">
        <v>39</v>
      </c>
      <c r="I214" s="42" t="str">
        <f>IF(SUM(I215:I216)=0,"",SUM(I215:I216))</f>
        <v/>
      </c>
      <c r="J214" s="42" t="str">
        <f t="shared" ref="J214:L214" si="284">IF(SUM(J215:J216)=0,"",SUM(J215:J216))</f>
        <v/>
      </c>
      <c r="K214" s="42" t="str">
        <f t="shared" si="284"/>
        <v/>
      </c>
      <c r="L214" s="42" t="str">
        <f t="shared" si="284"/>
        <v/>
      </c>
      <c r="M214" s="43">
        <f>IF(SUM(M215:M216)=0,"",SUM(M215:M216))</f>
        <v>25.55</v>
      </c>
      <c r="N214" s="43">
        <f t="shared" ref="N214:O214" si="285">IF(SUM(N215:N216)=0,"",SUM(N215:N216))</f>
        <v>3.08</v>
      </c>
      <c r="O214" s="43" t="str">
        <f t="shared" si="285"/>
        <v/>
      </c>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row>
    <row r="215" spans="2:38">
      <c r="B215" s="26">
        <v>124</v>
      </c>
      <c r="C215" t="s">
        <v>3</v>
      </c>
      <c r="D215" s="6" t="s">
        <v>90</v>
      </c>
      <c r="E215" s="11"/>
      <c r="F215" s="6" t="str">
        <f t="shared" si="260"/>
        <v>EE</v>
      </c>
      <c r="G215" s="6" t="s">
        <v>90</v>
      </c>
      <c r="H215" s="6"/>
      <c r="I215" s="42" t="str">
        <f t="shared" si="277"/>
        <v/>
      </c>
      <c r="J215" s="42" t="str">
        <f t="shared" si="277"/>
        <v/>
      </c>
      <c r="K215" s="42" t="str">
        <f t="shared" si="277"/>
        <v/>
      </c>
      <c r="L215" s="42" t="str">
        <f t="shared" ref="L215:L216" si="286">IF(R215="","",R215/4)</f>
        <v/>
      </c>
      <c r="M215" s="43">
        <f t="shared" ref="M215" si="287">IF(SUM(S215:AB215)=0,"",SUM(S215:AB215))</f>
        <v>1.8</v>
      </c>
      <c r="N215" s="43">
        <f t="shared" ref="N215:N222" si="288">IF(SUM(AC215:AG215)=0,"",SUM(AC215:AG215))</f>
        <v>3.08</v>
      </c>
      <c r="O215" s="43" t="str">
        <f t="shared" ref="O215:O222" si="289">IF(SUM(AH215:AL215)=0,"",SUM(AH215:AL215))</f>
        <v/>
      </c>
      <c r="P215" s="32"/>
      <c r="Q215" s="32"/>
      <c r="R215" s="48" t="s">
        <v>171</v>
      </c>
      <c r="S215" s="50" t="s">
        <v>171</v>
      </c>
      <c r="T215" s="50" t="s">
        <v>171</v>
      </c>
      <c r="U215" s="50" t="s">
        <v>171</v>
      </c>
      <c r="V215" s="50" t="s">
        <v>171</v>
      </c>
      <c r="W215" s="50" t="s">
        <v>171</v>
      </c>
      <c r="X215" s="50">
        <v>1.8</v>
      </c>
      <c r="Y215" s="50" t="s">
        <v>171</v>
      </c>
      <c r="Z215" s="50" t="s">
        <v>171</v>
      </c>
      <c r="AA215" s="50" t="s">
        <v>171</v>
      </c>
      <c r="AB215" s="50" t="s">
        <v>171</v>
      </c>
      <c r="AC215" s="50" t="s">
        <v>171</v>
      </c>
      <c r="AD215" s="50">
        <v>2.1</v>
      </c>
      <c r="AE215" s="50">
        <v>0.98</v>
      </c>
      <c r="AF215" s="50" t="s">
        <v>171</v>
      </c>
      <c r="AG215" s="50" t="s">
        <v>171</v>
      </c>
      <c r="AH215" s="50" t="s">
        <v>171</v>
      </c>
      <c r="AI215" s="50" t="s">
        <v>171</v>
      </c>
      <c r="AJ215" s="50" t="s">
        <v>171</v>
      </c>
      <c r="AK215" s="50" t="s">
        <v>171</v>
      </c>
      <c r="AL215" s="50" t="s">
        <v>171</v>
      </c>
    </row>
    <row r="216" spans="2:38">
      <c r="B216" s="26">
        <v>129</v>
      </c>
      <c r="C216" t="s">
        <v>4</v>
      </c>
      <c r="D216" s="6" t="s">
        <v>90</v>
      </c>
      <c r="E216" s="11"/>
      <c r="F216" s="6" t="str">
        <f t="shared" si="260"/>
        <v>EE</v>
      </c>
      <c r="G216" s="6" t="s">
        <v>90</v>
      </c>
      <c r="H216" s="6"/>
      <c r="I216" s="42" t="str">
        <f t="shared" si="277"/>
        <v/>
      </c>
      <c r="J216" s="42" t="str">
        <f t="shared" si="277"/>
        <v/>
      </c>
      <c r="K216" s="42" t="str">
        <f t="shared" si="277"/>
        <v/>
      </c>
      <c r="L216" s="42" t="str">
        <f t="shared" si="286"/>
        <v/>
      </c>
      <c r="M216" s="43">
        <f t="shared" ref="M216:M222" si="290">IF(SUM(S216:AB216)=0,"",SUM(S216:AB216))</f>
        <v>23.75</v>
      </c>
      <c r="N216" s="43" t="str">
        <f t="shared" si="288"/>
        <v/>
      </c>
      <c r="O216" s="43" t="str">
        <f t="shared" si="289"/>
        <v/>
      </c>
      <c r="P216" s="32"/>
      <c r="Q216" s="32"/>
      <c r="R216" s="48" t="s">
        <v>171</v>
      </c>
      <c r="S216" s="50" t="s">
        <v>171</v>
      </c>
      <c r="T216" s="50" t="s">
        <v>171</v>
      </c>
      <c r="U216" s="50" t="s">
        <v>171</v>
      </c>
      <c r="V216" s="50" t="s">
        <v>171</v>
      </c>
      <c r="W216" s="50" t="s">
        <v>171</v>
      </c>
      <c r="X216" s="50" t="s">
        <v>171</v>
      </c>
      <c r="Y216" s="50" t="s">
        <v>171</v>
      </c>
      <c r="Z216" s="50" t="s">
        <v>171</v>
      </c>
      <c r="AA216" s="50" t="s">
        <v>171</v>
      </c>
      <c r="AB216" s="50">
        <v>23.75</v>
      </c>
      <c r="AC216" s="50" t="s">
        <v>171</v>
      </c>
      <c r="AD216" s="50" t="s">
        <v>171</v>
      </c>
      <c r="AE216" s="50" t="s">
        <v>171</v>
      </c>
      <c r="AF216" s="50" t="s">
        <v>171</v>
      </c>
      <c r="AG216" s="50" t="s">
        <v>171</v>
      </c>
      <c r="AH216" s="50" t="s">
        <v>171</v>
      </c>
      <c r="AI216" s="50" t="s">
        <v>171</v>
      </c>
      <c r="AJ216" s="50" t="s">
        <v>171</v>
      </c>
      <c r="AK216" s="50" t="s">
        <v>171</v>
      </c>
      <c r="AL216" s="50" t="s">
        <v>171</v>
      </c>
    </row>
    <row r="217" spans="2:38">
      <c r="B217" s="26">
        <v>135</v>
      </c>
      <c r="C217" s="11" t="s">
        <v>16</v>
      </c>
      <c r="D217" s="6" t="str">
        <f t="shared" ref="D217:D222" si="291">IF(SUM(I217:O217)=0,"\I: ","ELE")</f>
        <v>ELE</v>
      </c>
      <c r="E217" s="11" t="s">
        <v>82</v>
      </c>
      <c r="F217" s="6" t="str">
        <f t="shared" si="260"/>
        <v>EE</v>
      </c>
      <c r="G217" s="22" t="str">
        <f t="shared" ref="G217:G222" si="292">$G$7</f>
        <v>PASTI</v>
      </c>
      <c r="H217" s="6" t="s">
        <v>52</v>
      </c>
      <c r="I217" s="42" t="s">
        <v>224</v>
      </c>
      <c r="J217" s="42" t="s">
        <v>224</v>
      </c>
      <c r="K217" s="42" t="s">
        <v>224</v>
      </c>
      <c r="L217" s="42">
        <f>IF(R217="","",R217)</f>
        <v>0.3</v>
      </c>
      <c r="M217" s="43">
        <f t="shared" si="290"/>
        <v>107.70000000000002</v>
      </c>
      <c r="N217" s="43">
        <f t="shared" si="288"/>
        <v>192.15</v>
      </c>
      <c r="O217" s="43">
        <f t="shared" si="289"/>
        <v>16.366</v>
      </c>
      <c r="P217" s="32"/>
      <c r="Q217" s="32"/>
      <c r="R217" s="48">
        <v>0.3</v>
      </c>
      <c r="S217" s="50" t="s">
        <v>171</v>
      </c>
      <c r="T217" s="50">
        <v>0.7</v>
      </c>
      <c r="U217" s="50">
        <v>2</v>
      </c>
      <c r="V217" s="50">
        <v>4</v>
      </c>
      <c r="W217" s="50">
        <v>24</v>
      </c>
      <c r="X217" s="50" t="s">
        <v>171</v>
      </c>
      <c r="Y217" s="50">
        <v>19</v>
      </c>
      <c r="Z217" s="50">
        <v>27</v>
      </c>
      <c r="AA217" s="50">
        <v>27</v>
      </c>
      <c r="AB217" s="50">
        <v>4.0000000000000142</v>
      </c>
      <c r="AC217" s="50">
        <v>72</v>
      </c>
      <c r="AD217" s="50">
        <v>86.000000000000028</v>
      </c>
      <c r="AE217" s="50" t="s">
        <v>171</v>
      </c>
      <c r="AF217" s="50">
        <v>9</v>
      </c>
      <c r="AG217" s="50">
        <v>25.149999999999977</v>
      </c>
      <c r="AH217" s="50">
        <v>10</v>
      </c>
      <c r="AI217" s="50" t="s">
        <v>171</v>
      </c>
      <c r="AJ217" s="50">
        <v>6.3659999999999997</v>
      </c>
      <c r="AK217" s="50" t="s">
        <v>171</v>
      </c>
      <c r="AL217" s="50" t="s">
        <v>171</v>
      </c>
    </row>
    <row r="218" spans="2:38">
      <c r="B218" s="26">
        <v>140</v>
      </c>
      <c r="C218" s="11" t="s">
        <v>17</v>
      </c>
      <c r="D218" s="6" t="str">
        <f t="shared" si="291"/>
        <v xml:space="preserve">\I: </v>
      </c>
      <c r="E218" s="11" t="s">
        <v>81</v>
      </c>
      <c r="F218" s="6" t="str">
        <f t="shared" si="260"/>
        <v>EE</v>
      </c>
      <c r="G218" s="22" t="str">
        <f t="shared" si="292"/>
        <v>PASTI</v>
      </c>
      <c r="H218" s="6" t="s">
        <v>51</v>
      </c>
      <c r="I218" s="42" t="s">
        <v>224</v>
      </c>
      <c r="J218" s="42" t="s">
        <v>224</v>
      </c>
      <c r="K218" s="42" t="s">
        <v>224</v>
      </c>
      <c r="L218" s="42" t="str">
        <f t="shared" ref="L218:L222" si="293">IF(R218="","",R218)</f>
        <v/>
      </c>
      <c r="M218" s="43" t="str">
        <f t="shared" si="290"/>
        <v/>
      </c>
      <c r="N218" s="43" t="str">
        <f t="shared" si="288"/>
        <v/>
      </c>
      <c r="O218" s="43" t="str">
        <f t="shared" si="289"/>
        <v/>
      </c>
      <c r="P218" s="32"/>
      <c r="Q218" s="32"/>
      <c r="R218" s="48" t="s">
        <v>171</v>
      </c>
      <c r="S218" s="50" t="s">
        <v>171</v>
      </c>
      <c r="T218" s="50" t="s">
        <v>171</v>
      </c>
      <c r="U218" s="50" t="s">
        <v>171</v>
      </c>
      <c r="V218" s="50" t="s">
        <v>171</v>
      </c>
      <c r="W218" s="50" t="s">
        <v>171</v>
      </c>
      <c r="X218" s="50" t="s">
        <v>171</v>
      </c>
      <c r="Y218" s="50" t="s">
        <v>171</v>
      </c>
      <c r="Z218" s="50" t="s">
        <v>171</v>
      </c>
      <c r="AA218" s="50" t="s">
        <v>171</v>
      </c>
      <c r="AB218" s="50" t="s">
        <v>171</v>
      </c>
      <c r="AC218" s="50" t="s">
        <v>171</v>
      </c>
      <c r="AD218" s="50" t="s">
        <v>171</v>
      </c>
      <c r="AE218" s="50" t="s">
        <v>171</v>
      </c>
      <c r="AF218" s="50" t="s">
        <v>171</v>
      </c>
      <c r="AG218" s="50" t="s">
        <v>171</v>
      </c>
      <c r="AH218" s="50" t="s">
        <v>171</v>
      </c>
      <c r="AI218" s="50" t="s">
        <v>171</v>
      </c>
      <c r="AJ218" s="50" t="s">
        <v>171</v>
      </c>
      <c r="AK218" s="50" t="s">
        <v>171</v>
      </c>
      <c r="AL218" s="50" t="s">
        <v>171</v>
      </c>
    </row>
    <row r="219" spans="2:38">
      <c r="B219" s="26">
        <v>145</v>
      </c>
      <c r="C219" s="11" t="s">
        <v>18</v>
      </c>
      <c r="D219" s="6" t="str">
        <f t="shared" si="291"/>
        <v>ELE</v>
      </c>
      <c r="E219" s="11" t="s">
        <v>79</v>
      </c>
      <c r="F219" s="6" t="str">
        <f t="shared" si="260"/>
        <v>EE</v>
      </c>
      <c r="G219" s="22" t="str">
        <f t="shared" si="292"/>
        <v>PASTI</v>
      </c>
      <c r="H219" s="6" t="s">
        <v>49</v>
      </c>
      <c r="I219" s="42" t="s">
        <v>224</v>
      </c>
      <c r="J219" s="42" t="s">
        <v>224</v>
      </c>
      <c r="K219" s="42" t="s">
        <v>224</v>
      </c>
      <c r="L219" s="42" t="str">
        <f t="shared" si="293"/>
        <v/>
      </c>
      <c r="M219" s="43" t="str">
        <f t="shared" si="290"/>
        <v/>
      </c>
      <c r="N219" s="43" t="str">
        <f t="shared" si="288"/>
        <v/>
      </c>
      <c r="O219" s="43">
        <f t="shared" si="289"/>
        <v>0.3</v>
      </c>
      <c r="P219" s="32"/>
      <c r="Q219" s="32"/>
      <c r="R219" s="48" t="s">
        <v>171</v>
      </c>
      <c r="S219" s="50" t="s">
        <v>171</v>
      </c>
      <c r="T219" s="50" t="s">
        <v>171</v>
      </c>
      <c r="U219" s="50" t="s">
        <v>171</v>
      </c>
      <c r="V219" s="50" t="s">
        <v>171</v>
      </c>
      <c r="W219" s="50" t="s">
        <v>171</v>
      </c>
      <c r="X219" s="50" t="s">
        <v>171</v>
      </c>
      <c r="Y219" s="50" t="s">
        <v>171</v>
      </c>
      <c r="Z219" s="50" t="s">
        <v>171</v>
      </c>
      <c r="AA219" s="50" t="s">
        <v>171</v>
      </c>
      <c r="AB219" s="50" t="s">
        <v>171</v>
      </c>
      <c r="AC219" s="50" t="s">
        <v>171</v>
      </c>
      <c r="AD219" s="50" t="s">
        <v>171</v>
      </c>
      <c r="AE219" s="50" t="s">
        <v>171</v>
      </c>
      <c r="AF219" s="50" t="s">
        <v>171</v>
      </c>
      <c r="AG219" s="50" t="s">
        <v>171</v>
      </c>
      <c r="AH219" s="50" t="s">
        <v>171</v>
      </c>
      <c r="AI219" s="50" t="s">
        <v>171</v>
      </c>
      <c r="AJ219" s="50">
        <v>0.3</v>
      </c>
      <c r="AK219" s="50" t="s">
        <v>171</v>
      </c>
      <c r="AL219" s="50" t="s">
        <v>171</v>
      </c>
    </row>
    <row r="220" spans="2:38">
      <c r="B220" s="26">
        <v>150</v>
      </c>
      <c r="C220" s="11" t="s">
        <v>19</v>
      </c>
      <c r="D220" s="6" t="str">
        <f t="shared" si="291"/>
        <v xml:space="preserve">\I: </v>
      </c>
      <c r="E220" s="11" t="s">
        <v>80</v>
      </c>
      <c r="F220" s="6" t="str">
        <f t="shared" si="260"/>
        <v>EE</v>
      </c>
      <c r="G220" s="22" t="str">
        <f t="shared" si="292"/>
        <v>PASTI</v>
      </c>
      <c r="H220" s="6" t="s">
        <v>50</v>
      </c>
      <c r="I220" s="42" t="s">
        <v>224</v>
      </c>
      <c r="J220" s="42" t="s">
        <v>224</v>
      </c>
      <c r="K220" s="42" t="s">
        <v>224</v>
      </c>
      <c r="L220" s="42" t="str">
        <f t="shared" si="293"/>
        <v/>
      </c>
      <c r="M220" s="43" t="str">
        <f t="shared" si="290"/>
        <v/>
      </c>
      <c r="N220" s="43" t="str">
        <f t="shared" si="288"/>
        <v/>
      </c>
      <c r="O220" s="43" t="str">
        <f t="shared" si="289"/>
        <v/>
      </c>
      <c r="P220" s="32"/>
      <c r="Q220" s="32"/>
      <c r="R220" s="48" t="s">
        <v>171</v>
      </c>
      <c r="S220" s="50" t="s">
        <v>171</v>
      </c>
      <c r="T220" s="50" t="s">
        <v>171</v>
      </c>
      <c r="U220" s="50" t="s">
        <v>171</v>
      </c>
      <c r="V220" s="50" t="s">
        <v>171</v>
      </c>
      <c r="W220" s="50" t="s">
        <v>171</v>
      </c>
      <c r="X220" s="50" t="s">
        <v>171</v>
      </c>
      <c r="Y220" s="50" t="s">
        <v>171</v>
      </c>
      <c r="Z220" s="50" t="s">
        <v>171</v>
      </c>
      <c r="AA220" s="50" t="s">
        <v>171</v>
      </c>
      <c r="AB220" s="50" t="s">
        <v>171</v>
      </c>
      <c r="AC220" s="50" t="s">
        <v>171</v>
      </c>
      <c r="AD220" s="50" t="s">
        <v>171</v>
      </c>
      <c r="AE220" s="50" t="s">
        <v>171</v>
      </c>
      <c r="AF220" s="50" t="s">
        <v>171</v>
      </c>
      <c r="AG220" s="50" t="s">
        <v>171</v>
      </c>
      <c r="AH220" s="50" t="s">
        <v>171</v>
      </c>
      <c r="AI220" s="50" t="s">
        <v>171</v>
      </c>
      <c r="AJ220" s="50" t="s">
        <v>171</v>
      </c>
      <c r="AK220" s="50" t="s">
        <v>171</v>
      </c>
      <c r="AL220" s="50" t="s">
        <v>171</v>
      </c>
    </row>
    <row r="221" spans="2:38">
      <c r="B221" s="26">
        <v>155</v>
      </c>
      <c r="C221" s="11" t="s">
        <v>20</v>
      </c>
      <c r="D221" s="6" t="str">
        <f t="shared" si="291"/>
        <v xml:space="preserve">\I: </v>
      </c>
      <c r="E221" s="11" t="s">
        <v>72</v>
      </c>
      <c r="F221" s="6" t="str">
        <f t="shared" si="260"/>
        <v>EE</v>
      </c>
      <c r="G221" s="22" t="str">
        <f t="shared" si="292"/>
        <v>PASTI</v>
      </c>
      <c r="H221" s="6" t="s">
        <v>42</v>
      </c>
      <c r="I221" s="42" t="s">
        <v>224</v>
      </c>
      <c r="J221" s="42" t="s">
        <v>224</v>
      </c>
      <c r="K221" s="42" t="s">
        <v>224</v>
      </c>
      <c r="L221" s="42" t="str">
        <f t="shared" si="293"/>
        <v/>
      </c>
      <c r="M221" s="43" t="str">
        <f t="shared" si="290"/>
        <v/>
      </c>
      <c r="N221" s="43" t="str">
        <f t="shared" si="288"/>
        <v/>
      </c>
      <c r="O221" s="43" t="str">
        <f t="shared" si="289"/>
        <v/>
      </c>
      <c r="P221" s="32"/>
      <c r="Q221" s="32"/>
      <c r="R221" s="48" t="s">
        <v>171</v>
      </c>
      <c r="S221" s="50" t="s">
        <v>171</v>
      </c>
      <c r="T221" s="50" t="s">
        <v>171</v>
      </c>
      <c r="U221" s="50" t="s">
        <v>171</v>
      </c>
      <c r="V221" s="50" t="s">
        <v>171</v>
      </c>
      <c r="W221" s="50" t="s">
        <v>171</v>
      </c>
      <c r="X221" s="50" t="s">
        <v>171</v>
      </c>
      <c r="Y221" s="50" t="s">
        <v>171</v>
      </c>
      <c r="Z221" s="50" t="s">
        <v>171</v>
      </c>
      <c r="AA221" s="50" t="s">
        <v>171</v>
      </c>
      <c r="AB221" s="50" t="s">
        <v>171</v>
      </c>
      <c r="AC221" s="50" t="s">
        <v>171</v>
      </c>
      <c r="AD221" s="50" t="s">
        <v>171</v>
      </c>
      <c r="AE221" s="50" t="s">
        <v>171</v>
      </c>
      <c r="AF221" s="50" t="s">
        <v>171</v>
      </c>
      <c r="AG221" s="50" t="s">
        <v>171</v>
      </c>
      <c r="AH221" s="50" t="s">
        <v>171</v>
      </c>
      <c r="AI221" s="50" t="s">
        <v>171</v>
      </c>
      <c r="AJ221" s="50" t="s">
        <v>171</v>
      </c>
      <c r="AK221" s="50" t="s">
        <v>171</v>
      </c>
      <c r="AL221" s="50" t="s">
        <v>171</v>
      </c>
    </row>
    <row r="222" spans="2:38">
      <c r="B222" s="60">
        <v>160</v>
      </c>
      <c r="C222" s="61" t="s">
        <v>21</v>
      </c>
      <c r="D222" s="5" t="str">
        <f t="shared" si="291"/>
        <v xml:space="preserve">\I: </v>
      </c>
      <c r="E222" s="61" t="s">
        <v>170</v>
      </c>
      <c r="F222" s="5" t="str">
        <f t="shared" si="260"/>
        <v>EE</v>
      </c>
      <c r="G222" s="36" t="str">
        <f t="shared" si="292"/>
        <v>PASTI</v>
      </c>
      <c r="H222" s="5" t="s">
        <v>169</v>
      </c>
      <c r="I222" s="52" t="s">
        <v>224</v>
      </c>
      <c r="J222" s="52" t="s">
        <v>224</v>
      </c>
      <c r="K222" s="52" t="s">
        <v>224</v>
      </c>
      <c r="L222" s="52" t="str">
        <f t="shared" si="293"/>
        <v/>
      </c>
      <c r="M222" s="44" t="str">
        <f t="shared" si="290"/>
        <v/>
      </c>
      <c r="N222" s="44" t="str">
        <f t="shared" si="288"/>
        <v/>
      </c>
      <c r="O222" s="44" t="str">
        <f t="shared" si="289"/>
        <v/>
      </c>
      <c r="P222" s="32"/>
      <c r="Q222" s="32"/>
      <c r="R222" s="49" t="s">
        <v>171</v>
      </c>
      <c r="S222" s="51" t="s">
        <v>171</v>
      </c>
      <c r="T222" s="51" t="s">
        <v>171</v>
      </c>
      <c r="U222" s="51" t="s">
        <v>171</v>
      </c>
      <c r="V222" s="51" t="s">
        <v>171</v>
      </c>
      <c r="W222" s="51" t="s">
        <v>171</v>
      </c>
      <c r="X222" s="51" t="s">
        <v>171</v>
      </c>
      <c r="Y222" s="51" t="s">
        <v>171</v>
      </c>
      <c r="Z222" s="51" t="s">
        <v>171</v>
      </c>
      <c r="AA222" s="51" t="s">
        <v>171</v>
      </c>
      <c r="AB222" s="51" t="s">
        <v>171</v>
      </c>
      <c r="AC222" s="51" t="s">
        <v>171</v>
      </c>
      <c r="AD222" s="51" t="s">
        <v>171</v>
      </c>
      <c r="AE222" s="51" t="s">
        <v>171</v>
      </c>
      <c r="AF222" s="51" t="s">
        <v>171</v>
      </c>
      <c r="AG222" s="51" t="s">
        <v>171</v>
      </c>
      <c r="AH222" s="51" t="s">
        <v>171</v>
      </c>
      <c r="AI222" s="51" t="s">
        <v>171</v>
      </c>
      <c r="AJ222" s="51" t="s">
        <v>171</v>
      </c>
      <c r="AK222" s="51" t="s">
        <v>171</v>
      </c>
      <c r="AL222" s="51" t="s">
        <v>171</v>
      </c>
    </row>
    <row r="223" spans="2:38">
      <c r="B223" s="26">
        <v>9</v>
      </c>
      <c r="C223" t="s">
        <v>1</v>
      </c>
      <c r="D223" s="6" t="str">
        <f>IF(SUM(I223:O223)=0,"\I: ","ELE")</f>
        <v xml:space="preserve">\I: </v>
      </c>
      <c r="E223" s="11" t="s">
        <v>70</v>
      </c>
      <c r="F223" s="34" t="s">
        <v>109</v>
      </c>
      <c r="G223" s="22" t="str">
        <f>$G$7</f>
        <v>PASTI</v>
      </c>
      <c r="H223" s="22" t="s">
        <v>40</v>
      </c>
      <c r="I223" s="42" t="str">
        <f>$L223</f>
        <v/>
      </c>
      <c r="J223" s="42" t="str">
        <f>$L223</f>
        <v/>
      </c>
      <c r="K223" s="42" t="str">
        <f>$L223</f>
        <v/>
      </c>
      <c r="L223" s="42" t="str">
        <f>IF(R223="","",R223/4)</f>
        <v/>
      </c>
      <c r="M223" s="43" t="str">
        <f>IF(SUM(S223:AB223)=0,"",SUM(S223:AB223))</f>
        <v/>
      </c>
      <c r="N223" s="43" t="str">
        <f>IF(SUM(AC223:AG223)=0,"",SUM(AC223:AG223))</f>
        <v/>
      </c>
      <c r="O223" s="43" t="str">
        <f>IF(SUM(AH223:AL223)=0,"",SUM(AH223:AL223))</f>
        <v/>
      </c>
      <c r="P223" s="32"/>
      <c r="Q223" s="32"/>
      <c r="R223" s="48" t="s">
        <v>171</v>
      </c>
      <c r="S223" s="50" t="s">
        <v>171</v>
      </c>
      <c r="T223" s="50" t="s">
        <v>171</v>
      </c>
      <c r="U223" s="50" t="s">
        <v>171</v>
      </c>
      <c r="V223" s="50" t="s">
        <v>171</v>
      </c>
      <c r="W223" s="50" t="s">
        <v>171</v>
      </c>
      <c r="X223" s="50" t="s">
        <v>171</v>
      </c>
      <c r="Y223" s="50" t="s">
        <v>171</v>
      </c>
      <c r="Z223" s="50" t="s">
        <v>171</v>
      </c>
      <c r="AA223" s="50" t="s">
        <v>171</v>
      </c>
      <c r="AB223" s="50" t="s">
        <v>171</v>
      </c>
      <c r="AC223" s="50" t="s">
        <v>171</v>
      </c>
      <c r="AD223" s="50" t="s">
        <v>171</v>
      </c>
      <c r="AE223" s="50" t="s">
        <v>171</v>
      </c>
      <c r="AF223" s="50" t="s">
        <v>171</v>
      </c>
      <c r="AG223" s="50" t="s">
        <v>171</v>
      </c>
      <c r="AH223" s="50" t="s">
        <v>171</v>
      </c>
      <c r="AI223" s="50" t="s">
        <v>171</v>
      </c>
      <c r="AJ223" s="50" t="s">
        <v>171</v>
      </c>
      <c r="AK223" s="50" t="s">
        <v>171</v>
      </c>
      <c r="AL223" s="50" t="s">
        <v>171</v>
      </c>
    </row>
    <row r="224" spans="2:38">
      <c r="B224" s="26"/>
      <c r="C224" s="23" t="s">
        <v>92</v>
      </c>
      <c r="D224" s="6" t="str">
        <f t="shared" ref="D224" si="294">IF(SUM(I224:O224)=0,"\I: ","ELE")</f>
        <v xml:space="preserve">\I: </v>
      </c>
      <c r="E224" s="11" t="s">
        <v>71</v>
      </c>
      <c r="F224" s="6" t="str">
        <f>F223</f>
        <v>EL</v>
      </c>
      <c r="G224" s="22" t="str">
        <f>$G$7</f>
        <v>PASTI</v>
      </c>
      <c r="H224" t="s">
        <v>41</v>
      </c>
      <c r="I224" s="42" t="str">
        <f>IF(SUM(I225:I227)=0,"",SUM(I225:I227))</f>
        <v/>
      </c>
      <c r="J224" s="42" t="str">
        <f t="shared" ref="J224:L224" si="295">IF(SUM(J225:J227)=0,"",SUM(J225:J227))</f>
        <v/>
      </c>
      <c r="K224" s="42" t="str">
        <f t="shared" si="295"/>
        <v/>
      </c>
      <c r="L224" s="42" t="str">
        <f t="shared" si="295"/>
        <v/>
      </c>
      <c r="M224" s="43" t="str">
        <f>IF(SUM(M225:M227)=0,"",SUM(M225:M227))</f>
        <v/>
      </c>
      <c r="N224" s="43" t="str">
        <f t="shared" ref="N224:O224" si="296">IF(SUM(N225:N227)=0,"",SUM(N225:N227))</f>
        <v/>
      </c>
      <c r="O224" s="43" t="str">
        <f t="shared" si="296"/>
        <v/>
      </c>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row>
    <row r="225" spans="2:38">
      <c r="B225" s="26">
        <v>14</v>
      </c>
      <c r="C225" s="30" t="s">
        <v>2</v>
      </c>
      <c r="D225" s="6" t="s">
        <v>90</v>
      </c>
      <c r="E225" s="26"/>
      <c r="F225" s="6" t="str">
        <f t="shared" ref="F225:F249" si="297">F224</f>
        <v>EL</v>
      </c>
      <c r="G225" s="6" t="s">
        <v>90</v>
      </c>
      <c r="H225" s="28"/>
      <c r="I225" s="33" t="str">
        <f>$L225</f>
        <v/>
      </c>
      <c r="J225" s="33" t="str">
        <f t="shared" ref="I225:K227" si="298">$L225</f>
        <v/>
      </c>
      <c r="K225" s="33" t="str">
        <f t="shared" si="298"/>
        <v/>
      </c>
      <c r="L225" s="33" t="str">
        <f>IF(R225="","",R225/4)</f>
        <v/>
      </c>
      <c r="M225" s="33" t="str">
        <f>IF(SUM(S225:AB225)=0,"",SUM(S225:AB225))</f>
        <v/>
      </c>
      <c r="N225" s="33" t="str">
        <f>IF(SUM(AC225:AG225)=0,"",SUM(AC225:AG225))</f>
        <v/>
      </c>
      <c r="O225" s="33" t="str">
        <f>IF(SUM(AH225:AL225)=0,"",SUM(AH225:AL225))</f>
        <v/>
      </c>
      <c r="P225" s="33"/>
      <c r="Q225" s="33"/>
      <c r="R225" s="48" t="s">
        <v>171</v>
      </c>
      <c r="S225" s="50" t="s">
        <v>171</v>
      </c>
      <c r="T225" s="50" t="s">
        <v>171</v>
      </c>
      <c r="U225" s="50" t="s">
        <v>171</v>
      </c>
      <c r="V225" s="50" t="s">
        <v>171</v>
      </c>
      <c r="W225" s="50" t="s">
        <v>171</v>
      </c>
      <c r="X225" s="50" t="s">
        <v>171</v>
      </c>
      <c r="Y225" s="50" t="s">
        <v>171</v>
      </c>
      <c r="Z225" s="50" t="s">
        <v>171</v>
      </c>
      <c r="AA225" s="50" t="s">
        <v>171</v>
      </c>
      <c r="AB225" s="50" t="s">
        <v>171</v>
      </c>
      <c r="AC225" s="50" t="s">
        <v>171</v>
      </c>
      <c r="AD225" s="50" t="s">
        <v>171</v>
      </c>
      <c r="AE225" s="50" t="s">
        <v>171</v>
      </c>
      <c r="AF225" s="50" t="s">
        <v>171</v>
      </c>
      <c r="AG225" s="50" t="s">
        <v>171</v>
      </c>
      <c r="AH225" s="50" t="s">
        <v>171</v>
      </c>
      <c r="AI225" s="50" t="s">
        <v>171</v>
      </c>
      <c r="AJ225" s="50" t="s">
        <v>171</v>
      </c>
      <c r="AK225" s="50" t="s">
        <v>171</v>
      </c>
      <c r="AL225" s="50" t="s">
        <v>171</v>
      </c>
    </row>
    <row r="226" spans="2:38">
      <c r="B226" s="26">
        <v>19</v>
      </c>
      <c r="C226" s="30" t="s">
        <v>99</v>
      </c>
      <c r="D226" s="6" t="s">
        <v>90</v>
      </c>
      <c r="E226" s="26"/>
      <c r="F226" s="6" t="str">
        <f t="shared" si="297"/>
        <v>EL</v>
      </c>
      <c r="G226" s="6" t="s">
        <v>90</v>
      </c>
      <c r="H226" s="28"/>
      <c r="I226" s="33" t="str">
        <f t="shared" si="298"/>
        <v/>
      </c>
      <c r="J226" s="33" t="str">
        <f t="shared" si="298"/>
        <v/>
      </c>
      <c r="K226" s="33" t="str">
        <f t="shared" si="298"/>
        <v/>
      </c>
      <c r="L226" s="33" t="str">
        <f>IF(R226="","",R226/4)</f>
        <v/>
      </c>
      <c r="M226" s="33" t="str">
        <f t="shared" ref="M226:M227" si="299">IF(SUM(S226:AB226)=0,"",SUM(S226:AB226))</f>
        <v/>
      </c>
      <c r="N226" s="33" t="str">
        <f t="shared" ref="N226:N227" si="300">IF(SUM(AC226:AG226)=0,"",SUM(AC226:AG226))</f>
        <v/>
      </c>
      <c r="O226" s="33" t="str">
        <f t="shared" ref="O226:O227" si="301">IF(SUM(AH226:AL226)=0,"",SUM(AH226:AL226))</f>
        <v/>
      </c>
      <c r="P226" s="33"/>
      <c r="Q226" s="33"/>
      <c r="R226" s="48" t="s">
        <v>171</v>
      </c>
      <c r="S226" s="50" t="s">
        <v>171</v>
      </c>
      <c r="T226" s="50" t="s">
        <v>171</v>
      </c>
      <c r="U226" s="50" t="s">
        <v>171</v>
      </c>
      <c r="V226" s="50" t="s">
        <v>171</v>
      </c>
      <c r="W226" s="50" t="s">
        <v>171</v>
      </c>
      <c r="X226" s="50" t="s">
        <v>171</v>
      </c>
      <c r="Y226" s="50" t="s">
        <v>171</v>
      </c>
      <c r="Z226" s="50" t="s">
        <v>171</v>
      </c>
      <c r="AA226" s="50" t="s">
        <v>171</v>
      </c>
      <c r="AB226" s="50" t="s">
        <v>171</v>
      </c>
      <c r="AC226" s="50" t="s">
        <v>171</v>
      </c>
      <c r="AD226" s="50" t="s">
        <v>171</v>
      </c>
      <c r="AE226" s="50" t="s">
        <v>171</v>
      </c>
      <c r="AF226" s="50" t="s">
        <v>171</v>
      </c>
      <c r="AG226" s="50" t="s">
        <v>171</v>
      </c>
      <c r="AH226" s="50" t="s">
        <v>171</v>
      </c>
      <c r="AI226" s="50" t="s">
        <v>171</v>
      </c>
      <c r="AJ226" s="50" t="s">
        <v>171</v>
      </c>
      <c r="AK226" s="50" t="s">
        <v>171</v>
      </c>
      <c r="AL226" s="50" t="s">
        <v>171</v>
      </c>
    </row>
    <row r="227" spans="2:38">
      <c r="B227" s="26">
        <v>24</v>
      </c>
      <c r="C227" s="30" t="s">
        <v>4</v>
      </c>
      <c r="D227" s="6" t="s">
        <v>90</v>
      </c>
      <c r="E227" s="26"/>
      <c r="F227" s="6" t="str">
        <f t="shared" si="297"/>
        <v>EL</v>
      </c>
      <c r="G227" s="6" t="s">
        <v>90</v>
      </c>
      <c r="H227" s="28"/>
      <c r="I227" s="33" t="str">
        <f t="shared" si="298"/>
        <v/>
      </c>
      <c r="J227" s="33" t="str">
        <f t="shared" si="298"/>
        <v/>
      </c>
      <c r="K227" s="33" t="str">
        <f t="shared" si="298"/>
        <v/>
      </c>
      <c r="L227" s="33" t="str">
        <f>IF(R227="","",R227/4)</f>
        <v/>
      </c>
      <c r="M227" s="33" t="str">
        <f t="shared" si="299"/>
        <v/>
      </c>
      <c r="N227" s="33" t="str">
        <f t="shared" si="300"/>
        <v/>
      </c>
      <c r="O227" s="33" t="str">
        <f t="shared" si="301"/>
        <v/>
      </c>
      <c r="P227" s="33"/>
      <c r="Q227" s="33"/>
      <c r="R227" s="48" t="s">
        <v>171</v>
      </c>
      <c r="S227" s="50" t="s">
        <v>171</v>
      </c>
      <c r="T227" s="50" t="s">
        <v>171</v>
      </c>
      <c r="U227" s="50" t="s">
        <v>171</v>
      </c>
      <c r="V227" s="50" t="s">
        <v>171</v>
      </c>
      <c r="W227" s="50" t="s">
        <v>171</v>
      </c>
      <c r="X227" s="50" t="s">
        <v>171</v>
      </c>
      <c r="Y227" s="50" t="s">
        <v>171</v>
      </c>
      <c r="Z227" s="50" t="s">
        <v>171</v>
      </c>
      <c r="AA227" s="50" t="s">
        <v>171</v>
      </c>
      <c r="AB227" s="50" t="s">
        <v>171</v>
      </c>
      <c r="AC227" s="50" t="s">
        <v>171</v>
      </c>
      <c r="AD227" s="50" t="s">
        <v>171</v>
      </c>
      <c r="AE227" s="50" t="s">
        <v>171</v>
      </c>
      <c r="AF227" s="50" t="s">
        <v>171</v>
      </c>
      <c r="AG227" s="50" t="s">
        <v>171</v>
      </c>
      <c r="AH227" s="50" t="s">
        <v>171</v>
      </c>
      <c r="AI227" s="50" t="s">
        <v>171</v>
      </c>
      <c r="AJ227" s="50" t="s">
        <v>171</v>
      </c>
      <c r="AK227" s="50" t="s">
        <v>171</v>
      </c>
      <c r="AL227" s="50" t="s">
        <v>171</v>
      </c>
    </row>
    <row r="228" spans="2:38">
      <c r="B228" s="26"/>
      <c r="C228" s="23" t="s">
        <v>92</v>
      </c>
      <c r="D228" s="6" t="str">
        <f t="shared" ref="D228" si="302">IF(SUM(I228:O228)=0,"\I: ","ELE")</f>
        <v>ELE</v>
      </c>
      <c r="E228" s="11" t="s">
        <v>75</v>
      </c>
      <c r="F228" s="6" t="str">
        <f t="shared" si="297"/>
        <v>EL</v>
      </c>
      <c r="G228" s="22" t="str">
        <f>$G$7</f>
        <v>PASTI</v>
      </c>
      <c r="H228" t="s">
        <v>45</v>
      </c>
      <c r="I228" s="42">
        <f>IF(SUM(I229:I231)=0,"",SUM(I229:I231))</f>
        <v>889</v>
      </c>
      <c r="J228" s="42">
        <f t="shared" ref="J228:K228" si="303">IF(SUM(J229:J231)=0,"",SUM(J229:J231))</f>
        <v>889</v>
      </c>
      <c r="K228" s="42">
        <f t="shared" si="303"/>
        <v>889</v>
      </c>
      <c r="L228" s="42">
        <f>IF(SUM(L229:L231)=0,"",SUM(L229:L231))</f>
        <v>889</v>
      </c>
      <c r="M228" s="43" t="str">
        <f>IF(SUM(M229:M231)=0,"",SUM(M229:M231))</f>
        <v/>
      </c>
      <c r="N228" s="43" t="str">
        <f>IF(SUM(N229:N231)=0,"",SUM(N229:N231))</f>
        <v/>
      </c>
      <c r="O228" s="43" t="str">
        <f>IF(SUM(O229:O231)=0,"",SUM(O229:O231))</f>
        <v/>
      </c>
      <c r="P228" s="32"/>
      <c r="Q228" s="32"/>
      <c r="R228" s="43"/>
      <c r="S228" s="43"/>
      <c r="T228" s="43"/>
      <c r="U228" s="43"/>
      <c r="V228" s="43"/>
      <c r="W228" s="43"/>
      <c r="X228" s="43"/>
      <c r="Y228" s="43"/>
      <c r="Z228" s="43"/>
      <c r="AA228" s="43"/>
      <c r="AB228" s="43" t="s">
        <v>171</v>
      </c>
      <c r="AC228" s="43"/>
      <c r="AD228" s="43"/>
      <c r="AE228" s="43"/>
      <c r="AF228" s="43"/>
      <c r="AG228" s="43" t="s">
        <v>171</v>
      </c>
      <c r="AH228" s="43"/>
      <c r="AI228" s="43"/>
      <c r="AJ228" s="43"/>
      <c r="AK228" s="43"/>
      <c r="AL228" s="43"/>
    </row>
    <row r="229" spans="2:38">
      <c r="B229" s="26">
        <v>35</v>
      </c>
      <c r="C229" s="30" t="s">
        <v>2</v>
      </c>
      <c r="D229" s="6" t="s">
        <v>90</v>
      </c>
      <c r="E229" s="26"/>
      <c r="F229" s="6" t="str">
        <f t="shared" si="297"/>
        <v>EL</v>
      </c>
      <c r="G229" s="6" t="s">
        <v>90</v>
      </c>
      <c r="H229" s="28"/>
      <c r="I229" s="33">
        <f t="shared" ref="I229:K233" si="304">$L229</f>
        <v>86.25</v>
      </c>
      <c r="J229" s="33">
        <f t="shared" si="304"/>
        <v>86.25</v>
      </c>
      <c r="K229" s="33">
        <f t="shared" si="304"/>
        <v>86.25</v>
      </c>
      <c r="L229" s="33">
        <f>IF(R229="","",R229/4)</f>
        <v>86.25</v>
      </c>
      <c r="M229" s="33" t="str">
        <f>IF(SUM(S229:AB229)=0,"",SUM(S229:AB229))</f>
        <v/>
      </c>
      <c r="N229" s="33" t="str">
        <f>IF(SUM(AC229:AG229)=0,"",SUM(AC229:AG229))</f>
        <v/>
      </c>
      <c r="O229" s="33" t="str">
        <f>IF(SUM(AH229:AL229)=0,"",SUM(AH229:AL229))</f>
        <v/>
      </c>
      <c r="P229" s="33"/>
      <c r="Q229" s="33"/>
      <c r="R229" s="48">
        <v>345</v>
      </c>
      <c r="S229" s="50" t="s">
        <v>171</v>
      </c>
      <c r="T229" s="50" t="s">
        <v>171</v>
      </c>
      <c r="U229" s="50" t="s">
        <v>171</v>
      </c>
      <c r="V229" s="50" t="s">
        <v>171</v>
      </c>
      <c r="W229" s="50" t="s">
        <v>171</v>
      </c>
      <c r="X229" s="50" t="s">
        <v>171</v>
      </c>
      <c r="Y229" s="50" t="s">
        <v>171</v>
      </c>
      <c r="Z229" s="50" t="s">
        <v>171</v>
      </c>
      <c r="AA229" s="50" t="s">
        <v>171</v>
      </c>
      <c r="AB229" s="50" t="s">
        <v>171</v>
      </c>
      <c r="AC229" s="50" t="s">
        <v>171</v>
      </c>
      <c r="AD229" s="50" t="s">
        <v>171</v>
      </c>
      <c r="AE229" s="50" t="s">
        <v>171</v>
      </c>
      <c r="AF229" s="50" t="s">
        <v>171</v>
      </c>
      <c r="AG229" s="50" t="s">
        <v>171</v>
      </c>
      <c r="AH229" s="50" t="s">
        <v>171</v>
      </c>
      <c r="AI229" s="50" t="s">
        <v>171</v>
      </c>
      <c r="AJ229" s="50" t="s">
        <v>171</v>
      </c>
      <c r="AK229" s="50" t="s">
        <v>171</v>
      </c>
      <c r="AL229" s="50" t="s">
        <v>171</v>
      </c>
    </row>
    <row r="230" spans="2:38">
      <c r="B230" s="26">
        <v>40</v>
      </c>
      <c r="C230" s="30" t="s">
        <v>99</v>
      </c>
      <c r="D230" s="6" t="s">
        <v>90</v>
      </c>
      <c r="E230" s="26"/>
      <c r="F230" s="6" t="str">
        <f t="shared" si="297"/>
        <v>EL</v>
      </c>
      <c r="G230" s="6" t="s">
        <v>90</v>
      </c>
      <c r="H230" s="28"/>
      <c r="I230" s="33" t="str">
        <f t="shared" si="304"/>
        <v/>
      </c>
      <c r="J230" s="33" t="str">
        <f t="shared" si="304"/>
        <v/>
      </c>
      <c r="K230" s="33" t="str">
        <f t="shared" si="304"/>
        <v/>
      </c>
      <c r="L230" s="33" t="str">
        <f>IF(R230="","",R230/4)</f>
        <v/>
      </c>
      <c r="M230" s="33" t="str">
        <f t="shared" ref="M230:M231" si="305">IF(SUM(S230:AB230)=0,"",SUM(S230:AB230))</f>
        <v/>
      </c>
      <c r="N230" s="33" t="str">
        <f t="shared" ref="N230:N231" si="306">IF(SUM(AC230:AG230)=0,"",SUM(AC230:AG230))</f>
        <v/>
      </c>
      <c r="O230" s="33" t="str">
        <f t="shared" ref="O230:O231" si="307">IF(SUM(AH230:AL230)=0,"",SUM(AH230:AL230))</f>
        <v/>
      </c>
      <c r="P230" s="33"/>
      <c r="Q230" s="33"/>
      <c r="R230" s="48" t="s">
        <v>171</v>
      </c>
      <c r="S230" s="50" t="s">
        <v>171</v>
      </c>
      <c r="T230" s="50" t="s">
        <v>171</v>
      </c>
      <c r="U230" s="50" t="s">
        <v>171</v>
      </c>
      <c r="V230" s="50" t="s">
        <v>171</v>
      </c>
      <c r="W230" s="50" t="s">
        <v>171</v>
      </c>
      <c r="X230" s="50" t="s">
        <v>171</v>
      </c>
      <c r="Y230" s="50" t="s">
        <v>171</v>
      </c>
      <c r="Z230" s="50" t="s">
        <v>171</v>
      </c>
      <c r="AA230" s="50" t="s">
        <v>171</v>
      </c>
      <c r="AB230" s="50" t="s">
        <v>171</v>
      </c>
      <c r="AC230" s="50" t="s">
        <v>171</v>
      </c>
      <c r="AD230" s="50" t="s">
        <v>171</v>
      </c>
      <c r="AE230" s="50" t="s">
        <v>171</v>
      </c>
      <c r="AF230" s="50" t="s">
        <v>171</v>
      </c>
      <c r="AG230" s="50" t="s">
        <v>171</v>
      </c>
      <c r="AH230" s="50" t="s">
        <v>171</v>
      </c>
      <c r="AI230" s="50" t="s">
        <v>171</v>
      </c>
      <c r="AJ230" s="50" t="s">
        <v>171</v>
      </c>
      <c r="AK230" s="50" t="s">
        <v>171</v>
      </c>
      <c r="AL230" s="50" t="s">
        <v>171</v>
      </c>
    </row>
    <row r="231" spans="2:38">
      <c r="B231" s="26">
        <v>45</v>
      </c>
      <c r="C231" s="30" t="s">
        <v>4</v>
      </c>
      <c r="D231" s="6" t="s">
        <v>90</v>
      </c>
      <c r="E231" s="26"/>
      <c r="F231" s="6" t="str">
        <f t="shared" si="297"/>
        <v>EL</v>
      </c>
      <c r="G231" s="6" t="s">
        <v>90</v>
      </c>
      <c r="H231" s="28"/>
      <c r="I231" s="33">
        <f t="shared" si="304"/>
        <v>802.75</v>
      </c>
      <c r="J231" s="33">
        <f t="shared" si="304"/>
        <v>802.75</v>
      </c>
      <c r="K231" s="33">
        <f t="shared" si="304"/>
        <v>802.75</v>
      </c>
      <c r="L231" s="33">
        <f>IF(R231="","",R231/4)</f>
        <v>802.75</v>
      </c>
      <c r="M231" s="33" t="str">
        <f t="shared" si="305"/>
        <v/>
      </c>
      <c r="N231" s="33" t="str">
        <f t="shared" si="306"/>
        <v/>
      </c>
      <c r="O231" s="33" t="str">
        <f t="shared" si="307"/>
        <v/>
      </c>
      <c r="P231" s="33"/>
      <c r="Q231" s="33"/>
      <c r="R231" s="48">
        <v>3211</v>
      </c>
      <c r="S231" s="50" t="s">
        <v>171</v>
      </c>
      <c r="T231" s="50" t="s">
        <v>171</v>
      </c>
      <c r="U231" s="50" t="s">
        <v>171</v>
      </c>
      <c r="V231" s="50" t="s">
        <v>171</v>
      </c>
      <c r="W231" s="50" t="s">
        <v>171</v>
      </c>
      <c r="X231" s="50" t="s">
        <v>171</v>
      </c>
      <c r="Y231" s="50" t="s">
        <v>171</v>
      </c>
      <c r="Z231" s="50" t="s">
        <v>171</v>
      </c>
      <c r="AA231" s="50" t="s">
        <v>171</v>
      </c>
      <c r="AB231" s="50" t="s">
        <v>171</v>
      </c>
      <c r="AC231" s="50" t="s">
        <v>171</v>
      </c>
      <c r="AD231" s="50" t="s">
        <v>171</v>
      </c>
      <c r="AE231" s="50" t="s">
        <v>171</v>
      </c>
      <c r="AF231" s="50" t="s">
        <v>171</v>
      </c>
      <c r="AG231" s="50" t="s">
        <v>171</v>
      </c>
      <c r="AH231" s="50" t="s">
        <v>171</v>
      </c>
      <c r="AI231" s="50" t="s">
        <v>171</v>
      </c>
      <c r="AJ231" s="50" t="s">
        <v>171</v>
      </c>
      <c r="AK231" s="50" t="s">
        <v>171</v>
      </c>
      <c r="AL231" s="50" t="s">
        <v>171</v>
      </c>
    </row>
    <row r="232" spans="2:38">
      <c r="B232" s="31">
        <v>51</v>
      </c>
      <c r="C232" t="s">
        <v>7</v>
      </c>
      <c r="D232" s="6" t="str">
        <f t="shared" ref="D232:D234" si="308">IF(SUM(I232:O232)=0,"\I: ","ELE")</f>
        <v>ELE</v>
      </c>
      <c r="E232" s="11" t="s">
        <v>76</v>
      </c>
      <c r="F232" s="6" t="str">
        <f t="shared" si="297"/>
        <v>EL</v>
      </c>
      <c r="G232" s="22" t="str">
        <f t="shared" ref="G232:G234" si="309">$G$7</f>
        <v>PASTI</v>
      </c>
      <c r="H232" t="s">
        <v>46</v>
      </c>
      <c r="I232" s="42">
        <f t="shared" si="304"/>
        <v>209.75</v>
      </c>
      <c r="J232" s="42">
        <f t="shared" si="304"/>
        <v>209.75</v>
      </c>
      <c r="K232" s="42">
        <f t="shared" si="304"/>
        <v>209.75</v>
      </c>
      <c r="L232" s="42">
        <f>IF(R232="","",R232/4)</f>
        <v>209.75</v>
      </c>
      <c r="M232" s="43">
        <f>IF(SUM(S232:AB232)=0,"",SUM(S232:AB232))</f>
        <v>956.5</v>
      </c>
      <c r="N232" s="43">
        <f>IF(SUM(AC232:AG232)=0,"",SUM(AC232:AG232))</f>
        <v>2026.5</v>
      </c>
      <c r="O232" s="43" t="str">
        <f>IF(SUM(AH232:AL232)=0,"",SUM(AH232:AL232))</f>
        <v/>
      </c>
      <c r="P232" s="32"/>
      <c r="Q232" s="32"/>
      <c r="R232" s="48">
        <v>839</v>
      </c>
      <c r="S232" s="50">
        <v>10.5</v>
      </c>
      <c r="T232" s="50">
        <v>193</v>
      </c>
      <c r="U232" s="50" t="s">
        <v>171</v>
      </c>
      <c r="V232" s="50" t="s">
        <v>171</v>
      </c>
      <c r="W232" s="50">
        <v>753</v>
      </c>
      <c r="X232" s="50" t="s">
        <v>171</v>
      </c>
      <c r="Y232" s="50" t="s">
        <v>171</v>
      </c>
      <c r="Z232" s="50" t="s">
        <v>171</v>
      </c>
      <c r="AA232" s="50" t="s">
        <v>171</v>
      </c>
      <c r="AB232" s="50" t="s">
        <v>171</v>
      </c>
      <c r="AC232" s="50">
        <v>427</v>
      </c>
      <c r="AD232" s="50">
        <v>419.5</v>
      </c>
      <c r="AE232" s="50">
        <v>400</v>
      </c>
      <c r="AF232" s="50" t="s">
        <v>171</v>
      </c>
      <c r="AG232" s="50">
        <v>780</v>
      </c>
      <c r="AH232" s="50" t="s">
        <v>171</v>
      </c>
      <c r="AI232" s="50" t="s">
        <v>171</v>
      </c>
      <c r="AJ232" s="50" t="s">
        <v>171</v>
      </c>
      <c r="AK232" s="50" t="s">
        <v>171</v>
      </c>
      <c r="AL232" s="50" t="s">
        <v>171</v>
      </c>
    </row>
    <row r="233" spans="2:38">
      <c r="B233" s="26">
        <v>56</v>
      </c>
      <c r="C233" t="s">
        <v>8</v>
      </c>
      <c r="D233" s="6" t="str">
        <f t="shared" si="308"/>
        <v>ELE</v>
      </c>
      <c r="E233" s="11" t="s">
        <v>77</v>
      </c>
      <c r="F233" s="6" t="str">
        <f t="shared" si="297"/>
        <v>EL</v>
      </c>
      <c r="G233" s="22" t="str">
        <f t="shared" si="309"/>
        <v>PASTI</v>
      </c>
      <c r="H233" t="s">
        <v>47</v>
      </c>
      <c r="I233" s="42" t="str">
        <f t="shared" si="304"/>
        <v/>
      </c>
      <c r="J233" s="42" t="str">
        <f t="shared" si="304"/>
        <v/>
      </c>
      <c r="K233" s="42" t="str">
        <f t="shared" si="304"/>
        <v/>
      </c>
      <c r="L233" s="42" t="str">
        <f>IF(R233="","",R233/4)</f>
        <v/>
      </c>
      <c r="M233" s="43">
        <f t="shared" ref="M233" si="310">IF(SUM(S233:AB233)=0,"",SUM(S233:AB233))</f>
        <v>251.90000000000003</v>
      </c>
      <c r="N233" s="43" t="str">
        <f t="shared" ref="N233" si="311">IF(SUM(AC233:AG233)=0,"",SUM(AC233:AG233))</f>
        <v/>
      </c>
      <c r="O233" s="43" t="str">
        <f t="shared" ref="O233" si="312">IF(SUM(AH233:AL233)=0,"",SUM(AH233:AL233))</f>
        <v/>
      </c>
      <c r="P233" s="32"/>
      <c r="Q233" s="32"/>
      <c r="R233" s="48" t="s">
        <v>171</v>
      </c>
      <c r="S233" s="50" t="s">
        <v>171</v>
      </c>
      <c r="T233" s="50" t="s">
        <v>171</v>
      </c>
      <c r="U233" s="50" t="s">
        <v>171</v>
      </c>
      <c r="V233" s="50">
        <v>251.90000000000003</v>
      </c>
      <c r="W233" s="50" t="s">
        <v>171</v>
      </c>
      <c r="X233" s="50" t="s">
        <v>171</v>
      </c>
      <c r="Y233" s="50" t="s">
        <v>171</v>
      </c>
      <c r="Z233" s="50" t="s">
        <v>171</v>
      </c>
      <c r="AA233" s="50" t="s">
        <v>171</v>
      </c>
      <c r="AB233" s="50" t="s">
        <v>171</v>
      </c>
      <c r="AC233" s="50" t="s">
        <v>171</v>
      </c>
      <c r="AD233" s="50" t="s">
        <v>171</v>
      </c>
      <c r="AE233" s="50" t="s">
        <v>171</v>
      </c>
      <c r="AF233" s="50" t="s">
        <v>171</v>
      </c>
      <c r="AG233" s="50" t="s">
        <v>171</v>
      </c>
      <c r="AH233" s="50" t="s">
        <v>171</v>
      </c>
      <c r="AI233" s="50" t="s">
        <v>171</v>
      </c>
      <c r="AJ233" s="50" t="s">
        <v>171</v>
      </c>
      <c r="AK233" s="50" t="s">
        <v>171</v>
      </c>
      <c r="AL233" s="50" t="s">
        <v>171</v>
      </c>
    </row>
    <row r="234" spans="2:38">
      <c r="B234" s="26"/>
      <c r="C234" s="23" t="s">
        <v>93</v>
      </c>
      <c r="D234" s="6" t="str">
        <f t="shared" si="308"/>
        <v xml:space="preserve">\I: </v>
      </c>
      <c r="E234" s="11" t="s">
        <v>78</v>
      </c>
      <c r="F234" s="6" t="str">
        <f t="shared" si="297"/>
        <v>EL</v>
      </c>
      <c r="G234" s="22" t="str">
        <f t="shared" si="309"/>
        <v>PASTI</v>
      </c>
      <c r="H234" t="s">
        <v>48</v>
      </c>
      <c r="I234" s="42" t="str">
        <f>IF(SUM(I235:I237)=0,"",SUM(I235:I237))</f>
        <v/>
      </c>
      <c r="J234" s="42" t="str">
        <f t="shared" ref="J234:K234" si="313">IF(SUM(J235:J237)=0,"",SUM(J235:J237))</f>
        <v/>
      </c>
      <c r="K234" s="42" t="str">
        <f t="shared" si="313"/>
        <v/>
      </c>
      <c r="L234" s="42" t="str">
        <f>IF(SUM(L235:L237)=0,"",SUM(L235:L237))</f>
        <v/>
      </c>
      <c r="M234" s="43" t="str">
        <f>IF(SUM(M235:M237)=0,"",SUM(M235:M237))</f>
        <v/>
      </c>
      <c r="N234" s="43" t="str">
        <f>IF(SUM(N235:N237)=0,"",SUM(N235:N237))</f>
        <v/>
      </c>
      <c r="O234" s="43" t="str">
        <f>IF(SUM(O235:O237)=0,"",SUM(O235:O237))</f>
        <v/>
      </c>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row>
    <row r="235" spans="2:38">
      <c r="B235" s="26">
        <v>61</v>
      </c>
      <c r="C235" s="29" t="s">
        <v>4</v>
      </c>
      <c r="D235" s="6" t="s">
        <v>90</v>
      </c>
      <c r="E235" s="27"/>
      <c r="F235" s="6" t="str">
        <f t="shared" si="297"/>
        <v>EL</v>
      </c>
      <c r="G235" s="6" t="s">
        <v>90</v>
      </c>
      <c r="H235" s="28"/>
      <c r="I235" s="33" t="str">
        <f t="shared" ref="I235:K243" si="314">$L235</f>
        <v/>
      </c>
      <c r="J235" s="33" t="str">
        <f t="shared" si="314"/>
        <v/>
      </c>
      <c r="K235" s="33" t="str">
        <f t="shared" si="314"/>
        <v/>
      </c>
      <c r="L235" s="33" t="str">
        <f t="shared" ref="L235:L240" si="315">IF(R235="","",R235/4)</f>
        <v/>
      </c>
      <c r="M235" s="33" t="str">
        <f t="shared" ref="M235:M240" si="316">IF(SUM(S235:AB235)=0,"",SUM(S235:AB235))</f>
        <v/>
      </c>
      <c r="N235" s="33" t="str">
        <f t="shared" ref="N235:N240" si="317">IF(SUM(AC235:AG235)=0,"",SUM(AC235:AG235))</f>
        <v/>
      </c>
      <c r="O235" s="33" t="str">
        <f t="shared" ref="O235:O240" si="318">IF(SUM(AH235:AL235)=0,"",SUM(AH235:AL235))</f>
        <v/>
      </c>
      <c r="P235" s="33"/>
      <c r="Q235" s="33"/>
      <c r="R235" s="48" t="s">
        <v>171</v>
      </c>
      <c r="S235" s="50" t="s">
        <v>171</v>
      </c>
      <c r="T235" s="50" t="s">
        <v>171</v>
      </c>
      <c r="U235" s="50" t="s">
        <v>171</v>
      </c>
      <c r="V235" s="50" t="s">
        <v>171</v>
      </c>
      <c r="W235" s="50" t="s">
        <v>171</v>
      </c>
      <c r="X235" s="50" t="s">
        <v>171</v>
      </c>
      <c r="Y235" s="50" t="s">
        <v>171</v>
      </c>
      <c r="Z235" s="50" t="s">
        <v>171</v>
      </c>
      <c r="AA235" s="50" t="s">
        <v>171</v>
      </c>
      <c r="AB235" s="50" t="s">
        <v>171</v>
      </c>
      <c r="AC235" s="50" t="s">
        <v>171</v>
      </c>
      <c r="AD235" s="50" t="s">
        <v>171</v>
      </c>
      <c r="AE235" s="50" t="s">
        <v>171</v>
      </c>
      <c r="AF235" s="50" t="s">
        <v>171</v>
      </c>
      <c r="AG235" s="50" t="s">
        <v>171</v>
      </c>
      <c r="AH235" s="50" t="s">
        <v>171</v>
      </c>
      <c r="AI235" s="50" t="s">
        <v>171</v>
      </c>
      <c r="AJ235" s="50" t="s">
        <v>171</v>
      </c>
      <c r="AK235" s="50" t="s">
        <v>171</v>
      </c>
      <c r="AL235" s="50" t="s">
        <v>171</v>
      </c>
    </row>
    <row r="236" spans="2:38">
      <c r="B236" s="26">
        <v>71</v>
      </c>
      <c r="C236" s="29" t="s">
        <v>10</v>
      </c>
      <c r="D236" s="6" t="s">
        <v>90</v>
      </c>
      <c r="E236" s="27"/>
      <c r="F236" s="6" t="str">
        <f t="shared" si="297"/>
        <v>EL</v>
      </c>
      <c r="G236" s="6" t="s">
        <v>90</v>
      </c>
      <c r="H236" s="28"/>
      <c r="I236" s="33" t="str">
        <f t="shared" si="314"/>
        <v/>
      </c>
      <c r="J236" s="33" t="str">
        <f t="shared" si="314"/>
        <v/>
      </c>
      <c r="K236" s="33" t="str">
        <f t="shared" si="314"/>
        <v/>
      </c>
      <c r="L236" s="33" t="str">
        <f t="shared" si="315"/>
        <v/>
      </c>
      <c r="M236" s="33" t="str">
        <f t="shared" si="316"/>
        <v/>
      </c>
      <c r="N236" s="33" t="str">
        <f t="shared" si="317"/>
        <v/>
      </c>
      <c r="O236" s="33" t="str">
        <f t="shared" si="318"/>
        <v/>
      </c>
      <c r="P236" s="33"/>
      <c r="Q236" s="33"/>
      <c r="R236" s="48" t="s">
        <v>171</v>
      </c>
      <c r="S236" s="50" t="s">
        <v>171</v>
      </c>
      <c r="T236" s="50" t="s">
        <v>171</v>
      </c>
      <c r="U236" s="50" t="s">
        <v>171</v>
      </c>
      <c r="V236" s="50" t="s">
        <v>171</v>
      </c>
      <c r="W236" s="50" t="s">
        <v>171</v>
      </c>
      <c r="X236" s="50" t="s">
        <v>171</v>
      </c>
      <c r="Y236" s="50" t="s">
        <v>171</v>
      </c>
      <c r="Z236" s="50" t="s">
        <v>171</v>
      </c>
      <c r="AA236" s="50" t="s">
        <v>171</v>
      </c>
      <c r="AB236" s="50" t="s">
        <v>171</v>
      </c>
      <c r="AC236" s="50" t="s">
        <v>171</v>
      </c>
      <c r="AD236" s="50" t="s">
        <v>171</v>
      </c>
      <c r="AE236" s="50" t="s">
        <v>171</v>
      </c>
      <c r="AF236" s="50" t="s">
        <v>171</v>
      </c>
      <c r="AG236" s="50" t="s">
        <v>171</v>
      </c>
      <c r="AH236" s="50" t="s">
        <v>171</v>
      </c>
      <c r="AI236" s="50" t="s">
        <v>171</v>
      </c>
      <c r="AJ236" s="50" t="s">
        <v>171</v>
      </c>
      <c r="AK236" s="50" t="s">
        <v>171</v>
      </c>
      <c r="AL236" s="50" t="s">
        <v>171</v>
      </c>
    </row>
    <row r="237" spans="2:38">
      <c r="B237" s="26">
        <v>76</v>
      </c>
      <c r="C237" s="29" t="s">
        <v>101</v>
      </c>
      <c r="D237" s="6" t="s">
        <v>90</v>
      </c>
      <c r="E237" s="27"/>
      <c r="F237" s="6" t="str">
        <f t="shared" si="297"/>
        <v>EL</v>
      </c>
      <c r="G237" s="6" t="s">
        <v>90</v>
      </c>
      <c r="H237" s="28"/>
      <c r="I237" s="33" t="str">
        <f t="shared" si="314"/>
        <v/>
      </c>
      <c r="J237" s="33" t="str">
        <f t="shared" si="314"/>
        <v/>
      </c>
      <c r="K237" s="33" t="str">
        <f t="shared" si="314"/>
        <v/>
      </c>
      <c r="L237" s="33" t="str">
        <f t="shared" si="315"/>
        <v/>
      </c>
      <c r="M237" s="33" t="str">
        <f t="shared" si="316"/>
        <v/>
      </c>
      <c r="N237" s="33" t="str">
        <f t="shared" si="317"/>
        <v/>
      </c>
      <c r="O237" s="33" t="str">
        <f t="shared" si="318"/>
        <v/>
      </c>
      <c r="P237" s="33"/>
      <c r="Q237" s="33"/>
      <c r="R237" s="48" t="s">
        <v>171</v>
      </c>
      <c r="S237" s="50" t="s">
        <v>171</v>
      </c>
      <c r="T237" s="50" t="s">
        <v>171</v>
      </c>
      <c r="U237" s="50" t="s">
        <v>171</v>
      </c>
      <c r="V237" s="50" t="s">
        <v>171</v>
      </c>
      <c r="W237" s="50" t="s">
        <v>171</v>
      </c>
      <c r="X237" s="50" t="s">
        <v>171</v>
      </c>
      <c r="Y237" s="50" t="s">
        <v>171</v>
      </c>
      <c r="Z237" s="50" t="s">
        <v>171</v>
      </c>
      <c r="AA237" s="50" t="s">
        <v>171</v>
      </c>
      <c r="AB237" s="50" t="s">
        <v>171</v>
      </c>
      <c r="AC237" s="50" t="s">
        <v>171</v>
      </c>
      <c r="AD237" s="50" t="s">
        <v>171</v>
      </c>
      <c r="AE237" s="50" t="s">
        <v>171</v>
      </c>
      <c r="AF237" s="50" t="s">
        <v>171</v>
      </c>
      <c r="AG237" s="50" t="s">
        <v>171</v>
      </c>
      <c r="AH237" s="50" t="s">
        <v>171</v>
      </c>
      <c r="AI237" s="50" t="s">
        <v>171</v>
      </c>
      <c r="AJ237" s="50" t="s">
        <v>171</v>
      </c>
      <c r="AK237" s="50" t="s">
        <v>171</v>
      </c>
      <c r="AL237" s="50" t="s">
        <v>171</v>
      </c>
    </row>
    <row r="238" spans="2:38">
      <c r="B238" s="26">
        <v>81</v>
      </c>
      <c r="C238" t="s">
        <v>12</v>
      </c>
      <c r="D238" s="6" t="str">
        <f t="shared" ref="D238:D241" si="319">IF(SUM(I238:O238)=0,"\I: ","ELE")</f>
        <v>ELE</v>
      </c>
      <c r="E238" s="11" t="s">
        <v>74</v>
      </c>
      <c r="F238" s="6" t="str">
        <f t="shared" si="297"/>
        <v>EL</v>
      </c>
      <c r="G238" s="22" t="str">
        <f t="shared" ref="G238:G241" si="320">$G$7</f>
        <v>PASTI</v>
      </c>
      <c r="H238" t="s">
        <v>44</v>
      </c>
      <c r="I238" s="42">
        <f t="shared" si="314"/>
        <v>224.85674999999998</v>
      </c>
      <c r="J238" s="42">
        <f t="shared" si="314"/>
        <v>224.85674999999998</v>
      </c>
      <c r="K238" s="42">
        <f t="shared" si="314"/>
        <v>224.85674999999998</v>
      </c>
      <c r="L238" s="42">
        <f t="shared" si="315"/>
        <v>224.85674999999998</v>
      </c>
      <c r="M238" s="43">
        <f t="shared" si="316"/>
        <v>360.98</v>
      </c>
      <c r="N238" s="43">
        <f t="shared" si="317"/>
        <v>30.07</v>
      </c>
      <c r="O238" s="43">
        <f t="shared" si="318"/>
        <v>128.65</v>
      </c>
      <c r="P238" s="32"/>
      <c r="Q238" s="32"/>
      <c r="R238" s="48">
        <v>899.42699999999991</v>
      </c>
      <c r="S238" s="50" t="s">
        <v>171</v>
      </c>
      <c r="T238" s="50">
        <v>45</v>
      </c>
      <c r="U238" s="50">
        <v>127</v>
      </c>
      <c r="V238" s="50">
        <v>83.6</v>
      </c>
      <c r="W238" s="50">
        <v>37.6</v>
      </c>
      <c r="X238" s="50" t="s">
        <v>171</v>
      </c>
      <c r="Y238" s="50" t="s">
        <v>171</v>
      </c>
      <c r="Z238" s="50" t="s">
        <v>171</v>
      </c>
      <c r="AA238" s="50">
        <v>67.78</v>
      </c>
      <c r="AB238" s="50" t="s">
        <v>171</v>
      </c>
      <c r="AC238" s="50">
        <v>24.47</v>
      </c>
      <c r="AD238" s="50" t="s">
        <v>171</v>
      </c>
      <c r="AE238" s="50">
        <v>5.6</v>
      </c>
      <c r="AF238" s="50" t="s">
        <v>171</v>
      </c>
      <c r="AG238" s="50" t="s">
        <v>171</v>
      </c>
      <c r="AH238" s="50">
        <v>128.65</v>
      </c>
      <c r="AI238" s="50" t="s">
        <v>171</v>
      </c>
      <c r="AJ238" s="50" t="s">
        <v>171</v>
      </c>
      <c r="AK238" s="50" t="s">
        <v>171</v>
      </c>
      <c r="AL238" s="50" t="s">
        <v>171</v>
      </c>
    </row>
    <row r="239" spans="2:38">
      <c r="B239" s="26">
        <v>102</v>
      </c>
      <c r="C239" t="s">
        <v>13</v>
      </c>
      <c r="D239" s="6" t="str">
        <f t="shared" si="319"/>
        <v>ELE</v>
      </c>
      <c r="E239" s="11" t="s">
        <v>73</v>
      </c>
      <c r="F239" s="6" t="str">
        <f t="shared" si="297"/>
        <v>EL</v>
      </c>
      <c r="G239" s="22" t="str">
        <f t="shared" si="320"/>
        <v>PASTI</v>
      </c>
      <c r="H239" t="s">
        <v>43</v>
      </c>
      <c r="I239" s="42">
        <f t="shared" si="314"/>
        <v>314.75</v>
      </c>
      <c r="J239" s="42">
        <f t="shared" si="314"/>
        <v>314.75</v>
      </c>
      <c r="K239" s="42">
        <f t="shared" si="314"/>
        <v>314.75</v>
      </c>
      <c r="L239" s="42">
        <f t="shared" si="315"/>
        <v>314.75</v>
      </c>
      <c r="M239" s="43">
        <f t="shared" si="316"/>
        <v>92</v>
      </c>
      <c r="N239" s="43" t="str">
        <f t="shared" si="317"/>
        <v/>
      </c>
      <c r="O239" s="43" t="str">
        <f t="shared" si="318"/>
        <v/>
      </c>
      <c r="P239" s="32"/>
      <c r="Q239" s="32"/>
      <c r="R239" s="48">
        <v>1259</v>
      </c>
      <c r="S239" s="50" t="s">
        <v>171</v>
      </c>
      <c r="T239" s="50" t="s">
        <v>171</v>
      </c>
      <c r="U239" s="50" t="s">
        <v>171</v>
      </c>
      <c r="V239" s="50" t="s">
        <v>171</v>
      </c>
      <c r="W239" s="50">
        <v>46</v>
      </c>
      <c r="X239" s="50" t="s">
        <v>171</v>
      </c>
      <c r="Y239" s="50" t="s">
        <v>171</v>
      </c>
      <c r="Z239" s="50">
        <v>46</v>
      </c>
      <c r="AA239" s="50" t="s">
        <v>171</v>
      </c>
      <c r="AB239" s="50" t="s">
        <v>171</v>
      </c>
      <c r="AC239" s="50" t="s">
        <v>171</v>
      </c>
      <c r="AD239" s="50" t="s">
        <v>171</v>
      </c>
      <c r="AE239" s="50" t="s">
        <v>171</v>
      </c>
      <c r="AF239" s="50" t="s">
        <v>171</v>
      </c>
      <c r="AG239" s="50" t="s">
        <v>171</v>
      </c>
      <c r="AH239" s="50" t="s">
        <v>171</v>
      </c>
      <c r="AI239" s="50" t="s">
        <v>171</v>
      </c>
      <c r="AJ239" s="50" t="s">
        <v>171</v>
      </c>
      <c r="AK239" s="50" t="s">
        <v>171</v>
      </c>
      <c r="AL239" s="50" t="s">
        <v>171</v>
      </c>
    </row>
    <row r="240" spans="2:38">
      <c r="B240" s="26">
        <v>119</v>
      </c>
      <c r="C240" t="s">
        <v>1</v>
      </c>
      <c r="D240" s="6" t="str">
        <f t="shared" si="319"/>
        <v xml:space="preserve">\I: </v>
      </c>
      <c r="E240" s="11" t="s">
        <v>68</v>
      </c>
      <c r="F240" s="6" t="str">
        <f t="shared" si="297"/>
        <v>EL</v>
      </c>
      <c r="G240" s="22" t="str">
        <f t="shared" si="320"/>
        <v>PASTI</v>
      </c>
      <c r="H240" s="6" t="s">
        <v>38</v>
      </c>
      <c r="I240" s="42" t="str">
        <f t="shared" si="314"/>
        <v/>
      </c>
      <c r="J240" s="42" t="str">
        <f t="shared" si="314"/>
        <v/>
      </c>
      <c r="K240" s="42" t="str">
        <f t="shared" si="314"/>
        <v/>
      </c>
      <c r="L240" s="42" t="str">
        <f t="shared" si="315"/>
        <v/>
      </c>
      <c r="M240" s="43" t="str">
        <f t="shared" si="316"/>
        <v/>
      </c>
      <c r="N240" s="43" t="str">
        <f t="shared" si="317"/>
        <v/>
      </c>
      <c r="O240" s="43" t="str">
        <f t="shared" si="318"/>
        <v/>
      </c>
      <c r="P240" s="32"/>
      <c r="Q240" s="32"/>
      <c r="R240" s="48" t="s">
        <v>171</v>
      </c>
      <c r="S240" s="50" t="s">
        <v>171</v>
      </c>
      <c r="T240" s="50" t="s">
        <v>171</v>
      </c>
      <c r="U240" s="50" t="s">
        <v>171</v>
      </c>
      <c r="V240" s="50" t="s">
        <v>171</v>
      </c>
      <c r="W240" s="50" t="s">
        <v>171</v>
      </c>
      <c r="X240" s="50" t="s">
        <v>171</v>
      </c>
      <c r="Y240" s="50" t="s">
        <v>171</v>
      </c>
      <c r="Z240" s="50" t="s">
        <v>171</v>
      </c>
      <c r="AA240" s="50" t="s">
        <v>171</v>
      </c>
      <c r="AB240" s="50" t="s">
        <v>171</v>
      </c>
      <c r="AC240" s="50" t="s">
        <v>171</v>
      </c>
      <c r="AD240" s="50" t="s">
        <v>171</v>
      </c>
      <c r="AE240" s="50" t="s">
        <v>171</v>
      </c>
      <c r="AF240" s="50" t="s">
        <v>171</v>
      </c>
      <c r="AG240" s="50" t="s">
        <v>171</v>
      </c>
      <c r="AH240" s="50" t="s">
        <v>171</v>
      </c>
      <c r="AI240" s="50" t="s">
        <v>171</v>
      </c>
      <c r="AJ240" s="50" t="s">
        <v>171</v>
      </c>
      <c r="AK240" s="50" t="s">
        <v>171</v>
      </c>
      <c r="AL240" s="50" t="s">
        <v>171</v>
      </c>
    </row>
    <row r="241" spans="2:38">
      <c r="B241" s="26"/>
      <c r="C241" t="s">
        <v>168</v>
      </c>
      <c r="D241" s="6" t="str">
        <f t="shared" si="319"/>
        <v>ELE</v>
      </c>
      <c r="E241" s="11" t="s">
        <v>69</v>
      </c>
      <c r="F241" s="6" t="str">
        <f t="shared" si="297"/>
        <v>EL</v>
      </c>
      <c r="G241" s="22" t="str">
        <f t="shared" si="320"/>
        <v>PASTI</v>
      </c>
      <c r="H241" s="59" t="s">
        <v>39</v>
      </c>
      <c r="I241" s="42" t="str">
        <f>IF(SUM(I242:I243)=0,"",SUM(I242:I243))</f>
        <v/>
      </c>
      <c r="J241" s="42" t="str">
        <f t="shared" ref="J241:L241" si="321">IF(SUM(J242:J243)=0,"",SUM(J242:J243))</f>
        <v/>
      </c>
      <c r="K241" s="42" t="str">
        <f t="shared" si="321"/>
        <v/>
      </c>
      <c r="L241" s="42" t="str">
        <f t="shared" si="321"/>
        <v/>
      </c>
      <c r="M241" s="43" t="str">
        <f>IF(SUM(M242:M243)=0,"",SUM(M242:M243))</f>
        <v/>
      </c>
      <c r="N241" s="43">
        <f t="shared" ref="N241:O241" si="322">IF(SUM(N242:N243)=0,"",SUM(N242:N243))</f>
        <v>0.95</v>
      </c>
      <c r="O241" s="43">
        <f t="shared" si="322"/>
        <v>0.31</v>
      </c>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row>
    <row r="242" spans="2:38">
      <c r="B242" s="26">
        <v>124</v>
      </c>
      <c r="C242" t="s">
        <v>3</v>
      </c>
      <c r="D242" s="6" t="s">
        <v>90</v>
      </c>
      <c r="E242" s="11"/>
      <c r="F242" s="6" t="str">
        <f t="shared" si="297"/>
        <v>EL</v>
      </c>
      <c r="G242" s="6" t="s">
        <v>90</v>
      </c>
      <c r="H242" s="6"/>
      <c r="I242" s="42" t="str">
        <f t="shared" si="314"/>
        <v/>
      </c>
      <c r="J242" s="42" t="str">
        <f t="shared" si="314"/>
        <v/>
      </c>
      <c r="K242" s="42" t="str">
        <f t="shared" si="314"/>
        <v/>
      </c>
      <c r="L242" s="42" t="str">
        <f t="shared" ref="L242:L243" si="323">IF(R242="","",R242/4)</f>
        <v/>
      </c>
      <c r="M242" s="43" t="str">
        <f t="shared" ref="M242" si="324">IF(SUM(S242:AB242)=0,"",SUM(S242:AB242))</f>
        <v/>
      </c>
      <c r="N242" s="43">
        <f t="shared" ref="N242:N249" si="325">IF(SUM(AC242:AG242)=0,"",SUM(AC242:AG242))</f>
        <v>0.95</v>
      </c>
      <c r="O242" s="43">
        <f t="shared" ref="O242:O249" si="326">IF(SUM(AH242:AL242)=0,"",SUM(AH242:AL242))</f>
        <v>0.31</v>
      </c>
      <c r="P242" s="32"/>
      <c r="Q242" s="32"/>
      <c r="R242" s="48" t="s">
        <v>171</v>
      </c>
      <c r="S242" s="50" t="s">
        <v>171</v>
      </c>
      <c r="T242" s="50" t="s">
        <v>171</v>
      </c>
      <c r="U242" s="50" t="s">
        <v>171</v>
      </c>
      <c r="V242" s="50" t="s">
        <v>171</v>
      </c>
      <c r="W242" s="50" t="s">
        <v>171</v>
      </c>
      <c r="X242" s="50" t="s">
        <v>171</v>
      </c>
      <c r="Y242" s="50" t="s">
        <v>171</v>
      </c>
      <c r="Z242" s="50" t="s">
        <v>171</v>
      </c>
      <c r="AA242" s="50" t="s">
        <v>171</v>
      </c>
      <c r="AB242" s="50" t="s">
        <v>171</v>
      </c>
      <c r="AC242" s="50" t="s">
        <v>171</v>
      </c>
      <c r="AD242" s="50" t="s">
        <v>171</v>
      </c>
      <c r="AE242" s="50" t="s">
        <v>171</v>
      </c>
      <c r="AF242" s="50" t="s">
        <v>171</v>
      </c>
      <c r="AG242" s="50">
        <v>0.95</v>
      </c>
      <c r="AH242" s="50">
        <v>0.31</v>
      </c>
      <c r="AI242" s="50" t="s">
        <v>171</v>
      </c>
      <c r="AJ242" s="50" t="s">
        <v>171</v>
      </c>
      <c r="AK242" s="50" t="s">
        <v>171</v>
      </c>
      <c r="AL242" s="50" t="s">
        <v>171</v>
      </c>
    </row>
    <row r="243" spans="2:38">
      <c r="B243" s="26">
        <v>129</v>
      </c>
      <c r="C243" t="s">
        <v>4</v>
      </c>
      <c r="D243" s="6" t="s">
        <v>90</v>
      </c>
      <c r="E243" s="11"/>
      <c r="F243" s="6" t="str">
        <f t="shared" si="297"/>
        <v>EL</v>
      </c>
      <c r="G243" s="6" t="s">
        <v>90</v>
      </c>
      <c r="H243" s="6"/>
      <c r="I243" s="42" t="str">
        <f t="shared" si="314"/>
        <v/>
      </c>
      <c r="J243" s="42" t="str">
        <f t="shared" si="314"/>
        <v/>
      </c>
      <c r="K243" s="42" t="str">
        <f t="shared" si="314"/>
        <v/>
      </c>
      <c r="L243" s="42" t="str">
        <f t="shared" si="323"/>
        <v/>
      </c>
      <c r="M243" s="43" t="str">
        <f t="shared" ref="M243:M249" si="327">IF(SUM(S243:AB243)=0,"",SUM(S243:AB243))</f>
        <v/>
      </c>
      <c r="N243" s="43" t="str">
        <f t="shared" si="325"/>
        <v/>
      </c>
      <c r="O243" s="43" t="str">
        <f t="shared" si="326"/>
        <v/>
      </c>
      <c r="P243" s="32"/>
      <c r="Q243" s="32"/>
      <c r="R243" s="48" t="s">
        <v>171</v>
      </c>
      <c r="S243" s="50" t="s">
        <v>171</v>
      </c>
      <c r="T243" s="50" t="s">
        <v>171</v>
      </c>
      <c r="U243" s="50" t="s">
        <v>171</v>
      </c>
      <c r="V243" s="50" t="s">
        <v>171</v>
      </c>
      <c r="W243" s="50" t="s">
        <v>171</v>
      </c>
      <c r="X243" s="50" t="s">
        <v>171</v>
      </c>
      <c r="Y243" s="50" t="s">
        <v>171</v>
      </c>
      <c r="Z243" s="50" t="s">
        <v>171</v>
      </c>
      <c r="AA243" s="50" t="s">
        <v>171</v>
      </c>
      <c r="AB243" s="50" t="s">
        <v>171</v>
      </c>
      <c r="AC243" s="50" t="s">
        <v>171</v>
      </c>
      <c r="AD243" s="50" t="s">
        <v>171</v>
      </c>
      <c r="AE243" s="50" t="s">
        <v>171</v>
      </c>
      <c r="AF243" s="50" t="s">
        <v>171</v>
      </c>
      <c r="AG243" s="50" t="s">
        <v>171</v>
      </c>
      <c r="AH243" s="50" t="s">
        <v>171</v>
      </c>
      <c r="AI243" s="50" t="s">
        <v>171</v>
      </c>
      <c r="AJ243" s="50" t="s">
        <v>171</v>
      </c>
      <c r="AK243" s="50" t="s">
        <v>171</v>
      </c>
      <c r="AL243" s="50" t="s">
        <v>171</v>
      </c>
    </row>
    <row r="244" spans="2:38">
      <c r="B244" s="26">
        <v>135</v>
      </c>
      <c r="C244" s="11" t="s">
        <v>16</v>
      </c>
      <c r="D244" s="6" t="str">
        <f t="shared" ref="D244:D249" si="328">IF(SUM(I244:O244)=0,"\I: ","ELE")</f>
        <v>ELE</v>
      </c>
      <c r="E244" s="11" t="s">
        <v>82</v>
      </c>
      <c r="F244" s="6" t="str">
        <f t="shared" si="297"/>
        <v>EL</v>
      </c>
      <c r="G244" s="22" t="str">
        <f t="shared" ref="G244:G249" si="329">$G$7</f>
        <v>PASTI</v>
      </c>
      <c r="H244" s="6" t="s">
        <v>52</v>
      </c>
      <c r="I244" s="42" t="s">
        <v>224</v>
      </c>
      <c r="J244" s="42" t="s">
        <v>224</v>
      </c>
      <c r="K244" s="42" t="s">
        <v>224</v>
      </c>
      <c r="L244" s="42">
        <f>IF(R244="","",R244)</f>
        <v>226</v>
      </c>
      <c r="M244" s="43">
        <f t="shared" si="327"/>
        <v>1072.3799999999999</v>
      </c>
      <c r="N244" s="43">
        <f t="shared" si="325"/>
        <v>793.95299999999975</v>
      </c>
      <c r="O244" s="43">
        <f t="shared" si="326"/>
        <v>759.92999999999984</v>
      </c>
      <c r="P244" s="32"/>
      <c r="Q244" s="32"/>
      <c r="R244" s="48">
        <v>226</v>
      </c>
      <c r="S244" s="50">
        <v>44</v>
      </c>
      <c r="T244" s="50">
        <v>17</v>
      </c>
      <c r="U244" s="50">
        <v>84</v>
      </c>
      <c r="V244" s="50">
        <v>99</v>
      </c>
      <c r="W244" s="50">
        <v>21</v>
      </c>
      <c r="X244" s="50">
        <v>257.99999999999994</v>
      </c>
      <c r="Y244" s="50">
        <v>97.169590746934219</v>
      </c>
      <c r="Z244" s="50">
        <v>176.00040925306575</v>
      </c>
      <c r="AA244" s="50">
        <v>149.05499999999995</v>
      </c>
      <c r="AB244" s="50">
        <v>127.15499999999997</v>
      </c>
      <c r="AC244" s="50">
        <v>342.18299999999999</v>
      </c>
      <c r="AD244" s="50">
        <v>113</v>
      </c>
      <c r="AE244" s="50">
        <v>56</v>
      </c>
      <c r="AF244" s="50">
        <v>169.40000000000009</v>
      </c>
      <c r="AG244" s="50">
        <v>113.36999999999966</v>
      </c>
      <c r="AH244" s="50">
        <v>280.28499999999985</v>
      </c>
      <c r="AI244" s="50">
        <v>195.64499999999998</v>
      </c>
      <c r="AJ244" s="50">
        <v>284</v>
      </c>
      <c r="AK244" s="50" t="s">
        <v>171</v>
      </c>
      <c r="AL244" s="50" t="s">
        <v>171</v>
      </c>
    </row>
    <row r="245" spans="2:38">
      <c r="B245" s="26">
        <v>140</v>
      </c>
      <c r="C245" s="11" t="s">
        <v>17</v>
      </c>
      <c r="D245" s="6" t="str">
        <f t="shared" si="328"/>
        <v xml:space="preserve">\I: </v>
      </c>
      <c r="E245" s="11" t="s">
        <v>81</v>
      </c>
      <c r="F245" s="6" t="str">
        <f t="shared" si="297"/>
        <v>EL</v>
      </c>
      <c r="G245" s="22" t="str">
        <f t="shared" si="329"/>
        <v>PASTI</v>
      </c>
      <c r="H245" s="6" t="s">
        <v>51</v>
      </c>
      <c r="I245" s="42" t="s">
        <v>224</v>
      </c>
      <c r="J245" s="42" t="s">
        <v>224</v>
      </c>
      <c r="K245" s="42" t="s">
        <v>224</v>
      </c>
      <c r="L245" s="42" t="str">
        <f t="shared" ref="L245:L249" si="330">IF(R245="","",R245)</f>
        <v/>
      </c>
      <c r="M245" s="43" t="str">
        <f t="shared" si="327"/>
        <v/>
      </c>
      <c r="N245" s="43" t="str">
        <f t="shared" si="325"/>
        <v/>
      </c>
      <c r="O245" s="43" t="str">
        <f t="shared" si="326"/>
        <v/>
      </c>
      <c r="P245" s="32"/>
      <c r="Q245" s="32"/>
      <c r="R245" s="48" t="s">
        <v>171</v>
      </c>
      <c r="S245" s="50" t="s">
        <v>171</v>
      </c>
      <c r="T245" s="50" t="s">
        <v>171</v>
      </c>
      <c r="U245" s="50" t="s">
        <v>171</v>
      </c>
      <c r="V245" s="50" t="s">
        <v>171</v>
      </c>
      <c r="W245" s="50" t="s">
        <v>171</v>
      </c>
      <c r="X245" s="50" t="s">
        <v>171</v>
      </c>
      <c r="Y245" s="50" t="s">
        <v>171</v>
      </c>
      <c r="Z245" s="50" t="s">
        <v>171</v>
      </c>
      <c r="AA245" s="50" t="s">
        <v>171</v>
      </c>
      <c r="AB245" s="50" t="s">
        <v>171</v>
      </c>
      <c r="AC245" s="50" t="s">
        <v>171</v>
      </c>
      <c r="AD245" s="50" t="s">
        <v>171</v>
      </c>
      <c r="AE245" s="50" t="s">
        <v>171</v>
      </c>
      <c r="AF245" s="50" t="s">
        <v>171</v>
      </c>
      <c r="AG245" s="50" t="s">
        <v>171</v>
      </c>
      <c r="AH245" s="50" t="s">
        <v>171</v>
      </c>
      <c r="AI245" s="50" t="s">
        <v>171</v>
      </c>
      <c r="AJ245" s="50" t="s">
        <v>171</v>
      </c>
      <c r="AK245" s="50" t="s">
        <v>171</v>
      </c>
      <c r="AL245" s="50" t="s">
        <v>171</v>
      </c>
    </row>
    <row r="246" spans="2:38">
      <c r="B246" s="26">
        <v>145</v>
      </c>
      <c r="C246" s="11" t="s">
        <v>18</v>
      </c>
      <c r="D246" s="6" t="str">
        <f t="shared" si="328"/>
        <v>ELE</v>
      </c>
      <c r="E246" s="11" t="s">
        <v>79</v>
      </c>
      <c r="F246" s="6" t="str">
        <f t="shared" si="297"/>
        <v>EL</v>
      </c>
      <c r="G246" s="22" t="str">
        <f t="shared" si="329"/>
        <v>PASTI</v>
      </c>
      <c r="H246" s="6" t="s">
        <v>49</v>
      </c>
      <c r="I246" s="42" t="s">
        <v>224</v>
      </c>
      <c r="J246" s="42" t="s">
        <v>224</v>
      </c>
      <c r="K246" s="42" t="s">
        <v>224</v>
      </c>
      <c r="L246" s="42">
        <f t="shared" si="330"/>
        <v>0.33500000000000002</v>
      </c>
      <c r="M246" s="43">
        <f t="shared" si="327"/>
        <v>201.86500000000001</v>
      </c>
      <c r="N246" s="43">
        <f t="shared" si="325"/>
        <v>2402.0000000000005</v>
      </c>
      <c r="O246" s="43" t="str">
        <f t="shared" si="326"/>
        <v/>
      </c>
      <c r="P246" s="32"/>
      <c r="Q246" s="32"/>
      <c r="R246" s="48">
        <v>0.33500000000000002</v>
      </c>
      <c r="S246" s="50">
        <v>0.66500000000000004</v>
      </c>
      <c r="T246" s="50" t="s">
        <v>171</v>
      </c>
      <c r="U246" s="50" t="s">
        <v>171</v>
      </c>
      <c r="V246" s="50" t="s">
        <v>171</v>
      </c>
      <c r="W246" s="50" t="s">
        <v>171</v>
      </c>
      <c r="X246" s="50">
        <v>4</v>
      </c>
      <c r="Y246" s="50">
        <v>4</v>
      </c>
      <c r="Z246" s="50">
        <v>3.1999999999999993</v>
      </c>
      <c r="AA246" s="50">
        <v>34.000000000000007</v>
      </c>
      <c r="AB246" s="50">
        <v>156</v>
      </c>
      <c r="AC246" s="50">
        <v>410</v>
      </c>
      <c r="AD246" s="50">
        <v>924</v>
      </c>
      <c r="AE246" s="50">
        <v>1043</v>
      </c>
      <c r="AF246" s="50">
        <v>17.000000000000455</v>
      </c>
      <c r="AG246" s="50">
        <v>8</v>
      </c>
      <c r="AH246" s="50" t="s">
        <v>171</v>
      </c>
      <c r="AI246" s="50" t="s">
        <v>171</v>
      </c>
      <c r="AJ246" s="50" t="s">
        <v>171</v>
      </c>
      <c r="AK246" s="50" t="s">
        <v>171</v>
      </c>
      <c r="AL246" s="50" t="s">
        <v>171</v>
      </c>
    </row>
    <row r="247" spans="2:38">
      <c r="B247" s="26">
        <v>150</v>
      </c>
      <c r="C247" s="11" t="s">
        <v>19</v>
      </c>
      <c r="D247" s="6" t="str">
        <f t="shared" si="328"/>
        <v xml:space="preserve">\I: </v>
      </c>
      <c r="E247" s="11" t="s">
        <v>80</v>
      </c>
      <c r="F247" s="6" t="str">
        <f t="shared" si="297"/>
        <v>EL</v>
      </c>
      <c r="G247" s="22" t="str">
        <f t="shared" si="329"/>
        <v>PASTI</v>
      </c>
      <c r="H247" s="6" t="s">
        <v>50</v>
      </c>
      <c r="I247" s="42" t="s">
        <v>224</v>
      </c>
      <c r="J247" s="42" t="s">
        <v>224</v>
      </c>
      <c r="K247" s="42" t="s">
        <v>224</v>
      </c>
      <c r="L247" s="42" t="str">
        <f t="shared" si="330"/>
        <v/>
      </c>
      <c r="M247" s="43" t="str">
        <f t="shared" si="327"/>
        <v/>
      </c>
      <c r="N247" s="43" t="str">
        <f t="shared" si="325"/>
        <v/>
      </c>
      <c r="O247" s="43" t="str">
        <f t="shared" si="326"/>
        <v/>
      </c>
      <c r="P247" s="32"/>
      <c r="Q247" s="32"/>
      <c r="R247" s="48" t="s">
        <v>171</v>
      </c>
      <c r="S247" s="50" t="s">
        <v>171</v>
      </c>
      <c r="T247" s="50" t="s">
        <v>171</v>
      </c>
      <c r="U247" s="50" t="s">
        <v>171</v>
      </c>
      <c r="V247" s="50" t="s">
        <v>171</v>
      </c>
      <c r="W247" s="50" t="s">
        <v>171</v>
      </c>
      <c r="X247" s="50" t="s">
        <v>171</v>
      </c>
      <c r="Y247" s="50" t="s">
        <v>171</v>
      </c>
      <c r="Z247" s="50" t="s">
        <v>171</v>
      </c>
      <c r="AA247" s="50" t="s">
        <v>171</v>
      </c>
      <c r="AB247" s="50" t="s">
        <v>171</v>
      </c>
      <c r="AC247" s="50" t="s">
        <v>171</v>
      </c>
      <c r="AD247" s="50" t="s">
        <v>171</v>
      </c>
      <c r="AE247" s="50" t="s">
        <v>171</v>
      </c>
      <c r="AF247" s="50" t="s">
        <v>171</v>
      </c>
      <c r="AG247" s="50" t="s">
        <v>171</v>
      </c>
      <c r="AH247" s="50" t="s">
        <v>171</v>
      </c>
      <c r="AI247" s="50" t="s">
        <v>171</v>
      </c>
      <c r="AJ247" s="50" t="s">
        <v>171</v>
      </c>
      <c r="AK247" s="50" t="s">
        <v>171</v>
      </c>
      <c r="AL247" s="50" t="s">
        <v>171</v>
      </c>
    </row>
    <row r="248" spans="2:38">
      <c r="B248" s="26">
        <v>155</v>
      </c>
      <c r="C248" s="11" t="s">
        <v>20</v>
      </c>
      <c r="D248" s="6" t="str">
        <f t="shared" si="328"/>
        <v>ELE</v>
      </c>
      <c r="E248" s="11" t="s">
        <v>72</v>
      </c>
      <c r="F248" s="6" t="str">
        <f t="shared" si="297"/>
        <v>EL</v>
      </c>
      <c r="G248" s="22" t="str">
        <f t="shared" si="329"/>
        <v>PASTI</v>
      </c>
      <c r="H248" s="6" t="s">
        <v>42</v>
      </c>
      <c r="I248" s="42" t="s">
        <v>224</v>
      </c>
      <c r="J248" s="42" t="s">
        <v>224</v>
      </c>
      <c r="K248" s="42" t="s">
        <v>224</v>
      </c>
      <c r="L248" s="42" t="str">
        <f t="shared" si="330"/>
        <v/>
      </c>
      <c r="M248" s="43">
        <f t="shared" si="327"/>
        <v>1</v>
      </c>
      <c r="N248" s="43" t="str">
        <f t="shared" si="325"/>
        <v/>
      </c>
      <c r="O248" s="43" t="str">
        <f t="shared" si="326"/>
        <v/>
      </c>
      <c r="P248" s="32"/>
      <c r="Q248" s="32"/>
      <c r="R248" s="48" t="s">
        <v>171</v>
      </c>
      <c r="S248" s="50" t="s">
        <v>171</v>
      </c>
      <c r="T248" s="50" t="s">
        <v>171</v>
      </c>
      <c r="U248" s="50" t="s">
        <v>171</v>
      </c>
      <c r="V248" s="50" t="s">
        <v>171</v>
      </c>
      <c r="W248" s="50">
        <v>1</v>
      </c>
      <c r="X248" s="50" t="s">
        <v>171</v>
      </c>
      <c r="Y248" s="50" t="s">
        <v>171</v>
      </c>
      <c r="Z248" s="50" t="s">
        <v>171</v>
      </c>
      <c r="AA248" s="50" t="s">
        <v>171</v>
      </c>
      <c r="AB248" s="50" t="s">
        <v>171</v>
      </c>
      <c r="AC248" s="50" t="s">
        <v>171</v>
      </c>
      <c r="AD248" s="50" t="s">
        <v>171</v>
      </c>
      <c r="AE248" s="50" t="s">
        <v>171</v>
      </c>
      <c r="AF248" s="50" t="s">
        <v>171</v>
      </c>
      <c r="AG248" s="50" t="s">
        <v>171</v>
      </c>
      <c r="AH248" s="50" t="s">
        <v>171</v>
      </c>
      <c r="AI248" s="50" t="s">
        <v>171</v>
      </c>
      <c r="AJ248" s="50" t="s">
        <v>171</v>
      </c>
      <c r="AK248" s="50" t="s">
        <v>171</v>
      </c>
      <c r="AL248" s="50" t="s">
        <v>171</v>
      </c>
    </row>
    <row r="249" spans="2:38">
      <c r="B249" s="60">
        <v>160</v>
      </c>
      <c r="C249" s="61" t="s">
        <v>21</v>
      </c>
      <c r="D249" s="5" t="str">
        <f t="shared" si="328"/>
        <v xml:space="preserve">\I: </v>
      </c>
      <c r="E249" s="61" t="s">
        <v>170</v>
      </c>
      <c r="F249" s="5" t="str">
        <f t="shared" si="297"/>
        <v>EL</v>
      </c>
      <c r="G249" s="36" t="str">
        <f t="shared" si="329"/>
        <v>PASTI</v>
      </c>
      <c r="H249" s="5" t="s">
        <v>169</v>
      </c>
      <c r="I249" s="52" t="s">
        <v>224</v>
      </c>
      <c r="J249" s="52" t="s">
        <v>224</v>
      </c>
      <c r="K249" s="52" t="s">
        <v>224</v>
      </c>
      <c r="L249" s="52" t="str">
        <f t="shared" si="330"/>
        <v/>
      </c>
      <c r="M249" s="44" t="str">
        <f t="shared" si="327"/>
        <v/>
      </c>
      <c r="N249" s="44" t="str">
        <f t="shared" si="325"/>
        <v/>
      </c>
      <c r="O249" s="44" t="str">
        <f t="shared" si="326"/>
        <v/>
      </c>
      <c r="P249" s="32"/>
      <c r="Q249" s="32"/>
      <c r="R249" s="49" t="s">
        <v>171</v>
      </c>
      <c r="S249" s="51" t="s">
        <v>171</v>
      </c>
      <c r="T249" s="51" t="s">
        <v>171</v>
      </c>
      <c r="U249" s="51" t="s">
        <v>171</v>
      </c>
      <c r="V249" s="51" t="s">
        <v>171</v>
      </c>
      <c r="W249" s="51" t="s">
        <v>171</v>
      </c>
      <c r="X249" s="51" t="s">
        <v>171</v>
      </c>
      <c r="Y249" s="51" t="s">
        <v>171</v>
      </c>
      <c r="Z249" s="51" t="s">
        <v>171</v>
      </c>
      <c r="AA249" s="51" t="s">
        <v>171</v>
      </c>
      <c r="AB249" s="51" t="s">
        <v>171</v>
      </c>
      <c r="AC249" s="51" t="s">
        <v>171</v>
      </c>
      <c r="AD249" s="51" t="s">
        <v>171</v>
      </c>
      <c r="AE249" s="51" t="s">
        <v>171</v>
      </c>
      <c r="AF249" s="51" t="s">
        <v>171</v>
      </c>
      <c r="AG249" s="51" t="s">
        <v>171</v>
      </c>
      <c r="AH249" s="51" t="s">
        <v>171</v>
      </c>
      <c r="AI249" s="51" t="s">
        <v>171</v>
      </c>
      <c r="AJ249" s="51" t="s">
        <v>171</v>
      </c>
      <c r="AK249" s="51" t="s">
        <v>171</v>
      </c>
      <c r="AL249" s="51" t="s">
        <v>171</v>
      </c>
    </row>
    <row r="250" spans="2:38">
      <c r="B250" s="26">
        <v>9</v>
      </c>
      <c r="C250" t="s">
        <v>1</v>
      </c>
      <c r="D250" s="6" t="str">
        <f>IF(SUM(I250:O250)=0,"\I: ","ELE")</f>
        <v>ELE</v>
      </c>
      <c r="E250" s="11" t="s">
        <v>70</v>
      </c>
      <c r="F250" s="34" t="s">
        <v>110</v>
      </c>
      <c r="G250" s="22" t="str">
        <f>$G$7</f>
        <v>PASTI</v>
      </c>
      <c r="H250" s="22" t="s">
        <v>40</v>
      </c>
      <c r="I250" s="42">
        <f>$L250</f>
        <v>83.75</v>
      </c>
      <c r="J250" s="42">
        <f>$L250</f>
        <v>83.75</v>
      </c>
      <c r="K250" s="42">
        <f>$L250</f>
        <v>83.75</v>
      </c>
      <c r="L250" s="42">
        <f>IF(R250="","",R250/4)</f>
        <v>83.75</v>
      </c>
      <c r="M250" s="43" t="str">
        <f>IF(SUM(S250:AB250)=0,"",SUM(S250:AB250))</f>
        <v/>
      </c>
      <c r="N250" s="43" t="str">
        <f>IF(SUM(AC250:AG250)=0,"",SUM(AC250:AG250))</f>
        <v/>
      </c>
      <c r="O250" s="43" t="str">
        <f>IF(SUM(AH250:AL250)=0,"",SUM(AH250:AL250))</f>
        <v/>
      </c>
      <c r="P250" s="32"/>
      <c r="Q250" s="32"/>
      <c r="R250" s="48">
        <v>335</v>
      </c>
      <c r="S250" s="50" t="s">
        <v>171</v>
      </c>
      <c r="T250" s="50" t="s">
        <v>171</v>
      </c>
      <c r="U250" s="50" t="s">
        <v>171</v>
      </c>
      <c r="V250" s="50" t="s">
        <v>171</v>
      </c>
      <c r="W250" s="50" t="s">
        <v>171</v>
      </c>
      <c r="X250" s="50" t="s">
        <v>171</v>
      </c>
      <c r="Y250" s="50" t="s">
        <v>171</v>
      </c>
      <c r="Z250" s="50" t="s">
        <v>171</v>
      </c>
      <c r="AA250" s="50" t="s">
        <v>171</v>
      </c>
      <c r="AB250" s="50" t="s">
        <v>171</v>
      </c>
      <c r="AC250" s="50" t="s">
        <v>171</v>
      </c>
      <c r="AD250" s="50" t="s">
        <v>171</v>
      </c>
      <c r="AE250" s="50" t="s">
        <v>171</v>
      </c>
      <c r="AF250" s="50" t="s">
        <v>171</v>
      </c>
      <c r="AG250" s="50" t="s">
        <v>171</v>
      </c>
      <c r="AH250" s="50" t="s">
        <v>171</v>
      </c>
      <c r="AI250" s="50" t="s">
        <v>171</v>
      </c>
      <c r="AJ250" s="50" t="s">
        <v>171</v>
      </c>
      <c r="AK250" s="50" t="s">
        <v>171</v>
      </c>
      <c r="AL250" s="50" t="s">
        <v>171</v>
      </c>
    </row>
    <row r="251" spans="2:38">
      <c r="B251" s="26"/>
      <c r="C251" s="23" t="s">
        <v>92</v>
      </c>
      <c r="D251" s="6" t="str">
        <f t="shared" ref="D251" si="331">IF(SUM(I251:O251)=0,"\I: ","ELE")</f>
        <v>ELE</v>
      </c>
      <c r="E251" s="11" t="s">
        <v>71</v>
      </c>
      <c r="F251" s="6" t="str">
        <f>F250</f>
        <v>ES</v>
      </c>
      <c r="G251" s="22" t="str">
        <f>$G$7</f>
        <v>PASTI</v>
      </c>
      <c r="H251" t="s">
        <v>41</v>
      </c>
      <c r="I251" s="42">
        <f>IF(SUM(I252:I254)=0,"",SUM(I252:I254))</f>
        <v>2650.8250000000003</v>
      </c>
      <c r="J251" s="42">
        <f t="shared" ref="J251:L251" si="332">IF(SUM(J252:J254)=0,"",SUM(J252:J254))</f>
        <v>2650.8250000000003</v>
      </c>
      <c r="K251" s="42">
        <f t="shared" si="332"/>
        <v>2650.8250000000003</v>
      </c>
      <c r="L251" s="42">
        <f t="shared" si="332"/>
        <v>2650.8250000000003</v>
      </c>
      <c r="M251" s="43" t="str">
        <f>IF(SUM(M252:M254)=0,"",SUM(M252:M254))</f>
        <v/>
      </c>
      <c r="N251" s="43" t="str">
        <f t="shared" ref="N251:O251" si="333">IF(SUM(N252:N254)=0,"",SUM(N252:N254))</f>
        <v/>
      </c>
      <c r="O251" s="43" t="str">
        <f t="shared" si="333"/>
        <v/>
      </c>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row>
    <row r="252" spans="2:38">
      <c r="B252" s="26">
        <v>14</v>
      </c>
      <c r="C252" s="30" t="s">
        <v>2</v>
      </c>
      <c r="D252" s="6" t="s">
        <v>90</v>
      </c>
      <c r="E252" s="26"/>
      <c r="F252" s="6" t="str">
        <f t="shared" ref="F252:F276" si="334">F251</f>
        <v>ES</v>
      </c>
      <c r="G252" s="6" t="s">
        <v>90</v>
      </c>
      <c r="H252" s="28"/>
      <c r="I252" s="33" t="str">
        <f>$L252</f>
        <v/>
      </c>
      <c r="J252" s="33" t="str">
        <f t="shared" ref="I252:K254" si="335">$L252</f>
        <v/>
      </c>
      <c r="K252" s="33" t="str">
        <f t="shared" si="335"/>
        <v/>
      </c>
      <c r="L252" s="33" t="str">
        <f>IF(R252="","",R252/4)</f>
        <v/>
      </c>
      <c r="M252" s="33" t="str">
        <f>IF(SUM(S252:AB252)=0,"",SUM(S252:AB252))</f>
        <v/>
      </c>
      <c r="N252" s="33" t="str">
        <f>IF(SUM(AC252:AG252)=0,"",SUM(AC252:AG252))</f>
        <v/>
      </c>
      <c r="O252" s="33" t="str">
        <f>IF(SUM(AH252:AL252)=0,"",SUM(AH252:AL252))</f>
        <v/>
      </c>
      <c r="P252" s="33"/>
      <c r="Q252" s="33"/>
      <c r="R252" s="48" t="s">
        <v>171</v>
      </c>
      <c r="S252" s="50" t="s">
        <v>171</v>
      </c>
      <c r="T252" s="50" t="s">
        <v>171</v>
      </c>
      <c r="U252" s="50" t="s">
        <v>171</v>
      </c>
      <c r="V252" s="50" t="s">
        <v>171</v>
      </c>
      <c r="W252" s="50" t="s">
        <v>171</v>
      </c>
      <c r="X252" s="50" t="s">
        <v>171</v>
      </c>
      <c r="Y252" s="50" t="s">
        <v>171</v>
      </c>
      <c r="Z252" s="50" t="s">
        <v>171</v>
      </c>
      <c r="AA252" s="50" t="s">
        <v>171</v>
      </c>
      <c r="AB252" s="50" t="s">
        <v>171</v>
      </c>
      <c r="AC252" s="50" t="s">
        <v>171</v>
      </c>
      <c r="AD252" s="50" t="s">
        <v>171</v>
      </c>
      <c r="AE252" s="50" t="s">
        <v>171</v>
      </c>
      <c r="AF252" s="50" t="s">
        <v>171</v>
      </c>
      <c r="AG252" s="50" t="s">
        <v>171</v>
      </c>
      <c r="AH252" s="50" t="s">
        <v>171</v>
      </c>
      <c r="AI252" s="50" t="s">
        <v>171</v>
      </c>
      <c r="AJ252" s="50" t="s">
        <v>171</v>
      </c>
      <c r="AK252" s="50" t="s">
        <v>171</v>
      </c>
      <c r="AL252" s="50" t="s">
        <v>171</v>
      </c>
    </row>
    <row r="253" spans="2:38">
      <c r="B253" s="26">
        <v>19</v>
      </c>
      <c r="C253" s="30" t="s">
        <v>99</v>
      </c>
      <c r="D253" s="6" t="s">
        <v>90</v>
      </c>
      <c r="E253" s="26"/>
      <c r="F253" s="6" t="str">
        <f t="shared" si="334"/>
        <v>ES</v>
      </c>
      <c r="G253" s="6" t="s">
        <v>90</v>
      </c>
      <c r="H253" s="28"/>
      <c r="I253" s="33" t="str">
        <f t="shared" si="335"/>
        <v/>
      </c>
      <c r="J253" s="33" t="str">
        <f t="shared" si="335"/>
        <v/>
      </c>
      <c r="K253" s="33" t="str">
        <f t="shared" si="335"/>
        <v/>
      </c>
      <c r="L253" s="33" t="str">
        <f>IF(R253="","",R253/4)</f>
        <v/>
      </c>
      <c r="M253" s="33" t="str">
        <f t="shared" ref="M253:M254" si="336">IF(SUM(S253:AB253)=0,"",SUM(S253:AB253))</f>
        <v/>
      </c>
      <c r="N253" s="33" t="str">
        <f t="shared" ref="N253:N254" si="337">IF(SUM(AC253:AG253)=0,"",SUM(AC253:AG253))</f>
        <v/>
      </c>
      <c r="O253" s="33" t="str">
        <f t="shared" ref="O253:O254" si="338">IF(SUM(AH253:AL253)=0,"",SUM(AH253:AL253))</f>
        <v/>
      </c>
      <c r="P253" s="33"/>
      <c r="Q253" s="33"/>
      <c r="R253" s="48" t="s">
        <v>171</v>
      </c>
      <c r="S253" s="50" t="s">
        <v>171</v>
      </c>
      <c r="T253" s="50" t="s">
        <v>171</v>
      </c>
      <c r="U253" s="50" t="s">
        <v>171</v>
      </c>
      <c r="V253" s="50" t="s">
        <v>171</v>
      </c>
      <c r="W253" s="50" t="s">
        <v>171</v>
      </c>
      <c r="X253" s="50" t="s">
        <v>171</v>
      </c>
      <c r="Y253" s="50" t="s">
        <v>171</v>
      </c>
      <c r="Z253" s="50" t="s">
        <v>171</v>
      </c>
      <c r="AA253" s="50" t="s">
        <v>171</v>
      </c>
      <c r="AB253" s="50" t="s">
        <v>171</v>
      </c>
      <c r="AC253" s="50" t="s">
        <v>171</v>
      </c>
      <c r="AD253" s="50" t="s">
        <v>171</v>
      </c>
      <c r="AE253" s="50" t="s">
        <v>171</v>
      </c>
      <c r="AF253" s="50" t="s">
        <v>171</v>
      </c>
      <c r="AG253" s="50" t="s">
        <v>171</v>
      </c>
      <c r="AH253" s="50" t="s">
        <v>171</v>
      </c>
      <c r="AI253" s="50" t="s">
        <v>171</v>
      </c>
      <c r="AJ253" s="50" t="s">
        <v>171</v>
      </c>
      <c r="AK253" s="50" t="s">
        <v>171</v>
      </c>
      <c r="AL253" s="50" t="s">
        <v>171</v>
      </c>
    </row>
    <row r="254" spans="2:38">
      <c r="B254" s="26">
        <v>24</v>
      </c>
      <c r="C254" s="30" t="s">
        <v>4</v>
      </c>
      <c r="D254" s="6" t="s">
        <v>90</v>
      </c>
      <c r="E254" s="26"/>
      <c r="F254" s="6" t="str">
        <f t="shared" si="334"/>
        <v>ES</v>
      </c>
      <c r="G254" s="6" t="s">
        <v>90</v>
      </c>
      <c r="H254" s="28"/>
      <c r="I254" s="33">
        <f t="shared" si="335"/>
        <v>2650.8250000000003</v>
      </c>
      <c r="J254" s="33">
        <f t="shared" si="335"/>
        <v>2650.8250000000003</v>
      </c>
      <c r="K254" s="33">
        <f t="shared" si="335"/>
        <v>2650.8250000000003</v>
      </c>
      <c r="L254" s="33">
        <f>IF(R254="","",R254/4)</f>
        <v>2650.8250000000003</v>
      </c>
      <c r="M254" s="33" t="str">
        <f t="shared" si="336"/>
        <v/>
      </c>
      <c r="N254" s="33" t="str">
        <f t="shared" si="337"/>
        <v/>
      </c>
      <c r="O254" s="33" t="str">
        <f t="shared" si="338"/>
        <v/>
      </c>
      <c r="P254" s="33"/>
      <c r="Q254" s="33"/>
      <c r="R254" s="48">
        <v>10603.300000000001</v>
      </c>
      <c r="S254" s="50" t="s">
        <v>171</v>
      </c>
      <c r="T254" s="50" t="s">
        <v>171</v>
      </c>
      <c r="U254" s="50" t="s">
        <v>171</v>
      </c>
      <c r="V254" s="50" t="s">
        <v>171</v>
      </c>
      <c r="W254" s="50" t="s">
        <v>171</v>
      </c>
      <c r="X254" s="50" t="s">
        <v>171</v>
      </c>
      <c r="Y254" s="50" t="s">
        <v>171</v>
      </c>
      <c r="Z254" s="50" t="s">
        <v>171</v>
      </c>
      <c r="AA254" s="50" t="s">
        <v>171</v>
      </c>
      <c r="AB254" s="50" t="s">
        <v>171</v>
      </c>
      <c r="AC254" s="50" t="s">
        <v>171</v>
      </c>
      <c r="AD254" s="50" t="s">
        <v>171</v>
      </c>
      <c r="AE254" s="50" t="s">
        <v>171</v>
      </c>
      <c r="AF254" s="50" t="s">
        <v>171</v>
      </c>
      <c r="AG254" s="50" t="s">
        <v>171</v>
      </c>
      <c r="AH254" s="50" t="s">
        <v>171</v>
      </c>
      <c r="AI254" s="50" t="s">
        <v>171</v>
      </c>
      <c r="AJ254" s="50" t="s">
        <v>171</v>
      </c>
      <c r="AK254" s="50" t="s">
        <v>171</v>
      </c>
      <c r="AL254" s="50" t="s">
        <v>171</v>
      </c>
    </row>
    <row r="255" spans="2:38">
      <c r="B255" s="26"/>
      <c r="C255" s="23" t="s">
        <v>92</v>
      </c>
      <c r="D255" s="6" t="str">
        <f t="shared" ref="D255" si="339">IF(SUM(I255:O255)=0,"\I: ","ELE")</f>
        <v>ELE</v>
      </c>
      <c r="E255" s="11" t="s">
        <v>75</v>
      </c>
      <c r="F255" s="6" t="str">
        <f t="shared" si="334"/>
        <v>ES</v>
      </c>
      <c r="G255" s="22" t="str">
        <f>$G$7</f>
        <v>PASTI</v>
      </c>
      <c r="H255" t="s">
        <v>45</v>
      </c>
      <c r="I255" s="42">
        <f>IF(SUM(I256:I258)=0,"",SUM(I256:I258))</f>
        <v>186.05</v>
      </c>
      <c r="J255" s="42">
        <f t="shared" ref="J255:K255" si="340">IF(SUM(J256:J258)=0,"",SUM(J256:J258))</f>
        <v>186.05</v>
      </c>
      <c r="K255" s="42">
        <f t="shared" si="340"/>
        <v>186.05</v>
      </c>
      <c r="L255" s="42">
        <f>IF(SUM(L256:L258)=0,"",SUM(L256:L258))</f>
        <v>186.05</v>
      </c>
      <c r="M255" s="43" t="str">
        <f>IF(SUM(M256:M258)=0,"",SUM(M256:M258))</f>
        <v/>
      </c>
      <c r="N255" s="43" t="str">
        <f>IF(SUM(N256:N258)=0,"",SUM(N256:N258))</f>
        <v/>
      </c>
      <c r="O255" s="43" t="str">
        <f>IF(SUM(O256:O258)=0,"",SUM(O256:O258))</f>
        <v/>
      </c>
      <c r="P255" s="32"/>
      <c r="Q255" s="32"/>
      <c r="R255" s="43"/>
      <c r="S255" s="43"/>
      <c r="T255" s="43"/>
      <c r="U255" s="43"/>
      <c r="V255" s="43"/>
      <c r="W255" s="43"/>
      <c r="X255" s="43"/>
      <c r="Y255" s="43"/>
      <c r="Z255" s="43"/>
      <c r="AA255" s="43"/>
      <c r="AB255" s="43" t="s">
        <v>171</v>
      </c>
      <c r="AC255" s="43"/>
      <c r="AD255" s="43"/>
      <c r="AE255" s="43"/>
      <c r="AF255" s="43"/>
      <c r="AG255" s="43" t="s">
        <v>171</v>
      </c>
      <c r="AH255" s="43"/>
      <c r="AI255" s="43"/>
      <c r="AJ255" s="43"/>
      <c r="AK255" s="43"/>
      <c r="AL255" s="43"/>
    </row>
    <row r="256" spans="2:38">
      <c r="B256" s="26">
        <v>35</v>
      </c>
      <c r="C256" s="30" t="s">
        <v>2</v>
      </c>
      <c r="D256" s="6" t="s">
        <v>90</v>
      </c>
      <c r="E256" s="26"/>
      <c r="F256" s="6" t="str">
        <f t="shared" si="334"/>
        <v>ES</v>
      </c>
      <c r="G256" s="6" t="s">
        <v>90</v>
      </c>
      <c r="H256" s="28"/>
      <c r="I256" s="33" t="str">
        <f t="shared" ref="I256:K260" si="341">$L256</f>
        <v/>
      </c>
      <c r="J256" s="33" t="str">
        <f t="shared" si="341"/>
        <v/>
      </c>
      <c r="K256" s="33" t="str">
        <f t="shared" si="341"/>
        <v/>
      </c>
      <c r="L256" s="33" t="str">
        <f>IF(R256="","",R256/4)</f>
        <v/>
      </c>
      <c r="M256" s="33" t="str">
        <f>IF(SUM(S256:AB256)=0,"",SUM(S256:AB256))</f>
        <v/>
      </c>
      <c r="N256" s="33" t="str">
        <f>IF(SUM(AC256:AG256)=0,"",SUM(AC256:AG256))</f>
        <v/>
      </c>
      <c r="O256" s="33" t="str">
        <f>IF(SUM(AH256:AL256)=0,"",SUM(AH256:AL256))</f>
        <v/>
      </c>
      <c r="P256" s="33"/>
      <c r="Q256" s="33"/>
      <c r="R256" s="48" t="s">
        <v>171</v>
      </c>
      <c r="S256" s="50" t="s">
        <v>171</v>
      </c>
      <c r="T256" s="50" t="s">
        <v>171</v>
      </c>
      <c r="U256" s="50" t="s">
        <v>171</v>
      </c>
      <c r="V256" s="50" t="s">
        <v>171</v>
      </c>
      <c r="W256" s="50" t="s">
        <v>171</v>
      </c>
      <c r="X256" s="50" t="s">
        <v>171</v>
      </c>
      <c r="Y256" s="50" t="s">
        <v>171</v>
      </c>
      <c r="Z256" s="50" t="s">
        <v>171</v>
      </c>
      <c r="AA256" s="50" t="s">
        <v>171</v>
      </c>
      <c r="AB256" s="50" t="s">
        <v>171</v>
      </c>
      <c r="AC256" s="50" t="s">
        <v>171</v>
      </c>
      <c r="AD256" s="50" t="s">
        <v>171</v>
      </c>
      <c r="AE256" s="50" t="s">
        <v>171</v>
      </c>
      <c r="AF256" s="50" t="s">
        <v>171</v>
      </c>
      <c r="AG256" s="50" t="s">
        <v>171</v>
      </c>
      <c r="AH256" s="50" t="s">
        <v>171</v>
      </c>
      <c r="AI256" s="50" t="s">
        <v>171</v>
      </c>
      <c r="AJ256" s="50" t="s">
        <v>171</v>
      </c>
      <c r="AK256" s="50" t="s">
        <v>171</v>
      </c>
      <c r="AL256" s="50" t="s">
        <v>171</v>
      </c>
    </row>
    <row r="257" spans="2:38">
      <c r="B257" s="26">
        <v>40</v>
      </c>
      <c r="C257" s="30" t="s">
        <v>99</v>
      </c>
      <c r="D257" s="6" t="s">
        <v>90</v>
      </c>
      <c r="E257" s="26"/>
      <c r="F257" s="6" t="str">
        <f t="shared" si="334"/>
        <v>ES</v>
      </c>
      <c r="G257" s="6" t="s">
        <v>90</v>
      </c>
      <c r="H257" s="28"/>
      <c r="I257" s="33" t="str">
        <f t="shared" si="341"/>
        <v/>
      </c>
      <c r="J257" s="33" t="str">
        <f t="shared" si="341"/>
        <v/>
      </c>
      <c r="K257" s="33" t="str">
        <f t="shared" si="341"/>
        <v/>
      </c>
      <c r="L257" s="33" t="str">
        <f>IF(R257="","",R257/4)</f>
        <v/>
      </c>
      <c r="M257" s="33" t="str">
        <f t="shared" ref="M257:M258" si="342">IF(SUM(S257:AB257)=0,"",SUM(S257:AB257))</f>
        <v/>
      </c>
      <c r="N257" s="33" t="str">
        <f t="shared" ref="N257:N258" si="343">IF(SUM(AC257:AG257)=0,"",SUM(AC257:AG257))</f>
        <v/>
      </c>
      <c r="O257" s="33" t="str">
        <f t="shared" ref="O257:O258" si="344">IF(SUM(AH257:AL257)=0,"",SUM(AH257:AL257))</f>
        <v/>
      </c>
      <c r="P257" s="33"/>
      <c r="Q257" s="33"/>
      <c r="R257" s="48" t="s">
        <v>171</v>
      </c>
      <c r="S257" s="50" t="s">
        <v>171</v>
      </c>
      <c r="T257" s="50" t="s">
        <v>171</v>
      </c>
      <c r="U257" s="50" t="s">
        <v>171</v>
      </c>
      <c r="V257" s="50" t="s">
        <v>171</v>
      </c>
      <c r="W257" s="50" t="s">
        <v>171</v>
      </c>
      <c r="X257" s="50" t="s">
        <v>171</v>
      </c>
      <c r="Y257" s="50" t="s">
        <v>171</v>
      </c>
      <c r="Z257" s="50" t="s">
        <v>171</v>
      </c>
      <c r="AA257" s="50" t="s">
        <v>171</v>
      </c>
      <c r="AB257" s="50" t="s">
        <v>171</v>
      </c>
      <c r="AC257" s="50" t="s">
        <v>171</v>
      </c>
      <c r="AD257" s="50" t="s">
        <v>171</v>
      </c>
      <c r="AE257" s="50" t="s">
        <v>171</v>
      </c>
      <c r="AF257" s="50" t="s">
        <v>171</v>
      </c>
      <c r="AG257" s="50" t="s">
        <v>171</v>
      </c>
      <c r="AH257" s="50" t="s">
        <v>171</v>
      </c>
      <c r="AI257" s="50" t="s">
        <v>171</v>
      </c>
      <c r="AJ257" s="50" t="s">
        <v>171</v>
      </c>
      <c r="AK257" s="50" t="s">
        <v>171</v>
      </c>
      <c r="AL257" s="50" t="s">
        <v>171</v>
      </c>
    </row>
    <row r="258" spans="2:38">
      <c r="B258" s="26">
        <v>45</v>
      </c>
      <c r="C258" s="30" t="s">
        <v>4</v>
      </c>
      <c r="D258" s="6" t="s">
        <v>90</v>
      </c>
      <c r="E258" s="26"/>
      <c r="F258" s="6" t="str">
        <f t="shared" si="334"/>
        <v>ES</v>
      </c>
      <c r="G258" s="6" t="s">
        <v>90</v>
      </c>
      <c r="H258" s="28"/>
      <c r="I258" s="33">
        <f t="shared" si="341"/>
        <v>186.05</v>
      </c>
      <c r="J258" s="33">
        <f t="shared" si="341"/>
        <v>186.05</v>
      </c>
      <c r="K258" s="33">
        <f t="shared" si="341"/>
        <v>186.05</v>
      </c>
      <c r="L258" s="33">
        <f>IF(R258="","",R258/4)</f>
        <v>186.05</v>
      </c>
      <c r="M258" s="33" t="str">
        <f t="shared" si="342"/>
        <v/>
      </c>
      <c r="N258" s="33" t="str">
        <f t="shared" si="343"/>
        <v/>
      </c>
      <c r="O258" s="33" t="str">
        <f t="shared" si="344"/>
        <v/>
      </c>
      <c r="P258" s="33"/>
      <c r="Q258" s="33"/>
      <c r="R258" s="48">
        <v>744.2</v>
      </c>
      <c r="S258" s="50" t="s">
        <v>171</v>
      </c>
      <c r="T258" s="50" t="s">
        <v>171</v>
      </c>
      <c r="U258" s="50" t="s">
        <v>171</v>
      </c>
      <c r="V258" s="50" t="s">
        <v>171</v>
      </c>
      <c r="W258" s="50" t="s">
        <v>171</v>
      </c>
      <c r="X258" s="50" t="s">
        <v>171</v>
      </c>
      <c r="Y258" s="50" t="s">
        <v>171</v>
      </c>
      <c r="Z258" s="50" t="s">
        <v>171</v>
      </c>
      <c r="AA258" s="50" t="s">
        <v>171</v>
      </c>
      <c r="AB258" s="50" t="s">
        <v>171</v>
      </c>
      <c r="AC258" s="50" t="s">
        <v>171</v>
      </c>
      <c r="AD258" s="50" t="s">
        <v>171</v>
      </c>
      <c r="AE258" s="50" t="s">
        <v>171</v>
      </c>
      <c r="AF258" s="50" t="s">
        <v>171</v>
      </c>
      <c r="AG258" s="50" t="s">
        <v>171</v>
      </c>
      <c r="AH258" s="50" t="s">
        <v>171</v>
      </c>
      <c r="AI258" s="50" t="s">
        <v>171</v>
      </c>
      <c r="AJ258" s="50" t="s">
        <v>171</v>
      </c>
      <c r="AK258" s="50" t="s">
        <v>171</v>
      </c>
      <c r="AL258" s="50" t="s">
        <v>171</v>
      </c>
    </row>
    <row r="259" spans="2:38">
      <c r="B259" s="31">
        <v>51</v>
      </c>
      <c r="C259" t="s">
        <v>7</v>
      </c>
      <c r="D259" s="6" t="str">
        <f t="shared" ref="D259:D261" si="345">IF(SUM(I259:O259)=0,"\I: ","ELE")</f>
        <v>ELE</v>
      </c>
      <c r="E259" s="11" t="s">
        <v>76</v>
      </c>
      <c r="F259" s="6" t="str">
        <f t="shared" si="334"/>
        <v>ES</v>
      </c>
      <c r="G259" s="22" t="str">
        <f t="shared" ref="G259:G261" si="346">$G$7</f>
        <v>PASTI</v>
      </c>
      <c r="H259" t="s">
        <v>46</v>
      </c>
      <c r="I259" s="42">
        <f t="shared" si="341"/>
        <v>35.774999999999999</v>
      </c>
      <c r="J259" s="42">
        <f t="shared" si="341"/>
        <v>35.774999999999999</v>
      </c>
      <c r="K259" s="42">
        <f t="shared" si="341"/>
        <v>35.774999999999999</v>
      </c>
      <c r="L259" s="42">
        <f>IF(R259="","",R259/4)</f>
        <v>35.774999999999999</v>
      </c>
      <c r="M259" s="43">
        <f>IF(SUM(S259:AB259)=0,"",SUM(S259:AB259))</f>
        <v>26224.215000000004</v>
      </c>
      <c r="N259" s="43" t="str">
        <f>IF(SUM(AC259:AG259)=0,"",SUM(AC259:AG259))</f>
        <v/>
      </c>
      <c r="O259" s="43" t="str">
        <f>IF(SUM(AH259:AL259)=0,"",SUM(AH259:AL259))</f>
        <v/>
      </c>
      <c r="P259" s="32"/>
      <c r="Q259" s="32"/>
      <c r="R259" s="48">
        <v>143.1</v>
      </c>
      <c r="S259" s="50">
        <v>448.5</v>
      </c>
      <c r="T259" s="50">
        <v>3255.1000000000004</v>
      </c>
      <c r="U259" s="50">
        <v>4673.1750000000002</v>
      </c>
      <c r="V259" s="50" t="s">
        <v>171</v>
      </c>
      <c r="W259" s="50">
        <v>5356.4000000000005</v>
      </c>
      <c r="X259" s="50">
        <v>2937.3</v>
      </c>
      <c r="Y259" s="50">
        <v>4528.16</v>
      </c>
      <c r="Z259" s="50">
        <v>1549</v>
      </c>
      <c r="AA259" s="50">
        <v>590</v>
      </c>
      <c r="AB259" s="50">
        <v>2886.58</v>
      </c>
      <c r="AC259" s="50" t="s">
        <v>171</v>
      </c>
      <c r="AD259" s="50" t="s">
        <v>171</v>
      </c>
      <c r="AE259" s="50" t="s">
        <v>171</v>
      </c>
      <c r="AF259" s="50" t="s">
        <v>171</v>
      </c>
      <c r="AG259" s="50" t="s">
        <v>171</v>
      </c>
      <c r="AH259" s="50" t="s">
        <v>171</v>
      </c>
      <c r="AI259" s="50" t="s">
        <v>171</v>
      </c>
      <c r="AJ259" s="50" t="s">
        <v>171</v>
      </c>
      <c r="AK259" s="50" t="s">
        <v>171</v>
      </c>
      <c r="AL259" s="50" t="s">
        <v>171</v>
      </c>
    </row>
    <row r="260" spans="2:38">
      <c r="B260" s="26">
        <v>56</v>
      </c>
      <c r="C260" t="s">
        <v>8</v>
      </c>
      <c r="D260" s="6" t="str">
        <f t="shared" si="345"/>
        <v>ELE</v>
      </c>
      <c r="E260" s="11" t="s">
        <v>77</v>
      </c>
      <c r="F260" s="6" t="str">
        <f t="shared" si="334"/>
        <v>ES</v>
      </c>
      <c r="G260" s="22" t="str">
        <f t="shared" si="346"/>
        <v>PASTI</v>
      </c>
      <c r="H260" t="s">
        <v>47</v>
      </c>
      <c r="I260" s="42">
        <f t="shared" si="341"/>
        <v>17.45</v>
      </c>
      <c r="J260" s="42">
        <f t="shared" si="341"/>
        <v>17.45</v>
      </c>
      <c r="K260" s="42">
        <f t="shared" si="341"/>
        <v>17.45</v>
      </c>
      <c r="L260" s="42">
        <f>IF(R260="","",R260/4)</f>
        <v>17.45</v>
      </c>
      <c r="M260" s="43">
        <f t="shared" ref="M260" si="347">IF(SUM(S260:AB260)=0,"",SUM(S260:AB260))</f>
        <v>155.1</v>
      </c>
      <c r="N260" s="43" t="str">
        <f t="shared" ref="N260" si="348">IF(SUM(AC260:AG260)=0,"",SUM(AC260:AG260))</f>
        <v/>
      </c>
      <c r="O260" s="43" t="str">
        <f t="shared" ref="O260" si="349">IF(SUM(AH260:AL260)=0,"",SUM(AH260:AL260))</f>
        <v/>
      </c>
      <c r="P260" s="32"/>
      <c r="Q260" s="32"/>
      <c r="R260" s="48">
        <v>69.8</v>
      </c>
      <c r="S260" s="50" t="s">
        <v>171</v>
      </c>
      <c r="T260" s="50" t="s">
        <v>171</v>
      </c>
      <c r="U260" s="50" t="s">
        <v>171</v>
      </c>
      <c r="V260" s="50">
        <v>5.3</v>
      </c>
      <c r="W260" s="50">
        <v>102.6</v>
      </c>
      <c r="X260" s="50">
        <v>47.199999999999996</v>
      </c>
      <c r="Y260" s="50" t="s">
        <v>171</v>
      </c>
      <c r="Z260" s="50" t="s">
        <v>171</v>
      </c>
      <c r="AA260" s="50" t="s">
        <v>171</v>
      </c>
      <c r="AB260" s="50" t="s">
        <v>171</v>
      </c>
      <c r="AC260" s="50" t="s">
        <v>171</v>
      </c>
      <c r="AD260" s="50" t="s">
        <v>171</v>
      </c>
      <c r="AE260" s="50" t="s">
        <v>171</v>
      </c>
      <c r="AF260" s="50" t="s">
        <v>171</v>
      </c>
      <c r="AG260" s="50" t="s">
        <v>171</v>
      </c>
      <c r="AH260" s="50" t="s">
        <v>171</v>
      </c>
      <c r="AI260" s="50" t="s">
        <v>171</v>
      </c>
      <c r="AJ260" s="50" t="s">
        <v>171</v>
      </c>
      <c r="AK260" s="50" t="s">
        <v>171</v>
      </c>
      <c r="AL260" s="50" t="s">
        <v>171</v>
      </c>
    </row>
    <row r="261" spans="2:38">
      <c r="B261" s="26"/>
      <c r="C261" s="23" t="s">
        <v>93</v>
      </c>
      <c r="D261" s="6" t="str">
        <f t="shared" si="345"/>
        <v>ELE</v>
      </c>
      <c r="E261" s="11" t="s">
        <v>78</v>
      </c>
      <c r="F261" s="6" t="str">
        <f t="shared" si="334"/>
        <v>ES</v>
      </c>
      <c r="G261" s="22" t="str">
        <f t="shared" si="346"/>
        <v>PASTI</v>
      </c>
      <c r="H261" t="s">
        <v>48</v>
      </c>
      <c r="I261" s="42">
        <f>IF(SUM(I262:I264)=0,"",SUM(I262:I264))</f>
        <v>1184.25</v>
      </c>
      <c r="J261" s="42">
        <f t="shared" ref="J261:K261" si="350">IF(SUM(J262:J264)=0,"",SUM(J262:J264))</f>
        <v>1184.25</v>
      </c>
      <c r="K261" s="42">
        <f t="shared" si="350"/>
        <v>1184.25</v>
      </c>
      <c r="L261" s="42">
        <f>IF(SUM(L262:L264)=0,"",SUM(L262:L264))</f>
        <v>1184.25</v>
      </c>
      <c r="M261" s="43">
        <f>IF(SUM(M262:M264)=0,"",SUM(M262:M264))</f>
        <v>48.499999999999993</v>
      </c>
      <c r="N261" s="43" t="str">
        <f>IF(SUM(N262:N264)=0,"",SUM(N262:N264))</f>
        <v/>
      </c>
      <c r="O261" s="43" t="str">
        <f>IF(SUM(O262:O264)=0,"",SUM(O262:O264))</f>
        <v/>
      </c>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row>
    <row r="262" spans="2:38">
      <c r="B262" s="26">
        <v>61</v>
      </c>
      <c r="C262" s="29" t="s">
        <v>4</v>
      </c>
      <c r="D262" s="6" t="s">
        <v>90</v>
      </c>
      <c r="E262" s="27"/>
      <c r="F262" s="6" t="str">
        <f t="shared" si="334"/>
        <v>ES</v>
      </c>
      <c r="G262" s="6" t="s">
        <v>90</v>
      </c>
      <c r="H262" s="28"/>
      <c r="I262" s="33">
        <f t="shared" ref="I262:K270" si="351">$L262</f>
        <v>1131.25</v>
      </c>
      <c r="J262" s="33">
        <f t="shared" si="351"/>
        <v>1131.25</v>
      </c>
      <c r="K262" s="33">
        <f t="shared" si="351"/>
        <v>1131.25</v>
      </c>
      <c r="L262" s="33">
        <f t="shared" ref="L262:L267" si="352">IF(R262="","",R262/4)</f>
        <v>1131.25</v>
      </c>
      <c r="M262" s="33">
        <f t="shared" ref="M262:M267" si="353">IF(SUM(S262:AB262)=0,"",SUM(S262:AB262))</f>
        <v>48.499999999999993</v>
      </c>
      <c r="N262" s="33" t="str">
        <f t="shared" ref="N262:N267" si="354">IF(SUM(AC262:AG262)=0,"",SUM(AC262:AG262))</f>
        <v/>
      </c>
      <c r="O262" s="33" t="str">
        <f t="shared" ref="O262:O267" si="355">IF(SUM(AH262:AL262)=0,"",SUM(AH262:AL262))</f>
        <v/>
      </c>
      <c r="P262" s="33"/>
      <c r="Q262" s="33"/>
      <c r="R262" s="48">
        <v>4525</v>
      </c>
      <c r="S262" s="50" t="s">
        <v>171</v>
      </c>
      <c r="T262" s="50">
        <v>48.499999999999993</v>
      </c>
      <c r="U262" s="50" t="s">
        <v>171</v>
      </c>
      <c r="V262" s="50" t="s">
        <v>171</v>
      </c>
      <c r="W262" s="50" t="s">
        <v>171</v>
      </c>
      <c r="X262" s="50" t="s">
        <v>171</v>
      </c>
      <c r="Y262" s="50" t="s">
        <v>171</v>
      </c>
      <c r="Z262" s="50" t="s">
        <v>171</v>
      </c>
      <c r="AA262" s="50" t="s">
        <v>171</v>
      </c>
      <c r="AB262" s="50" t="s">
        <v>171</v>
      </c>
      <c r="AC262" s="50" t="s">
        <v>171</v>
      </c>
      <c r="AD262" s="50" t="s">
        <v>171</v>
      </c>
      <c r="AE262" s="50" t="s">
        <v>171</v>
      </c>
      <c r="AF262" s="50" t="s">
        <v>171</v>
      </c>
      <c r="AG262" s="50" t="s">
        <v>171</v>
      </c>
      <c r="AH262" s="50" t="s">
        <v>171</v>
      </c>
      <c r="AI262" s="50" t="s">
        <v>171</v>
      </c>
      <c r="AJ262" s="50" t="s">
        <v>171</v>
      </c>
      <c r="AK262" s="50" t="s">
        <v>171</v>
      </c>
      <c r="AL262" s="50" t="s">
        <v>171</v>
      </c>
    </row>
    <row r="263" spans="2:38">
      <c r="B263" s="26">
        <v>71</v>
      </c>
      <c r="C263" s="29" t="s">
        <v>10</v>
      </c>
      <c r="D263" s="6" t="s">
        <v>90</v>
      </c>
      <c r="E263" s="27"/>
      <c r="F263" s="6" t="str">
        <f t="shared" si="334"/>
        <v>ES</v>
      </c>
      <c r="G263" s="6" t="s">
        <v>90</v>
      </c>
      <c r="H263" s="28"/>
      <c r="I263" s="33">
        <f t="shared" si="351"/>
        <v>53</v>
      </c>
      <c r="J263" s="33">
        <f t="shared" si="351"/>
        <v>53</v>
      </c>
      <c r="K263" s="33">
        <f t="shared" si="351"/>
        <v>53</v>
      </c>
      <c r="L263" s="33">
        <f t="shared" si="352"/>
        <v>53</v>
      </c>
      <c r="M263" s="33" t="str">
        <f t="shared" si="353"/>
        <v/>
      </c>
      <c r="N263" s="33" t="str">
        <f t="shared" si="354"/>
        <v/>
      </c>
      <c r="O263" s="33" t="str">
        <f t="shared" si="355"/>
        <v/>
      </c>
      <c r="P263" s="33"/>
      <c r="Q263" s="33"/>
      <c r="R263" s="48">
        <v>212</v>
      </c>
      <c r="S263" s="50" t="s">
        <v>171</v>
      </c>
      <c r="T263" s="50" t="s">
        <v>171</v>
      </c>
      <c r="U263" s="50" t="s">
        <v>171</v>
      </c>
      <c r="V263" s="50" t="s">
        <v>171</v>
      </c>
      <c r="W263" s="50" t="s">
        <v>171</v>
      </c>
      <c r="X263" s="50" t="s">
        <v>171</v>
      </c>
      <c r="Y263" s="50" t="s">
        <v>171</v>
      </c>
      <c r="Z263" s="50" t="s">
        <v>171</v>
      </c>
      <c r="AA263" s="50" t="s">
        <v>171</v>
      </c>
      <c r="AB263" s="50" t="s">
        <v>171</v>
      </c>
      <c r="AC263" s="50" t="s">
        <v>171</v>
      </c>
      <c r="AD263" s="50" t="s">
        <v>171</v>
      </c>
      <c r="AE263" s="50" t="s">
        <v>171</v>
      </c>
      <c r="AF263" s="50" t="s">
        <v>171</v>
      </c>
      <c r="AG263" s="50" t="s">
        <v>171</v>
      </c>
      <c r="AH263" s="50" t="s">
        <v>171</v>
      </c>
      <c r="AI263" s="50" t="s">
        <v>171</v>
      </c>
      <c r="AJ263" s="50" t="s">
        <v>171</v>
      </c>
      <c r="AK263" s="50" t="s">
        <v>171</v>
      </c>
      <c r="AL263" s="50" t="s">
        <v>171</v>
      </c>
    </row>
    <row r="264" spans="2:38">
      <c r="B264" s="26">
        <v>76</v>
      </c>
      <c r="C264" s="29" t="s">
        <v>101</v>
      </c>
      <c r="D264" s="6" t="s">
        <v>90</v>
      </c>
      <c r="E264" s="27"/>
      <c r="F264" s="6" t="str">
        <f t="shared" si="334"/>
        <v>ES</v>
      </c>
      <c r="G264" s="6" t="s">
        <v>90</v>
      </c>
      <c r="H264" s="28"/>
      <c r="I264" s="33" t="str">
        <f t="shared" si="351"/>
        <v/>
      </c>
      <c r="J264" s="33" t="str">
        <f t="shared" si="351"/>
        <v/>
      </c>
      <c r="K264" s="33" t="str">
        <f t="shared" si="351"/>
        <v/>
      </c>
      <c r="L264" s="33" t="str">
        <f t="shared" si="352"/>
        <v/>
      </c>
      <c r="M264" s="33" t="str">
        <f t="shared" si="353"/>
        <v/>
      </c>
      <c r="N264" s="33" t="str">
        <f t="shared" si="354"/>
        <v/>
      </c>
      <c r="O264" s="33" t="str">
        <f t="shared" si="355"/>
        <v/>
      </c>
      <c r="P264" s="33"/>
      <c r="Q264" s="33"/>
      <c r="R264" s="48" t="s">
        <v>171</v>
      </c>
      <c r="S264" s="50" t="s">
        <v>171</v>
      </c>
      <c r="T264" s="50" t="s">
        <v>171</v>
      </c>
      <c r="U264" s="50" t="s">
        <v>171</v>
      </c>
      <c r="V264" s="50" t="s">
        <v>171</v>
      </c>
      <c r="W264" s="50" t="s">
        <v>171</v>
      </c>
      <c r="X264" s="50" t="s">
        <v>171</v>
      </c>
      <c r="Y264" s="50" t="s">
        <v>171</v>
      </c>
      <c r="Z264" s="50" t="s">
        <v>171</v>
      </c>
      <c r="AA264" s="50" t="s">
        <v>171</v>
      </c>
      <c r="AB264" s="50" t="s">
        <v>171</v>
      </c>
      <c r="AC264" s="50" t="s">
        <v>171</v>
      </c>
      <c r="AD264" s="50" t="s">
        <v>171</v>
      </c>
      <c r="AE264" s="50" t="s">
        <v>171</v>
      </c>
      <c r="AF264" s="50" t="s">
        <v>171</v>
      </c>
      <c r="AG264" s="50" t="s">
        <v>171</v>
      </c>
      <c r="AH264" s="50" t="s">
        <v>171</v>
      </c>
      <c r="AI264" s="50" t="s">
        <v>171</v>
      </c>
      <c r="AJ264" s="50" t="s">
        <v>171</v>
      </c>
      <c r="AK264" s="50" t="s">
        <v>171</v>
      </c>
      <c r="AL264" s="50" t="s">
        <v>171</v>
      </c>
    </row>
    <row r="265" spans="2:38">
      <c r="B265" s="26">
        <v>81</v>
      </c>
      <c r="C265" t="s">
        <v>12</v>
      </c>
      <c r="D265" s="6" t="str">
        <f t="shared" ref="D265:D268" si="356">IF(SUM(I265:O265)=0,"\I: ","ELE")</f>
        <v>ELE</v>
      </c>
      <c r="E265" s="11" t="s">
        <v>74</v>
      </c>
      <c r="F265" s="6" t="str">
        <f t="shared" si="334"/>
        <v>ES</v>
      </c>
      <c r="G265" s="22" t="str">
        <f t="shared" ref="G265:G268" si="357">$G$7</f>
        <v>PASTI</v>
      </c>
      <c r="H265" t="s">
        <v>44</v>
      </c>
      <c r="I265" s="42">
        <f t="shared" si="351"/>
        <v>343.56149999999997</v>
      </c>
      <c r="J265" s="42">
        <f t="shared" si="351"/>
        <v>343.56149999999997</v>
      </c>
      <c r="K265" s="42">
        <f t="shared" si="351"/>
        <v>343.56149999999997</v>
      </c>
      <c r="L265" s="42">
        <f t="shared" si="352"/>
        <v>343.56149999999997</v>
      </c>
      <c r="M265" s="43">
        <f t="shared" si="353"/>
        <v>519.3660000000001</v>
      </c>
      <c r="N265" s="43" t="str">
        <f t="shared" si="354"/>
        <v/>
      </c>
      <c r="O265" s="43" t="str">
        <f t="shared" si="355"/>
        <v/>
      </c>
      <c r="P265" s="32"/>
      <c r="Q265" s="32"/>
      <c r="R265" s="48">
        <v>1374.2459999999999</v>
      </c>
      <c r="S265" s="50">
        <v>13.2</v>
      </c>
      <c r="T265" s="50">
        <v>60.055999999999997</v>
      </c>
      <c r="U265" s="50">
        <v>224.77000000000004</v>
      </c>
      <c r="V265" s="50">
        <v>34.69</v>
      </c>
      <c r="W265" s="50">
        <v>81.449999999999989</v>
      </c>
      <c r="X265" s="50">
        <v>80.599999999999994</v>
      </c>
      <c r="Y265" s="50">
        <v>12.6</v>
      </c>
      <c r="Z265" s="50" t="s">
        <v>171</v>
      </c>
      <c r="AA265" s="50">
        <v>12</v>
      </c>
      <c r="AB265" s="50" t="s">
        <v>171</v>
      </c>
      <c r="AC265" s="50" t="s">
        <v>171</v>
      </c>
      <c r="AD265" s="50" t="s">
        <v>171</v>
      </c>
      <c r="AE265" s="50" t="s">
        <v>171</v>
      </c>
      <c r="AF265" s="50" t="s">
        <v>171</v>
      </c>
      <c r="AG265" s="50" t="s">
        <v>171</v>
      </c>
      <c r="AH265" s="50" t="s">
        <v>171</v>
      </c>
      <c r="AI265" s="50" t="s">
        <v>171</v>
      </c>
      <c r="AJ265" s="50" t="s">
        <v>171</v>
      </c>
      <c r="AK265" s="50" t="s">
        <v>171</v>
      </c>
      <c r="AL265" s="50" t="s">
        <v>171</v>
      </c>
    </row>
    <row r="266" spans="2:38">
      <c r="B266" s="26">
        <v>102</v>
      </c>
      <c r="C266" t="s">
        <v>13</v>
      </c>
      <c r="D266" s="6" t="str">
        <f t="shared" si="356"/>
        <v>ELE</v>
      </c>
      <c r="E266" s="11" t="s">
        <v>73</v>
      </c>
      <c r="F266" s="6" t="str">
        <f t="shared" si="334"/>
        <v>ES</v>
      </c>
      <c r="G266" s="22" t="str">
        <f t="shared" si="357"/>
        <v>PASTI</v>
      </c>
      <c r="H266" t="s">
        <v>43</v>
      </c>
      <c r="I266" s="42">
        <f t="shared" si="351"/>
        <v>919.55</v>
      </c>
      <c r="J266" s="42">
        <f t="shared" si="351"/>
        <v>919.55</v>
      </c>
      <c r="K266" s="42">
        <f t="shared" si="351"/>
        <v>919.55</v>
      </c>
      <c r="L266" s="42">
        <f t="shared" si="352"/>
        <v>919.55</v>
      </c>
      <c r="M266" s="43" t="str">
        <f t="shared" si="353"/>
        <v/>
      </c>
      <c r="N266" s="43" t="str">
        <f t="shared" si="354"/>
        <v/>
      </c>
      <c r="O266" s="43" t="str">
        <f t="shared" si="355"/>
        <v/>
      </c>
      <c r="P266" s="32"/>
      <c r="Q266" s="32"/>
      <c r="R266" s="48">
        <v>3678.2</v>
      </c>
      <c r="S266" s="50" t="s">
        <v>171</v>
      </c>
      <c r="T266" s="50" t="s">
        <v>171</v>
      </c>
      <c r="U266" s="50" t="s">
        <v>171</v>
      </c>
      <c r="V266" s="50" t="s">
        <v>171</v>
      </c>
      <c r="W266" s="50" t="s">
        <v>171</v>
      </c>
      <c r="X266" s="50" t="s">
        <v>171</v>
      </c>
      <c r="Y266" s="50" t="s">
        <v>171</v>
      </c>
      <c r="Z266" s="50" t="s">
        <v>171</v>
      </c>
      <c r="AA266" s="50" t="s">
        <v>171</v>
      </c>
      <c r="AB266" s="50" t="s">
        <v>171</v>
      </c>
      <c r="AC266" s="50" t="s">
        <v>171</v>
      </c>
      <c r="AD266" s="50" t="s">
        <v>171</v>
      </c>
      <c r="AE266" s="50" t="s">
        <v>171</v>
      </c>
      <c r="AF266" s="50" t="s">
        <v>171</v>
      </c>
      <c r="AG266" s="50" t="s">
        <v>171</v>
      </c>
      <c r="AH266" s="50" t="s">
        <v>171</v>
      </c>
      <c r="AI266" s="50" t="s">
        <v>171</v>
      </c>
      <c r="AJ266" s="50" t="s">
        <v>171</v>
      </c>
      <c r="AK266" s="50" t="s">
        <v>171</v>
      </c>
      <c r="AL266" s="50" t="s">
        <v>171</v>
      </c>
    </row>
    <row r="267" spans="2:38">
      <c r="B267" s="26">
        <v>119</v>
      </c>
      <c r="C267" t="s">
        <v>1</v>
      </c>
      <c r="D267" s="6" t="str">
        <f t="shared" si="356"/>
        <v xml:space="preserve">\I: </v>
      </c>
      <c r="E267" s="11" t="s">
        <v>68</v>
      </c>
      <c r="F267" s="6" t="str">
        <f t="shared" si="334"/>
        <v>ES</v>
      </c>
      <c r="G267" s="22" t="str">
        <f t="shared" si="357"/>
        <v>PASTI</v>
      </c>
      <c r="H267" s="6" t="s">
        <v>38</v>
      </c>
      <c r="I267" s="42" t="str">
        <f t="shared" si="351"/>
        <v/>
      </c>
      <c r="J267" s="42" t="str">
        <f t="shared" si="351"/>
        <v/>
      </c>
      <c r="K267" s="42" t="str">
        <f t="shared" si="351"/>
        <v/>
      </c>
      <c r="L267" s="42" t="str">
        <f t="shared" si="352"/>
        <v/>
      </c>
      <c r="M267" s="43" t="str">
        <f t="shared" si="353"/>
        <v/>
      </c>
      <c r="N267" s="43" t="str">
        <f t="shared" si="354"/>
        <v/>
      </c>
      <c r="O267" s="43" t="str">
        <f t="shared" si="355"/>
        <v/>
      </c>
      <c r="P267" s="32"/>
      <c r="Q267" s="32"/>
      <c r="R267" s="48" t="s">
        <v>171</v>
      </c>
      <c r="S267" s="50" t="s">
        <v>171</v>
      </c>
      <c r="T267" s="50" t="s">
        <v>171</v>
      </c>
      <c r="U267" s="50" t="s">
        <v>171</v>
      </c>
      <c r="V267" s="50" t="s">
        <v>171</v>
      </c>
      <c r="W267" s="50" t="s">
        <v>171</v>
      </c>
      <c r="X267" s="50" t="s">
        <v>171</v>
      </c>
      <c r="Y267" s="50" t="s">
        <v>171</v>
      </c>
      <c r="Z267" s="50" t="s">
        <v>171</v>
      </c>
      <c r="AA267" s="50" t="s">
        <v>171</v>
      </c>
      <c r="AB267" s="50" t="s">
        <v>171</v>
      </c>
      <c r="AC267" s="50" t="s">
        <v>171</v>
      </c>
      <c r="AD267" s="50" t="s">
        <v>171</v>
      </c>
      <c r="AE267" s="50" t="s">
        <v>171</v>
      </c>
      <c r="AF267" s="50" t="s">
        <v>171</v>
      </c>
      <c r="AG267" s="50" t="s">
        <v>171</v>
      </c>
      <c r="AH267" s="50" t="s">
        <v>171</v>
      </c>
      <c r="AI267" s="50" t="s">
        <v>171</v>
      </c>
      <c r="AJ267" s="50" t="s">
        <v>171</v>
      </c>
      <c r="AK267" s="50" t="s">
        <v>171</v>
      </c>
      <c r="AL267" s="50" t="s">
        <v>171</v>
      </c>
    </row>
    <row r="268" spans="2:38">
      <c r="B268" s="26"/>
      <c r="C268" t="s">
        <v>168</v>
      </c>
      <c r="D268" s="6" t="str">
        <f t="shared" si="356"/>
        <v>ELE</v>
      </c>
      <c r="E268" s="11" t="s">
        <v>69</v>
      </c>
      <c r="F268" s="6" t="str">
        <f t="shared" si="334"/>
        <v>ES</v>
      </c>
      <c r="G268" s="22" t="str">
        <f t="shared" si="357"/>
        <v>PASTI</v>
      </c>
      <c r="H268" s="59" t="s">
        <v>39</v>
      </c>
      <c r="I268" s="42">
        <f>IF(SUM(I269:I270)=0,"",SUM(I269:I270))</f>
        <v>51.225000000000001</v>
      </c>
      <c r="J268" s="42">
        <f t="shared" ref="J268:L268" si="358">IF(SUM(J269:J270)=0,"",SUM(J269:J270))</f>
        <v>51.225000000000001</v>
      </c>
      <c r="K268" s="42">
        <f t="shared" si="358"/>
        <v>51.225000000000001</v>
      </c>
      <c r="L268" s="42">
        <f t="shared" si="358"/>
        <v>51.225000000000001</v>
      </c>
      <c r="M268" s="43">
        <f>IF(SUM(M269:M270)=0,"",SUM(M269:M270))</f>
        <v>207.88000000000002</v>
      </c>
      <c r="N268" s="43">
        <f t="shared" ref="N268:O268" si="359">IF(SUM(N269:N270)=0,"",SUM(N269:N270))</f>
        <v>30.57</v>
      </c>
      <c r="O268" s="43" t="str">
        <f t="shared" si="359"/>
        <v/>
      </c>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row>
    <row r="269" spans="2:38">
      <c r="B269" s="26">
        <v>124</v>
      </c>
      <c r="C269" t="s">
        <v>3</v>
      </c>
      <c r="D269" s="6" t="s">
        <v>90</v>
      </c>
      <c r="E269" s="11"/>
      <c r="F269" s="6" t="str">
        <f t="shared" si="334"/>
        <v>ES</v>
      </c>
      <c r="G269" s="6" t="s">
        <v>90</v>
      </c>
      <c r="H269" s="6"/>
      <c r="I269" s="42">
        <f t="shared" si="351"/>
        <v>51.225000000000001</v>
      </c>
      <c r="J269" s="42">
        <f t="shared" si="351"/>
        <v>51.225000000000001</v>
      </c>
      <c r="K269" s="42">
        <f t="shared" si="351"/>
        <v>51.225000000000001</v>
      </c>
      <c r="L269" s="42">
        <f t="shared" ref="L269:L270" si="360">IF(R269="","",R269/4)</f>
        <v>51.225000000000001</v>
      </c>
      <c r="M269" s="43">
        <f t="shared" ref="M269" si="361">IF(SUM(S269:AB269)=0,"",SUM(S269:AB269))</f>
        <v>207.88000000000002</v>
      </c>
      <c r="N269" s="43">
        <f t="shared" ref="N269:N276" si="362">IF(SUM(AC269:AG269)=0,"",SUM(AC269:AG269))</f>
        <v>30.57</v>
      </c>
      <c r="O269" s="43" t="str">
        <f t="shared" ref="O269:O276" si="363">IF(SUM(AH269:AL269)=0,"",SUM(AH269:AL269))</f>
        <v/>
      </c>
      <c r="P269" s="32"/>
      <c r="Q269" s="32"/>
      <c r="R269" s="48">
        <v>204.9</v>
      </c>
      <c r="S269" s="50">
        <v>94</v>
      </c>
      <c r="T269" s="50">
        <v>4.8</v>
      </c>
      <c r="U269" s="50">
        <v>23.8</v>
      </c>
      <c r="V269" s="50" t="s">
        <v>171</v>
      </c>
      <c r="W269" s="50">
        <v>19.3</v>
      </c>
      <c r="X269" s="50">
        <v>9.7799999999999994</v>
      </c>
      <c r="Y269" s="50">
        <v>9.3000000000000007</v>
      </c>
      <c r="Z269" s="50">
        <v>45</v>
      </c>
      <c r="AA269" s="50">
        <v>1.9</v>
      </c>
      <c r="AB269" s="50" t="s">
        <v>171</v>
      </c>
      <c r="AC269" s="50" t="s">
        <v>171</v>
      </c>
      <c r="AD269" s="50">
        <v>15</v>
      </c>
      <c r="AE269" s="50">
        <v>15.57</v>
      </c>
      <c r="AF269" s="50" t="s">
        <v>171</v>
      </c>
      <c r="AG269" s="50" t="s">
        <v>171</v>
      </c>
      <c r="AH269" s="50" t="s">
        <v>171</v>
      </c>
      <c r="AI269" s="50" t="s">
        <v>171</v>
      </c>
      <c r="AJ269" s="50" t="s">
        <v>171</v>
      </c>
      <c r="AK269" s="50" t="s">
        <v>171</v>
      </c>
      <c r="AL269" s="50" t="s">
        <v>171</v>
      </c>
    </row>
    <row r="270" spans="2:38">
      <c r="B270" s="26">
        <v>129</v>
      </c>
      <c r="C270" t="s">
        <v>4</v>
      </c>
      <c r="D270" s="6" t="s">
        <v>90</v>
      </c>
      <c r="E270" s="11"/>
      <c r="F270" s="6" t="str">
        <f t="shared" si="334"/>
        <v>ES</v>
      </c>
      <c r="G270" s="6" t="s">
        <v>90</v>
      </c>
      <c r="H270" s="6"/>
      <c r="I270" s="42" t="str">
        <f t="shared" si="351"/>
        <v/>
      </c>
      <c r="J270" s="42" t="str">
        <f t="shared" si="351"/>
        <v/>
      </c>
      <c r="K270" s="42" t="str">
        <f t="shared" si="351"/>
        <v/>
      </c>
      <c r="L270" s="42" t="str">
        <f t="shared" si="360"/>
        <v/>
      </c>
      <c r="M270" s="43" t="str">
        <f t="shared" ref="M270:M276" si="364">IF(SUM(S270:AB270)=0,"",SUM(S270:AB270))</f>
        <v/>
      </c>
      <c r="N270" s="43" t="str">
        <f t="shared" si="362"/>
        <v/>
      </c>
      <c r="O270" s="43" t="str">
        <f t="shared" si="363"/>
        <v/>
      </c>
      <c r="P270" s="32"/>
      <c r="Q270" s="32"/>
      <c r="R270" s="48" t="s">
        <v>171</v>
      </c>
      <c r="S270" s="50" t="s">
        <v>171</v>
      </c>
      <c r="T270" s="50" t="s">
        <v>171</v>
      </c>
      <c r="U270" s="50" t="s">
        <v>171</v>
      </c>
      <c r="V270" s="50" t="s">
        <v>171</v>
      </c>
      <c r="W270" s="50" t="s">
        <v>171</v>
      </c>
      <c r="X270" s="50" t="s">
        <v>171</v>
      </c>
      <c r="Y270" s="50" t="s">
        <v>171</v>
      </c>
      <c r="Z270" s="50" t="s">
        <v>171</v>
      </c>
      <c r="AA270" s="50" t="s">
        <v>171</v>
      </c>
      <c r="AB270" s="50" t="s">
        <v>171</v>
      </c>
      <c r="AC270" s="50" t="s">
        <v>171</v>
      </c>
      <c r="AD270" s="50" t="s">
        <v>171</v>
      </c>
      <c r="AE270" s="50" t="s">
        <v>171</v>
      </c>
      <c r="AF270" s="50" t="s">
        <v>171</v>
      </c>
      <c r="AG270" s="50" t="s">
        <v>171</v>
      </c>
      <c r="AH270" s="50" t="s">
        <v>171</v>
      </c>
      <c r="AI270" s="50" t="s">
        <v>171</v>
      </c>
      <c r="AJ270" s="50" t="s">
        <v>171</v>
      </c>
      <c r="AK270" s="50" t="s">
        <v>171</v>
      </c>
      <c r="AL270" s="50" t="s">
        <v>171</v>
      </c>
    </row>
    <row r="271" spans="2:38">
      <c r="B271" s="26">
        <v>135</v>
      </c>
      <c r="C271" s="11" t="s">
        <v>16</v>
      </c>
      <c r="D271" s="6" t="str">
        <f t="shared" ref="D271:D276" si="365">IF(SUM(I271:O271)=0,"\I: ","ELE")</f>
        <v>ELE</v>
      </c>
      <c r="E271" s="11" t="s">
        <v>82</v>
      </c>
      <c r="F271" s="6" t="str">
        <f t="shared" si="334"/>
        <v>ES</v>
      </c>
      <c r="G271" s="22" t="str">
        <f t="shared" ref="G271:G276" si="366">$G$7</f>
        <v>PASTI</v>
      </c>
      <c r="H271" s="6" t="s">
        <v>52</v>
      </c>
      <c r="I271" s="42" t="s">
        <v>224</v>
      </c>
      <c r="J271" s="42" t="s">
        <v>224</v>
      </c>
      <c r="K271" s="42" t="s">
        <v>224</v>
      </c>
      <c r="L271" s="42">
        <f>IF(R271="","",R271)</f>
        <v>2206</v>
      </c>
      <c r="M271" s="43">
        <f t="shared" si="364"/>
        <v>18518.36</v>
      </c>
      <c r="N271" s="43">
        <f t="shared" si="362"/>
        <v>2283.2000000000007</v>
      </c>
      <c r="O271" s="43">
        <f t="shared" si="363"/>
        <v>652.73700000000167</v>
      </c>
      <c r="P271" s="32"/>
      <c r="Q271" s="32"/>
      <c r="R271" s="48">
        <v>2206</v>
      </c>
      <c r="S271" s="50">
        <v>1191</v>
      </c>
      <c r="T271" s="50">
        <v>1494</v>
      </c>
      <c r="U271" s="50">
        <v>1054</v>
      </c>
      <c r="V271" s="50">
        <v>2372.0000000000005</v>
      </c>
      <c r="W271" s="50">
        <v>1601.0000000000002</v>
      </c>
      <c r="X271" s="50">
        <v>1804</v>
      </c>
      <c r="Y271" s="50">
        <v>3098</v>
      </c>
      <c r="Z271" s="50">
        <v>1765.7999999999993</v>
      </c>
      <c r="AA271" s="50">
        <v>2621.0000000000005</v>
      </c>
      <c r="AB271" s="50">
        <v>1517.5600000000015</v>
      </c>
      <c r="AC271" s="50">
        <v>835.99999999999625</v>
      </c>
      <c r="AD271" s="50">
        <v>1260.0000000000036</v>
      </c>
      <c r="AE271" s="50">
        <v>167.59999999999857</v>
      </c>
      <c r="AF271" s="50">
        <v>19.600000000002183</v>
      </c>
      <c r="AG271" s="50" t="s">
        <v>171</v>
      </c>
      <c r="AH271" s="50">
        <v>31.135000000002037</v>
      </c>
      <c r="AI271" s="50">
        <v>122.19499999999971</v>
      </c>
      <c r="AJ271" s="50">
        <v>499.40699999999998</v>
      </c>
      <c r="AK271" s="50" t="s">
        <v>171</v>
      </c>
      <c r="AL271" s="50" t="s">
        <v>171</v>
      </c>
    </row>
    <row r="272" spans="2:38">
      <c r="B272" s="26">
        <v>140</v>
      </c>
      <c r="C272" s="11" t="s">
        <v>17</v>
      </c>
      <c r="D272" s="6" t="str">
        <f t="shared" si="365"/>
        <v>ELE</v>
      </c>
      <c r="E272" s="11" t="s">
        <v>81</v>
      </c>
      <c r="F272" s="6" t="str">
        <f t="shared" si="334"/>
        <v>ES</v>
      </c>
      <c r="G272" s="22" t="str">
        <f t="shared" si="366"/>
        <v>PASTI</v>
      </c>
      <c r="H272" s="6" t="s">
        <v>51</v>
      </c>
      <c r="I272" s="42" t="s">
        <v>224</v>
      </c>
      <c r="J272" s="42" t="s">
        <v>224</v>
      </c>
      <c r="K272" s="42" t="s">
        <v>224</v>
      </c>
      <c r="L272" s="42" t="str">
        <f t="shared" ref="L272:L276" si="367">IF(R272="","",R272)</f>
        <v/>
      </c>
      <c r="M272" s="43" t="str">
        <f t="shared" si="364"/>
        <v/>
      </c>
      <c r="N272" s="43">
        <f t="shared" si="362"/>
        <v>5</v>
      </c>
      <c r="O272" s="43" t="str">
        <f t="shared" si="363"/>
        <v/>
      </c>
      <c r="P272" s="32"/>
      <c r="Q272" s="32"/>
      <c r="R272" s="48" t="s">
        <v>171</v>
      </c>
      <c r="S272" s="50" t="s">
        <v>171</v>
      </c>
      <c r="T272" s="50" t="s">
        <v>171</v>
      </c>
      <c r="U272" s="50" t="s">
        <v>171</v>
      </c>
      <c r="V272" s="50" t="s">
        <v>171</v>
      </c>
      <c r="W272" s="50" t="s">
        <v>171</v>
      </c>
      <c r="X272" s="50" t="s">
        <v>171</v>
      </c>
      <c r="Y272" s="50" t="s">
        <v>171</v>
      </c>
      <c r="Z272" s="50" t="s">
        <v>171</v>
      </c>
      <c r="AA272" s="50" t="s">
        <v>171</v>
      </c>
      <c r="AB272" s="50" t="s">
        <v>171</v>
      </c>
      <c r="AC272" s="50" t="s">
        <v>171</v>
      </c>
      <c r="AD272" s="50" t="s">
        <v>171</v>
      </c>
      <c r="AE272" s="50">
        <v>5</v>
      </c>
      <c r="AF272" s="50" t="s">
        <v>171</v>
      </c>
      <c r="AG272" s="50" t="s">
        <v>171</v>
      </c>
      <c r="AH272" s="50" t="s">
        <v>171</v>
      </c>
      <c r="AI272" s="50" t="s">
        <v>171</v>
      </c>
      <c r="AJ272" s="50" t="s">
        <v>171</v>
      </c>
      <c r="AK272" s="50" t="s">
        <v>171</v>
      </c>
      <c r="AL272" s="50" t="s">
        <v>171</v>
      </c>
    </row>
    <row r="273" spans="2:38">
      <c r="B273" s="26">
        <v>145</v>
      </c>
      <c r="C273" s="11" t="s">
        <v>18</v>
      </c>
      <c r="D273" s="6" t="str">
        <f t="shared" si="365"/>
        <v>ELE</v>
      </c>
      <c r="E273" s="11" t="s">
        <v>79</v>
      </c>
      <c r="F273" s="6" t="str">
        <f t="shared" si="334"/>
        <v>ES</v>
      </c>
      <c r="G273" s="22" t="str">
        <f t="shared" si="366"/>
        <v>PASTI</v>
      </c>
      <c r="H273" s="6" t="s">
        <v>49</v>
      </c>
      <c r="I273" s="42" t="s">
        <v>224</v>
      </c>
      <c r="J273" s="42" t="s">
        <v>224</v>
      </c>
      <c r="K273" s="42" t="s">
        <v>224</v>
      </c>
      <c r="L273" s="42">
        <f t="shared" si="367"/>
        <v>12</v>
      </c>
      <c r="M273" s="43">
        <f t="shared" si="364"/>
        <v>3909</v>
      </c>
      <c r="N273" s="43">
        <f t="shared" si="362"/>
        <v>935.10000000000036</v>
      </c>
      <c r="O273" s="43">
        <f t="shared" si="363"/>
        <v>421.30000000000018</v>
      </c>
      <c r="P273" s="32"/>
      <c r="Q273" s="32"/>
      <c r="R273" s="48">
        <v>12</v>
      </c>
      <c r="S273" s="50">
        <v>4</v>
      </c>
      <c r="T273" s="50">
        <v>4</v>
      </c>
      <c r="U273" s="50">
        <v>7</v>
      </c>
      <c r="V273" s="50">
        <v>10</v>
      </c>
      <c r="W273" s="50">
        <v>23.000000000000004</v>
      </c>
      <c r="X273" s="50">
        <v>109</v>
      </c>
      <c r="Y273" s="50">
        <v>570.00000000000011</v>
      </c>
      <c r="Z273" s="50">
        <v>2650</v>
      </c>
      <c r="AA273" s="50">
        <v>99</v>
      </c>
      <c r="AB273" s="50">
        <v>433</v>
      </c>
      <c r="AC273" s="50">
        <v>431</v>
      </c>
      <c r="AD273" s="50">
        <v>294</v>
      </c>
      <c r="AE273" s="50">
        <v>139.00000000000091</v>
      </c>
      <c r="AF273" s="50">
        <v>2.0999999999994543</v>
      </c>
      <c r="AG273" s="50">
        <v>69</v>
      </c>
      <c r="AH273" s="50">
        <v>117</v>
      </c>
      <c r="AI273" s="50">
        <v>134.30000000000018</v>
      </c>
      <c r="AJ273" s="50">
        <v>170</v>
      </c>
      <c r="AK273" s="50" t="s">
        <v>171</v>
      </c>
      <c r="AL273" s="50" t="s">
        <v>171</v>
      </c>
    </row>
    <row r="274" spans="2:38">
      <c r="B274" s="26">
        <v>150</v>
      </c>
      <c r="C274" s="11" t="s">
        <v>19</v>
      </c>
      <c r="D274" s="6" t="str">
        <f t="shared" si="365"/>
        <v>ELE</v>
      </c>
      <c r="E274" s="11" t="s">
        <v>80</v>
      </c>
      <c r="F274" s="6" t="str">
        <f t="shared" si="334"/>
        <v>ES</v>
      </c>
      <c r="G274" s="22" t="str">
        <f t="shared" si="366"/>
        <v>PASTI</v>
      </c>
      <c r="H274" s="6" t="s">
        <v>50</v>
      </c>
      <c r="I274" s="42" t="s">
        <v>224</v>
      </c>
      <c r="J274" s="42" t="s">
        <v>224</v>
      </c>
      <c r="K274" s="42" t="s">
        <v>224</v>
      </c>
      <c r="L274" s="42" t="str">
        <f t="shared" si="367"/>
        <v/>
      </c>
      <c r="M274" s="43">
        <f t="shared" si="364"/>
        <v>731.90000000000009</v>
      </c>
      <c r="N274" s="43">
        <f t="shared" si="362"/>
        <v>1569.2</v>
      </c>
      <c r="O274" s="43">
        <f t="shared" si="363"/>
        <v>50</v>
      </c>
      <c r="P274" s="32"/>
      <c r="Q274" s="32"/>
      <c r="R274" s="48" t="s">
        <v>171</v>
      </c>
      <c r="S274" s="50" t="s">
        <v>171</v>
      </c>
      <c r="T274" s="50" t="s">
        <v>171</v>
      </c>
      <c r="U274" s="50" t="s">
        <v>171</v>
      </c>
      <c r="V274" s="50" t="s">
        <v>171</v>
      </c>
      <c r="W274" s="50" t="s">
        <v>171</v>
      </c>
      <c r="X274" s="50">
        <v>11</v>
      </c>
      <c r="Y274" s="50" t="s">
        <v>171</v>
      </c>
      <c r="Z274" s="50">
        <v>49.9</v>
      </c>
      <c r="AA274" s="50">
        <v>221.3</v>
      </c>
      <c r="AB274" s="50">
        <v>449.70000000000005</v>
      </c>
      <c r="AC274" s="50">
        <v>416.7</v>
      </c>
      <c r="AD274" s="50">
        <v>852.5</v>
      </c>
      <c r="AE274" s="50">
        <v>300</v>
      </c>
      <c r="AF274" s="50" t="s">
        <v>171</v>
      </c>
      <c r="AG274" s="50" t="s">
        <v>171</v>
      </c>
      <c r="AH274" s="50" t="s">
        <v>171</v>
      </c>
      <c r="AI274" s="50">
        <v>50</v>
      </c>
      <c r="AJ274" s="50" t="s">
        <v>171</v>
      </c>
      <c r="AK274" s="50" t="s">
        <v>171</v>
      </c>
      <c r="AL274" s="50" t="s">
        <v>171</v>
      </c>
    </row>
    <row r="275" spans="2:38">
      <c r="B275" s="26">
        <v>155</v>
      </c>
      <c r="C275" s="11" t="s">
        <v>20</v>
      </c>
      <c r="D275" s="6" t="str">
        <f t="shared" si="365"/>
        <v xml:space="preserve">\I: </v>
      </c>
      <c r="E275" s="11" t="s">
        <v>72</v>
      </c>
      <c r="F275" s="6" t="str">
        <f t="shared" si="334"/>
        <v>ES</v>
      </c>
      <c r="G275" s="22" t="str">
        <f t="shared" si="366"/>
        <v>PASTI</v>
      </c>
      <c r="H275" s="6" t="s">
        <v>42</v>
      </c>
      <c r="I275" s="42" t="s">
        <v>224</v>
      </c>
      <c r="J275" s="42" t="s">
        <v>224</v>
      </c>
      <c r="K275" s="42" t="s">
        <v>224</v>
      </c>
      <c r="L275" s="42" t="str">
        <f t="shared" si="367"/>
        <v/>
      </c>
      <c r="M275" s="43" t="str">
        <f t="shared" si="364"/>
        <v/>
      </c>
      <c r="N275" s="43" t="str">
        <f t="shared" si="362"/>
        <v/>
      </c>
      <c r="O275" s="43" t="str">
        <f t="shared" si="363"/>
        <v/>
      </c>
      <c r="P275" s="32"/>
      <c r="Q275" s="32"/>
      <c r="R275" s="48" t="s">
        <v>171</v>
      </c>
      <c r="S275" s="50" t="s">
        <v>171</v>
      </c>
      <c r="T275" s="50" t="s">
        <v>171</v>
      </c>
      <c r="U275" s="50" t="s">
        <v>171</v>
      </c>
      <c r="V275" s="50" t="s">
        <v>171</v>
      </c>
      <c r="W275" s="50" t="s">
        <v>171</v>
      </c>
      <c r="X275" s="50" t="s">
        <v>171</v>
      </c>
      <c r="Y275" s="50" t="s">
        <v>171</v>
      </c>
      <c r="Z275" s="50" t="s">
        <v>171</v>
      </c>
      <c r="AA275" s="50" t="s">
        <v>171</v>
      </c>
      <c r="AB275" s="50" t="s">
        <v>171</v>
      </c>
      <c r="AC275" s="50" t="s">
        <v>171</v>
      </c>
      <c r="AD275" s="50" t="s">
        <v>171</v>
      </c>
      <c r="AE275" s="50" t="s">
        <v>171</v>
      </c>
      <c r="AF275" s="50" t="s">
        <v>171</v>
      </c>
      <c r="AG275" s="50" t="s">
        <v>171</v>
      </c>
      <c r="AH275" s="50" t="s">
        <v>171</v>
      </c>
      <c r="AI275" s="50" t="s">
        <v>171</v>
      </c>
      <c r="AJ275" s="50" t="s">
        <v>171</v>
      </c>
      <c r="AK275" s="50" t="s">
        <v>171</v>
      </c>
      <c r="AL275" s="50" t="s">
        <v>171</v>
      </c>
    </row>
    <row r="276" spans="2:38">
      <c r="B276" s="60">
        <v>160</v>
      </c>
      <c r="C276" s="61" t="s">
        <v>21</v>
      </c>
      <c r="D276" s="5" t="str">
        <f t="shared" si="365"/>
        <v>ELE</v>
      </c>
      <c r="E276" s="61" t="s">
        <v>170</v>
      </c>
      <c r="F276" s="5" t="str">
        <f t="shared" si="334"/>
        <v>ES</v>
      </c>
      <c r="G276" s="36" t="str">
        <f t="shared" si="366"/>
        <v>PASTI</v>
      </c>
      <c r="H276" s="5" t="s">
        <v>169</v>
      </c>
      <c r="I276" s="52" t="s">
        <v>224</v>
      </c>
      <c r="J276" s="52" t="s">
        <v>224</v>
      </c>
      <c r="K276" s="52" t="s">
        <v>224</v>
      </c>
      <c r="L276" s="52" t="str">
        <f t="shared" si="367"/>
        <v/>
      </c>
      <c r="M276" s="44">
        <f t="shared" si="364"/>
        <v>0.04</v>
      </c>
      <c r="N276" s="44">
        <f t="shared" si="362"/>
        <v>0.3</v>
      </c>
      <c r="O276" s="44" t="str">
        <f t="shared" si="363"/>
        <v/>
      </c>
      <c r="P276" s="32"/>
      <c r="Q276" s="32"/>
      <c r="R276" s="49" t="s">
        <v>171</v>
      </c>
      <c r="S276" s="51" t="s">
        <v>171</v>
      </c>
      <c r="T276" s="51" t="s">
        <v>171</v>
      </c>
      <c r="U276" s="51" t="s">
        <v>171</v>
      </c>
      <c r="V276" s="51" t="s">
        <v>171</v>
      </c>
      <c r="W276" s="51" t="s">
        <v>171</v>
      </c>
      <c r="X276" s="51" t="s">
        <v>171</v>
      </c>
      <c r="Y276" s="51" t="s">
        <v>171</v>
      </c>
      <c r="Z276" s="51">
        <v>0.04</v>
      </c>
      <c r="AA276" s="51" t="s">
        <v>171</v>
      </c>
      <c r="AB276" s="51" t="s">
        <v>171</v>
      </c>
      <c r="AC276" s="51">
        <v>0.3</v>
      </c>
      <c r="AD276" s="51" t="s">
        <v>171</v>
      </c>
      <c r="AE276" s="51" t="s">
        <v>171</v>
      </c>
      <c r="AF276" s="51" t="s">
        <v>171</v>
      </c>
      <c r="AG276" s="51" t="s">
        <v>171</v>
      </c>
      <c r="AH276" s="51" t="s">
        <v>171</v>
      </c>
      <c r="AI276" s="51" t="s">
        <v>171</v>
      </c>
      <c r="AJ276" s="51" t="s">
        <v>171</v>
      </c>
      <c r="AK276" s="51" t="s">
        <v>171</v>
      </c>
      <c r="AL276" s="51" t="s">
        <v>171</v>
      </c>
    </row>
    <row r="277" spans="2:38">
      <c r="B277" s="26">
        <v>9</v>
      </c>
      <c r="C277" t="s">
        <v>1</v>
      </c>
      <c r="D277" s="6" t="str">
        <f>IF(SUM(I277:O277)=0,"\I: ","ELE")</f>
        <v xml:space="preserve">\I: </v>
      </c>
      <c r="E277" s="11" t="s">
        <v>70</v>
      </c>
      <c r="F277" s="34" t="s">
        <v>111</v>
      </c>
      <c r="G277" s="22" t="str">
        <f>$G$7</f>
        <v>PASTI</v>
      </c>
      <c r="H277" s="22" t="s">
        <v>40</v>
      </c>
      <c r="I277" s="42" t="str">
        <f>$L277</f>
        <v/>
      </c>
      <c r="J277" s="42" t="str">
        <f>$L277</f>
        <v/>
      </c>
      <c r="K277" s="42" t="str">
        <f>$L277</f>
        <v/>
      </c>
      <c r="L277" s="42" t="str">
        <f>IF(R277="","",R277/4)</f>
        <v/>
      </c>
      <c r="M277" s="43" t="str">
        <f>IF(SUM(S277:AB277)=0,"",SUM(S277:AB277))</f>
        <v/>
      </c>
      <c r="N277" s="43" t="str">
        <f>IF(SUM(AC277:AG277)=0,"",SUM(AC277:AG277))</f>
        <v/>
      </c>
      <c r="O277" s="43" t="str">
        <f>IF(SUM(AH277:AL277)=0,"",SUM(AH277:AL277))</f>
        <v/>
      </c>
      <c r="P277" s="32"/>
      <c r="Q277" s="32"/>
      <c r="R277" s="48" t="s">
        <v>171</v>
      </c>
      <c r="S277" s="50" t="s">
        <v>171</v>
      </c>
      <c r="T277" s="50" t="s">
        <v>171</v>
      </c>
      <c r="U277" s="50" t="s">
        <v>171</v>
      </c>
      <c r="V277" s="50" t="s">
        <v>171</v>
      </c>
      <c r="W277" s="50" t="s">
        <v>171</v>
      </c>
      <c r="X277" s="50" t="s">
        <v>171</v>
      </c>
      <c r="Y277" s="50" t="s">
        <v>171</v>
      </c>
      <c r="Z277" s="50" t="s">
        <v>171</v>
      </c>
      <c r="AA277" s="50" t="s">
        <v>171</v>
      </c>
      <c r="AB277" s="50" t="s">
        <v>171</v>
      </c>
      <c r="AC277" s="50" t="s">
        <v>171</v>
      </c>
      <c r="AD277" s="50" t="s">
        <v>171</v>
      </c>
      <c r="AE277" s="50" t="s">
        <v>171</v>
      </c>
      <c r="AF277" s="50" t="s">
        <v>171</v>
      </c>
      <c r="AG277" s="50" t="s">
        <v>171</v>
      </c>
      <c r="AH277" s="50" t="s">
        <v>171</v>
      </c>
      <c r="AI277" s="50" t="s">
        <v>171</v>
      </c>
      <c r="AJ277" s="50" t="s">
        <v>171</v>
      </c>
      <c r="AK277" s="50" t="s">
        <v>171</v>
      </c>
      <c r="AL277" s="50" t="s">
        <v>171</v>
      </c>
    </row>
    <row r="278" spans="2:38">
      <c r="B278" s="26"/>
      <c r="C278" s="23" t="s">
        <v>92</v>
      </c>
      <c r="D278" s="6" t="str">
        <f t="shared" ref="D278" si="368">IF(SUM(I278:O278)=0,"\I: ","ELE")</f>
        <v>ELE</v>
      </c>
      <c r="E278" s="11" t="s">
        <v>71</v>
      </c>
      <c r="F278" s="6" t="str">
        <f>F277</f>
        <v>FI</v>
      </c>
      <c r="G278" s="22" t="str">
        <f>$G$7</f>
        <v>PASTI</v>
      </c>
      <c r="H278" t="s">
        <v>41</v>
      </c>
      <c r="I278" s="42">
        <f>IF(SUM(I279:I281)=0,"",SUM(I279:I281))</f>
        <v>736.33124999999995</v>
      </c>
      <c r="J278" s="42">
        <f t="shared" ref="J278:L278" si="369">IF(SUM(J279:J281)=0,"",SUM(J279:J281))</f>
        <v>736.33124999999995</v>
      </c>
      <c r="K278" s="42">
        <f t="shared" si="369"/>
        <v>736.33124999999995</v>
      </c>
      <c r="L278" s="42">
        <f t="shared" si="369"/>
        <v>736.33124999999995</v>
      </c>
      <c r="M278" s="43" t="str">
        <f>IF(SUM(M279:M281)=0,"",SUM(M279:M281))</f>
        <v/>
      </c>
      <c r="N278" s="43" t="str">
        <f t="shared" ref="N278:O278" si="370">IF(SUM(N279:N281)=0,"",SUM(N279:N281))</f>
        <v/>
      </c>
      <c r="O278" s="43" t="str">
        <f t="shared" si="370"/>
        <v/>
      </c>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row>
    <row r="279" spans="2:38">
      <c r="B279" s="26">
        <v>14</v>
      </c>
      <c r="C279" s="30" t="s">
        <v>2</v>
      </c>
      <c r="D279" s="6" t="s">
        <v>90</v>
      </c>
      <c r="E279" s="26"/>
      <c r="F279" s="6" t="str">
        <f t="shared" ref="F279:F303" si="371">F278</f>
        <v>FI</v>
      </c>
      <c r="G279" s="6" t="s">
        <v>90</v>
      </c>
      <c r="H279" s="28"/>
      <c r="I279" s="33">
        <f>$L279</f>
        <v>140</v>
      </c>
      <c r="J279" s="33">
        <f t="shared" ref="I279:K281" si="372">$L279</f>
        <v>140</v>
      </c>
      <c r="K279" s="33">
        <f t="shared" si="372"/>
        <v>140</v>
      </c>
      <c r="L279" s="33">
        <f>IF(R279="","",R279/4)</f>
        <v>140</v>
      </c>
      <c r="M279" s="33" t="str">
        <f>IF(SUM(S279:AB279)=0,"",SUM(S279:AB279))</f>
        <v/>
      </c>
      <c r="N279" s="33" t="str">
        <f>IF(SUM(AC279:AG279)=0,"",SUM(AC279:AG279))</f>
        <v/>
      </c>
      <c r="O279" s="33" t="str">
        <f>IF(SUM(AH279:AL279)=0,"",SUM(AH279:AL279))</f>
        <v/>
      </c>
      <c r="P279" s="33"/>
      <c r="Q279" s="33"/>
      <c r="R279" s="48">
        <v>560</v>
      </c>
      <c r="S279" s="50" t="s">
        <v>171</v>
      </c>
      <c r="T279" s="50" t="s">
        <v>171</v>
      </c>
      <c r="U279" s="50" t="s">
        <v>171</v>
      </c>
      <c r="V279" s="50" t="s">
        <v>171</v>
      </c>
      <c r="W279" s="50" t="s">
        <v>171</v>
      </c>
      <c r="X279" s="50" t="s">
        <v>171</v>
      </c>
      <c r="Y279" s="50" t="s">
        <v>171</v>
      </c>
      <c r="Z279" s="50" t="s">
        <v>171</v>
      </c>
      <c r="AA279" s="50" t="s">
        <v>171</v>
      </c>
      <c r="AB279" s="50" t="s">
        <v>171</v>
      </c>
      <c r="AC279" s="50" t="s">
        <v>171</v>
      </c>
      <c r="AD279" s="50" t="s">
        <v>171</v>
      </c>
      <c r="AE279" s="50" t="s">
        <v>171</v>
      </c>
      <c r="AF279" s="50" t="s">
        <v>171</v>
      </c>
      <c r="AG279" s="50" t="s">
        <v>171</v>
      </c>
      <c r="AH279" s="50" t="s">
        <v>171</v>
      </c>
      <c r="AI279" s="50" t="s">
        <v>171</v>
      </c>
      <c r="AJ279" s="50" t="s">
        <v>171</v>
      </c>
      <c r="AK279" s="50" t="s">
        <v>171</v>
      </c>
      <c r="AL279" s="50" t="s">
        <v>171</v>
      </c>
    </row>
    <row r="280" spans="2:38">
      <c r="B280" s="26">
        <v>19</v>
      </c>
      <c r="C280" s="30" t="s">
        <v>99</v>
      </c>
      <c r="D280" s="6" t="s">
        <v>90</v>
      </c>
      <c r="E280" s="26"/>
      <c r="F280" s="6" t="str">
        <f t="shared" si="371"/>
        <v>FI</v>
      </c>
      <c r="G280" s="6" t="s">
        <v>90</v>
      </c>
      <c r="H280" s="28"/>
      <c r="I280" s="33" t="str">
        <f t="shared" si="372"/>
        <v/>
      </c>
      <c r="J280" s="33" t="str">
        <f t="shared" si="372"/>
        <v/>
      </c>
      <c r="K280" s="33" t="str">
        <f t="shared" si="372"/>
        <v/>
      </c>
      <c r="L280" s="33" t="str">
        <f>IF(R280="","",R280/4)</f>
        <v/>
      </c>
      <c r="M280" s="33" t="str">
        <f t="shared" ref="M280:M281" si="373">IF(SUM(S280:AB280)=0,"",SUM(S280:AB280))</f>
        <v/>
      </c>
      <c r="N280" s="33" t="str">
        <f t="shared" ref="N280:N281" si="374">IF(SUM(AC280:AG280)=0,"",SUM(AC280:AG280))</f>
        <v/>
      </c>
      <c r="O280" s="33" t="str">
        <f t="shared" ref="O280:O281" si="375">IF(SUM(AH280:AL280)=0,"",SUM(AH280:AL280))</f>
        <v/>
      </c>
      <c r="P280" s="33"/>
      <c r="Q280" s="33"/>
      <c r="R280" s="48" t="s">
        <v>171</v>
      </c>
      <c r="S280" s="50" t="s">
        <v>171</v>
      </c>
      <c r="T280" s="50" t="s">
        <v>171</v>
      </c>
      <c r="U280" s="50" t="s">
        <v>171</v>
      </c>
      <c r="V280" s="50" t="s">
        <v>171</v>
      </c>
      <c r="W280" s="50" t="s">
        <v>171</v>
      </c>
      <c r="X280" s="50" t="s">
        <v>171</v>
      </c>
      <c r="Y280" s="50" t="s">
        <v>171</v>
      </c>
      <c r="Z280" s="50" t="s">
        <v>171</v>
      </c>
      <c r="AA280" s="50" t="s">
        <v>171</v>
      </c>
      <c r="AB280" s="50" t="s">
        <v>171</v>
      </c>
      <c r="AC280" s="50" t="s">
        <v>171</v>
      </c>
      <c r="AD280" s="50" t="s">
        <v>171</v>
      </c>
      <c r="AE280" s="50" t="s">
        <v>171</v>
      </c>
      <c r="AF280" s="50" t="s">
        <v>171</v>
      </c>
      <c r="AG280" s="50" t="s">
        <v>171</v>
      </c>
      <c r="AH280" s="50" t="s">
        <v>171</v>
      </c>
      <c r="AI280" s="50" t="s">
        <v>171</v>
      </c>
      <c r="AJ280" s="50" t="s">
        <v>171</v>
      </c>
      <c r="AK280" s="50" t="s">
        <v>171</v>
      </c>
      <c r="AL280" s="50" t="s">
        <v>171</v>
      </c>
    </row>
    <row r="281" spans="2:38">
      <c r="B281" s="26">
        <v>24</v>
      </c>
      <c r="C281" s="30" t="s">
        <v>4</v>
      </c>
      <c r="D281" s="6" t="s">
        <v>90</v>
      </c>
      <c r="E281" s="26"/>
      <c r="F281" s="6" t="str">
        <f t="shared" si="371"/>
        <v>FI</v>
      </c>
      <c r="G281" s="6" t="s">
        <v>90</v>
      </c>
      <c r="H281" s="28"/>
      <c r="I281" s="33">
        <f t="shared" si="372"/>
        <v>596.33124999999995</v>
      </c>
      <c r="J281" s="33">
        <f t="shared" si="372"/>
        <v>596.33124999999995</v>
      </c>
      <c r="K281" s="33">
        <f t="shared" si="372"/>
        <v>596.33124999999995</v>
      </c>
      <c r="L281" s="33">
        <f>IF(R281="","",R281/4)</f>
        <v>596.33124999999995</v>
      </c>
      <c r="M281" s="33" t="str">
        <f t="shared" si="373"/>
        <v/>
      </c>
      <c r="N281" s="33" t="str">
        <f t="shared" si="374"/>
        <v/>
      </c>
      <c r="O281" s="33" t="str">
        <f t="shared" si="375"/>
        <v/>
      </c>
      <c r="P281" s="33"/>
      <c r="Q281" s="33"/>
      <c r="R281" s="48">
        <v>2385.3249999999998</v>
      </c>
      <c r="S281" s="50" t="s">
        <v>171</v>
      </c>
      <c r="T281" s="50" t="s">
        <v>171</v>
      </c>
      <c r="U281" s="50" t="s">
        <v>171</v>
      </c>
      <c r="V281" s="50" t="s">
        <v>171</v>
      </c>
      <c r="W281" s="50" t="s">
        <v>171</v>
      </c>
      <c r="X281" s="50" t="s">
        <v>171</v>
      </c>
      <c r="Y281" s="50" t="s">
        <v>171</v>
      </c>
      <c r="Z281" s="50" t="s">
        <v>171</v>
      </c>
      <c r="AA281" s="50" t="s">
        <v>171</v>
      </c>
      <c r="AB281" s="50" t="s">
        <v>171</v>
      </c>
      <c r="AC281" s="50" t="s">
        <v>171</v>
      </c>
      <c r="AD281" s="50" t="s">
        <v>171</v>
      </c>
      <c r="AE281" s="50" t="s">
        <v>171</v>
      </c>
      <c r="AF281" s="50" t="s">
        <v>171</v>
      </c>
      <c r="AG281" s="50" t="s">
        <v>171</v>
      </c>
      <c r="AH281" s="50" t="s">
        <v>171</v>
      </c>
      <c r="AI281" s="50" t="s">
        <v>171</v>
      </c>
      <c r="AJ281" s="50" t="s">
        <v>171</v>
      </c>
      <c r="AK281" s="50" t="s">
        <v>171</v>
      </c>
      <c r="AL281" s="50" t="s">
        <v>171</v>
      </c>
    </row>
    <row r="282" spans="2:38">
      <c r="B282" s="26"/>
      <c r="C282" s="23" t="s">
        <v>92</v>
      </c>
      <c r="D282" s="6" t="str">
        <f t="shared" ref="D282" si="376">IF(SUM(I282:O282)=0,"\I: ","ELE")</f>
        <v>ELE</v>
      </c>
      <c r="E282" s="11" t="s">
        <v>75</v>
      </c>
      <c r="F282" s="6" t="str">
        <f t="shared" si="371"/>
        <v>FI</v>
      </c>
      <c r="G282" s="22" t="str">
        <f>$G$7</f>
        <v>PASTI</v>
      </c>
      <c r="H282" t="s">
        <v>45</v>
      </c>
      <c r="I282" s="42">
        <f>IF(SUM(I283:I285)=0,"",SUM(I283:I285))</f>
        <v>106.2</v>
      </c>
      <c r="J282" s="42">
        <f t="shared" ref="J282:K282" si="377">IF(SUM(J283:J285)=0,"",SUM(J283:J285))</f>
        <v>106.2</v>
      </c>
      <c r="K282" s="42">
        <f t="shared" si="377"/>
        <v>106.2</v>
      </c>
      <c r="L282" s="42">
        <f>IF(SUM(L283:L285)=0,"",SUM(L283:L285))</f>
        <v>106.2</v>
      </c>
      <c r="M282" s="43">
        <f>IF(SUM(M283:M285)=0,"",SUM(M283:M285))</f>
        <v>76</v>
      </c>
      <c r="N282" s="43" t="str">
        <f>IF(SUM(N283:N285)=0,"",SUM(N283:N285))</f>
        <v/>
      </c>
      <c r="O282" s="43" t="str">
        <f>IF(SUM(O283:O285)=0,"",SUM(O283:O285))</f>
        <v/>
      </c>
      <c r="P282" s="32"/>
      <c r="Q282" s="32"/>
      <c r="R282" s="43"/>
      <c r="S282" s="43"/>
      <c r="T282" s="43"/>
      <c r="U282" s="43"/>
      <c r="V282" s="43"/>
      <c r="W282" s="43"/>
      <c r="X282" s="43"/>
      <c r="Y282" s="43"/>
      <c r="Z282" s="43"/>
      <c r="AA282" s="43"/>
      <c r="AB282" s="43" t="s">
        <v>171</v>
      </c>
      <c r="AC282" s="43"/>
      <c r="AD282" s="43"/>
      <c r="AE282" s="43"/>
      <c r="AF282" s="43"/>
      <c r="AG282" s="43" t="s">
        <v>171</v>
      </c>
      <c r="AH282" s="43"/>
      <c r="AI282" s="43"/>
      <c r="AJ282" s="43"/>
      <c r="AK282" s="43"/>
      <c r="AL282" s="43"/>
    </row>
    <row r="283" spans="2:38">
      <c r="B283" s="26">
        <v>35</v>
      </c>
      <c r="C283" s="30" t="s">
        <v>2</v>
      </c>
      <c r="D283" s="6" t="s">
        <v>90</v>
      </c>
      <c r="E283" s="26"/>
      <c r="F283" s="6" t="str">
        <f t="shared" si="371"/>
        <v>FI</v>
      </c>
      <c r="G283" s="6" t="s">
        <v>90</v>
      </c>
      <c r="H283" s="28"/>
      <c r="I283" s="33" t="str">
        <f t="shared" ref="I283:K287" si="378">$L283</f>
        <v/>
      </c>
      <c r="J283" s="33" t="str">
        <f t="shared" si="378"/>
        <v/>
      </c>
      <c r="K283" s="33" t="str">
        <f t="shared" si="378"/>
        <v/>
      </c>
      <c r="L283" s="33" t="str">
        <f>IF(R283="","",R283/4)</f>
        <v/>
      </c>
      <c r="M283" s="33" t="str">
        <f>IF(SUM(S283:AB283)=0,"",SUM(S283:AB283))</f>
        <v/>
      </c>
      <c r="N283" s="33" t="str">
        <f>IF(SUM(AC283:AG283)=0,"",SUM(AC283:AG283))</f>
        <v/>
      </c>
      <c r="O283" s="33" t="str">
        <f>IF(SUM(AH283:AL283)=0,"",SUM(AH283:AL283))</f>
        <v/>
      </c>
      <c r="P283" s="33"/>
      <c r="Q283" s="33"/>
      <c r="R283" s="48" t="s">
        <v>171</v>
      </c>
      <c r="S283" s="50" t="s">
        <v>171</v>
      </c>
      <c r="T283" s="50" t="s">
        <v>171</v>
      </c>
      <c r="U283" s="50" t="s">
        <v>171</v>
      </c>
      <c r="V283" s="50" t="s">
        <v>171</v>
      </c>
      <c r="W283" s="50" t="s">
        <v>171</v>
      </c>
      <c r="X283" s="50" t="s">
        <v>171</v>
      </c>
      <c r="Y283" s="50" t="s">
        <v>171</v>
      </c>
      <c r="Z283" s="50" t="s">
        <v>171</v>
      </c>
      <c r="AA283" s="50" t="s">
        <v>171</v>
      </c>
      <c r="AB283" s="50" t="s">
        <v>171</v>
      </c>
      <c r="AC283" s="50" t="s">
        <v>171</v>
      </c>
      <c r="AD283" s="50" t="s">
        <v>171</v>
      </c>
      <c r="AE283" s="50" t="s">
        <v>171</v>
      </c>
      <c r="AF283" s="50" t="s">
        <v>171</v>
      </c>
      <c r="AG283" s="50" t="s">
        <v>171</v>
      </c>
      <c r="AH283" s="50" t="s">
        <v>171</v>
      </c>
      <c r="AI283" s="50" t="s">
        <v>171</v>
      </c>
      <c r="AJ283" s="50" t="s">
        <v>171</v>
      </c>
      <c r="AK283" s="50" t="s">
        <v>171</v>
      </c>
      <c r="AL283" s="50" t="s">
        <v>171</v>
      </c>
    </row>
    <row r="284" spans="2:38">
      <c r="B284" s="26">
        <v>40</v>
      </c>
      <c r="C284" s="30" t="s">
        <v>99</v>
      </c>
      <c r="D284" s="6" t="s">
        <v>90</v>
      </c>
      <c r="E284" s="26"/>
      <c r="F284" s="6" t="str">
        <f t="shared" si="371"/>
        <v>FI</v>
      </c>
      <c r="G284" s="6" t="s">
        <v>90</v>
      </c>
      <c r="H284" s="28"/>
      <c r="I284" s="33" t="str">
        <f t="shared" si="378"/>
        <v/>
      </c>
      <c r="J284" s="33" t="str">
        <f t="shared" si="378"/>
        <v/>
      </c>
      <c r="K284" s="33" t="str">
        <f t="shared" si="378"/>
        <v/>
      </c>
      <c r="L284" s="33" t="str">
        <f>IF(R284="","",R284/4)</f>
        <v/>
      </c>
      <c r="M284" s="33" t="str">
        <f t="shared" ref="M284:M285" si="379">IF(SUM(S284:AB284)=0,"",SUM(S284:AB284))</f>
        <v/>
      </c>
      <c r="N284" s="33" t="str">
        <f t="shared" ref="N284:N285" si="380">IF(SUM(AC284:AG284)=0,"",SUM(AC284:AG284))</f>
        <v/>
      </c>
      <c r="O284" s="33" t="str">
        <f t="shared" ref="O284:O285" si="381">IF(SUM(AH284:AL284)=0,"",SUM(AH284:AL284))</f>
        <v/>
      </c>
      <c r="P284" s="33"/>
      <c r="Q284" s="33"/>
      <c r="R284" s="48" t="s">
        <v>171</v>
      </c>
      <c r="S284" s="50" t="s">
        <v>171</v>
      </c>
      <c r="T284" s="50" t="s">
        <v>171</v>
      </c>
      <c r="U284" s="50" t="s">
        <v>171</v>
      </c>
      <c r="V284" s="50" t="s">
        <v>171</v>
      </c>
      <c r="W284" s="50" t="s">
        <v>171</v>
      </c>
      <c r="X284" s="50" t="s">
        <v>171</v>
      </c>
      <c r="Y284" s="50" t="s">
        <v>171</v>
      </c>
      <c r="Z284" s="50" t="s">
        <v>171</v>
      </c>
      <c r="AA284" s="50" t="s">
        <v>171</v>
      </c>
      <c r="AB284" s="50" t="s">
        <v>171</v>
      </c>
      <c r="AC284" s="50" t="s">
        <v>171</v>
      </c>
      <c r="AD284" s="50" t="s">
        <v>171</v>
      </c>
      <c r="AE284" s="50" t="s">
        <v>171</v>
      </c>
      <c r="AF284" s="50" t="s">
        <v>171</v>
      </c>
      <c r="AG284" s="50" t="s">
        <v>171</v>
      </c>
      <c r="AH284" s="50" t="s">
        <v>171</v>
      </c>
      <c r="AI284" s="50" t="s">
        <v>171</v>
      </c>
      <c r="AJ284" s="50" t="s">
        <v>171</v>
      </c>
      <c r="AK284" s="50" t="s">
        <v>171</v>
      </c>
      <c r="AL284" s="50" t="s">
        <v>171</v>
      </c>
    </row>
    <row r="285" spans="2:38">
      <c r="B285" s="26">
        <v>45</v>
      </c>
      <c r="C285" s="30" t="s">
        <v>4</v>
      </c>
      <c r="D285" s="6" t="s">
        <v>90</v>
      </c>
      <c r="E285" s="26"/>
      <c r="F285" s="6" t="str">
        <f t="shared" si="371"/>
        <v>FI</v>
      </c>
      <c r="G285" s="6" t="s">
        <v>90</v>
      </c>
      <c r="H285" s="28"/>
      <c r="I285" s="33">
        <f t="shared" si="378"/>
        <v>106.2</v>
      </c>
      <c r="J285" s="33">
        <f t="shared" si="378"/>
        <v>106.2</v>
      </c>
      <c r="K285" s="33">
        <f t="shared" si="378"/>
        <v>106.2</v>
      </c>
      <c r="L285" s="33">
        <f>IF(R285="","",R285/4)</f>
        <v>106.2</v>
      </c>
      <c r="M285" s="33">
        <f t="shared" si="379"/>
        <v>76</v>
      </c>
      <c r="N285" s="33" t="str">
        <f t="shared" si="380"/>
        <v/>
      </c>
      <c r="O285" s="33" t="str">
        <f t="shared" si="381"/>
        <v/>
      </c>
      <c r="P285" s="33"/>
      <c r="Q285" s="33"/>
      <c r="R285" s="48">
        <v>424.8</v>
      </c>
      <c r="S285" s="50" t="s">
        <v>171</v>
      </c>
      <c r="T285" s="50" t="s">
        <v>171</v>
      </c>
      <c r="U285" s="50" t="s">
        <v>171</v>
      </c>
      <c r="V285" s="50">
        <v>76</v>
      </c>
      <c r="W285" s="50" t="s">
        <v>171</v>
      </c>
      <c r="X285" s="50" t="s">
        <v>171</v>
      </c>
      <c r="Y285" s="50" t="s">
        <v>171</v>
      </c>
      <c r="Z285" s="50" t="s">
        <v>171</v>
      </c>
      <c r="AA285" s="50" t="s">
        <v>171</v>
      </c>
      <c r="AB285" s="50" t="s">
        <v>171</v>
      </c>
      <c r="AC285" s="50" t="s">
        <v>171</v>
      </c>
      <c r="AD285" s="50" t="s">
        <v>171</v>
      </c>
      <c r="AE285" s="50" t="s">
        <v>171</v>
      </c>
      <c r="AF285" s="50" t="s">
        <v>171</v>
      </c>
      <c r="AG285" s="50" t="s">
        <v>171</v>
      </c>
      <c r="AH285" s="50" t="s">
        <v>171</v>
      </c>
      <c r="AI285" s="50" t="s">
        <v>171</v>
      </c>
      <c r="AJ285" s="50" t="s">
        <v>171</v>
      </c>
      <c r="AK285" s="50" t="s">
        <v>171</v>
      </c>
      <c r="AL285" s="50" t="s">
        <v>171</v>
      </c>
    </row>
    <row r="286" spans="2:38">
      <c r="B286" s="31">
        <v>51</v>
      </c>
      <c r="C286" t="s">
        <v>7</v>
      </c>
      <c r="D286" s="6" t="str">
        <f t="shared" ref="D286:D288" si="382">IF(SUM(I286:O286)=0,"\I: ","ELE")</f>
        <v>ELE</v>
      </c>
      <c r="E286" s="11" t="s">
        <v>76</v>
      </c>
      <c r="F286" s="6" t="str">
        <f t="shared" si="371"/>
        <v>FI</v>
      </c>
      <c r="G286" s="22" t="str">
        <f t="shared" ref="G286:G288" si="383">$G$7</f>
        <v>PASTI</v>
      </c>
      <c r="H286" t="s">
        <v>46</v>
      </c>
      <c r="I286" s="42">
        <f t="shared" si="378"/>
        <v>38.625</v>
      </c>
      <c r="J286" s="42">
        <f t="shared" si="378"/>
        <v>38.625</v>
      </c>
      <c r="K286" s="42">
        <f t="shared" si="378"/>
        <v>38.625</v>
      </c>
      <c r="L286" s="42">
        <f>IF(R286="","",R286/4)</f>
        <v>38.625</v>
      </c>
      <c r="M286" s="43" t="str">
        <f>IF(SUM(S286:AB286)=0,"",SUM(S286:AB286))</f>
        <v/>
      </c>
      <c r="N286" s="43" t="str">
        <f>IF(SUM(AC286:AG286)=0,"",SUM(AC286:AG286))</f>
        <v/>
      </c>
      <c r="O286" s="43" t="str">
        <f>IF(SUM(AH286:AL286)=0,"",SUM(AH286:AL286))</f>
        <v/>
      </c>
      <c r="P286" s="32"/>
      <c r="Q286" s="32"/>
      <c r="R286" s="48">
        <v>154.5</v>
      </c>
      <c r="S286" s="50" t="s">
        <v>171</v>
      </c>
      <c r="T286" s="50" t="s">
        <v>171</v>
      </c>
      <c r="U286" s="50" t="s">
        <v>171</v>
      </c>
      <c r="V286" s="50" t="s">
        <v>171</v>
      </c>
      <c r="W286" s="50" t="s">
        <v>171</v>
      </c>
      <c r="X286" s="50" t="s">
        <v>171</v>
      </c>
      <c r="Y286" s="50" t="s">
        <v>171</v>
      </c>
      <c r="Z286" s="50" t="s">
        <v>171</v>
      </c>
      <c r="AA286" s="50" t="s">
        <v>171</v>
      </c>
      <c r="AB286" s="50" t="s">
        <v>171</v>
      </c>
      <c r="AC286" s="50" t="s">
        <v>171</v>
      </c>
      <c r="AD286" s="50" t="s">
        <v>171</v>
      </c>
      <c r="AE286" s="50" t="s">
        <v>171</v>
      </c>
      <c r="AF286" s="50" t="s">
        <v>171</v>
      </c>
      <c r="AG286" s="50" t="s">
        <v>171</v>
      </c>
      <c r="AH286" s="50" t="s">
        <v>171</v>
      </c>
      <c r="AI286" s="50" t="s">
        <v>171</v>
      </c>
      <c r="AJ286" s="50" t="s">
        <v>171</v>
      </c>
      <c r="AK286" s="50" t="s">
        <v>171</v>
      </c>
      <c r="AL286" s="50" t="s">
        <v>171</v>
      </c>
    </row>
    <row r="287" spans="2:38">
      <c r="B287" s="26">
        <v>56</v>
      </c>
      <c r="C287" t="s">
        <v>8</v>
      </c>
      <c r="D287" s="6" t="str">
        <f t="shared" si="382"/>
        <v>ELE</v>
      </c>
      <c r="E287" s="11" t="s">
        <v>77</v>
      </c>
      <c r="F287" s="6" t="str">
        <f t="shared" si="371"/>
        <v>FI</v>
      </c>
      <c r="G287" s="22" t="str">
        <f t="shared" si="383"/>
        <v>PASTI</v>
      </c>
      <c r="H287" t="s">
        <v>47</v>
      </c>
      <c r="I287" s="42">
        <f t="shared" si="378"/>
        <v>9.4</v>
      </c>
      <c r="J287" s="42">
        <f t="shared" si="378"/>
        <v>9.4</v>
      </c>
      <c r="K287" s="42">
        <f t="shared" si="378"/>
        <v>9.4</v>
      </c>
      <c r="L287" s="42">
        <f>IF(R287="","",R287/4)</f>
        <v>9.4</v>
      </c>
      <c r="M287" s="43" t="str">
        <f t="shared" ref="M287" si="384">IF(SUM(S287:AB287)=0,"",SUM(S287:AB287))</f>
        <v/>
      </c>
      <c r="N287" s="43" t="str">
        <f t="shared" ref="N287" si="385">IF(SUM(AC287:AG287)=0,"",SUM(AC287:AG287))</f>
        <v/>
      </c>
      <c r="O287" s="43" t="str">
        <f t="shared" ref="O287" si="386">IF(SUM(AH287:AL287)=0,"",SUM(AH287:AL287))</f>
        <v/>
      </c>
      <c r="P287" s="32"/>
      <c r="Q287" s="32"/>
      <c r="R287" s="48">
        <v>37.6</v>
      </c>
      <c r="S287" s="50" t="s">
        <v>171</v>
      </c>
      <c r="T287" s="50" t="s">
        <v>171</v>
      </c>
      <c r="U287" s="50" t="s">
        <v>171</v>
      </c>
      <c r="V287" s="50" t="s">
        <v>171</v>
      </c>
      <c r="W287" s="50" t="s">
        <v>171</v>
      </c>
      <c r="X287" s="50" t="s">
        <v>171</v>
      </c>
      <c r="Y287" s="50" t="s">
        <v>171</v>
      </c>
      <c r="Z287" s="50" t="s">
        <v>171</v>
      </c>
      <c r="AA287" s="50" t="s">
        <v>171</v>
      </c>
      <c r="AB287" s="50" t="s">
        <v>171</v>
      </c>
      <c r="AC287" s="50" t="s">
        <v>171</v>
      </c>
      <c r="AD287" s="50" t="s">
        <v>171</v>
      </c>
      <c r="AE287" s="50" t="s">
        <v>171</v>
      </c>
      <c r="AF287" s="50" t="s">
        <v>171</v>
      </c>
      <c r="AG287" s="50" t="s">
        <v>171</v>
      </c>
      <c r="AH287" s="50" t="s">
        <v>171</v>
      </c>
      <c r="AI287" s="50" t="s">
        <v>171</v>
      </c>
      <c r="AJ287" s="50" t="s">
        <v>171</v>
      </c>
      <c r="AK287" s="50" t="s">
        <v>171</v>
      </c>
      <c r="AL287" s="50" t="s">
        <v>171</v>
      </c>
    </row>
    <row r="288" spans="2:38">
      <c r="B288" s="26"/>
      <c r="C288" s="23" t="s">
        <v>93</v>
      </c>
      <c r="D288" s="6" t="str">
        <f t="shared" si="382"/>
        <v>ELE</v>
      </c>
      <c r="E288" s="11" t="s">
        <v>78</v>
      </c>
      <c r="F288" s="6" t="str">
        <f t="shared" si="371"/>
        <v>FI</v>
      </c>
      <c r="G288" s="22" t="str">
        <f t="shared" si="383"/>
        <v>PASTI</v>
      </c>
      <c r="H288" t="s">
        <v>48</v>
      </c>
      <c r="I288" s="42">
        <f>IF(SUM(I289:I291)=0,"",SUM(I289:I291))</f>
        <v>95.831250000000011</v>
      </c>
      <c r="J288" s="42">
        <f t="shared" ref="J288:K288" si="387">IF(SUM(J289:J291)=0,"",SUM(J289:J291))</f>
        <v>95.831250000000011</v>
      </c>
      <c r="K288" s="42">
        <f t="shared" si="387"/>
        <v>95.831250000000011</v>
      </c>
      <c r="L288" s="42">
        <f>IF(SUM(L289:L291)=0,"",SUM(L289:L291))</f>
        <v>95.831250000000011</v>
      </c>
      <c r="M288" s="43" t="str">
        <f>IF(SUM(M289:M291)=0,"",SUM(M289:M291))</f>
        <v/>
      </c>
      <c r="N288" s="43">
        <f>IF(SUM(N289:N291)=0,"",SUM(N289:N291))</f>
        <v>20</v>
      </c>
      <c r="O288" s="43" t="str">
        <f>IF(SUM(O289:O291)=0,"",SUM(O289:O291))</f>
        <v/>
      </c>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row>
    <row r="289" spans="2:38">
      <c r="B289" s="26">
        <v>61</v>
      </c>
      <c r="C289" s="29" t="s">
        <v>4</v>
      </c>
      <c r="D289" s="6" t="s">
        <v>90</v>
      </c>
      <c r="E289" s="27"/>
      <c r="F289" s="6" t="str">
        <f t="shared" si="371"/>
        <v>FI</v>
      </c>
      <c r="G289" s="6" t="s">
        <v>90</v>
      </c>
      <c r="H289" s="28"/>
      <c r="I289" s="33">
        <f t="shared" ref="I289:K297" si="388">$L289</f>
        <v>68.506250000000009</v>
      </c>
      <c r="J289" s="33">
        <f t="shared" si="388"/>
        <v>68.506250000000009</v>
      </c>
      <c r="K289" s="33">
        <f t="shared" si="388"/>
        <v>68.506250000000009</v>
      </c>
      <c r="L289" s="33">
        <f t="shared" ref="L289:L294" si="389">IF(R289="","",R289/4)</f>
        <v>68.506250000000009</v>
      </c>
      <c r="M289" s="33" t="str">
        <f t="shared" ref="M289:M294" si="390">IF(SUM(S289:AB289)=0,"",SUM(S289:AB289))</f>
        <v/>
      </c>
      <c r="N289" s="33" t="str">
        <f t="shared" ref="N289:N294" si="391">IF(SUM(AC289:AG289)=0,"",SUM(AC289:AG289))</f>
        <v/>
      </c>
      <c r="O289" s="33" t="str">
        <f t="shared" ref="O289:O294" si="392">IF(SUM(AH289:AL289)=0,"",SUM(AH289:AL289))</f>
        <v/>
      </c>
      <c r="P289" s="33"/>
      <c r="Q289" s="33"/>
      <c r="R289" s="48">
        <v>274.02500000000003</v>
      </c>
      <c r="S289" s="50" t="s">
        <v>171</v>
      </c>
      <c r="T289" s="50" t="s">
        <v>171</v>
      </c>
      <c r="U289" s="50" t="s">
        <v>171</v>
      </c>
      <c r="V289" s="50" t="s">
        <v>171</v>
      </c>
      <c r="W289" s="50" t="s">
        <v>171</v>
      </c>
      <c r="X289" s="50" t="s">
        <v>171</v>
      </c>
      <c r="Y289" s="50" t="s">
        <v>171</v>
      </c>
      <c r="Z289" s="50" t="s">
        <v>171</v>
      </c>
      <c r="AA289" s="50" t="s">
        <v>171</v>
      </c>
      <c r="AB289" s="50" t="s">
        <v>171</v>
      </c>
      <c r="AC289" s="50" t="s">
        <v>171</v>
      </c>
      <c r="AD289" s="50" t="s">
        <v>171</v>
      </c>
      <c r="AE289" s="50" t="s">
        <v>171</v>
      </c>
      <c r="AF289" s="50" t="s">
        <v>171</v>
      </c>
      <c r="AG289" s="50" t="s">
        <v>171</v>
      </c>
      <c r="AH289" s="50" t="s">
        <v>171</v>
      </c>
      <c r="AI289" s="50" t="s">
        <v>171</v>
      </c>
      <c r="AJ289" s="50" t="s">
        <v>171</v>
      </c>
      <c r="AK289" s="50" t="s">
        <v>171</v>
      </c>
      <c r="AL289" s="50" t="s">
        <v>171</v>
      </c>
    </row>
    <row r="290" spans="2:38">
      <c r="B290" s="26">
        <v>71</v>
      </c>
      <c r="C290" s="29" t="s">
        <v>10</v>
      </c>
      <c r="D290" s="6" t="s">
        <v>90</v>
      </c>
      <c r="E290" s="27"/>
      <c r="F290" s="6" t="str">
        <f t="shared" si="371"/>
        <v>FI</v>
      </c>
      <c r="G290" s="6" t="s">
        <v>90</v>
      </c>
      <c r="H290" s="28"/>
      <c r="I290" s="33">
        <f t="shared" si="388"/>
        <v>19.824999999999999</v>
      </c>
      <c r="J290" s="33">
        <f t="shared" si="388"/>
        <v>19.824999999999999</v>
      </c>
      <c r="K290" s="33">
        <f t="shared" si="388"/>
        <v>19.824999999999999</v>
      </c>
      <c r="L290" s="33">
        <f t="shared" si="389"/>
        <v>19.824999999999999</v>
      </c>
      <c r="M290" s="33" t="str">
        <f t="shared" si="390"/>
        <v/>
      </c>
      <c r="N290" s="33">
        <f t="shared" si="391"/>
        <v>20</v>
      </c>
      <c r="O290" s="33" t="str">
        <f t="shared" si="392"/>
        <v/>
      </c>
      <c r="P290" s="33"/>
      <c r="Q290" s="33"/>
      <c r="R290" s="48">
        <v>79.3</v>
      </c>
      <c r="S290" s="50" t="s">
        <v>171</v>
      </c>
      <c r="T290" s="50" t="s">
        <v>171</v>
      </c>
      <c r="U290" s="50" t="s">
        <v>171</v>
      </c>
      <c r="V290" s="50" t="s">
        <v>171</v>
      </c>
      <c r="W290" s="50" t="s">
        <v>171</v>
      </c>
      <c r="X290" s="50" t="s">
        <v>171</v>
      </c>
      <c r="Y290" s="50" t="s">
        <v>171</v>
      </c>
      <c r="Z290" s="50" t="s">
        <v>171</v>
      </c>
      <c r="AA290" s="50" t="s">
        <v>171</v>
      </c>
      <c r="AB290" s="50" t="s">
        <v>171</v>
      </c>
      <c r="AC290" s="50" t="s">
        <v>171</v>
      </c>
      <c r="AD290" s="50">
        <v>20</v>
      </c>
      <c r="AE290" s="50" t="s">
        <v>171</v>
      </c>
      <c r="AF290" s="50" t="s">
        <v>171</v>
      </c>
      <c r="AG290" s="50" t="s">
        <v>171</v>
      </c>
      <c r="AH290" s="50" t="s">
        <v>171</v>
      </c>
      <c r="AI290" s="50" t="s">
        <v>171</v>
      </c>
      <c r="AJ290" s="50" t="s">
        <v>171</v>
      </c>
      <c r="AK290" s="50" t="s">
        <v>171</v>
      </c>
      <c r="AL290" s="50" t="s">
        <v>171</v>
      </c>
    </row>
    <row r="291" spans="2:38">
      <c r="B291" s="26">
        <v>76</v>
      </c>
      <c r="C291" s="29" t="s">
        <v>101</v>
      </c>
      <c r="D291" s="6" t="s">
        <v>90</v>
      </c>
      <c r="E291" s="27"/>
      <c r="F291" s="6" t="str">
        <f t="shared" si="371"/>
        <v>FI</v>
      </c>
      <c r="G291" s="6" t="s">
        <v>90</v>
      </c>
      <c r="H291" s="28"/>
      <c r="I291" s="33">
        <f t="shared" si="388"/>
        <v>7.5</v>
      </c>
      <c r="J291" s="33">
        <f t="shared" si="388"/>
        <v>7.5</v>
      </c>
      <c r="K291" s="33">
        <f t="shared" si="388"/>
        <v>7.5</v>
      </c>
      <c r="L291" s="33">
        <f t="shared" si="389"/>
        <v>7.5</v>
      </c>
      <c r="M291" s="33" t="str">
        <f t="shared" si="390"/>
        <v/>
      </c>
      <c r="N291" s="33" t="str">
        <f t="shared" si="391"/>
        <v/>
      </c>
      <c r="O291" s="33" t="str">
        <f t="shared" si="392"/>
        <v/>
      </c>
      <c r="P291" s="33"/>
      <c r="Q291" s="33"/>
      <c r="R291" s="48">
        <v>30</v>
      </c>
      <c r="S291" s="50" t="s">
        <v>171</v>
      </c>
      <c r="T291" s="50" t="s">
        <v>171</v>
      </c>
      <c r="U291" s="50" t="s">
        <v>171</v>
      </c>
      <c r="V291" s="50" t="s">
        <v>171</v>
      </c>
      <c r="W291" s="50" t="s">
        <v>171</v>
      </c>
      <c r="X291" s="50" t="s">
        <v>171</v>
      </c>
      <c r="Y291" s="50" t="s">
        <v>171</v>
      </c>
      <c r="Z291" s="50" t="s">
        <v>171</v>
      </c>
      <c r="AA291" s="50" t="s">
        <v>171</v>
      </c>
      <c r="AB291" s="50" t="s">
        <v>171</v>
      </c>
      <c r="AC291" s="50" t="s">
        <v>171</v>
      </c>
      <c r="AD291" s="50" t="s">
        <v>171</v>
      </c>
      <c r="AE291" s="50" t="s">
        <v>171</v>
      </c>
      <c r="AF291" s="50" t="s">
        <v>171</v>
      </c>
      <c r="AG291" s="50" t="s">
        <v>171</v>
      </c>
      <c r="AH291" s="50" t="s">
        <v>171</v>
      </c>
      <c r="AI291" s="50" t="s">
        <v>171</v>
      </c>
      <c r="AJ291" s="50" t="s">
        <v>171</v>
      </c>
      <c r="AK291" s="50" t="s">
        <v>171</v>
      </c>
      <c r="AL291" s="50" t="s">
        <v>171</v>
      </c>
    </row>
    <row r="292" spans="2:38">
      <c r="B292" s="26">
        <v>81</v>
      </c>
      <c r="C292" t="s">
        <v>12</v>
      </c>
      <c r="D292" s="6" t="str">
        <f t="shared" ref="D292:D295" si="393">IF(SUM(I292:O292)=0,"\I: ","ELE")</f>
        <v>ELE</v>
      </c>
      <c r="E292" s="11" t="s">
        <v>74</v>
      </c>
      <c r="F292" s="6" t="str">
        <f t="shared" si="371"/>
        <v>FI</v>
      </c>
      <c r="G292" s="22" t="str">
        <f t="shared" ref="G292:G295" si="394">$G$7</f>
        <v>PASTI</v>
      </c>
      <c r="H292" t="s">
        <v>44</v>
      </c>
      <c r="I292" s="42">
        <f t="shared" si="388"/>
        <v>149.62</v>
      </c>
      <c r="J292" s="42">
        <f t="shared" si="388"/>
        <v>149.62</v>
      </c>
      <c r="K292" s="42">
        <f t="shared" si="388"/>
        <v>149.62</v>
      </c>
      <c r="L292" s="42">
        <f t="shared" si="389"/>
        <v>149.62</v>
      </c>
      <c r="M292" s="43">
        <f t="shared" si="390"/>
        <v>118</v>
      </c>
      <c r="N292" s="43">
        <f t="shared" si="391"/>
        <v>285</v>
      </c>
      <c r="O292" s="43" t="str">
        <f t="shared" si="392"/>
        <v/>
      </c>
      <c r="P292" s="32"/>
      <c r="Q292" s="32"/>
      <c r="R292" s="48">
        <v>598.48</v>
      </c>
      <c r="S292" s="50" t="s">
        <v>171</v>
      </c>
      <c r="T292" s="50" t="s">
        <v>171</v>
      </c>
      <c r="U292" s="50" t="s">
        <v>171</v>
      </c>
      <c r="V292" s="50" t="s">
        <v>171</v>
      </c>
      <c r="W292" s="50" t="s">
        <v>171</v>
      </c>
      <c r="X292" s="50">
        <v>24</v>
      </c>
      <c r="Y292" s="50" t="s">
        <v>171</v>
      </c>
      <c r="Z292" s="50" t="s">
        <v>171</v>
      </c>
      <c r="AA292" s="50" t="s">
        <v>171</v>
      </c>
      <c r="AB292" s="50">
        <v>94</v>
      </c>
      <c r="AC292" s="50" t="s">
        <v>171</v>
      </c>
      <c r="AD292" s="50">
        <v>142.5</v>
      </c>
      <c r="AE292" s="50">
        <v>142.5</v>
      </c>
      <c r="AF292" s="50" t="s">
        <v>171</v>
      </c>
      <c r="AG292" s="50" t="s">
        <v>171</v>
      </c>
      <c r="AH292" s="50" t="s">
        <v>171</v>
      </c>
      <c r="AI292" s="50" t="s">
        <v>171</v>
      </c>
      <c r="AJ292" s="50" t="s">
        <v>171</v>
      </c>
      <c r="AK292" s="50" t="s">
        <v>171</v>
      </c>
      <c r="AL292" s="50" t="s">
        <v>171</v>
      </c>
    </row>
    <row r="293" spans="2:38">
      <c r="B293" s="26">
        <v>102</v>
      </c>
      <c r="C293" t="s">
        <v>13</v>
      </c>
      <c r="D293" s="6" t="str">
        <f t="shared" si="393"/>
        <v>ELE</v>
      </c>
      <c r="E293" s="11" t="s">
        <v>73</v>
      </c>
      <c r="F293" s="6" t="str">
        <f t="shared" si="371"/>
        <v>FI</v>
      </c>
      <c r="G293" s="22" t="str">
        <f t="shared" si="394"/>
        <v>PASTI</v>
      </c>
      <c r="H293" t="s">
        <v>43</v>
      </c>
      <c r="I293" s="42">
        <f t="shared" si="388"/>
        <v>32.342500000000001</v>
      </c>
      <c r="J293" s="42">
        <f t="shared" si="388"/>
        <v>32.342500000000001</v>
      </c>
      <c r="K293" s="42">
        <f t="shared" si="388"/>
        <v>32.342500000000001</v>
      </c>
      <c r="L293" s="42">
        <f t="shared" si="389"/>
        <v>32.342500000000001</v>
      </c>
      <c r="M293" s="43" t="str">
        <f t="shared" si="390"/>
        <v/>
      </c>
      <c r="N293" s="43" t="str">
        <f t="shared" si="391"/>
        <v/>
      </c>
      <c r="O293" s="43" t="str">
        <f t="shared" si="392"/>
        <v/>
      </c>
      <c r="P293" s="32"/>
      <c r="Q293" s="32"/>
      <c r="R293" s="48">
        <v>129.37</v>
      </c>
      <c r="S293" s="50" t="s">
        <v>171</v>
      </c>
      <c r="T293" s="50" t="s">
        <v>171</v>
      </c>
      <c r="U293" s="50" t="s">
        <v>171</v>
      </c>
      <c r="V293" s="50" t="s">
        <v>171</v>
      </c>
      <c r="W293" s="50" t="s">
        <v>171</v>
      </c>
      <c r="X293" s="50" t="s">
        <v>171</v>
      </c>
      <c r="Y293" s="50" t="s">
        <v>171</v>
      </c>
      <c r="Z293" s="50" t="s">
        <v>171</v>
      </c>
      <c r="AA293" s="50" t="s">
        <v>171</v>
      </c>
      <c r="AB293" s="50" t="s">
        <v>171</v>
      </c>
      <c r="AC293" s="50" t="s">
        <v>171</v>
      </c>
      <c r="AD293" s="50" t="s">
        <v>171</v>
      </c>
      <c r="AE293" s="50" t="s">
        <v>171</v>
      </c>
      <c r="AF293" s="50" t="s">
        <v>171</v>
      </c>
      <c r="AG293" s="50" t="s">
        <v>171</v>
      </c>
      <c r="AH293" s="50" t="s">
        <v>171</v>
      </c>
      <c r="AI293" s="50" t="s">
        <v>171</v>
      </c>
      <c r="AJ293" s="50" t="s">
        <v>171</v>
      </c>
      <c r="AK293" s="50" t="s">
        <v>171</v>
      </c>
      <c r="AL293" s="50" t="s">
        <v>171</v>
      </c>
    </row>
    <row r="294" spans="2:38">
      <c r="B294" s="26">
        <v>119</v>
      </c>
      <c r="C294" t="s">
        <v>1</v>
      </c>
      <c r="D294" s="6" t="str">
        <f t="shared" si="393"/>
        <v xml:space="preserve">\I: </v>
      </c>
      <c r="E294" s="11" t="s">
        <v>68</v>
      </c>
      <c r="F294" s="6" t="str">
        <f t="shared" si="371"/>
        <v>FI</v>
      </c>
      <c r="G294" s="22" t="str">
        <f t="shared" si="394"/>
        <v>PASTI</v>
      </c>
      <c r="H294" s="6" t="s">
        <v>38</v>
      </c>
      <c r="I294" s="42" t="str">
        <f t="shared" si="388"/>
        <v/>
      </c>
      <c r="J294" s="42" t="str">
        <f t="shared" si="388"/>
        <v/>
      </c>
      <c r="K294" s="42" t="str">
        <f t="shared" si="388"/>
        <v/>
      </c>
      <c r="L294" s="42" t="str">
        <f t="shared" si="389"/>
        <v/>
      </c>
      <c r="M294" s="43" t="str">
        <f t="shared" si="390"/>
        <v/>
      </c>
      <c r="N294" s="43" t="str">
        <f t="shared" si="391"/>
        <v/>
      </c>
      <c r="O294" s="43" t="str">
        <f t="shared" si="392"/>
        <v/>
      </c>
      <c r="P294" s="32"/>
      <c r="Q294" s="32"/>
      <c r="R294" s="48" t="s">
        <v>171</v>
      </c>
      <c r="S294" s="50" t="s">
        <v>171</v>
      </c>
      <c r="T294" s="50" t="s">
        <v>171</v>
      </c>
      <c r="U294" s="50" t="s">
        <v>171</v>
      </c>
      <c r="V294" s="50" t="s">
        <v>171</v>
      </c>
      <c r="W294" s="50" t="s">
        <v>171</v>
      </c>
      <c r="X294" s="50" t="s">
        <v>171</v>
      </c>
      <c r="Y294" s="50" t="s">
        <v>171</v>
      </c>
      <c r="Z294" s="50" t="s">
        <v>171</v>
      </c>
      <c r="AA294" s="50" t="s">
        <v>171</v>
      </c>
      <c r="AB294" s="50" t="s">
        <v>171</v>
      </c>
      <c r="AC294" s="50" t="s">
        <v>171</v>
      </c>
      <c r="AD294" s="50" t="s">
        <v>171</v>
      </c>
      <c r="AE294" s="50" t="s">
        <v>171</v>
      </c>
      <c r="AF294" s="50" t="s">
        <v>171</v>
      </c>
      <c r="AG294" s="50" t="s">
        <v>171</v>
      </c>
      <c r="AH294" s="50" t="s">
        <v>171</v>
      </c>
      <c r="AI294" s="50" t="s">
        <v>171</v>
      </c>
      <c r="AJ294" s="50" t="s">
        <v>171</v>
      </c>
      <c r="AK294" s="50" t="s">
        <v>171</v>
      </c>
      <c r="AL294" s="50" t="s">
        <v>171</v>
      </c>
    </row>
    <row r="295" spans="2:38">
      <c r="B295" s="26"/>
      <c r="C295" t="s">
        <v>168</v>
      </c>
      <c r="D295" s="6" t="str">
        <f t="shared" si="393"/>
        <v>ELE</v>
      </c>
      <c r="E295" s="11" t="s">
        <v>69</v>
      </c>
      <c r="F295" s="6" t="str">
        <f t="shared" si="371"/>
        <v>FI</v>
      </c>
      <c r="G295" s="22" t="str">
        <f t="shared" si="394"/>
        <v>PASTI</v>
      </c>
      <c r="H295" s="59" t="s">
        <v>39</v>
      </c>
      <c r="I295" s="42">
        <f>IF(SUM(I296:I297)=0,"",SUM(I296:I297))</f>
        <v>35.453250000000004</v>
      </c>
      <c r="J295" s="42">
        <f t="shared" ref="J295:L295" si="395">IF(SUM(J296:J297)=0,"",SUM(J296:J297))</f>
        <v>35.453250000000004</v>
      </c>
      <c r="K295" s="42">
        <f t="shared" si="395"/>
        <v>35.453250000000004</v>
      </c>
      <c r="L295" s="42">
        <f t="shared" si="395"/>
        <v>35.453250000000004</v>
      </c>
      <c r="M295" s="43">
        <f>IF(SUM(M296:M297)=0,"",SUM(M296:M297))</f>
        <v>45.4</v>
      </c>
      <c r="N295" s="43" t="str">
        <f t="shared" ref="N295:O295" si="396">IF(SUM(N296:N297)=0,"",SUM(N296:N297))</f>
        <v/>
      </c>
      <c r="O295" s="43" t="str">
        <f t="shared" si="396"/>
        <v/>
      </c>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row>
    <row r="296" spans="2:38">
      <c r="B296" s="26">
        <v>124</v>
      </c>
      <c r="C296" t="s">
        <v>3</v>
      </c>
      <c r="D296" s="6" t="s">
        <v>90</v>
      </c>
      <c r="E296" s="11"/>
      <c r="F296" s="6" t="str">
        <f t="shared" si="371"/>
        <v>FI</v>
      </c>
      <c r="G296" s="6" t="s">
        <v>90</v>
      </c>
      <c r="H296" s="6"/>
      <c r="I296" s="42">
        <f t="shared" si="388"/>
        <v>30.953250000000004</v>
      </c>
      <c r="J296" s="42">
        <f t="shared" si="388"/>
        <v>30.953250000000004</v>
      </c>
      <c r="K296" s="42">
        <f t="shared" si="388"/>
        <v>30.953250000000004</v>
      </c>
      <c r="L296" s="42">
        <f t="shared" ref="L296:L297" si="397">IF(R296="","",R296/4)</f>
        <v>30.953250000000004</v>
      </c>
      <c r="M296" s="43">
        <f t="shared" ref="M296" si="398">IF(SUM(S296:AB296)=0,"",SUM(S296:AB296))</f>
        <v>0.9</v>
      </c>
      <c r="N296" s="43" t="str">
        <f t="shared" ref="N296:N303" si="399">IF(SUM(AC296:AG296)=0,"",SUM(AC296:AG296))</f>
        <v/>
      </c>
      <c r="O296" s="43" t="str">
        <f t="shared" ref="O296:O303" si="400">IF(SUM(AH296:AL296)=0,"",SUM(AH296:AL296))</f>
        <v/>
      </c>
      <c r="P296" s="32"/>
      <c r="Q296" s="32"/>
      <c r="R296" s="48">
        <v>123.81300000000002</v>
      </c>
      <c r="S296" s="50">
        <v>0.9</v>
      </c>
      <c r="T296" s="50" t="s">
        <v>171</v>
      </c>
      <c r="U296" s="50" t="s">
        <v>171</v>
      </c>
      <c r="V296" s="50" t="s">
        <v>171</v>
      </c>
      <c r="W296" s="50" t="s">
        <v>171</v>
      </c>
      <c r="X296" s="50" t="s">
        <v>171</v>
      </c>
      <c r="Y296" s="50" t="s">
        <v>171</v>
      </c>
      <c r="Z296" s="50" t="s">
        <v>171</v>
      </c>
      <c r="AA296" s="50" t="s">
        <v>171</v>
      </c>
      <c r="AB296" s="50" t="s">
        <v>171</v>
      </c>
      <c r="AC296" s="50" t="s">
        <v>171</v>
      </c>
      <c r="AD296" s="50" t="s">
        <v>171</v>
      </c>
      <c r="AE296" s="50" t="s">
        <v>171</v>
      </c>
      <c r="AF296" s="50" t="s">
        <v>171</v>
      </c>
      <c r="AG296" s="50" t="s">
        <v>171</v>
      </c>
      <c r="AH296" s="50" t="s">
        <v>171</v>
      </c>
      <c r="AI296" s="50" t="s">
        <v>171</v>
      </c>
      <c r="AJ296" s="50" t="s">
        <v>171</v>
      </c>
      <c r="AK296" s="50" t="s">
        <v>171</v>
      </c>
      <c r="AL296" s="50" t="s">
        <v>171</v>
      </c>
    </row>
    <row r="297" spans="2:38">
      <c r="B297" s="26">
        <v>129</v>
      </c>
      <c r="C297" t="s">
        <v>4</v>
      </c>
      <c r="D297" s="6" t="s">
        <v>90</v>
      </c>
      <c r="E297" s="11"/>
      <c r="F297" s="6" t="str">
        <f t="shared" si="371"/>
        <v>FI</v>
      </c>
      <c r="G297" s="6" t="s">
        <v>90</v>
      </c>
      <c r="H297" s="6"/>
      <c r="I297" s="42">
        <f t="shared" si="388"/>
        <v>4.5</v>
      </c>
      <c r="J297" s="42">
        <f t="shared" si="388"/>
        <v>4.5</v>
      </c>
      <c r="K297" s="42">
        <f t="shared" si="388"/>
        <v>4.5</v>
      </c>
      <c r="L297" s="42">
        <f t="shared" si="397"/>
        <v>4.5</v>
      </c>
      <c r="M297" s="43">
        <f t="shared" ref="M297:M303" si="401">IF(SUM(S297:AB297)=0,"",SUM(S297:AB297))</f>
        <v>44.5</v>
      </c>
      <c r="N297" s="43" t="str">
        <f t="shared" si="399"/>
        <v/>
      </c>
      <c r="O297" s="43" t="str">
        <f t="shared" si="400"/>
        <v/>
      </c>
      <c r="P297" s="32"/>
      <c r="Q297" s="32"/>
      <c r="R297" s="48">
        <v>18</v>
      </c>
      <c r="S297" s="50" t="s">
        <v>171</v>
      </c>
      <c r="T297" s="50" t="s">
        <v>171</v>
      </c>
      <c r="U297" s="50">
        <v>44.5</v>
      </c>
      <c r="V297" s="50" t="s">
        <v>171</v>
      </c>
      <c r="W297" s="50" t="s">
        <v>171</v>
      </c>
      <c r="X297" s="50" t="s">
        <v>171</v>
      </c>
      <c r="Y297" s="50" t="s">
        <v>171</v>
      </c>
      <c r="Z297" s="50" t="s">
        <v>171</v>
      </c>
      <c r="AA297" s="50" t="s">
        <v>171</v>
      </c>
      <c r="AB297" s="50" t="s">
        <v>171</v>
      </c>
      <c r="AC297" s="50" t="s">
        <v>171</v>
      </c>
      <c r="AD297" s="50" t="s">
        <v>171</v>
      </c>
      <c r="AE297" s="50" t="s">
        <v>171</v>
      </c>
      <c r="AF297" s="50" t="s">
        <v>171</v>
      </c>
      <c r="AG297" s="50" t="s">
        <v>171</v>
      </c>
      <c r="AH297" s="50" t="s">
        <v>171</v>
      </c>
      <c r="AI297" s="50" t="s">
        <v>171</v>
      </c>
      <c r="AJ297" s="50" t="s">
        <v>171</v>
      </c>
      <c r="AK297" s="50" t="s">
        <v>171</v>
      </c>
      <c r="AL297" s="50" t="s">
        <v>171</v>
      </c>
    </row>
    <row r="298" spans="2:38">
      <c r="B298" s="26">
        <v>135</v>
      </c>
      <c r="C298" s="11" t="s">
        <v>16</v>
      </c>
      <c r="D298" s="6" t="str">
        <f t="shared" ref="D298:D303" si="402">IF(SUM(I298:O298)=0,"\I: ","ELE")</f>
        <v>ELE</v>
      </c>
      <c r="E298" s="11" t="s">
        <v>82</v>
      </c>
      <c r="F298" s="6" t="str">
        <f t="shared" si="371"/>
        <v>FI</v>
      </c>
      <c r="G298" s="22" t="str">
        <f t="shared" ref="G298:G303" si="403">$G$7</f>
        <v>PASTI</v>
      </c>
      <c r="H298" s="6" t="s">
        <v>52</v>
      </c>
      <c r="I298" s="42" t="s">
        <v>224</v>
      </c>
      <c r="J298" s="42" t="s">
        <v>224</v>
      </c>
      <c r="K298" s="42" t="s">
        <v>224</v>
      </c>
      <c r="L298" s="42">
        <f>IF(R298="","",R298)</f>
        <v>38</v>
      </c>
      <c r="M298" s="43">
        <f t="shared" si="401"/>
        <v>133.33499999999998</v>
      </c>
      <c r="N298" s="43">
        <f t="shared" si="399"/>
        <v>824.755</v>
      </c>
      <c r="O298" s="43">
        <f t="shared" si="400"/>
        <v>1027.8300000000004</v>
      </c>
      <c r="P298" s="32"/>
      <c r="Q298" s="32"/>
      <c r="R298" s="48">
        <v>38</v>
      </c>
      <c r="S298" s="50">
        <v>1.2700000000000031</v>
      </c>
      <c r="T298" s="50">
        <v>4.0649999999999906</v>
      </c>
      <c r="U298" s="50">
        <v>9</v>
      </c>
      <c r="V298" s="50">
        <v>30</v>
      </c>
      <c r="W298" s="50" t="s">
        <v>171</v>
      </c>
      <c r="X298" s="50">
        <v>1</v>
      </c>
      <c r="Y298" s="50">
        <v>21</v>
      </c>
      <c r="Z298" s="50">
        <v>15</v>
      </c>
      <c r="AA298" s="50">
        <v>4</v>
      </c>
      <c r="AB298" s="50">
        <v>48</v>
      </c>
      <c r="AC298" s="50">
        <v>2.3000000000000114</v>
      </c>
      <c r="AD298" s="50">
        <v>58</v>
      </c>
      <c r="AE298" s="50">
        <v>190</v>
      </c>
      <c r="AF298" s="50">
        <v>177.99999999999994</v>
      </c>
      <c r="AG298" s="50">
        <v>396.45500000000004</v>
      </c>
      <c r="AH298" s="50">
        <v>556.52999999999986</v>
      </c>
      <c r="AI298" s="50">
        <v>471.30000000000041</v>
      </c>
      <c r="AJ298" s="50" t="s">
        <v>171</v>
      </c>
      <c r="AK298" s="50" t="s">
        <v>171</v>
      </c>
      <c r="AL298" s="50" t="s">
        <v>171</v>
      </c>
    </row>
    <row r="299" spans="2:38">
      <c r="B299" s="26">
        <v>140</v>
      </c>
      <c r="C299" s="11" t="s">
        <v>17</v>
      </c>
      <c r="D299" s="6" t="str">
        <f t="shared" si="402"/>
        <v>ELE</v>
      </c>
      <c r="E299" s="11" t="s">
        <v>81</v>
      </c>
      <c r="F299" s="6" t="str">
        <f t="shared" si="371"/>
        <v>FI</v>
      </c>
      <c r="G299" s="22" t="str">
        <f t="shared" si="403"/>
        <v>PASTI</v>
      </c>
      <c r="H299" s="6" t="s">
        <v>51</v>
      </c>
      <c r="I299" s="42" t="s">
        <v>224</v>
      </c>
      <c r="J299" s="42" t="s">
        <v>224</v>
      </c>
      <c r="K299" s="42" t="s">
        <v>224</v>
      </c>
      <c r="L299" s="42" t="str">
        <f t="shared" ref="L299:L303" si="404">IF(R299="","",R299)</f>
        <v/>
      </c>
      <c r="M299" s="43">
        <f t="shared" si="401"/>
        <v>26.3</v>
      </c>
      <c r="N299" s="43">
        <f t="shared" si="399"/>
        <v>3</v>
      </c>
      <c r="O299" s="43">
        <f t="shared" si="400"/>
        <v>110.1</v>
      </c>
      <c r="P299" s="32"/>
      <c r="Q299" s="32"/>
      <c r="R299" s="48" t="s">
        <v>171</v>
      </c>
      <c r="S299" s="50" t="s">
        <v>171</v>
      </c>
      <c r="T299" s="50" t="s">
        <v>171</v>
      </c>
      <c r="U299" s="50" t="s">
        <v>171</v>
      </c>
      <c r="V299" s="50" t="s">
        <v>171</v>
      </c>
      <c r="W299" s="50">
        <v>3</v>
      </c>
      <c r="X299" s="50" t="s">
        <v>171</v>
      </c>
      <c r="Y299" s="50">
        <v>3</v>
      </c>
      <c r="Z299" s="50">
        <v>18</v>
      </c>
      <c r="AA299" s="50" t="s">
        <v>171</v>
      </c>
      <c r="AB299" s="50">
        <v>2.2999999999999998</v>
      </c>
      <c r="AC299" s="50" t="s">
        <v>171</v>
      </c>
      <c r="AD299" s="50" t="s">
        <v>171</v>
      </c>
      <c r="AE299" s="50" t="s">
        <v>171</v>
      </c>
      <c r="AF299" s="50">
        <v>3</v>
      </c>
      <c r="AG299" s="50" t="s">
        <v>171</v>
      </c>
      <c r="AH299" s="50">
        <v>25.799999999999997</v>
      </c>
      <c r="AI299" s="50">
        <v>42</v>
      </c>
      <c r="AJ299" s="50">
        <v>42.3</v>
      </c>
      <c r="AK299" s="50" t="s">
        <v>171</v>
      </c>
      <c r="AL299" s="50" t="s">
        <v>171</v>
      </c>
    </row>
    <row r="300" spans="2:38">
      <c r="B300" s="26">
        <v>145</v>
      </c>
      <c r="C300" s="11" t="s">
        <v>18</v>
      </c>
      <c r="D300" s="6" t="str">
        <f t="shared" si="402"/>
        <v>ELE</v>
      </c>
      <c r="E300" s="11" t="s">
        <v>79</v>
      </c>
      <c r="F300" s="6" t="str">
        <f t="shared" si="371"/>
        <v>FI</v>
      </c>
      <c r="G300" s="22" t="str">
        <f t="shared" si="403"/>
        <v>PASTI</v>
      </c>
      <c r="H300" s="6" t="s">
        <v>49</v>
      </c>
      <c r="I300" s="42" t="s">
        <v>224</v>
      </c>
      <c r="J300" s="42" t="s">
        <v>224</v>
      </c>
      <c r="K300" s="42" t="s">
        <v>224</v>
      </c>
      <c r="L300" s="42">
        <f t="shared" si="404"/>
        <v>2</v>
      </c>
      <c r="M300" s="43">
        <f t="shared" si="401"/>
        <v>5</v>
      </c>
      <c r="N300" s="43">
        <f t="shared" si="399"/>
        <v>7.9999999999999991</v>
      </c>
      <c r="O300" s="43">
        <f t="shared" si="400"/>
        <v>46</v>
      </c>
      <c r="P300" s="32"/>
      <c r="Q300" s="32"/>
      <c r="R300" s="48">
        <v>2</v>
      </c>
      <c r="S300" s="50">
        <v>1</v>
      </c>
      <c r="T300" s="50" t="s">
        <v>171</v>
      </c>
      <c r="U300" s="50" t="s">
        <v>171</v>
      </c>
      <c r="V300" s="50">
        <v>1</v>
      </c>
      <c r="W300" s="50" t="s">
        <v>171</v>
      </c>
      <c r="X300" s="50">
        <v>1</v>
      </c>
      <c r="Y300" s="50" t="s">
        <v>171</v>
      </c>
      <c r="Z300" s="50">
        <v>1</v>
      </c>
      <c r="AA300" s="50" t="s">
        <v>171</v>
      </c>
      <c r="AB300" s="50">
        <v>1</v>
      </c>
      <c r="AC300" s="50" t="s">
        <v>171</v>
      </c>
      <c r="AD300" s="50">
        <v>0.99999999999999911</v>
      </c>
      <c r="AE300" s="50">
        <v>1</v>
      </c>
      <c r="AF300" s="50">
        <v>2</v>
      </c>
      <c r="AG300" s="50">
        <v>4</v>
      </c>
      <c r="AH300" s="50">
        <v>20</v>
      </c>
      <c r="AI300" s="50">
        <v>26.000000000000004</v>
      </c>
      <c r="AJ300" s="50" t="s">
        <v>171</v>
      </c>
      <c r="AK300" s="50" t="s">
        <v>171</v>
      </c>
      <c r="AL300" s="50" t="s">
        <v>171</v>
      </c>
    </row>
    <row r="301" spans="2:38">
      <c r="B301" s="26">
        <v>150</v>
      </c>
      <c r="C301" s="11" t="s">
        <v>19</v>
      </c>
      <c r="D301" s="6" t="str">
        <f t="shared" si="402"/>
        <v xml:space="preserve">\I: </v>
      </c>
      <c r="E301" s="11" t="s">
        <v>80</v>
      </c>
      <c r="F301" s="6" t="str">
        <f t="shared" si="371"/>
        <v>FI</v>
      </c>
      <c r="G301" s="22" t="str">
        <f t="shared" si="403"/>
        <v>PASTI</v>
      </c>
      <c r="H301" s="6" t="s">
        <v>50</v>
      </c>
      <c r="I301" s="42" t="s">
        <v>224</v>
      </c>
      <c r="J301" s="42" t="s">
        <v>224</v>
      </c>
      <c r="K301" s="42" t="s">
        <v>224</v>
      </c>
      <c r="L301" s="42" t="str">
        <f t="shared" si="404"/>
        <v/>
      </c>
      <c r="M301" s="43" t="str">
        <f t="shared" si="401"/>
        <v/>
      </c>
      <c r="N301" s="43" t="str">
        <f t="shared" si="399"/>
        <v/>
      </c>
      <c r="O301" s="43" t="str">
        <f t="shared" si="400"/>
        <v/>
      </c>
      <c r="P301" s="32"/>
      <c r="Q301" s="32"/>
      <c r="R301" s="48" t="s">
        <v>171</v>
      </c>
      <c r="S301" s="50" t="s">
        <v>171</v>
      </c>
      <c r="T301" s="50" t="s">
        <v>171</v>
      </c>
      <c r="U301" s="50" t="s">
        <v>171</v>
      </c>
      <c r="V301" s="50" t="s">
        <v>171</v>
      </c>
      <c r="W301" s="50" t="s">
        <v>171</v>
      </c>
      <c r="X301" s="50" t="s">
        <v>171</v>
      </c>
      <c r="Y301" s="50" t="s">
        <v>171</v>
      </c>
      <c r="Z301" s="50" t="s">
        <v>171</v>
      </c>
      <c r="AA301" s="50" t="s">
        <v>171</v>
      </c>
      <c r="AB301" s="50" t="s">
        <v>171</v>
      </c>
      <c r="AC301" s="50" t="s">
        <v>171</v>
      </c>
      <c r="AD301" s="50" t="s">
        <v>171</v>
      </c>
      <c r="AE301" s="50" t="s">
        <v>171</v>
      </c>
      <c r="AF301" s="50" t="s">
        <v>171</v>
      </c>
      <c r="AG301" s="50" t="s">
        <v>171</v>
      </c>
      <c r="AH301" s="50" t="s">
        <v>171</v>
      </c>
      <c r="AI301" s="50" t="s">
        <v>171</v>
      </c>
      <c r="AJ301" s="50" t="s">
        <v>171</v>
      </c>
      <c r="AK301" s="50" t="s">
        <v>171</v>
      </c>
      <c r="AL301" s="50" t="s">
        <v>171</v>
      </c>
    </row>
    <row r="302" spans="2:38">
      <c r="B302" s="26">
        <v>155</v>
      </c>
      <c r="C302" s="11" t="s">
        <v>20</v>
      </c>
      <c r="D302" s="6" t="str">
        <f t="shared" si="402"/>
        <v xml:space="preserve">\I: </v>
      </c>
      <c r="E302" s="11" t="s">
        <v>72</v>
      </c>
      <c r="F302" s="6" t="str">
        <f t="shared" si="371"/>
        <v>FI</v>
      </c>
      <c r="G302" s="22" t="str">
        <f t="shared" si="403"/>
        <v>PASTI</v>
      </c>
      <c r="H302" s="6" t="s">
        <v>42</v>
      </c>
      <c r="I302" s="42" t="s">
        <v>224</v>
      </c>
      <c r="J302" s="42" t="s">
        <v>224</v>
      </c>
      <c r="K302" s="42" t="s">
        <v>224</v>
      </c>
      <c r="L302" s="42" t="str">
        <f t="shared" si="404"/>
        <v/>
      </c>
      <c r="M302" s="43" t="str">
        <f t="shared" si="401"/>
        <v/>
      </c>
      <c r="N302" s="43" t="str">
        <f t="shared" si="399"/>
        <v/>
      </c>
      <c r="O302" s="43" t="str">
        <f t="shared" si="400"/>
        <v/>
      </c>
      <c r="P302" s="32"/>
      <c r="Q302" s="32"/>
      <c r="R302" s="48" t="s">
        <v>171</v>
      </c>
      <c r="S302" s="50" t="s">
        <v>171</v>
      </c>
      <c r="T302" s="50" t="s">
        <v>171</v>
      </c>
      <c r="U302" s="50" t="s">
        <v>171</v>
      </c>
      <c r="V302" s="50" t="s">
        <v>171</v>
      </c>
      <c r="W302" s="50" t="s">
        <v>171</v>
      </c>
      <c r="X302" s="50" t="s">
        <v>171</v>
      </c>
      <c r="Y302" s="50" t="s">
        <v>171</v>
      </c>
      <c r="Z302" s="50" t="s">
        <v>171</v>
      </c>
      <c r="AA302" s="50" t="s">
        <v>171</v>
      </c>
      <c r="AB302" s="50" t="s">
        <v>171</v>
      </c>
      <c r="AC302" s="50" t="s">
        <v>171</v>
      </c>
      <c r="AD302" s="50" t="s">
        <v>171</v>
      </c>
      <c r="AE302" s="50" t="s">
        <v>171</v>
      </c>
      <c r="AF302" s="50" t="s">
        <v>171</v>
      </c>
      <c r="AG302" s="50" t="s">
        <v>171</v>
      </c>
      <c r="AH302" s="50" t="s">
        <v>171</v>
      </c>
      <c r="AI302" s="50" t="s">
        <v>171</v>
      </c>
      <c r="AJ302" s="50" t="s">
        <v>171</v>
      </c>
      <c r="AK302" s="50" t="s">
        <v>171</v>
      </c>
      <c r="AL302" s="50" t="s">
        <v>171</v>
      </c>
    </row>
    <row r="303" spans="2:38">
      <c r="B303" s="60">
        <v>160</v>
      </c>
      <c r="C303" s="61" t="s">
        <v>21</v>
      </c>
      <c r="D303" s="5" t="str">
        <f t="shared" si="402"/>
        <v xml:space="preserve">\I: </v>
      </c>
      <c r="E303" s="61" t="s">
        <v>170</v>
      </c>
      <c r="F303" s="5" t="str">
        <f t="shared" si="371"/>
        <v>FI</v>
      </c>
      <c r="G303" s="36" t="str">
        <f t="shared" si="403"/>
        <v>PASTI</v>
      </c>
      <c r="H303" s="5" t="s">
        <v>169</v>
      </c>
      <c r="I303" s="52" t="s">
        <v>224</v>
      </c>
      <c r="J303" s="52" t="s">
        <v>224</v>
      </c>
      <c r="K303" s="52" t="s">
        <v>224</v>
      </c>
      <c r="L303" s="52" t="str">
        <f t="shared" si="404"/>
        <v/>
      </c>
      <c r="M303" s="44" t="str">
        <f t="shared" si="401"/>
        <v/>
      </c>
      <c r="N303" s="44" t="str">
        <f t="shared" si="399"/>
        <v/>
      </c>
      <c r="O303" s="44" t="str">
        <f t="shared" si="400"/>
        <v/>
      </c>
      <c r="P303" s="32"/>
      <c r="Q303" s="32"/>
      <c r="R303" s="49" t="s">
        <v>171</v>
      </c>
      <c r="S303" s="51" t="s">
        <v>171</v>
      </c>
      <c r="T303" s="51" t="s">
        <v>171</v>
      </c>
      <c r="U303" s="51" t="s">
        <v>171</v>
      </c>
      <c r="V303" s="51" t="s">
        <v>171</v>
      </c>
      <c r="W303" s="51" t="s">
        <v>171</v>
      </c>
      <c r="X303" s="51" t="s">
        <v>171</v>
      </c>
      <c r="Y303" s="51" t="s">
        <v>171</v>
      </c>
      <c r="Z303" s="51" t="s">
        <v>171</v>
      </c>
      <c r="AA303" s="51" t="s">
        <v>171</v>
      </c>
      <c r="AB303" s="51" t="s">
        <v>171</v>
      </c>
      <c r="AC303" s="51" t="s">
        <v>171</v>
      </c>
      <c r="AD303" s="51" t="s">
        <v>171</v>
      </c>
      <c r="AE303" s="51" t="s">
        <v>171</v>
      </c>
      <c r="AF303" s="51" t="s">
        <v>171</v>
      </c>
      <c r="AG303" s="51" t="s">
        <v>171</v>
      </c>
      <c r="AH303" s="51" t="s">
        <v>171</v>
      </c>
      <c r="AI303" s="51" t="s">
        <v>171</v>
      </c>
      <c r="AJ303" s="51" t="s">
        <v>171</v>
      </c>
      <c r="AK303" s="51" t="s">
        <v>171</v>
      </c>
      <c r="AL303" s="51" t="s">
        <v>171</v>
      </c>
    </row>
    <row r="304" spans="2:38">
      <c r="B304" s="26">
        <v>9</v>
      </c>
      <c r="C304" t="s">
        <v>1</v>
      </c>
      <c r="D304" s="6" t="str">
        <f>IF(SUM(I304:O304)=0,"\I: ","ELE")</f>
        <v xml:space="preserve">\I: </v>
      </c>
      <c r="E304" s="11" t="s">
        <v>70</v>
      </c>
      <c r="F304" s="34" t="s">
        <v>112</v>
      </c>
      <c r="G304" s="22" t="str">
        <f>$G$7</f>
        <v>PASTI</v>
      </c>
      <c r="H304" s="22" t="s">
        <v>40</v>
      </c>
      <c r="I304" s="42" t="str">
        <f>$L304</f>
        <v/>
      </c>
      <c r="J304" s="42" t="str">
        <f>$L304</f>
        <v/>
      </c>
      <c r="K304" s="42" t="str">
        <f>$L304</f>
        <v/>
      </c>
      <c r="L304" s="42" t="str">
        <f>IF(R304="","",R304/4)</f>
        <v/>
      </c>
      <c r="M304" s="43" t="str">
        <f>IF(SUM(S304:AB304)=0,"",SUM(S304:AB304))</f>
        <v/>
      </c>
      <c r="N304" s="43" t="str">
        <f>IF(SUM(AC304:AG304)=0,"",SUM(AC304:AG304))</f>
        <v/>
      </c>
      <c r="O304" s="43" t="str">
        <f>IF(SUM(AH304:AL304)=0,"",SUM(AH304:AL304))</f>
        <v/>
      </c>
      <c r="P304" s="32"/>
      <c r="Q304" s="32"/>
      <c r="R304" s="48" t="s">
        <v>171</v>
      </c>
      <c r="S304" s="50" t="s">
        <v>171</v>
      </c>
      <c r="T304" s="50" t="s">
        <v>171</v>
      </c>
      <c r="U304" s="50" t="s">
        <v>171</v>
      </c>
      <c r="V304" s="50" t="s">
        <v>171</v>
      </c>
      <c r="W304" s="50" t="s">
        <v>171</v>
      </c>
      <c r="X304" s="50" t="s">
        <v>171</v>
      </c>
      <c r="Y304" s="50" t="s">
        <v>171</v>
      </c>
      <c r="Z304" s="50" t="s">
        <v>171</v>
      </c>
      <c r="AA304" s="50" t="s">
        <v>171</v>
      </c>
      <c r="AB304" s="50" t="s">
        <v>171</v>
      </c>
      <c r="AC304" s="50" t="s">
        <v>171</v>
      </c>
      <c r="AD304" s="50" t="s">
        <v>171</v>
      </c>
      <c r="AE304" s="50" t="s">
        <v>171</v>
      </c>
      <c r="AF304" s="50" t="s">
        <v>171</v>
      </c>
      <c r="AG304" s="50" t="s">
        <v>171</v>
      </c>
      <c r="AH304" s="50" t="s">
        <v>171</v>
      </c>
      <c r="AI304" s="50" t="s">
        <v>171</v>
      </c>
      <c r="AJ304" s="50" t="s">
        <v>171</v>
      </c>
      <c r="AK304" s="50" t="s">
        <v>171</v>
      </c>
      <c r="AL304" s="50" t="s">
        <v>171</v>
      </c>
    </row>
    <row r="305" spans="2:38">
      <c r="B305" s="26"/>
      <c r="C305" s="23" t="s">
        <v>92</v>
      </c>
      <c r="D305" s="6" t="str">
        <f t="shared" ref="D305" si="405">IF(SUM(I305:O305)=0,"\I: ","ELE")</f>
        <v>ELE</v>
      </c>
      <c r="E305" s="11" t="s">
        <v>71</v>
      </c>
      <c r="F305" s="6" t="str">
        <f>F304</f>
        <v>FR</v>
      </c>
      <c r="G305" s="22" t="str">
        <f>$G$7</f>
        <v>PASTI</v>
      </c>
      <c r="H305" t="s">
        <v>41</v>
      </c>
      <c r="I305" s="42">
        <f>IF(SUM(I306:I308)=0,"",SUM(I306:I308))</f>
        <v>2633.5750000000003</v>
      </c>
      <c r="J305" s="42">
        <f t="shared" ref="J305:L305" si="406">IF(SUM(J306:J308)=0,"",SUM(J306:J308))</f>
        <v>2633.5750000000003</v>
      </c>
      <c r="K305" s="42">
        <f t="shared" si="406"/>
        <v>2633.5750000000003</v>
      </c>
      <c r="L305" s="42">
        <f t="shared" si="406"/>
        <v>2633.5750000000003</v>
      </c>
      <c r="M305" s="43" t="str">
        <f>IF(SUM(M306:M308)=0,"",SUM(M306:M308))</f>
        <v/>
      </c>
      <c r="N305" s="43" t="str">
        <f t="shared" ref="N305:O305" si="407">IF(SUM(N306:N308)=0,"",SUM(N306:N308))</f>
        <v/>
      </c>
      <c r="O305" s="43" t="str">
        <f t="shared" si="407"/>
        <v/>
      </c>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row>
    <row r="306" spans="2:38">
      <c r="B306" s="26">
        <v>14</v>
      </c>
      <c r="C306" s="30" t="s">
        <v>2</v>
      </c>
      <c r="D306" s="6" t="s">
        <v>90</v>
      </c>
      <c r="E306" s="26"/>
      <c r="F306" s="6" t="str">
        <f t="shared" ref="F306:F330" si="408">F305</f>
        <v>FR</v>
      </c>
      <c r="G306" s="6" t="s">
        <v>90</v>
      </c>
      <c r="H306" s="28"/>
      <c r="I306" s="33" t="str">
        <f>$L306</f>
        <v/>
      </c>
      <c r="J306" s="33" t="str">
        <f t="shared" ref="I306:K308" si="409">$L306</f>
        <v/>
      </c>
      <c r="K306" s="33" t="str">
        <f t="shared" si="409"/>
        <v/>
      </c>
      <c r="L306" s="33" t="str">
        <f>IF(R306="","",R306/4)</f>
        <v/>
      </c>
      <c r="M306" s="33" t="str">
        <f>IF(SUM(S306:AB306)=0,"",SUM(S306:AB306))</f>
        <v/>
      </c>
      <c r="N306" s="33" t="str">
        <f>IF(SUM(AC306:AG306)=0,"",SUM(AC306:AG306))</f>
        <v/>
      </c>
      <c r="O306" s="33" t="str">
        <f>IF(SUM(AH306:AL306)=0,"",SUM(AH306:AL306))</f>
        <v/>
      </c>
      <c r="P306" s="33"/>
      <c r="Q306" s="33"/>
      <c r="R306" s="48" t="s">
        <v>171</v>
      </c>
      <c r="S306" s="50" t="s">
        <v>171</v>
      </c>
      <c r="T306" s="50" t="s">
        <v>171</v>
      </c>
      <c r="U306" s="50" t="s">
        <v>171</v>
      </c>
      <c r="V306" s="50" t="s">
        <v>171</v>
      </c>
      <c r="W306" s="50" t="s">
        <v>171</v>
      </c>
      <c r="X306" s="50" t="s">
        <v>171</v>
      </c>
      <c r="Y306" s="50" t="s">
        <v>171</v>
      </c>
      <c r="Z306" s="50" t="s">
        <v>171</v>
      </c>
      <c r="AA306" s="50" t="s">
        <v>171</v>
      </c>
      <c r="AB306" s="50" t="s">
        <v>171</v>
      </c>
      <c r="AC306" s="50" t="s">
        <v>171</v>
      </c>
      <c r="AD306" s="50" t="s">
        <v>171</v>
      </c>
      <c r="AE306" s="50" t="s">
        <v>171</v>
      </c>
      <c r="AF306" s="50" t="s">
        <v>171</v>
      </c>
      <c r="AG306" s="50" t="s">
        <v>171</v>
      </c>
      <c r="AH306" s="50" t="s">
        <v>171</v>
      </c>
      <c r="AI306" s="50" t="s">
        <v>171</v>
      </c>
      <c r="AJ306" s="50" t="s">
        <v>171</v>
      </c>
      <c r="AK306" s="50" t="s">
        <v>171</v>
      </c>
      <c r="AL306" s="50" t="s">
        <v>171</v>
      </c>
    </row>
    <row r="307" spans="2:38">
      <c r="B307" s="26">
        <v>19</v>
      </c>
      <c r="C307" s="30" t="s">
        <v>99</v>
      </c>
      <c r="D307" s="6" t="s">
        <v>90</v>
      </c>
      <c r="E307" s="26"/>
      <c r="F307" s="6" t="str">
        <f t="shared" si="408"/>
        <v>FR</v>
      </c>
      <c r="G307" s="6" t="s">
        <v>90</v>
      </c>
      <c r="H307" s="28"/>
      <c r="I307" s="33">
        <f t="shared" si="409"/>
        <v>88</v>
      </c>
      <c r="J307" s="33">
        <f t="shared" si="409"/>
        <v>88</v>
      </c>
      <c r="K307" s="33">
        <f t="shared" si="409"/>
        <v>88</v>
      </c>
      <c r="L307" s="33">
        <f>IF(R307="","",R307/4)</f>
        <v>88</v>
      </c>
      <c r="M307" s="33" t="str">
        <f t="shared" ref="M307:M308" si="410">IF(SUM(S307:AB307)=0,"",SUM(S307:AB307))</f>
        <v/>
      </c>
      <c r="N307" s="33" t="str">
        <f t="shared" ref="N307:N308" si="411">IF(SUM(AC307:AG307)=0,"",SUM(AC307:AG307))</f>
        <v/>
      </c>
      <c r="O307" s="33" t="str">
        <f t="shared" ref="O307:O308" si="412">IF(SUM(AH307:AL307)=0,"",SUM(AH307:AL307))</f>
        <v/>
      </c>
      <c r="P307" s="33"/>
      <c r="Q307" s="33"/>
      <c r="R307" s="48">
        <v>352</v>
      </c>
      <c r="S307" s="50" t="s">
        <v>171</v>
      </c>
      <c r="T307" s="50" t="s">
        <v>171</v>
      </c>
      <c r="U307" s="50" t="s">
        <v>171</v>
      </c>
      <c r="V307" s="50" t="s">
        <v>171</v>
      </c>
      <c r="W307" s="50" t="s">
        <v>171</v>
      </c>
      <c r="X307" s="50" t="s">
        <v>171</v>
      </c>
      <c r="Y307" s="50" t="s">
        <v>171</v>
      </c>
      <c r="Z307" s="50" t="s">
        <v>171</v>
      </c>
      <c r="AA307" s="50" t="s">
        <v>171</v>
      </c>
      <c r="AB307" s="50" t="s">
        <v>171</v>
      </c>
      <c r="AC307" s="50" t="s">
        <v>171</v>
      </c>
      <c r="AD307" s="50" t="s">
        <v>171</v>
      </c>
      <c r="AE307" s="50" t="s">
        <v>171</v>
      </c>
      <c r="AF307" s="50" t="s">
        <v>171</v>
      </c>
      <c r="AG307" s="50" t="s">
        <v>171</v>
      </c>
      <c r="AH307" s="50" t="s">
        <v>171</v>
      </c>
      <c r="AI307" s="50" t="s">
        <v>171</v>
      </c>
      <c r="AJ307" s="50" t="s">
        <v>171</v>
      </c>
      <c r="AK307" s="50" t="s">
        <v>171</v>
      </c>
      <c r="AL307" s="50" t="s">
        <v>171</v>
      </c>
    </row>
    <row r="308" spans="2:38">
      <c r="B308" s="26">
        <v>24</v>
      </c>
      <c r="C308" s="30" t="s">
        <v>4</v>
      </c>
      <c r="D308" s="6" t="s">
        <v>90</v>
      </c>
      <c r="E308" s="26"/>
      <c r="F308" s="6" t="str">
        <f t="shared" si="408"/>
        <v>FR</v>
      </c>
      <c r="G308" s="6" t="s">
        <v>90</v>
      </c>
      <c r="H308" s="28"/>
      <c r="I308" s="33">
        <f t="shared" si="409"/>
        <v>2545.5750000000003</v>
      </c>
      <c r="J308" s="33">
        <f t="shared" si="409"/>
        <v>2545.5750000000003</v>
      </c>
      <c r="K308" s="33">
        <f t="shared" si="409"/>
        <v>2545.5750000000003</v>
      </c>
      <c r="L308" s="33">
        <f>IF(R308="","",R308/4)</f>
        <v>2545.5750000000003</v>
      </c>
      <c r="M308" s="33" t="str">
        <f t="shared" si="410"/>
        <v/>
      </c>
      <c r="N308" s="33" t="str">
        <f t="shared" si="411"/>
        <v/>
      </c>
      <c r="O308" s="33" t="str">
        <f t="shared" si="412"/>
        <v/>
      </c>
      <c r="P308" s="33"/>
      <c r="Q308" s="33"/>
      <c r="R308" s="48">
        <v>10182.300000000001</v>
      </c>
      <c r="S308" s="50" t="s">
        <v>171</v>
      </c>
      <c r="T308" s="50" t="s">
        <v>171</v>
      </c>
      <c r="U308" s="50" t="s">
        <v>171</v>
      </c>
      <c r="V308" s="50" t="s">
        <v>171</v>
      </c>
      <c r="W308" s="50" t="s">
        <v>171</v>
      </c>
      <c r="X308" s="50" t="s">
        <v>171</v>
      </c>
      <c r="Y308" s="50" t="s">
        <v>171</v>
      </c>
      <c r="Z308" s="50" t="s">
        <v>171</v>
      </c>
      <c r="AA308" s="50" t="s">
        <v>171</v>
      </c>
      <c r="AB308" s="50" t="s">
        <v>171</v>
      </c>
      <c r="AC308" s="50" t="s">
        <v>171</v>
      </c>
      <c r="AD308" s="50" t="s">
        <v>171</v>
      </c>
      <c r="AE308" s="50" t="s">
        <v>171</v>
      </c>
      <c r="AF308" s="50" t="s">
        <v>171</v>
      </c>
      <c r="AG308" s="50" t="s">
        <v>171</v>
      </c>
      <c r="AH308" s="50" t="s">
        <v>171</v>
      </c>
      <c r="AI308" s="50" t="s">
        <v>171</v>
      </c>
      <c r="AJ308" s="50" t="s">
        <v>171</v>
      </c>
      <c r="AK308" s="50" t="s">
        <v>171</v>
      </c>
      <c r="AL308" s="50" t="s">
        <v>171</v>
      </c>
    </row>
    <row r="309" spans="2:38">
      <c r="B309" s="26"/>
      <c r="C309" s="23" t="s">
        <v>92</v>
      </c>
      <c r="D309" s="6" t="str">
        <f t="shared" ref="D309" si="413">IF(SUM(I309:O309)=0,"\I: ","ELE")</f>
        <v xml:space="preserve">\I: </v>
      </c>
      <c r="E309" s="11" t="s">
        <v>75</v>
      </c>
      <c r="F309" s="6" t="str">
        <f t="shared" si="408"/>
        <v>FR</v>
      </c>
      <c r="G309" s="22" t="str">
        <f>$G$7</f>
        <v>PASTI</v>
      </c>
      <c r="H309" t="s">
        <v>45</v>
      </c>
      <c r="I309" s="42" t="str">
        <f>IF(SUM(I310:I312)=0,"",SUM(I310:I312))</f>
        <v/>
      </c>
      <c r="J309" s="42" t="str">
        <f t="shared" ref="J309:K309" si="414">IF(SUM(J310:J312)=0,"",SUM(J310:J312))</f>
        <v/>
      </c>
      <c r="K309" s="42" t="str">
        <f t="shared" si="414"/>
        <v/>
      </c>
      <c r="L309" s="42" t="str">
        <f>IF(SUM(L310:L312)=0,"",SUM(L310:L312))</f>
        <v/>
      </c>
      <c r="M309" s="43" t="str">
        <f>IF(SUM(M310:M312)=0,"",SUM(M310:M312))</f>
        <v/>
      </c>
      <c r="N309" s="43" t="str">
        <f>IF(SUM(N310:N312)=0,"",SUM(N310:N312))</f>
        <v/>
      </c>
      <c r="O309" s="43" t="str">
        <f>IF(SUM(O310:O312)=0,"",SUM(O310:O312))</f>
        <v/>
      </c>
      <c r="P309" s="32"/>
      <c r="Q309" s="32"/>
      <c r="R309" s="43"/>
      <c r="S309" s="43"/>
      <c r="T309" s="43"/>
      <c r="U309" s="43"/>
      <c r="V309" s="43"/>
      <c r="W309" s="43"/>
      <c r="X309" s="43"/>
      <c r="Y309" s="43"/>
      <c r="Z309" s="43"/>
      <c r="AA309" s="43"/>
      <c r="AB309" s="43" t="s">
        <v>171</v>
      </c>
      <c r="AC309" s="43"/>
      <c r="AD309" s="43"/>
      <c r="AE309" s="43"/>
      <c r="AF309" s="43"/>
      <c r="AG309" s="43" t="s">
        <v>171</v>
      </c>
      <c r="AH309" s="43"/>
      <c r="AI309" s="43"/>
      <c r="AJ309" s="43"/>
      <c r="AK309" s="43"/>
      <c r="AL309" s="43"/>
    </row>
    <row r="310" spans="2:38">
      <c r="B310" s="26">
        <v>35</v>
      </c>
      <c r="C310" s="30" t="s">
        <v>2</v>
      </c>
      <c r="D310" s="6" t="s">
        <v>90</v>
      </c>
      <c r="E310" s="26"/>
      <c r="F310" s="6" t="str">
        <f t="shared" si="408"/>
        <v>FR</v>
      </c>
      <c r="G310" s="6" t="s">
        <v>90</v>
      </c>
      <c r="H310" s="28"/>
      <c r="I310" s="33" t="str">
        <f t="shared" ref="I310:K314" si="415">$L310</f>
        <v/>
      </c>
      <c r="J310" s="33" t="str">
        <f t="shared" si="415"/>
        <v/>
      </c>
      <c r="K310" s="33" t="str">
        <f t="shared" si="415"/>
        <v/>
      </c>
      <c r="L310" s="33" t="str">
        <f>IF(R310="","",R310/4)</f>
        <v/>
      </c>
      <c r="M310" s="33" t="str">
        <f>IF(SUM(S310:AB310)=0,"",SUM(S310:AB310))</f>
        <v/>
      </c>
      <c r="N310" s="33" t="str">
        <f>IF(SUM(AC310:AG310)=0,"",SUM(AC310:AG310))</f>
        <v/>
      </c>
      <c r="O310" s="33" t="str">
        <f>IF(SUM(AH310:AL310)=0,"",SUM(AH310:AL310))</f>
        <v/>
      </c>
      <c r="P310" s="33"/>
      <c r="Q310" s="33"/>
      <c r="R310" s="48" t="s">
        <v>171</v>
      </c>
      <c r="S310" s="50" t="s">
        <v>171</v>
      </c>
      <c r="T310" s="50" t="s">
        <v>171</v>
      </c>
      <c r="U310" s="50" t="s">
        <v>171</v>
      </c>
      <c r="V310" s="50" t="s">
        <v>171</v>
      </c>
      <c r="W310" s="50" t="s">
        <v>171</v>
      </c>
      <c r="X310" s="50" t="s">
        <v>171</v>
      </c>
      <c r="Y310" s="50" t="s">
        <v>171</v>
      </c>
      <c r="Z310" s="50" t="s">
        <v>171</v>
      </c>
      <c r="AA310" s="50" t="s">
        <v>171</v>
      </c>
      <c r="AB310" s="50" t="s">
        <v>171</v>
      </c>
      <c r="AC310" s="50" t="s">
        <v>171</v>
      </c>
      <c r="AD310" s="50" t="s">
        <v>171</v>
      </c>
      <c r="AE310" s="50" t="s">
        <v>171</v>
      </c>
      <c r="AF310" s="50" t="s">
        <v>171</v>
      </c>
      <c r="AG310" s="50" t="s">
        <v>171</v>
      </c>
      <c r="AH310" s="50" t="s">
        <v>171</v>
      </c>
      <c r="AI310" s="50" t="s">
        <v>171</v>
      </c>
      <c r="AJ310" s="50" t="s">
        <v>171</v>
      </c>
      <c r="AK310" s="50" t="s">
        <v>171</v>
      </c>
      <c r="AL310" s="50" t="s">
        <v>171</v>
      </c>
    </row>
    <row r="311" spans="2:38">
      <c r="B311" s="26">
        <v>40</v>
      </c>
      <c r="C311" s="30" t="s">
        <v>99</v>
      </c>
      <c r="D311" s="6" t="s">
        <v>90</v>
      </c>
      <c r="E311" s="26"/>
      <c r="F311" s="6" t="str">
        <f t="shared" si="408"/>
        <v>FR</v>
      </c>
      <c r="G311" s="6" t="s">
        <v>90</v>
      </c>
      <c r="H311" s="28"/>
      <c r="I311" s="33" t="str">
        <f t="shared" si="415"/>
        <v/>
      </c>
      <c r="J311" s="33" t="str">
        <f t="shared" si="415"/>
        <v/>
      </c>
      <c r="K311" s="33" t="str">
        <f t="shared" si="415"/>
        <v/>
      </c>
      <c r="L311" s="33" t="str">
        <f>IF(R311="","",R311/4)</f>
        <v/>
      </c>
      <c r="M311" s="33" t="str">
        <f t="shared" ref="M311:M312" si="416">IF(SUM(S311:AB311)=0,"",SUM(S311:AB311))</f>
        <v/>
      </c>
      <c r="N311" s="33" t="str">
        <f t="shared" ref="N311:N312" si="417">IF(SUM(AC311:AG311)=0,"",SUM(AC311:AG311))</f>
        <v/>
      </c>
      <c r="O311" s="33" t="str">
        <f t="shared" ref="O311:O312" si="418">IF(SUM(AH311:AL311)=0,"",SUM(AH311:AL311))</f>
        <v/>
      </c>
      <c r="P311" s="33"/>
      <c r="Q311" s="33"/>
      <c r="R311" s="48" t="s">
        <v>171</v>
      </c>
      <c r="S311" s="50" t="s">
        <v>171</v>
      </c>
      <c r="T311" s="50" t="s">
        <v>171</v>
      </c>
      <c r="U311" s="50" t="s">
        <v>171</v>
      </c>
      <c r="V311" s="50" t="s">
        <v>171</v>
      </c>
      <c r="W311" s="50" t="s">
        <v>171</v>
      </c>
      <c r="X311" s="50" t="s">
        <v>171</v>
      </c>
      <c r="Y311" s="50" t="s">
        <v>171</v>
      </c>
      <c r="Z311" s="50" t="s">
        <v>171</v>
      </c>
      <c r="AA311" s="50" t="s">
        <v>171</v>
      </c>
      <c r="AB311" s="50" t="s">
        <v>171</v>
      </c>
      <c r="AC311" s="50" t="s">
        <v>171</v>
      </c>
      <c r="AD311" s="50" t="s">
        <v>171</v>
      </c>
      <c r="AE311" s="50" t="s">
        <v>171</v>
      </c>
      <c r="AF311" s="50" t="s">
        <v>171</v>
      </c>
      <c r="AG311" s="50" t="s">
        <v>171</v>
      </c>
      <c r="AH311" s="50" t="s">
        <v>171</v>
      </c>
      <c r="AI311" s="50" t="s">
        <v>171</v>
      </c>
      <c r="AJ311" s="50" t="s">
        <v>171</v>
      </c>
      <c r="AK311" s="50" t="s">
        <v>171</v>
      </c>
      <c r="AL311" s="50" t="s">
        <v>171</v>
      </c>
    </row>
    <row r="312" spans="2:38">
      <c r="B312" s="26">
        <v>45</v>
      </c>
      <c r="C312" s="30" t="s">
        <v>4</v>
      </c>
      <c r="D312" s="6" t="s">
        <v>90</v>
      </c>
      <c r="E312" s="26"/>
      <c r="F312" s="6" t="str">
        <f t="shared" si="408"/>
        <v>FR</v>
      </c>
      <c r="G312" s="6" t="s">
        <v>90</v>
      </c>
      <c r="H312" s="28"/>
      <c r="I312" s="33" t="str">
        <f t="shared" si="415"/>
        <v/>
      </c>
      <c r="J312" s="33" t="str">
        <f t="shared" si="415"/>
        <v/>
      </c>
      <c r="K312" s="33" t="str">
        <f t="shared" si="415"/>
        <v/>
      </c>
      <c r="L312" s="33" t="str">
        <f>IF(R312="","",R312/4)</f>
        <v/>
      </c>
      <c r="M312" s="33" t="str">
        <f t="shared" si="416"/>
        <v/>
      </c>
      <c r="N312" s="33" t="str">
        <f t="shared" si="417"/>
        <v/>
      </c>
      <c r="O312" s="33" t="str">
        <f t="shared" si="418"/>
        <v/>
      </c>
      <c r="P312" s="33"/>
      <c r="Q312" s="33"/>
      <c r="R312" s="48" t="s">
        <v>171</v>
      </c>
      <c r="S312" s="50" t="s">
        <v>171</v>
      </c>
      <c r="T312" s="50" t="s">
        <v>171</v>
      </c>
      <c r="U312" s="50" t="s">
        <v>171</v>
      </c>
      <c r="V312" s="50" t="s">
        <v>171</v>
      </c>
      <c r="W312" s="50" t="s">
        <v>171</v>
      </c>
      <c r="X312" s="50" t="s">
        <v>171</v>
      </c>
      <c r="Y312" s="50" t="s">
        <v>171</v>
      </c>
      <c r="Z312" s="50" t="s">
        <v>171</v>
      </c>
      <c r="AA312" s="50" t="s">
        <v>171</v>
      </c>
      <c r="AB312" s="50" t="s">
        <v>171</v>
      </c>
      <c r="AC312" s="50" t="s">
        <v>171</v>
      </c>
      <c r="AD312" s="50" t="s">
        <v>171</v>
      </c>
      <c r="AE312" s="50" t="s">
        <v>171</v>
      </c>
      <c r="AF312" s="50" t="s">
        <v>171</v>
      </c>
      <c r="AG312" s="50" t="s">
        <v>171</v>
      </c>
      <c r="AH312" s="50" t="s">
        <v>171</v>
      </c>
      <c r="AI312" s="50" t="s">
        <v>171</v>
      </c>
      <c r="AJ312" s="50" t="s">
        <v>171</v>
      </c>
      <c r="AK312" s="50" t="s">
        <v>171</v>
      </c>
      <c r="AL312" s="50" t="s">
        <v>171</v>
      </c>
    </row>
    <row r="313" spans="2:38">
      <c r="B313" s="31">
        <v>51</v>
      </c>
      <c r="C313" t="s">
        <v>7</v>
      </c>
      <c r="D313" s="6" t="str">
        <f t="shared" ref="D313:D315" si="419">IF(SUM(I313:O313)=0,"\I: ","ELE")</f>
        <v>ELE</v>
      </c>
      <c r="E313" s="11" t="s">
        <v>76</v>
      </c>
      <c r="F313" s="6" t="str">
        <f t="shared" si="408"/>
        <v>FR</v>
      </c>
      <c r="G313" s="22" t="str">
        <f t="shared" ref="G313:G315" si="420">$G$7</f>
        <v>PASTI</v>
      </c>
      <c r="H313" t="s">
        <v>46</v>
      </c>
      <c r="I313" s="42">
        <f t="shared" si="415"/>
        <v>28</v>
      </c>
      <c r="J313" s="42">
        <f t="shared" si="415"/>
        <v>28</v>
      </c>
      <c r="K313" s="42">
        <f t="shared" si="415"/>
        <v>28</v>
      </c>
      <c r="L313" s="42">
        <f>IF(R313="","",R313/4)</f>
        <v>28</v>
      </c>
      <c r="M313" s="43">
        <f>IF(SUM(S313:AB313)=0,"",SUM(S313:AB313))</f>
        <v>4227.3</v>
      </c>
      <c r="N313" s="43">
        <f>IF(SUM(AC313:AG313)=0,"",SUM(AC313:AG313))</f>
        <v>1616.8</v>
      </c>
      <c r="O313" s="43" t="str">
        <f>IF(SUM(AH313:AL313)=0,"",SUM(AH313:AL313))</f>
        <v/>
      </c>
      <c r="P313" s="32"/>
      <c r="Q313" s="32"/>
      <c r="R313" s="48">
        <v>112</v>
      </c>
      <c r="S313" s="50">
        <v>407.3</v>
      </c>
      <c r="T313" s="50" t="s">
        <v>171</v>
      </c>
      <c r="U313" s="50" t="s">
        <v>171</v>
      </c>
      <c r="V313" s="50" t="s">
        <v>171</v>
      </c>
      <c r="W313" s="50">
        <v>780</v>
      </c>
      <c r="X313" s="50" t="s">
        <v>171</v>
      </c>
      <c r="Y313" s="50" t="s">
        <v>171</v>
      </c>
      <c r="Z313" s="50" t="s">
        <v>171</v>
      </c>
      <c r="AA313" s="50">
        <v>870</v>
      </c>
      <c r="AB313" s="50">
        <v>2170</v>
      </c>
      <c r="AC313" s="50">
        <v>402</v>
      </c>
      <c r="AD313" s="50">
        <v>802</v>
      </c>
      <c r="AE313" s="50">
        <v>412.8</v>
      </c>
      <c r="AF313" s="50" t="s">
        <v>171</v>
      </c>
      <c r="AG313" s="50" t="s">
        <v>171</v>
      </c>
      <c r="AH313" s="50" t="s">
        <v>171</v>
      </c>
      <c r="AI313" s="50" t="s">
        <v>171</v>
      </c>
      <c r="AJ313" s="50" t="s">
        <v>171</v>
      </c>
      <c r="AK313" s="50" t="s">
        <v>171</v>
      </c>
      <c r="AL313" s="50" t="s">
        <v>171</v>
      </c>
    </row>
    <row r="314" spans="2:38">
      <c r="B314" s="26">
        <v>56</v>
      </c>
      <c r="C314" t="s">
        <v>8</v>
      </c>
      <c r="D314" s="6" t="str">
        <f t="shared" si="419"/>
        <v>ELE</v>
      </c>
      <c r="E314" s="11" t="s">
        <v>77</v>
      </c>
      <c r="F314" s="6" t="str">
        <f t="shared" si="408"/>
        <v>FR</v>
      </c>
      <c r="G314" s="22" t="str">
        <f t="shared" si="420"/>
        <v>PASTI</v>
      </c>
      <c r="H314" t="s">
        <v>47</v>
      </c>
      <c r="I314" s="42">
        <f t="shared" si="415"/>
        <v>74.830000000000013</v>
      </c>
      <c r="J314" s="42">
        <f t="shared" si="415"/>
        <v>74.830000000000013</v>
      </c>
      <c r="K314" s="42">
        <f t="shared" si="415"/>
        <v>74.830000000000013</v>
      </c>
      <c r="L314" s="42">
        <f>IF(R314="","",R314/4)</f>
        <v>74.830000000000013</v>
      </c>
      <c r="M314" s="43">
        <f t="shared" ref="M314" si="421">IF(SUM(S314:AB314)=0,"",SUM(S314:AB314))</f>
        <v>412.83</v>
      </c>
      <c r="N314" s="43" t="str">
        <f t="shared" ref="N314" si="422">IF(SUM(AC314:AG314)=0,"",SUM(AC314:AG314))</f>
        <v/>
      </c>
      <c r="O314" s="43">
        <f t="shared" ref="O314" si="423">IF(SUM(AH314:AL314)=0,"",SUM(AH314:AL314))</f>
        <v>3.15</v>
      </c>
      <c r="P314" s="32"/>
      <c r="Q314" s="32"/>
      <c r="R314" s="48">
        <v>299.32000000000005</v>
      </c>
      <c r="S314" s="50" t="s">
        <v>171</v>
      </c>
      <c r="T314" s="50" t="s">
        <v>171</v>
      </c>
      <c r="U314" s="50" t="s">
        <v>171</v>
      </c>
      <c r="V314" s="50">
        <v>0.03</v>
      </c>
      <c r="W314" s="50">
        <v>10.199999999999999</v>
      </c>
      <c r="X314" s="50" t="s">
        <v>171</v>
      </c>
      <c r="Y314" s="50">
        <v>9.6</v>
      </c>
      <c r="Z314" s="50" t="s">
        <v>171</v>
      </c>
      <c r="AA314" s="50">
        <v>350</v>
      </c>
      <c r="AB314" s="50">
        <v>43</v>
      </c>
      <c r="AC314" s="50" t="s">
        <v>171</v>
      </c>
      <c r="AD314" s="50" t="s">
        <v>171</v>
      </c>
      <c r="AE314" s="50" t="s">
        <v>171</v>
      </c>
      <c r="AF314" s="50" t="s">
        <v>171</v>
      </c>
      <c r="AG314" s="50" t="s">
        <v>171</v>
      </c>
      <c r="AH314" s="50" t="s">
        <v>171</v>
      </c>
      <c r="AI314" s="50">
        <v>3.15</v>
      </c>
      <c r="AJ314" s="50" t="s">
        <v>171</v>
      </c>
      <c r="AK314" s="50" t="s">
        <v>171</v>
      </c>
      <c r="AL314" s="50" t="s">
        <v>171</v>
      </c>
    </row>
    <row r="315" spans="2:38">
      <c r="B315" s="26"/>
      <c r="C315" s="23" t="s">
        <v>93</v>
      </c>
      <c r="D315" s="6" t="str">
        <f t="shared" si="419"/>
        <v>ELE</v>
      </c>
      <c r="E315" s="11" t="s">
        <v>78</v>
      </c>
      <c r="F315" s="6" t="str">
        <f t="shared" si="408"/>
        <v>FR</v>
      </c>
      <c r="G315" s="22" t="str">
        <f t="shared" si="420"/>
        <v>PASTI</v>
      </c>
      <c r="H315" t="s">
        <v>48</v>
      </c>
      <c r="I315" s="42">
        <f>IF(SUM(I316:I318)=0,"",SUM(I316:I318))</f>
        <v>213.78749999999999</v>
      </c>
      <c r="J315" s="42">
        <f t="shared" ref="J315:K315" si="424">IF(SUM(J316:J318)=0,"",SUM(J316:J318))</f>
        <v>213.78749999999999</v>
      </c>
      <c r="K315" s="42">
        <f t="shared" si="424"/>
        <v>213.78749999999999</v>
      </c>
      <c r="L315" s="42">
        <f>IF(SUM(L316:L318)=0,"",SUM(L316:L318))</f>
        <v>213.78749999999999</v>
      </c>
      <c r="M315" s="43" t="str">
        <f>IF(SUM(M316:M318)=0,"",SUM(M316:M318))</f>
        <v/>
      </c>
      <c r="N315" s="43">
        <f>IF(SUM(N316:N318)=0,"",SUM(N316:N318))</f>
        <v>37.800000000000011</v>
      </c>
      <c r="O315" s="43" t="str">
        <f>IF(SUM(O316:O318)=0,"",SUM(O316:O318))</f>
        <v/>
      </c>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row>
    <row r="316" spans="2:38">
      <c r="B316" s="26">
        <v>61</v>
      </c>
      <c r="C316" s="29" t="s">
        <v>4</v>
      </c>
      <c r="D316" s="6" t="s">
        <v>90</v>
      </c>
      <c r="E316" s="27"/>
      <c r="F316" s="6" t="str">
        <f t="shared" si="408"/>
        <v>FR</v>
      </c>
      <c r="G316" s="6" t="s">
        <v>90</v>
      </c>
      <c r="H316" s="28"/>
      <c r="I316" s="33">
        <f t="shared" ref="I316:K324" si="425">$L316</f>
        <v>26.8125</v>
      </c>
      <c r="J316" s="33">
        <f t="shared" si="425"/>
        <v>26.8125</v>
      </c>
      <c r="K316" s="33">
        <f t="shared" si="425"/>
        <v>26.8125</v>
      </c>
      <c r="L316" s="33">
        <f t="shared" ref="L316:L321" si="426">IF(R316="","",R316/4)</f>
        <v>26.8125</v>
      </c>
      <c r="M316" s="33" t="str">
        <f t="shared" ref="M316:M321" si="427">IF(SUM(S316:AB316)=0,"",SUM(S316:AB316))</f>
        <v/>
      </c>
      <c r="N316" s="33">
        <f t="shared" ref="N316:N321" si="428">IF(SUM(AC316:AG316)=0,"",SUM(AC316:AG316))</f>
        <v>37.800000000000011</v>
      </c>
      <c r="O316" s="33" t="str">
        <f t="shared" ref="O316:O321" si="429">IF(SUM(AH316:AL316)=0,"",SUM(AH316:AL316))</f>
        <v/>
      </c>
      <c r="P316" s="33"/>
      <c r="Q316" s="33"/>
      <c r="R316" s="48">
        <v>107.25</v>
      </c>
      <c r="S316" s="50" t="s">
        <v>171</v>
      </c>
      <c r="T316" s="50" t="s">
        <v>171</v>
      </c>
      <c r="U316" s="50" t="s">
        <v>171</v>
      </c>
      <c r="V316" s="50" t="s">
        <v>171</v>
      </c>
      <c r="W316" s="50" t="s">
        <v>171</v>
      </c>
      <c r="X316" s="50" t="s">
        <v>171</v>
      </c>
      <c r="Y316" s="50" t="s">
        <v>171</v>
      </c>
      <c r="Z316" s="50" t="s">
        <v>171</v>
      </c>
      <c r="AA316" s="50" t="s">
        <v>171</v>
      </c>
      <c r="AB316" s="50" t="s">
        <v>171</v>
      </c>
      <c r="AC316" s="50">
        <v>37.800000000000011</v>
      </c>
      <c r="AD316" s="50" t="s">
        <v>171</v>
      </c>
      <c r="AE316" s="50" t="s">
        <v>171</v>
      </c>
      <c r="AF316" s="50" t="s">
        <v>171</v>
      </c>
      <c r="AG316" s="50" t="s">
        <v>171</v>
      </c>
      <c r="AH316" s="50" t="s">
        <v>171</v>
      </c>
      <c r="AI316" s="50" t="s">
        <v>171</v>
      </c>
      <c r="AJ316" s="50" t="s">
        <v>171</v>
      </c>
      <c r="AK316" s="50" t="s">
        <v>171</v>
      </c>
      <c r="AL316" s="50" t="s">
        <v>171</v>
      </c>
    </row>
    <row r="317" spans="2:38">
      <c r="B317" s="26">
        <v>71</v>
      </c>
      <c r="C317" s="29" t="s">
        <v>10</v>
      </c>
      <c r="D317" s="6" t="s">
        <v>90</v>
      </c>
      <c r="E317" s="27"/>
      <c r="F317" s="6" t="str">
        <f t="shared" si="408"/>
        <v>FR</v>
      </c>
      <c r="G317" s="6" t="s">
        <v>90</v>
      </c>
      <c r="H317" s="28"/>
      <c r="I317" s="33">
        <f t="shared" si="425"/>
        <v>174.6</v>
      </c>
      <c r="J317" s="33">
        <f t="shared" si="425"/>
        <v>174.6</v>
      </c>
      <c r="K317" s="33">
        <f t="shared" si="425"/>
        <v>174.6</v>
      </c>
      <c r="L317" s="33">
        <f t="shared" si="426"/>
        <v>174.6</v>
      </c>
      <c r="M317" s="33" t="str">
        <f t="shared" si="427"/>
        <v/>
      </c>
      <c r="N317" s="33" t="str">
        <f t="shared" si="428"/>
        <v/>
      </c>
      <c r="O317" s="33" t="str">
        <f t="shared" si="429"/>
        <v/>
      </c>
      <c r="P317" s="33"/>
      <c r="Q317" s="33"/>
      <c r="R317" s="48">
        <v>698.4</v>
      </c>
      <c r="S317" s="50" t="s">
        <v>171</v>
      </c>
      <c r="T317" s="50" t="s">
        <v>171</v>
      </c>
      <c r="U317" s="50" t="s">
        <v>171</v>
      </c>
      <c r="V317" s="50" t="s">
        <v>171</v>
      </c>
      <c r="W317" s="50" t="s">
        <v>171</v>
      </c>
      <c r="X317" s="50" t="s">
        <v>171</v>
      </c>
      <c r="Y317" s="50" t="s">
        <v>171</v>
      </c>
      <c r="Z317" s="50" t="s">
        <v>171</v>
      </c>
      <c r="AA317" s="50" t="s">
        <v>171</v>
      </c>
      <c r="AB317" s="50" t="s">
        <v>171</v>
      </c>
      <c r="AC317" s="50" t="s">
        <v>171</v>
      </c>
      <c r="AD317" s="50" t="s">
        <v>171</v>
      </c>
      <c r="AE317" s="50" t="s">
        <v>171</v>
      </c>
      <c r="AF317" s="50" t="s">
        <v>171</v>
      </c>
      <c r="AG317" s="50" t="s">
        <v>171</v>
      </c>
      <c r="AH317" s="50" t="s">
        <v>171</v>
      </c>
      <c r="AI317" s="50" t="s">
        <v>171</v>
      </c>
      <c r="AJ317" s="50" t="s">
        <v>171</v>
      </c>
      <c r="AK317" s="50" t="s">
        <v>171</v>
      </c>
      <c r="AL317" s="50" t="s">
        <v>171</v>
      </c>
    </row>
    <row r="318" spans="2:38">
      <c r="B318" s="26">
        <v>76</v>
      </c>
      <c r="C318" s="29" t="s">
        <v>101</v>
      </c>
      <c r="D318" s="6" t="s">
        <v>90</v>
      </c>
      <c r="E318" s="27"/>
      <c r="F318" s="6" t="str">
        <f t="shared" si="408"/>
        <v>FR</v>
      </c>
      <c r="G318" s="6" t="s">
        <v>90</v>
      </c>
      <c r="H318" s="28"/>
      <c r="I318" s="33">
        <f t="shared" si="425"/>
        <v>12.375</v>
      </c>
      <c r="J318" s="33">
        <f t="shared" si="425"/>
        <v>12.375</v>
      </c>
      <c r="K318" s="33">
        <f t="shared" si="425"/>
        <v>12.375</v>
      </c>
      <c r="L318" s="33">
        <f t="shared" si="426"/>
        <v>12.375</v>
      </c>
      <c r="M318" s="33" t="str">
        <f t="shared" si="427"/>
        <v/>
      </c>
      <c r="N318" s="33" t="str">
        <f t="shared" si="428"/>
        <v/>
      </c>
      <c r="O318" s="33" t="str">
        <f t="shared" si="429"/>
        <v/>
      </c>
      <c r="P318" s="33"/>
      <c r="Q318" s="33"/>
      <c r="R318" s="48">
        <v>49.5</v>
      </c>
      <c r="S318" s="50" t="s">
        <v>171</v>
      </c>
      <c r="T318" s="50" t="s">
        <v>171</v>
      </c>
      <c r="U318" s="50" t="s">
        <v>171</v>
      </c>
      <c r="V318" s="50" t="s">
        <v>171</v>
      </c>
      <c r="W318" s="50" t="s">
        <v>171</v>
      </c>
      <c r="X318" s="50" t="s">
        <v>171</v>
      </c>
      <c r="Y318" s="50" t="s">
        <v>171</v>
      </c>
      <c r="Z318" s="50" t="s">
        <v>171</v>
      </c>
      <c r="AA318" s="50" t="s">
        <v>171</v>
      </c>
      <c r="AB318" s="50" t="s">
        <v>171</v>
      </c>
      <c r="AC318" s="50" t="s">
        <v>171</v>
      </c>
      <c r="AD318" s="50" t="s">
        <v>171</v>
      </c>
      <c r="AE318" s="50" t="s">
        <v>171</v>
      </c>
      <c r="AF318" s="50" t="s">
        <v>171</v>
      </c>
      <c r="AG318" s="50" t="s">
        <v>171</v>
      </c>
      <c r="AH318" s="50" t="s">
        <v>171</v>
      </c>
      <c r="AI318" s="50" t="s">
        <v>171</v>
      </c>
      <c r="AJ318" s="50" t="s">
        <v>171</v>
      </c>
      <c r="AK318" s="50" t="s">
        <v>171</v>
      </c>
      <c r="AL318" s="50" t="s">
        <v>171</v>
      </c>
    </row>
    <row r="319" spans="2:38">
      <c r="B319" s="26">
        <v>81</v>
      </c>
      <c r="C319" t="s">
        <v>12</v>
      </c>
      <c r="D319" s="6" t="str">
        <f t="shared" ref="D319:D322" si="430">IF(SUM(I319:O319)=0,"\I: ","ELE")</f>
        <v>ELE</v>
      </c>
      <c r="E319" s="11" t="s">
        <v>74</v>
      </c>
      <c r="F319" s="6" t="str">
        <f t="shared" si="408"/>
        <v>FR</v>
      </c>
      <c r="G319" s="22" t="str">
        <f t="shared" ref="G319:G322" si="431">$G$7</f>
        <v>PASTI</v>
      </c>
      <c r="H319" t="s">
        <v>44</v>
      </c>
      <c r="I319" s="42">
        <f t="shared" si="425"/>
        <v>396.125</v>
      </c>
      <c r="J319" s="42">
        <f t="shared" si="425"/>
        <v>396.125</v>
      </c>
      <c r="K319" s="42">
        <f t="shared" si="425"/>
        <v>396.125</v>
      </c>
      <c r="L319" s="42">
        <f t="shared" si="426"/>
        <v>396.125</v>
      </c>
      <c r="M319" s="43">
        <f t="shared" si="427"/>
        <v>660.37</v>
      </c>
      <c r="N319" s="43">
        <f t="shared" si="428"/>
        <v>121.80000000000001</v>
      </c>
      <c r="O319" s="43" t="str">
        <f t="shared" si="429"/>
        <v/>
      </c>
      <c r="P319" s="32"/>
      <c r="Q319" s="32"/>
      <c r="R319" s="48">
        <v>1584.5</v>
      </c>
      <c r="S319" s="50">
        <v>3.8</v>
      </c>
      <c r="T319" s="50" t="s">
        <v>171</v>
      </c>
      <c r="U319" s="50" t="s">
        <v>171</v>
      </c>
      <c r="V319" s="50" t="s">
        <v>171</v>
      </c>
      <c r="W319" s="50">
        <v>14.57</v>
      </c>
      <c r="X319" s="50" t="s">
        <v>171</v>
      </c>
      <c r="Y319" s="50" t="s">
        <v>171</v>
      </c>
      <c r="Z319" s="50">
        <v>292</v>
      </c>
      <c r="AA319" s="50">
        <v>350</v>
      </c>
      <c r="AB319" s="50" t="s">
        <v>171</v>
      </c>
      <c r="AC319" s="50" t="s">
        <v>171</v>
      </c>
      <c r="AD319" s="50" t="s">
        <v>171</v>
      </c>
      <c r="AE319" s="50">
        <v>121.80000000000001</v>
      </c>
      <c r="AF319" s="50" t="s">
        <v>171</v>
      </c>
      <c r="AG319" s="50" t="s">
        <v>171</v>
      </c>
      <c r="AH319" s="50" t="s">
        <v>171</v>
      </c>
      <c r="AI319" s="50" t="s">
        <v>171</v>
      </c>
      <c r="AJ319" s="50" t="s">
        <v>171</v>
      </c>
      <c r="AK319" s="50" t="s">
        <v>171</v>
      </c>
      <c r="AL319" s="50" t="s">
        <v>171</v>
      </c>
    </row>
    <row r="320" spans="2:38">
      <c r="B320" s="26">
        <v>102</v>
      </c>
      <c r="C320" t="s">
        <v>13</v>
      </c>
      <c r="D320" s="6" t="str">
        <f t="shared" si="430"/>
        <v>ELE</v>
      </c>
      <c r="E320" s="11" t="s">
        <v>73</v>
      </c>
      <c r="F320" s="6" t="str">
        <f t="shared" si="408"/>
        <v>FR</v>
      </c>
      <c r="G320" s="22" t="str">
        <f t="shared" si="431"/>
        <v>PASTI</v>
      </c>
      <c r="H320" t="s">
        <v>43</v>
      </c>
      <c r="I320" s="42">
        <f t="shared" si="425"/>
        <v>2077.0500000000002</v>
      </c>
      <c r="J320" s="42">
        <f t="shared" si="425"/>
        <v>2077.0500000000002</v>
      </c>
      <c r="K320" s="42">
        <f t="shared" si="425"/>
        <v>2077.0500000000002</v>
      </c>
      <c r="L320" s="42">
        <f t="shared" si="426"/>
        <v>2077.0500000000002</v>
      </c>
      <c r="M320" s="43" t="str">
        <f t="shared" si="427"/>
        <v/>
      </c>
      <c r="N320" s="43" t="str">
        <f t="shared" si="428"/>
        <v/>
      </c>
      <c r="O320" s="43" t="str">
        <f t="shared" si="429"/>
        <v/>
      </c>
      <c r="P320" s="32"/>
      <c r="Q320" s="32"/>
      <c r="R320" s="48">
        <v>8308.2000000000007</v>
      </c>
      <c r="S320" s="50" t="s">
        <v>171</v>
      </c>
      <c r="T320" s="50" t="s">
        <v>171</v>
      </c>
      <c r="U320" s="50" t="s">
        <v>171</v>
      </c>
      <c r="V320" s="50" t="s">
        <v>171</v>
      </c>
      <c r="W320" s="50" t="s">
        <v>171</v>
      </c>
      <c r="X320" s="50" t="s">
        <v>171</v>
      </c>
      <c r="Y320" s="50" t="s">
        <v>171</v>
      </c>
      <c r="Z320" s="50" t="s">
        <v>171</v>
      </c>
      <c r="AA320" s="50" t="s">
        <v>171</v>
      </c>
      <c r="AB320" s="50" t="s">
        <v>171</v>
      </c>
      <c r="AC320" s="50" t="s">
        <v>171</v>
      </c>
      <c r="AD320" s="50" t="s">
        <v>171</v>
      </c>
      <c r="AE320" s="50" t="s">
        <v>171</v>
      </c>
      <c r="AF320" s="50" t="s">
        <v>171</v>
      </c>
      <c r="AG320" s="50" t="s">
        <v>171</v>
      </c>
      <c r="AH320" s="50" t="s">
        <v>171</v>
      </c>
      <c r="AI320" s="50" t="s">
        <v>171</v>
      </c>
      <c r="AJ320" s="50" t="s">
        <v>171</v>
      </c>
      <c r="AK320" s="50" t="s">
        <v>171</v>
      </c>
      <c r="AL320" s="50" t="s">
        <v>171</v>
      </c>
    </row>
    <row r="321" spans="2:38">
      <c r="B321" s="26">
        <v>119</v>
      </c>
      <c r="C321" t="s">
        <v>1</v>
      </c>
      <c r="D321" s="6" t="str">
        <f t="shared" si="430"/>
        <v xml:space="preserve">\I: </v>
      </c>
      <c r="E321" s="11" t="s">
        <v>68</v>
      </c>
      <c r="F321" s="6" t="str">
        <f t="shared" si="408"/>
        <v>FR</v>
      </c>
      <c r="G321" s="22" t="str">
        <f t="shared" si="431"/>
        <v>PASTI</v>
      </c>
      <c r="H321" s="6" t="s">
        <v>38</v>
      </c>
      <c r="I321" s="42" t="str">
        <f t="shared" si="425"/>
        <v/>
      </c>
      <c r="J321" s="42" t="str">
        <f t="shared" si="425"/>
        <v/>
      </c>
      <c r="K321" s="42" t="str">
        <f t="shared" si="425"/>
        <v/>
      </c>
      <c r="L321" s="42" t="str">
        <f t="shared" si="426"/>
        <v/>
      </c>
      <c r="M321" s="43" t="str">
        <f t="shared" si="427"/>
        <v/>
      </c>
      <c r="N321" s="43" t="str">
        <f t="shared" si="428"/>
        <v/>
      </c>
      <c r="O321" s="43" t="str">
        <f t="shared" si="429"/>
        <v/>
      </c>
      <c r="P321" s="32"/>
      <c r="Q321" s="32"/>
      <c r="R321" s="48" t="s">
        <v>171</v>
      </c>
      <c r="S321" s="50" t="s">
        <v>171</v>
      </c>
      <c r="T321" s="50" t="s">
        <v>171</v>
      </c>
      <c r="U321" s="50" t="s">
        <v>171</v>
      </c>
      <c r="V321" s="50" t="s">
        <v>171</v>
      </c>
      <c r="W321" s="50" t="s">
        <v>171</v>
      </c>
      <c r="X321" s="50" t="s">
        <v>171</v>
      </c>
      <c r="Y321" s="50" t="s">
        <v>171</v>
      </c>
      <c r="Z321" s="50" t="s">
        <v>171</v>
      </c>
      <c r="AA321" s="50" t="s">
        <v>171</v>
      </c>
      <c r="AB321" s="50" t="s">
        <v>171</v>
      </c>
      <c r="AC321" s="50" t="s">
        <v>171</v>
      </c>
      <c r="AD321" s="50" t="s">
        <v>171</v>
      </c>
      <c r="AE321" s="50" t="s">
        <v>171</v>
      </c>
      <c r="AF321" s="50" t="s">
        <v>171</v>
      </c>
      <c r="AG321" s="50" t="s">
        <v>171</v>
      </c>
      <c r="AH321" s="50" t="s">
        <v>171</v>
      </c>
      <c r="AI321" s="50" t="s">
        <v>171</v>
      </c>
      <c r="AJ321" s="50" t="s">
        <v>171</v>
      </c>
      <c r="AK321" s="50" t="s">
        <v>171</v>
      </c>
      <c r="AL321" s="50" t="s">
        <v>171</v>
      </c>
    </row>
    <row r="322" spans="2:38">
      <c r="B322" s="26"/>
      <c r="C322" t="s">
        <v>168</v>
      </c>
      <c r="D322" s="6" t="str">
        <f t="shared" si="430"/>
        <v>ELE</v>
      </c>
      <c r="E322" s="11" t="s">
        <v>69</v>
      </c>
      <c r="F322" s="6" t="str">
        <f t="shared" si="408"/>
        <v>FR</v>
      </c>
      <c r="G322" s="22" t="str">
        <f t="shared" si="431"/>
        <v>PASTI</v>
      </c>
      <c r="H322" s="59" t="s">
        <v>39</v>
      </c>
      <c r="I322" s="42">
        <f>IF(SUM(I323:I324)=0,"",SUM(I323:I324))</f>
        <v>91.662500000000009</v>
      </c>
      <c r="J322" s="42">
        <f t="shared" ref="J322:L322" si="432">IF(SUM(J323:J324)=0,"",SUM(J323:J324))</f>
        <v>91.662500000000009</v>
      </c>
      <c r="K322" s="42">
        <f t="shared" si="432"/>
        <v>91.662500000000009</v>
      </c>
      <c r="L322" s="42">
        <f t="shared" si="432"/>
        <v>91.662500000000009</v>
      </c>
      <c r="M322" s="43">
        <f>IF(SUM(M323:M324)=0,"",SUM(M323:M324))</f>
        <v>292.10000000000002</v>
      </c>
      <c r="N322" s="43">
        <f t="shared" ref="N322:O322" si="433">IF(SUM(N323:N324)=0,"",SUM(N323:N324))</f>
        <v>24.5</v>
      </c>
      <c r="O322" s="43" t="str">
        <f t="shared" si="433"/>
        <v/>
      </c>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row>
    <row r="323" spans="2:38">
      <c r="B323" s="26">
        <v>124</v>
      </c>
      <c r="C323" t="s">
        <v>3</v>
      </c>
      <c r="D323" s="6" t="s">
        <v>90</v>
      </c>
      <c r="E323" s="11"/>
      <c r="F323" s="6" t="str">
        <f t="shared" si="408"/>
        <v>FR</v>
      </c>
      <c r="G323" s="6" t="s">
        <v>90</v>
      </c>
      <c r="H323" s="6"/>
      <c r="I323" s="42">
        <f t="shared" si="425"/>
        <v>91.662500000000009</v>
      </c>
      <c r="J323" s="42">
        <f t="shared" si="425"/>
        <v>91.662500000000009</v>
      </c>
      <c r="K323" s="42">
        <f t="shared" si="425"/>
        <v>91.662500000000009</v>
      </c>
      <c r="L323" s="42">
        <f t="shared" ref="L323:L324" si="434">IF(R323="","",R323/4)</f>
        <v>91.662500000000009</v>
      </c>
      <c r="M323" s="43">
        <f t="shared" ref="M323" si="435">IF(SUM(S323:AB323)=0,"",SUM(S323:AB323))</f>
        <v>275.73</v>
      </c>
      <c r="N323" s="43">
        <f t="shared" ref="N323:N330" si="436">IF(SUM(AC323:AG323)=0,"",SUM(AC323:AG323))</f>
        <v>8.6</v>
      </c>
      <c r="O323" s="43" t="str">
        <f t="shared" ref="O323:O330" si="437">IF(SUM(AH323:AL323)=0,"",SUM(AH323:AL323))</f>
        <v/>
      </c>
      <c r="P323" s="32"/>
      <c r="Q323" s="32"/>
      <c r="R323" s="48">
        <v>366.65000000000003</v>
      </c>
      <c r="S323" s="50">
        <v>28.02</v>
      </c>
      <c r="T323" s="50">
        <v>36.81</v>
      </c>
      <c r="U323" s="50">
        <v>6.65</v>
      </c>
      <c r="V323" s="50" t="s">
        <v>171</v>
      </c>
      <c r="W323" s="50" t="s">
        <v>171</v>
      </c>
      <c r="X323" s="50" t="s">
        <v>171</v>
      </c>
      <c r="Y323" s="50" t="s">
        <v>171</v>
      </c>
      <c r="Z323" s="50">
        <v>181.25</v>
      </c>
      <c r="AA323" s="50" t="s">
        <v>171</v>
      </c>
      <c r="AB323" s="50">
        <v>23</v>
      </c>
      <c r="AC323" s="50" t="s">
        <v>171</v>
      </c>
      <c r="AD323" s="50" t="s">
        <v>171</v>
      </c>
      <c r="AE323" s="50">
        <v>8.6</v>
      </c>
      <c r="AF323" s="50" t="s">
        <v>171</v>
      </c>
      <c r="AG323" s="50" t="s">
        <v>171</v>
      </c>
      <c r="AH323" s="50" t="s">
        <v>171</v>
      </c>
      <c r="AI323" s="50" t="s">
        <v>171</v>
      </c>
      <c r="AJ323" s="50" t="s">
        <v>171</v>
      </c>
      <c r="AK323" s="50" t="s">
        <v>171</v>
      </c>
      <c r="AL323" s="50" t="s">
        <v>171</v>
      </c>
    </row>
    <row r="324" spans="2:38">
      <c r="B324" s="26">
        <v>129</v>
      </c>
      <c r="C324" t="s">
        <v>4</v>
      </c>
      <c r="D324" s="6" t="s">
        <v>90</v>
      </c>
      <c r="E324" s="11"/>
      <c r="F324" s="6" t="str">
        <f t="shared" si="408"/>
        <v>FR</v>
      </c>
      <c r="G324" s="6" t="s">
        <v>90</v>
      </c>
      <c r="H324" s="6"/>
      <c r="I324" s="42" t="str">
        <f t="shared" si="425"/>
        <v/>
      </c>
      <c r="J324" s="42" t="str">
        <f t="shared" si="425"/>
        <v/>
      </c>
      <c r="K324" s="42" t="str">
        <f t="shared" si="425"/>
        <v/>
      </c>
      <c r="L324" s="42" t="str">
        <f t="shared" si="434"/>
        <v/>
      </c>
      <c r="M324" s="43">
        <f t="shared" ref="M324:M330" si="438">IF(SUM(S324:AB324)=0,"",SUM(S324:AB324))</f>
        <v>16.369999999999997</v>
      </c>
      <c r="N324" s="43">
        <f t="shared" si="436"/>
        <v>15.9</v>
      </c>
      <c r="O324" s="43" t="str">
        <f t="shared" si="437"/>
        <v/>
      </c>
      <c r="P324" s="32"/>
      <c r="Q324" s="32"/>
      <c r="R324" s="48" t="s">
        <v>171</v>
      </c>
      <c r="S324" s="50" t="s">
        <v>171</v>
      </c>
      <c r="T324" s="50" t="s">
        <v>171</v>
      </c>
      <c r="U324" s="50" t="s">
        <v>171</v>
      </c>
      <c r="V324" s="50" t="s">
        <v>171</v>
      </c>
      <c r="W324" s="50" t="s">
        <v>171</v>
      </c>
      <c r="X324" s="50" t="s">
        <v>171</v>
      </c>
      <c r="Y324" s="50">
        <v>1.1699999999999995</v>
      </c>
      <c r="Z324" s="50" t="s">
        <v>171</v>
      </c>
      <c r="AA324" s="50" t="s">
        <v>171</v>
      </c>
      <c r="AB324" s="50">
        <v>15.2</v>
      </c>
      <c r="AC324" s="50" t="s">
        <v>171</v>
      </c>
      <c r="AD324" s="50" t="s">
        <v>171</v>
      </c>
      <c r="AE324" s="50" t="s">
        <v>171</v>
      </c>
      <c r="AF324" s="50">
        <v>15.9</v>
      </c>
      <c r="AG324" s="50" t="s">
        <v>171</v>
      </c>
      <c r="AH324" s="50" t="s">
        <v>171</v>
      </c>
      <c r="AI324" s="50" t="s">
        <v>171</v>
      </c>
      <c r="AJ324" s="50" t="s">
        <v>171</v>
      </c>
      <c r="AK324" s="50" t="s">
        <v>171</v>
      </c>
      <c r="AL324" s="50" t="s">
        <v>171</v>
      </c>
    </row>
    <row r="325" spans="2:38">
      <c r="B325" s="26">
        <v>135</v>
      </c>
      <c r="C325" s="11" t="s">
        <v>16</v>
      </c>
      <c r="D325" s="6" t="str">
        <f t="shared" ref="D325:D330" si="439">IF(SUM(I325:O325)=0,"\I: ","ELE")</f>
        <v>ELE</v>
      </c>
      <c r="E325" s="11" t="s">
        <v>82</v>
      </c>
      <c r="F325" s="6" t="str">
        <f t="shared" si="408"/>
        <v>FR</v>
      </c>
      <c r="G325" s="22" t="str">
        <f t="shared" ref="G325:G330" si="440">$G$7</f>
        <v>PASTI</v>
      </c>
      <c r="H325" s="6" t="s">
        <v>52</v>
      </c>
      <c r="I325" s="42" t="s">
        <v>224</v>
      </c>
      <c r="J325" s="42" t="s">
        <v>224</v>
      </c>
      <c r="K325" s="42" t="s">
        <v>224</v>
      </c>
      <c r="L325" s="42">
        <f>IF(R325="","",R325)</f>
        <v>38</v>
      </c>
      <c r="M325" s="43">
        <f t="shared" si="438"/>
        <v>5878.1999999999989</v>
      </c>
      <c r="N325" s="43">
        <f t="shared" si="436"/>
        <v>4316.2699999999995</v>
      </c>
      <c r="O325" s="43">
        <f t="shared" si="437"/>
        <v>3466.7499999999986</v>
      </c>
      <c r="P325" s="32"/>
      <c r="Q325" s="32"/>
      <c r="R325" s="48">
        <v>38</v>
      </c>
      <c r="S325" s="50">
        <v>28</v>
      </c>
      <c r="T325" s="50">
        <v>72</v>
      </c>
      <c r="U325" s="50">
        <v>80</v>
      </c>
      <c r="V325" s="50">
        <v>142.69999999999999</v>
      </c>
      <c r="W325" s="50">
        <v>332</v>
      </c>
      <c r="X325" s="50">
        <v>721.99999999999989</v>
      </c>
      <c r="Y325" s="50">
        <v>811</v>
      </c>
      <c r="Z325" s="50">
        <v>1180.1000000000004</v>
      </c>
      <c r="AA325" s="50">
        <v>1178.9999999999995</v>
      </c>
      <c r="AB325" s="50">
        <v>1331.3999999999996</v>
      </c>
      <c r="AC325" s="50">
        <v>766.99999999999909</v>
      </c>
      <c r="AD325" s="50">
        <v>838</v>
      </c>
      <c r="AE325" s="50">
        <v>685</v>
      </c>
      <c r="AF325" s="50">
        <v>873.5</v>
      </c>
      <c r="AG325" s="50">
        <v>1152.7700000000004</v>
      </c>
      <c r="AH325" s="50">
        <v>1250.2000000000007</v>
      </c>
      <c r="AI325" s="50">
        <v>1799.4999999999982</v>
      </c>
      <c r="AJ325" s="50">
        <v>323.85000000000002</v>
      </c>
      <c r="AK325" s="50">
        <v>44</v>
      </c>
      <c r="AL325" s="50">
        <v>49.2</v>
      </c>
    </row>
    <row r="326" spans="2:38">
      <c r="B326" s="26">
        <v>140</v>
      </c>
      <c r="C326" s="11" t="s">
        <v>17</v>
      </c>
      <c r="D326" s="6" t="str">
        <f t="shared" si="439"/>
        <v xml:space="preserve">\I: </v>
      </c>
      <c r="E326" s="11" t="s">
        <v>81</v>
      </c>
      <c r="F326" s="6" t="str">
        <f t="shared" si="408"/>
        <v>FR</v>
      </c>
      <c r="G326" s="22" t="str">
        <f t="shared" si="440"/>
        <v>PASTI</v>
      </c>
      <c r="H326" s="6" t="s">
        <v>51</v>
      </c>
      <c r="I326" s="42" t="s">
        <v>224</v>
      </c>
      <c r="J326" s="42" t="s">
        <v>224</v>
      </c>
      <c r="K326" s="42" t="s">
        <v>224</v>
      </c>
      <c r="L326" s="42" t="str">
        <f t="shared" ref="L326:L330" si="441">IF(R326="","",R326)</f>
        <v/>
      </c>
      <c r="M326" s="43" t="str">
        <f t="shared" si="438"/>
        <v/>
      </c>
      <c r="N326" s="43" t="str">
        <f t="shared" si="436"/>
        <v/>
      </c>
      <c r="O326" s="43" t="str">
        <f t="shared" si="437"/>
        <v/>
      </c>
      <c r="P326" s="32"/>
      <c r="Q326" s="32"/>
      <c r="R326" s="48" t="s">
        <v>171</v>
      </c>
      <c r="S326" s="50" t="s">
        <v>171</v>
      </c>
      <c r="T326" s="50" t="s">
        <v>171</v>
      </c>
      <c r="U326" s="50" t="s">
        <v>171</v>
      </c>
      <c r="V326" s="50" t="s">
        <v>171</v>
      </c>
      <c r="W326" s="50" t="s">
        <v>171</v>
      </c>
      <c r="X326" s="50" t="s">
        <v>171</v>
      </c>
      <c r="Y326" s="50" t="s">
        <v>171</v>
      </c>
      <c r="Z326" s="50" t="s">
        <v>171</v>
      </c>
      <c r="AA326" s="50" t="s">
        <v>171</v>
      </c>
      <c r="AB326" s="50" t="s">
        <v>171</v>
      </c>
      <c r="AC326" s="50" t="s">
        <v>171</v>
      </c>
      <c r="AD326" s="50" t="s">
        <v>171</v>
      </c>
      <c r="AE326" s="50" t="s">
        <v>171</v>
      </c>
      <c r="AF326" s="50" t="s">
        <v>171</v>
      </c>
      <c r="AG326" s="50" t="s">
        <v>171</v>
      </c>
      <c r="AH326" s="50" t="s">
        <v>171</v>
      </c>
      <c r="AI326" s="50" t="s">
        <v>171</v>
      </c>
      <c r="AJ326" s="50" t="s">
        <v>171</v>
      </c>
      <c r="AK326" s="50" t="s">
        <v>171</v>
      </c>
      <c r="AL326" s="50" t="s">
        <v>171</v>
      </c>
    </row>
    <row r="327" spans="2:38">
      <c r="B327" s="26">
        <v>145</v>
      </c>
      <c r="C327" s="11" t="s">
        <v>18</v>
      </c>
      <c r="D327" s="6" t="str">
        <f t="shared" si="439"/>
        <v>ELE</v>
      </c>
      <c r="E327" s="11" t="s">
        <v>79</v>
      </c>
      <c r="F327" s="6" t="str">
        <f t="shared" si="408"/>
        <v>FR</v>
      </c>
      <c r="G327" s="22" t="str">
        <f t="shared" si="440"/>
        <v>PASTI</v>
      </c>
      <c r="H327" s="6" t="s">
        <v>49</v>
      </c>
      <c r="I327" s="42" t="s">
        <v>224</v>
      </c>
      <c r="J327" s="42" t="s">
        <v>224</v>
      </c>
      <c r="K327" s="42" t="s">
        <v>224</v>
      </c>
      <c r="L327" s="42">
        <f t="shared" si="441"/>
        <v>7</v>
      </c>
      <c r="M327" s="43">
        <f t="shared" si="438"/>
        <v>1037</v>
      </c>
      <c r="N327" s="43">
        <f t="shared" si="436"/>
        <v>5711</v>
      </c>
      <c r="O327" s="43">
        <f t="shared" si="437"/>
        <v>1648.054000000001</v>
      </c>
      <c r="P327" s="32"/>
      <c r="Q327" s="32"/>
      <c r="R327" s="48">
        <v>7</v>
      </c>
      <c r="S327" s="50" t="s">
        <v>171</v>
      </c>
      <c r="T327" s="50">
        <v>1</v>
      </c>
      <c r="U327" s="50">
        <v>1</v>
      </c>
      <c r="V327" s="50">
        <v>2</v>
      </c>
      <c r="W327" s="50">
        <v>2</v>
      </c>
      <c r="X327" s="50">
        <v>2</v>
      </c>
      <c r="Y327" s="50">
        <v>11</v>
      </c>
      <c r="Z327" s="50">
        <v>53.999999999999993</v>
      </c>
      <c r="AA327" s="50">
        <v>197</v>
      </c>
      <c r="AB327" s="50">
        <v>767</v>
      </c>
      <c r="AC327" s="50">
        <v>1743</v>
      </c>
      <c r="AD327" s="50">
        <v>1225</v>
      </c>
      <c r="AE327" s="50">
        <v>916.99999999999955</v>
      </c>
      <c r="AF327" s="50">
        <v>740.00000000000011</v>
      </c>
      <c r="AG327" s="50">
        <v>1086</v>
      </c>
      <c r="AH327" s="50">
        <v>565.00000000000091</v>
      </c>
      <c r="AI327" s="50">
        <v>875</v>
      </c>
      <c r="AJ327" s="50">
        <v>130.66400000000002</v>
      </c>
      <c r="AK327" s="50">
        <v>46.39</v>
      </c>
      <c r="AL327" s="50">
        <v>31</v>
      </c>
    </row>
    <row r="328" spans="2:38">
      <c r="B328" s="26">
        <v>150</v>
      </c>
      <c r="C328" s="11" t="s">
        <v>19</v>
      </c>
      <c r="D328" s="6" t="str">
        <f t="shared" si="439"/>
        <v>ELE</v>
      </c>
      <c r="E328" s="11" t="s">
        <v>80</v>
      </c>
      <c r="F328" s="6" t="str">
        <f t="shared" si="408"/>
        <v>FR</v>
      </c>
      <c r="G328" s="22" t="str">
        <f t="shared" si="440"/>
        <v>PASTI</v>
      </c>
      <c r="H328" s="6" t="s">
        <v>50</v>
      </c>
      <c r="I328" s="42" t="s">
        <v>224</v>
      </c>
      <c r="J328" s="42" t="s">
        <v>224</v>
      </c>
      <c r="K328" s="42" t="s">
        <v>224</v>
      </c>
      <c r="L328" s="42">
        <f t="shared" si="441"/>
        <v>2.5</v>
      </c>
      <c r="M328" s="43" t="str">
        <f t="shared" si="438"/>
        <v/>
      </c>
      <c r="N328" s="43">
        <f t="shared" si="436"/>
        <v>12</v>
      </c>
      <c r="O328" s="43" t="str">
        <f t="shared" si="437"/>
        <v/>
      </c>
      <c r="P328" s="32"/>
      <c r="Q328" s="32"/>
      <c r="R328" s="48">
        <v>2.5</v>
      </c>
      <c r="S328" s="50" t="s">
        <v>171</v>
      </c>
      <c r="T328" s="50" t="s">
        <v>171</v>
      </c>
      <c r="U328" s="50" t="s">
        <v>171</v>
      </c>
      <c r="V328" s="50" t="s">
        <v>171</v>
      </c>
      <c r="W328" s="50" t="s">
        <v>171</v>
      </c>
      <c r="X328" s="50" t="s">
        <v>171</v>
      </c>
      <c r="Y328" s="50" t="s">
        <v>171</v>
      </c>
      <c r="Z328" s="50" t="s">
        <v>171</v>
      </c>
      <c r="AA328" s="50" t="s">
        <v>171</v>
      </c>
      <c r="AB328" s="50" t="s">
        <v>171</v>
      </c>
      <c r="AC328" s="50" t="s">
        <v>171</v>
      </c>
      <c r="AD328" s="50" t="s">
        <v>171</v>
      </c>
      <c r="AE328" s="50" t="s">
        <v>171</v>
      </c>
      <c r="AF328" s="50" t="s">
        <v>171</v>
      </c>
      <c r="AG328" s="50">
        <v>12</v>
      </c>
      <c r="AH328" s="50" t="s">
        <v>171</v>
      </c>
      <c r="AI328" s="50" t="s">
        <v>171</v>
      </c>
      <c r="AJ328" s="50" t="s">
        <v>171</v>
      </c>
      <c r="AK328" s="50" t="s">
        <v>171</v>
      </c>
      <c r="AL328" s="50" t="s">
        <v>171</v>
      </c>
    </row>
    <row r="329" spans="2:38">
      <c r="B329" s="26">
        <v>155</v>
      </c>
      <c r="C329" s="11" t="s">
        <v>20</v>
      </c>
      <c r="D329" s="6" t="str">
        <f t="shared" si="439"/>
        <v>ELE</v>
      </c>
      <c r="E329" s="11" t="s">
        <v>72</v>
      </c>
      <c r="F329" s="6" t="str">
        <f t="shared" si="408"/>
        <v>FR</v>
      </c>
      <c r="G329" s="22" t="str">
        <f t="shared" si="440"/>
        <v>PASTI</v>
      </c>
      <c r="H329" s="6" t="s">
        <v>42</v>
      </c>
      <c r="I329" s="42" t="s">
        <v>224</v>
      </c>
      <c r="J329" s="42" t="s">
        <v>224</v>
      </c>
      <c r="K329" s="42" t="s">
        <v>224</v>
      </c>
      <c r="L329" s="42" t="str">
        <f t="shared" si="441"/>
        <v/>
      </c>
      <c r="M329" s="43">
        <f t="shared" si="438"/>
        <v>1.4</v>
      </c>
      <c r="N329" s="43" t="str">
        <f t="shared" si="436"/>
        <v/>
      </c>
      <c r="O329" s="43" t="str">
        <f t="shared" si="437"/>
        <v/>
      </c>
      <c r="P329" s="32"/>
      <c r="Q329" s="32"/>
      <c r="R329" s="48" t="s">
        <v>171</v>
      </c>
      <c r="S329" s="50" t="s">
        <v>171</v>
      </c>
      <c r="T329" s="50" t="s">
        <v>171</v>
      </c>
      <c r="U329" s="50" t="s">
        <v>171</v>
      </c>
      <c r="V329" s="50" t="s">
        <v>171</v>
      </c>
      <c r="W329" s="50" t="s">
        <v>171</v>
      </c>
      <c r="X329" s="50" t="s">
        <v>171</v>
      </c>
      <c r="Y329" s="50" t="s">
        <v>171</v>
      </c>
      <c r="Z329" s="50" t="s">
        <v>171</v>
      </c>
      <c r="AA329" s="50" t="s">
        <v>171</v>
      </c>
      <c r="AB329" s="50">
        <v>1.4</v>
      </c>
      <c r="AC329" s="50" t="s">
        <v>171</v>
      </c>
      <c r="AD329" s="50" t="s">
        <v>171</v>
      </c>
      <c r="AE329" s="50" t="s">
        <v>171</v>
      </c>
      <c r="AF329" s="50" t="s">
        <v>171</v>
      </c>
      <c r="AG329" s="50" t="s">
        <v>171</v>
      </c>
      <c r="AH329" s="50" t="s">
        <v>171</v>
      </c>
      <c r="AI329" s="50" t="s">
        <v>171</v>
      </c>
      <c r="AJ329" s="50" t="s">
        <v>171</v>
      </c>
      <c r="AK329" s="50" t="s">
        <v>171</v>
      </c>
      <c r="AL329" s="50" t="s">
        <v>171</v>
      </c>
    </row>
    <row r="330" spans="2:38">
      <c r="B330" s="60">
        <v>160</v>
      </c>
      <c r="C330" s="61" t="s">
        <v>21</v>
      </c>
      <c r="D330" s="5" t="str">
        <f t="shared" si="439"/>
        <v>ELE</v>
      </c>
      <c r="E330" s="61" t="s">
        <v>170</v>
      </c>
      <c r="F330" s="5" t="str">
        <f t="shared" si="408"/>
        <v>FR</v>
      </c>
      <c r="G330" s="36" t="str">
        <f t="shared" si="440"/>
        <v>PASTI</v>
      </c>
      <c r="H330" s="5" t="s">
        <v>169</v>
      </c>
      <c r="I330" s="52" t="s">
        <v>224</v>
      </c>
      <c r="J330" s="52" t="s">
        <v>224</v>
      </c>
      <c r="K330" s="52" t="s">
        <v>224</v>
      </c>
      <c r="L330" s="52">
        <f t="shared" si="441"/>
        <v>240</v>
      </c>
      <c r="M330" s="44" t="str">
        <f t="shared" si="438"/>
        <v/>
      </c>
      <c r="N330" s="44" t="str">
        <f t="shared" si="436"/>
        <v/>
      </c>
      <c r="O330" s="44">
        <f t="shared" si="437"/>
        <v>15</v>
      </c>
      <c r="P330" s="32"/>
      <c r="Q330" s="32"/>
      <c r="R330" s="49">
        <v>240</v>
      </c>
      <c r="S330" s="51" t="s">
        <v>171</v>
      </c>
      <c r="T330" s="51" t="s">
        <v>171</v>
      </c>
      <c r="U330" s="51" t="s">
        <v>171</v>
      </c>
      <c r="V330" s="51" t="s">
        <v>171</v>
      </c>
      <c r="W330" s="51" t="s">
        <v>171</v>
      </c>
      <c r="X330" s="51" t="s">
        <v>171</v>
      </c>
      <c r="Y330" s="51" t="s">
        <v>171</v>
      </c>
      <c r="Z330" s="51" t="s">
        <v>171</v>
      </c>
      <c r="AA330" s="51" t="s">
        <v>171</v>
      </c>
      <c r="AB330" s="51" t="s">
        <v>171</v>
      </c>
      <c r="AC330" s="51" t="s">
        <v>171</v>
      </c>
      <c r="AD330" s="51" t="s">
        <v>171</v>
      </c>
      <c r="AE330" s="51" t="s">
        <v>171</v>
      </c>
      <c r="AF330" s="51" t="s">
        <v>171</v>
      </c>
      <c r="AG330" s="51" t="s">
        <v>171</v>
      </c>
      <c r="AH330" s="51">
        <v>1</v>
      </c>
      <c r="AI330" s="51" t="s">
        <v>171</v>
      </c>
      <c r="AJ330" s="51">
        <v>14</v>
      </c>
      <c r="AK330" s="51" t="s">
        <v>171</v>
      </c>
      <c r="AL330" s="51" t="s">
        <v>171</v>
      </c>
    </row>
    <row r="331" spans="2:38">
      <c r="B331" s="26">
        <v>9</v>
      </c>
      <c r="C331" t="s">
        <v>1</v>
      </c>
      <c r="D331" s="6" t="str">
        <f>IF(SUM(I331:O331)=0,"\I: ","ELE")</f>
        <v xml:space="preserve">\I: </v>
      </c>
      <c r="E331" s="11" t="s">
        <v>70</v>
      </c>
      <c r="F331" s="34" t="s">
        <v>113</v>
      </c>
      <c r="G331" s="22" t="str">
        <f>$G$7</f>
        <v>PASTI</v>
      </c>
      <c r="H331" s="22" t="s">
        <v>40</v>
      </c>
      <c r="I331" s="42" t="str">
        <f>$L331</f>
        <v/>
      </c>
      <c r="J331" s="42" t="str">
        <f>$L331</f>
        <v/>
      </c>
      <c r="K331" s="42" t="str">
        <f>$L331</f>
        <v/>
      </c>
      <c r="L331" s="42" t="str">
        <f>IF(R331="","",R331/4)</f>
        <v/>
      </c>
      <c r="M331" s="43" t="str">
        <f>IF(SUM(S331:AB331)=0,"",SUM(S331:AB331))</f>
        <v/>
      </c>
      <c r="N331" s="43" t="str">
        <f>IF(SUM(AC331:AG331)=0,"",SUM(AC331:AG331))</f>
        <v/>
      </c>
      <c r="O331" s="43" t="str">
        <f>IF(SUM(AH331:AL331)=0,"",SUM(AH331:AL331))</f>
        <v/>
      </c>
      <c r="P331" s="32"/>
      <c r="Q331" s="32"/>
      <c r="R331" s="48" t="s">
        <v>171</v>
      </c>
      <c r="S331" s="50" t="s">
        <v>171</v>
      </c>
      <c r="T331" s="50" t="s">
        <v>171</v>
      </c>
      <c r="U331" s="50" t="s">
        <v>171</v>
      </c>
      <c r="V331" s="50" t="s">
        <v>171</v>
      </c>
      <c r="W331" s="50" t="s">
        <v>171</v>
      </c>
      <c r="X331" s="50" t="s">
        <v>171</v>
      </c>
      <c r="Y331" s="50" t="s">
        <v>171</v>
      </c>
      <c r="Z331" s="50" t="s">
        <v>171</v>
      </c>
      <c r="AA331" s="50" t="s">
        <v>171</v>
      </c>
      <c r="AB331" s="50" t="s">
        <v>171</v>
      </c>
      <c r="AC331" s="50" t="s">
        <v>171</v>
      </c>
      <c r="AD331" s="50" t="s">
        <v>171</v>
      </c>
      <c r="AE331" s="50" t="s">
        <v>171</v>
      </c>
      <c r="AF331" s="50" t="s">
        <v>171</v>
      </c>
      <c r="AG331" s="50" t="s">
        <v>171</v>
      </c>
      <c r="AH331" s="50" t="s">
        <v>171</v>
      </c>
      <c r="AI331" s="50" t="s">
        <v>171</v>
      </c>
      <c r="AJ331" s="50" t="s">
        <v>171</v>
      </c>
      <c r="AK331" s="50" t="s">
        <v>171</v>
      </c>
      <c r="AL331" s="50" t="s">
        <v>171</v>
      </c>
    </row>
    <row r="332" spans="2:38">
      <c r="B332" s="26"/>
      <c r="C332" s="23" t="s">
        <v>92</v>
      </c>
      <c r="D332" s="6" t="str">
        <f t="shared" ref="D332" si="442">IF(SUM(I332:O332)=0,"\I: ","ELE")</f>
        <v>ELE</v>
      </c>
      <c r="E332" s="11" t="s">
        <v>71</v>
      </c>
      <c r="F332" s="6" t="str">
        <f>F331</f>
        <v>HR</v>
      </c>
      <c r="G332" s="22" t="str">
        <f>$G$7</f>
        <v>PASTI</v>
      </c>
      <c r="H332" t="s">
        <v>41</v>
      </c>
      <c r="I332" s="42">
        <f>IF(SUM(I333:I335)=0,"",SUM(I333:I335))</f>
        <v>83.75</v>
      </c>
      <c r="J332" s="42">
        <f t="shared" ref="J332:L332" si="443">IF(SUM(J333:J335)=0,"",SUM(J333:J335))</f>
        <v>83.75</v>
      </c>
      <c r="K332" s="42">
        <f t="shared" si="443"/>
        <v>83.75</v>
      </c>
      <c r="L332" s="42">
        <f t="shared" si="443"/>
        <v>83.75</v>
      </c>
      <c r="M332" s="43" t="str">
        <f>IF(SUM(M333:M335)=0,"",SUM(M333:M335))</f>
        <v/>
      </c>
      <c r="N332" s="43" t="str">
        <f t="shared" ref="N332:O332" si="444">IF(SUM(N333:N335)=0,"",SUM(N333:N335))</f>
        <v/>
      </c>
      <c r="O332" s="43" t="str">
        <f t="shared" si="444"/>
        <v/>
      </c>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row>
    <row r="333" spans="2:38">
      <c r="B333" s="26">
        <v>14</v>
      </c>
      <c r="C333" s="30" t="s">
        <v>2</v>
      </c>
      <c r="D333" s="6" t="s">
        <v>90</v>
      </c>
      <c r="E333" s="26"/>
      <c r="F333" s="6" t="str">
        <f t="shared" ref="F333:F357" si="445">F332</f>
        <v>HR</v>
      </c>
      <c r="G333" s="6" t="s">
        <v>90</v>
      </c>
      <c r="H333" s="28"/>
      <c r="I333" s="33" t="str">
        <f>$L333</f>
        <v/>
      </c>
      <c r="J333" s="33" t="str">
        <f t="shared" ref="I333:K335" si="446">$L333</f>
        <v/>
      </c>
      <c r="K333" s="33" t="str">
        <f t="shared" si="446"/>
        <v/>
      </c>
      <c r="L333" s="33" t="str">
        <f>IF(R333="","",R333/4)</f>
        <v/>
      </c>
      <c r="M333" s="33" t="str">
        <f>IF(SUM(S333:AB333)=0,"",SUM(S333:AB333))</f>
        <v/>
      </c>
      <c r="N333" s="33" t="str">
        <f>IF(SUM(AC333:AG333)=0,"",SUM(AC333:AG333))</f>
        <v/>
      </c>
      <c r="O333" s="33" t="str">
        <f>IF(SUM(AH333:AL333)=0,"",SUM(AH333:AL333))</f>
        <v/>
      </c>
      <c r="P333" s="33"/>
      <c r="Q333" s="33"/>
      <c r="R333" s="48" t="s">
        <v>171</v>
      </c>
      <c r="S333" s="50" t="s">
        <v>171</v>
      </c>
      <c r="T333" s="50" t="s">
        <v>171</v>
      </c>
      <c r="U333" s="50" t="s">
        <v>171</v>
      </c>
      <c r="V333" s="50" t="s">
        <v>171</v>
      </c>
      <c r="W333" s="50" t="s">
        <v>171</v>
      </c>
      <c r="X333" s="50" t="s">
        <v>171</v>
      </c>
      <c r="Y333" s="50" t="s">
        <v>171</v>
      </c>
      <c r="Z333" s="50" t="s">
        <v>171</v>
      </c>
      <c r="AA333" s="50" t="s">
        <v>171</v>
      </c>
      <c r="AB333" s="50" t="s">
        <v>171</v>
      </c>
      <c r="AC333" s="50" t="s">
        <v>171</v>
      </c>
      <c r="AD333" s="50" t="s">
        <v>171</v>
      </c>
      <c r="AE333" s="50" t="s">
        <v>171</v>
      </c>
      <c r="AF333" s="50" t="s">
        <v>171</v>
      </c>
      <c r="AG333" s="50" t="s">
        <v>171</v>
      </c>
      <c r="AH333" s="50" t="s">
        <v>171</v>
      </c>
      <c r="AI333" s="50" t="s">
        <v>171</v>
      </c>
      <c r="AJ333" s="50" t="s">
        <v>171</v>
      </c>
      <c r="AK333" s="50" t="s">
        <v>171</v>
      </c>
      <c r="AL333" s="50" t="s">
        <v>171</v>
      </c>
    </row>
    <row r="334" spans="2:38">
      <c r="B334" s="26">
        <v>19</v>
      </c>
      <c r="C334" s="30" t="s">
        <v>99</v>
      </c>
      <c r="D334" s="6" t="s">
        <v>90</v>
      </c>
      <c r="E334" s="26"/>
      <c r="F334" s="6" t="str">
        <f t="shared" si="445"/>
        <v>HR</v>
      </c>
      <c r="G334" s="6" t="s">
        <v>90</v>
      </c>
      <c r="H334" s="28"/>
      <c r="I334" s="33" t="str">
        <f t="shared" si="446"/>
        <v/>
      </c>
      <c r="J334" s="33" t="str">
        <f t="shared" si="446"/>
        <v/>
      </c>
      <c r="K334" s="33" t="str">
        <f t="shared" si="446"/>
        <v/>
      </c>
      <c r="L334" s="33" t="str">
        <f>IF(R334="","",R334/4)</f>
        <v/>
      </c>
      <c r="M334" s="33" t="str">
        <f t="shared" ref="M334:M335" si="447">IF(SUM(S334:AB334)=0,"",SUM(S334:AB334))</f>
        <v/>
      </c>
      <c r="N334" s="33" t="str">
        <f t="shared" ref="N334:N335" si="448">IF(SUM(AC334:AG334)=0,"",SUM(AC334:AG334))</f>
        <v/>
      </c>
      <c r="O334" s="33" t="str">
        <f t="shared" ref="O334:O335" si="449">IF(SUM(AH334:AL334)=0,"",SUM(AH334:AL334))</f>
        <v/>
      </c>
      <c r="P334" s="33"/>
      <c r="Q334" s="33"/>
      <c r="R334" s="48" t="s">
        <v>171</v>
      </c>
      <c r="S334" s="50" t="s">
        <v>171</v>
      </c>
      <c r="T334" s="50" t="s">
        <v>171</v>
      </c>
      <c r="U334" s="50" t="s">
        <v>171</v>
      </c>
      <c r="V334" s="50" t="s">
        <v>171</v>
      </c>
      <c r="W334" s="50" t="s">
        <v>171</v>
      </c>
      <c r="X334" s="50" t="s">
        <v>171</v>
      </c>
      <c r="Y334" s="50" t="s">
        <v>171</v>
      </c>
      <c r="Z334" s="50" t="s">
        <v>171</v>
      </c>
      <c r="AA334" s="50" t="s">
        <v>171</v>
      </c>
      <c r="AB334" s="50" t="s">
        <v>171</v>
      </c>
      <c r="AC334" s="50" t="s">
        <v>171</v>
      </c>
      <c r="AD334" s="50" t="s">
        <v>171</v>
      </c>
      <c r="AE334" s="50" t="s">
        <v>171</v>
      </c>
      <c r="AF334" s="50" t="s">
        <v>171</v>
      </c>
      <c r="AG334" s="50" t="s">
        <v>171</v>
      </c>
      <c r="AH334" s="50" t="s">
        <v>171</v>
      </c>
      <c r="AI334" s="50" t="s">
        <v>171</v>
      </c>
      <c r="AJ334" s="50" t="s">
        <v>171</v>
      </c>
      <c r="AK334" s="50" t="s">
        <v>171</v>
      </c>
      <c r="AL334" s="50" t="s">
        <v>171</v>
      </c>
    </row>
    <row r="335" spans="2:38">
      <c r="B335" s="26">
        <v>24</v>
      </c>
      <c r="C335" s="30" t="s">
        <v>4</v>
      </c>
      <c r="D335" s="6" t="s">
        <v>90</v>
      </c>
      <c r="E335" s="26"/>
      <c r="F335" s="6" t="str">
        <f t="shared" si="445"/>
        <v>HR</v>
      </c>
      <c r="G335" s="6" t="s">
        <v>90</v>
      </c>
      <c r="H335" s="28"/>
      <c r="I335" s="33">
        <f t="shared" si="446"/>
        <v>83.75</v>
      </c>
      <c r="J335" s="33">
        <f t="shared" si="446"/>
        <v>83.75</v>
      </c>
      <c r="K335" s="33">
        <f t="shared" si="446"/>
        <v>83.75</v>
      </c>
      <c r="L335" s="33">
        <f>IF(R335="","",R335/4)</f>
        <v>83.75</v>
      </c>
      <c r="M335" s="33" t="str">
        <f t="shared" si="447"/>
        <v/>
      </c>
      <c r="N335" s="33" t="str">
        <f t="shared" si="448"/>
        <v/>
      </c>
      <c r="O335" s="33" t="str">
        <f t="shared" si="449"/>
        <v/>
      </c>
      <c r="P335" s="33"/>
      <c r="Q335" s="33"/>
      <c r="R335" s="48">
        <v>335</v>
      </c>
      <c r="S335" s="50" t="s">
        <v>171</v>
      </c>
      <c r="T335" s="50" t="s">
        <v>171</v>
      </c>
      <c r="U335" s="50" t="s">
        <v>171</v>
      </c>
      <c r="V335" s="50" t="s">
        <v>171</v>
      </c>
      <c r="W335" s="50" t="s">
        <v>171</v>
      </c>
      <c r="X335" s="50" t="s">
        <v>171</v>
      </c>
      <c r="Y335" s="50" t="s">
        <v>171</v>
      </c>
      <c r="Z335" s="50" t="s">
        <v>171</v>
      </c>
      <c r="AA335" s="50" t="s">
        <v>171</v>
      </c>
      <c r="AB335" s="50" t="s">
        <v>171</v>
      </c>
      <c r="AC335" s="50" t="s">
        <v>171</v>
      </c>
      <c r="AD335" s="50" t="s">
        <v>171</v>
      </c>
      <c r="AE335" s="50" t="s">
        <v>171</v>
      </c>
      <c r="AF335" s="50" t="s">
        <v>171</v>
      </c>
      <c r="AG335" s="50" t="s">
        <v>171</v>
      </c>
      <c r="AH335" s="50" t="s">
        <v>171</v>
      </c>
      <c r="AI335" s="50" t="s">
        <v>171</v>
      </c>
      <c r="AJ335" s="50" t="s">
        <v>171</v>
      </c>
      <c r="AK335" s="50" t="s">
        <v>171</v>
      </c>
      <c r="AL335" s="50" t="s">
        <v>171</v>
      </c>
    </row>
    <row r="336" spans="2:38">
      <c r="B336" s="26"/>
      <c r="C336" s="23" t="s">
        <v>92</v>
      </c>
      <c r="D336" s="6" t="str">
        <f t="shared" ref="D336" si="450">IF(SUM(I336:O336)=0,"\I: ","ELE")</f>
        <v xml:space="preserve">\I: </v>
      </c>
      <c r="E336" s="11" t="s">
        <v>75</v>
      </c>
      <c r="F336" s="6" t="str">
        <f t="shared" si="445"/>
        <v>HR</v>
      </c>
      <c r="G336" s="22" t="str">
        <f>$G$7</f>
        <v>PASTI</v>
      </c>
      <c r="H336" t="s">
        <v>45</v>
      </c>
      <c r="I336" s="42" t="str">
        <f>IF(SUM(I337:I339)=0,"",SUM(I337:I339))</f>
        <v/>
      </c>
      <c r="J336" s="42" t="str">
        <f t="shared" ref="J336:K336" si="451">IF(SUM(J337:J339)=0,"",SUM(J337:J339))</f>
        <v/>
      </c>
      <c r="K336" s="42" t="str">
        <f t="shared" si="451"/>
        <v/>
      </c>
      <c r="L336" s="42" t="str">
        <f>IF(SUM(L337:L339)=0,"",SUM(L337:L339))</f>
        <v/>
      </c>
      <c r="M336" s="43" t="str">
        <f>IF(SUM(M337:M339)=0,"",SUM(M337:M339))</f>
        <v/>
      </c>
      <c r="N336" s="43" t="str">
        <f>IF(SUM(N337:N339)=0,"",SUM(N337:N339))</f>
        <v/>
      </c>
      <c r="O336" s="43" t="str">
        <f>IF(SUM(O337:O339)=0,"",SUM(O337:O339))</f>
        <v/>
      </c>
      <c r="P336" s="32"/>
      <c r="Q336" s="32"/>
      <c r="R336" s="43"/>
      <c r="S336" s="43"/>
      <c r="T336" s="43"/>
      <c r="U336" s="43"/>
      <c r="V336" s="43"/>
      <c r="W336" s="43"/>
      <c r="X336" s="43"/>
      <c r="Y336" s="43"/>
      <c r="Z336" s="43"/>
      <c r="AA336" s="43"/>
      <c r="AB336" s="43" t="s">
        <v>171</v>
      </c>
      <c r="AC336" s="43"/>
      <c r="AD336" s="43"/>
      <c r="AE336" s="43"/>
      <c r="AF336" s="43"/>
      <c r="AG336" s="43" t="s">
        <v>171</v>
      </c>
      <c r="AH336" s="43"/>
      <c r="AI336" s="43"/>
      <c r="AJ336" s="43"/>
      <c r="AK336" s="43"/>
      <c r="AL336" s="43"/>
    </row>
    <row r="337" spans="2:38">
      <c r="B337" s="26">
        <v>35</v>
      </c>
      <c r="C337" s="30" t="s">
        <v>2</v>
      </c>
      <c r="D337" s="6" t="s">
        <v>90</v>
      </c>
      <c r="E337" s="26"/>
      <c r="F337" s="6" t="str">
        <f t="shared" si="445"/>
        <v>HR</v>
      </c>
      <c r="G337" s="6" t="s">
        <v>90</v>
      </c>
      <c r="H337" s="28"/>
      <c r="I337" s="33" t="str">
        <f t="shared" ref="I337:K341" si="452">$L337</f>
        <v/>
      </c>
      <c r="J337" s="33" t="str">
        <f t="shared" si="452"/>
        <v/>
      </c>
      <c r="K337" s="33" t="str">
        <f t="shared" si="452"/>
        <v/>
      </c>
      <c r="L337" s="33" t="str">
        <f>IF(R337="","",R337/4)</f>
        <v/>
      </c>
      <c r="M337" s="33" t="str">
        <f>IF(SUM(S337:AB337)=0,"",SUM(S337:AB337))</f>
        <v/>
      </c>
      <c r="N337" s="33" t="str">
        <f>IF(SUM(AC337:AG337)=0,"",SUM(AC337:AG337))</f>
        <v/>
      </c>
      <c r="O337" s="33" t="str">
        <f>IF(SUM(AH337:AL337)=0,"",SUM(AH337:AL337))</f>
        <v/>
      </c>
      <c r="P337" s="33"/>
      <c r="Q337" s="33"/>
      <c r="R337" s="48" t="s">
        <v>171</v>
      </c>
      <c r="S337" s="50" t="s">
        <v>171</v>
      </c>
      <c r="T337" s="50" t="s">
        <v>171</v>
      </c>
      <c r="U337" s="50" t="s">
        <v>171</v>
      </c>
      <c r="V337" s="50" t="s">
        <v>171</v>
      </c>
      <c r="W337" s="50" t="s">
        <v>171</v>
      </c>
      <c r="X337" s="50" t="s">
        <v>171</v>
      </c>
      <c r="Y337" s="50" t="s">
        <v>171</v>
      </c>
      <c r="Z337" s="50" t="s">
        <v>171</v>
      </c>
      <c r="AA337" s="50" t="s">
        <v>171</v>
      </c>
      <c r="AB337" s="50" t="s">
        <v>171</v>
      </c>
      <c r="AC337" s="50" t="s">
        <v>171</v>
      </c>
      <c r="AD337" s="50" t="s">
        <v>171</v>
      </c>
      <c r="AE337" s="50" t="s">
        <v>171</v>
      </c>
      <c r="AF337" s="50" t="s">
        <v>171</v>
      </c>
      <c r="AG337" s="50" t="s">
        <v>171</v>
      </c>
      <c r="AH337" s="50" t="s">
        <v>171</v>
      </c>
      <c r="AI337" s="50" t="s">
        <v>171</v>
      </c>
      <c r="AJ337" s="50" t="s">
        <v>171</v>
      </c>
      <c r="AK337" s="50" t="s">
        <v>171</v>
      </c>
      <c r="AL337" s="50" t="s">
        <v>171</v>
      </c>
    </row>
    <row r="338" spans="2:38">
      <c r="B338" s="26">
        <v>40</v>
      </c>
      <c r="C338" s="30" t="s">
        <v>99</v>
      </c>
      <c r="D338" s="6" t="s">
        <v>90</v>
      </c>
      <c r="E338" s="26"/>
      <c r="F338" s="6" t="str">
        <f t="shared" si="445"/>
        <v>HR</v>
      </c>
      <c r="G338" s="6" t="s">
        <v>90</v>
      </c>
      <c r="H338" s="28"/>
      <c r="I338" s="33" t="str">
        <f t="shared" si="452"/>
        <v/>
      </c>
      <c r="J338" s="33" t="str">
        <f t="shared" si="452"/>
        <v/>
      </c>
      <c r="K338" s="33" t="str">
        <f t="shared" si="452"/>
        <v/>
      </c>
      <c r="L338" s="33" t="str">
        <f>IF(R338="","",R338/4)</f>
        <v/>
      </c>
      <c r="M338" s="33" t="str">
        <f t="shared" ref="M338:M339" si="453">IF(SUM(S338:AB338)=0,"",SUM(S338:AB338))</f>
        <v/>
      </c>
      <c r="N338" s="33" t="str">
        <f t="shared" ref="N338:N339" si="454">IF(SUM(AC338:AG338)=0,"",SUM(AC338:AG338))</f>
        <v/>
      </c>
      <c r="O338" s="33" t="str">
        <f t="shared" ref="O338:O339" si="455">IF(SUM(AH338:AL338)=0,"",SUM(AH338:AL338))</f>
        <v/>
      </c>
      <c r="P338" s="33"/>
      <c r="Q338" s="33"/>
      <c r="R338" s="48" t="s">
        <v>171</v>
      </c>
      <c r="S338" s="50" t="s">
        <v>171</v>
      </c>
      <c r="T338" s="50" t="s">
        <v>171</v>
      </c>
      <c r="U338" s="50" t="s">
        <v>171</v>
      </c>
      <c r="V338" s="50" t="s">
        <v>171</v>
      </c>
      <c r="W338" s="50" t="s">
        <v>171</v>
      </c>
      <c r="X338" s="50" t="s">
        <v>171</v>
      </c>
      <c r="Y338" s="50" t="s">
        <v>171</v>
      </c>
      <c r="Z338" s="50" t="s">
        <v>171</v>
      </c>
      <c r="AA338" s="50" t="s">
        <v>171</v>
      </c>
      <c r="AB338" s="50" t="s">
        <v>171</v>
      </c>
      <c r="AC338" s="50" t="s">
        <v>171</v>
      </c>
      <c r="AD338" s="50" t="s">
        <v>171</v>
      </c>
      <c r="AE338" s="50" t="s">
        <v>171</v>
      </c>
      <c r="AF338" s="50" t="s">
        <v>171</v>
      </c>
      <c r="AG338" s="50" t="s">
        <v>171</v>
      </c>
      <c r="AH338" s="50" t="s">
        <v>171</v>
      </c>
      <c r="AI338" s="50" t="s">
        <v>171</v>
      </c>
      <c r="AJ338" s="50" t="s">
        <v>171</v>
      </c>
      <c r="AK338" s="50" t="s">
        <v>171</v>
      </c>
      <c r="AL338" s="50" t="s">
        <v>171</v>
      </c>
    </row>
    <row r="339" spans="2:38">
      <c r="B339" s="26">
        <v>45</v>
      </c>
      <c r="C339" s="30" t="s">
        <v>4</v>
      </c>
      <c r="D339" s="6" t="s">
        <v>90</v>
      </c>
      <c r="E339" s="26"/>
      <c r="F339" s="6" t="str">
        <f t="shared" si="445"/>
        <v>HR</v>
      </c>
      <c r="G339" s="6" t="s">
        <v>90</v>
      </c>
      <c r="H339" s="28"/>
      <c r="I339" s="33" t="str">
        <f t="shared" si="452"/>
        <v/>
      </c>
      <c r="J339" s="33" t="str">
        <f t="shared" si="452"/>
        <v/>
      </c>
      <c r="K339" s="33" t="str">
        <f t="shared" si="452"/>
        <v/>
      </c>
      <c r="L339" s="33" t="str">
        <f>IF(R339="","",R339/4)</f>
        <v/>
      </c>
      <c r="M339" s="33" t="str">
        <f t="shared" si="453"/>
        <v/>
      </c>
      <c r="N339" s="33" t="str">
        <f t="shared" si="454"/>
        <v/>
      </c>
      <c r="O339" s="33" t="str">
        <f t="shared" si="455"/>
        <v/>
      </c>
      <c r="P339" s="33"/>
      <c r="Q339" s="33"/>
      <c r="R339" s="48" t="s">
        <v>171</v>
      </c>
      <c r="S339" s="50" t="s">
        <v>171</v>
      </c>
      <c r="T339" s="50" t="s">
        <v>171</v>
      </c>
      <c r="U339" s="50" t="s">
        <v>171</v>
      </c>
      <c r="V339" s="50" t="s">
        <v>171</v>
      </c>
      <c r="W339" s="50" t="s">
        <v>171</v>
      </c>
      <c r="X339" s="50" t="s">
        <v>171</v>
      </c>
      <c r="Y339" s="50" t="s">
        <v>171</v>
      </c>
      <c r="Z339" s="50" t="s">
        <v>171</v>
      </c>
      <c r="AA339" s="50" t="s">
        <v>171</v>
      </c>
      <c r="AB339" s="50" t="s">
        <v>171</v>
      </c>
      <c r="AC339" s="50" t="s">
        <v>171</v>
      </c>
      <c r="AD339" s="50" t="s">
        <v>171</v>
      </c>
      <c r="AE339" s="50" t="s">
        <v>171</v>
      </c>
      <c r="AF339" s="50" t="s">
        <v>171</v>
      </c>
      <c r="AG339" s="50" t="s">
        <v>171</v>
      </c>
      <c r="AH339" s="50" t="s">
        <v>171</v>
      </c>
      <c r="AI339" s="50" t="s">
        <v>171</v>
      </c>
      <c r="AJ339" s="50" t="s">
        <v>171</v>
      </c>
      <c r="AK339" s="50" t="s">
        <v>171</v>
      </c>
      <c r="AL339" s="50" t="s">
        <v>171</v>
      </c>
    </row>
    <row r="340" spans="2:38">
      <c r="B340" s="31">
        <v>51</v>
      </c>
      <c r="C340" t="s">
        <v>7</v>
      </c>
      <c r="D340" s="6" t="str">
        <f t="shared" ref="D340:D342" si="456">IF(SUM(I340:O340)=0,"\I: ","ELE")</f>
        <v>ELE</v>
      </c>
      <c r="E340" s="11" t="s">
        <v>76</v>
      </c>
      <c r="F340" s="6" t="str">
        <f t="shared" si="445"/>
        <v>HR</v>
      </c>
      <c r="G340" s="22" t="str">
        <f t="shared" ref="G340:G342" si="457">$G$7</f>
        <v>PASTI</v>
      </c>
      <c r="H340" t="s">
        <v>46</v>
      </c>
      <c r="I340" s="42">
        <f t="shared" si="452"/>
        <v>54.75</v>
      </c>
      <c r="J340" s="42">
        <f t="shared" si="452"/>
        <v>54.75</v>
      </c>
      <c r="K340" s="42">
        <f t="shared" si="452"/>
        <v>54.75</v>
      </c>
      <c r="L340" s="42">
        <f>IF(R340="","",R340/4)</f>
        <v>54.75</v>
      </c>
      <c r="M340" s="43" t="str">
        <f>IF(SUM(S340:AB340)=0,"",SUM(S340:AB340))</f>
        <v/>
      </c>
      <c r="N340" s="43" t="str">
        <f>IF(SUM(AC340:AG340)=0,"",SUM(AC340:AG340))</f>
        <v/>
      </c>
      <c r="O340" s="43" t="str">
        <f>IF(SUM(AH340:AL340)=0,"",SUM(AH340:AL340))</f>
        <v/>
      </c>
      <c r="P340" s="32"/>
      <c r="Q340" s="32"/>
      <c r="R340" s="48">
        <v>219</v>
      </c>
      <c r="S340" s="50" t="s">
        <v>171</v>
      </c>
      <c r="T340" s="50" t="s">
        <v>171</v>
      </c>
      <c r="U340" s="50" t="s">
        <v>171</v>
      </c>
      <c r="V340" s="50" t="s">
        <v>171</v>
      </c>
      <c r="W340" s="50" t="s">
        <v>171</v>
      </c>
      <c r="X340" s="50" t="s">
        <v>171</v>
      </c>
      <c r="Y340" s="50" t="s">
        <v>171</v>
      </c>
      <c r="Z340" s="50" t="s">
        <v>171</v>
      </c>
      <c r="AA340" s="50" t="s">
        <v>171</v>
      </c>
      <c r="AB340" s="50" t="s">
        <v>171</v>
      </c>
      <c r="AC340" s="50" t="s">
        <v>171</v>
      </c>
      <c r="AD340" s="50" t="s">
        <v>171</v>
      </c>
      <c r="AE340" s="50" t="s">
        <v>171</v>
      </c>
      <c r="AF340" s="50" t="s">
        <v>171</v>
      </c>
      <c r="AG340" s="50" t="s">
        <v>171</v>
      </c>
      <c r="AH340" s="50" t="s">
        <v>171</v>
      </c>
      <c r="AI340" s="50" t="s">
        <v>171</v>
      </c>
      <c r="AJ340" s="50" t="s">
        <v>171</v>
      </c>
      <c r="AK340" s="50" t="s">
        <v>171</v>
      </c>
      <c r="AL340" s="50" t="s">
        <v>171</v>
      </c>
    </row>
    <row r="341" spans="2:38">
      <c r="B341" s="26">
        <v>56</v>
      </c>
      <c r="C341" t="s">
        <v>8</v>
      </c>
      <c r="D341" s="6" t="str">
        <f t="shared" si="456"/>
        <v>ELE</v>
      </c>
      <c r="E341" s="11" t="s">
        <v>77</v>
      </c>
      <c r="F341" s="6" t="str">
        <f t="shared" si="445"/>
        <v>HR</v>
      </c>
      <c r="G341" s="22" t="str">
        <f t="shared" si="457"/>
        <v>PASTI</v>
      </c>
      <c r="H341" t="s">
        <v>47</v>
      </c>
      <c r="I341" s="42">
        <f t="shared" si="452"/>
        <v>3.1749999999999998</v>
      </c>
      <c r="J341" s="42">
        <f t="shared" si="452"/>
        <v>3.1749999999999998</v>
      </c>
      <c r="K341" s="42">
        <f t="shared" si="452"/>
        <v>3.1749999999999998</v>
      </c>
      <c r="L341" s="42">
        <f>IF(R341="","",R341/4)</f>
        <v>3.1749999999999998</v>
      </c>
      <c r="M341" s="43">
        <f t="shared" ref="M341" si="458">IF(SUM(S341:AB341)=0,"",SUM(S341:AB341))</f>
        <v>2.8649999999999998</v>
      </c>
      <c r="N341" s="43" t="str">
        <f t="shared" ref="N341" si="459">IF(SUM(AC341:AG341)=0,"",SUM(AC341:AG341))</f>
        <v/>
      </c>
      <c r="O341" s="43" t="str">
        <f t="shared" ref="O341" si="460">IF(SUM(AH341:AL341)=0,"",SUM(AH341:AL341))</f>
        <v/>
      </c>
      <c r="P341" s="32"/>
      <c r="Q341" s="32"/>
      <c r="R341" s="48">
        <v>12.7</v>
      </c>
      <c r="S341" s="50" t="s">
        <v>171</v>
      </c>
      <c r="T341" s="50" t="s">
        <v>171</v>
      </c>
      <c r="U341" s="50" t="s">
        <v>171</v>
      </c>
      <c r="V341" s="50">
        <v>2.8649999999999998</v>
      </c>
      <c r="W341" s="50" t="s">
        <v>171</v>
      </c>
      <c r="X341" s="50" t="s">
        <v>171</v>
      </c>
      <c r="Y341" s="50" t="s">
        <v>171</v>
      </c>
      <c r="Z341" s="50" t="s">
        <v>171</v>
      </c>
      <c r="AA341" s="50" t="s">
        <v>171</v>
      </c>
      <c r="AB341" s="50" t="s">
        <v>171</v>
      </c>
      <c r="AC341" s="50" t="s">
        <v>171</v>
      </c>
      <c r="AD341" s="50" t="s">
        <v>171</v>
      </c>
      <c r="AE341" s="50" t="s">
        <v>171</v>
      </c>
      <c r="AF341" s="50" t="s">
        <v>171</v>
      </c>
      <c r="AG341" s="50" t="s">
        <v>171</v>
      </c>
      <c r="AH341" s="50" t="s">
        <v>171</v>
      </c>
      <c r="AI341" s="50" t="s">
        <v>171</v>
      </c>
      <c r="AJ341" s="50" t="s">
        <v>171</v>
      </c>
      <c r="AK341" s="50" t="s">
        <v>171</v>
      </c>
      <c r="AL341" s="50" t="s">
        <v>171</v>
      </c>
    </row>
    <row r="342" spans="2:38">
      <c r="B342" s="26"/>
      <c r="C342" s="23" t="s">
        <v>93</v>
      </c>
      <c r="D342" s="6" t="str">
        <f t="shared" si="456"/>
        <v xml:space="preserve">\I: </v>
      </c>
      <c r="E342" s="11" t="s">
        <v>78</v>
      </c>
      <c r="F342" s="6" t="str">
        <f t="shared" si="445"/>
        <v>HR</v>
      </c>
      <c r="G342" s="22" t="str">
        <f t="shared" si="457"/>
        <v>PASTI</v>
      </c>
      <c r="H342" t="s">
        <v>48</v>
      </c>
      <c r="I342" s="42" t="str">
        <f>IF(SUM(I343:I345)=0,"",SUM(I343:I345))</f>
        <v/>
      </c>
      <c r="J342" s="42" t="str">
        <f t="shared" ref="J342:K342" si="461">IF(SUM(J343:J345)=0,"",SUM(J343:J345))</f>
        <v/>
      </c>
      <c r="K342" s="42" t="str">
        <f t="shared" si="461"/>
        <v/>
      </c>
      <c r="L342" s="42" t="str">
        <f>IF(SUM(L343:L345)=0,"",SUM(L343:L345))</f>
        <v/>
      </c>
      <c r="M342" s="43" t="str">
        <f>IF(SUM(M343:M345)=0,"",SUM(M343:M345))</f>
        <v/>
      </c>
      <c r="N342" s="43" t="str">
        <f>IF(SUM(N343:N345)=0,"",SUM(N343:N345))</f>
        <v/>
      </c>
      <c r="O342" s="43" t="str">
        <f>IF(SUM(O343:O345)=0,"",SUM(O343:O345))</f>
        <v/>
      </c>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row>
    <row r="343" spans="2:38">
      <c r="B343" s="26">
        <v>61</v>
      </c>
      <c r="C343" s="29" t="s">
        <v>4</v>
      </c>
      <c r="D343" s="6" t="s">
        <v>90</v>
      </c>
      <c r="E343" s="27"/>
      <c r="F343" s="6" t="str">
        <f t="shared" si="445"/>
        <v>HR</v>
      </c>
      <c r="G343" s="6" t="s">
        <v>90</v>
      </c>
      <c r="H343" s="28"/>
      <c r="I343" s="33" t="str">
        <f t="shared" ref="I343:K351" si="462">$L343</f>
        <v/>
      </c>
      <c r="J343" s="33" t="str">
        <f t="shared" si="462"/>
        <v/>
      </c>
      <c r="K343" s="33" t="str">
        <f t="shared" si="462"/>
        <v/>
      </c>
      <c r="L343" s="33" t="str">
        <f t="shared" ref="L343:L348" si="463">IF(R343="","",R343/4)</f>
        <v/>
      </c>
      <c r="M343" s="33" t="str">
        <f t="shared" ref="M343:M348" si="464">IF(SUM(S343:AB343)=0,"",SUM(S343:AB343))</f>
        <v/>
      </c>
      <c r="N343" s="33" t="str">
        <f t="shared" ref="N343:N348" si="465">IF(SUM(AC343:AG343)=0,"",SUM(AC343:AG343))</f>
        <v/>
      </c>
      <c r="O343" s="33" t="str">
        <f t="shared" ref="O343:O348" si="466">IF(SUM(AH343:AL343)=0,"",SUM(AH343:AL343))</f>
        <v/>
      </c>
      <c r="P343" s="33"/>
      <c r="Q343" s="33"/>
      <c r="R343" s="48" t="s">
        <v>171</v>
      </c>
      <c r="S343" s="50" t="s">
        <v>171</v>
      </c>
      <c r="T343" s="50" t="s">
        <v>171</v>
      </c>
      <c r="U343" s="50" t="s">
        <v>171</v>
      </c>
      <c r="V343" s="50" t="s">
        <v>171</v>
      </c>
      <c r="W343" s="50" t="s">
        <v>171</v>
      </c>
      <c r="X343" s="50" t="s">
        <v>171</v>
      </c>
      <c r="Y343" s="50" t="s">
        <v>171</v>
      </c>
      <c r="Z343" s="50" t="s">
        <v>171</v>
      </c>
      <c r="AA343" s="50" t="s">
        <v>171</v>
      </c>
      <c r="AB343" s="50" t="s">
        <v>171</v>
      </c>
      <c r="AC343" s="50" t="s">
        <v>171</v>
      </c>
      <c r="AD343" s="50" t="s">
        <v>171</v>
      </c>
      <c r="AE343" s="50" t="s">
        <v>171</v>
      </c>
      <c r="AF343" s="50" t="s">
        <v>171</v>
      </c>
      <c r="AG343" s="50" t="s">
        <v>171</v>
      </c>
      <c r="AH343" s="50" t="s">
        <v>171</v>
      </c>
      <c r="AI343" s="50" t="s">
        <v>171</v>
      </c>
      <c r="AJ343" s="50" t="s">
        <v>171</v>
      </c>
      <c r="AK343" s="50" t="s">
        <v>171</v>
      </c>
      <c r="AL343" s="50" t="s">
        <v>171</v>
      </c>
    </row>
    <row r="344" spans="2:38">
      <c r="B344" s="26">
        <v>71</v>
      </c>
      <c r="C344" s="29" t="s">
        <v>10</v>
      </c>
      <c r="D344" s="6" t="s">
        <v>90</v>
      </c>
      <c r="E344" s="27"/>
      <c r="F344" s="6" t="str">
        <f t="shared" si="445"/>
        <v>HR</v>
      </c>
      <c r="G344" s="6" t="s">
        <v>90</v>
      </c>
      <c r="H344" s="28"/>
      <c r="I344" s="33" t="str">
        <f t="shared" si="462"/>
        <v/>
      </c>
      <c r="J344" s="33" t="str">
        <f t="shared" si="462"/>
        <v/>
      </c>
      <c r="K344" s="33" t="str">
        <f t="shared" si="462"/>
        <v/>
      </c>
      <c r="L344" s="33" t="str">
        <f t="shared" si="463"/>
        <v/>
      </c>
      <c r="M344" s="33" t="str">
        <f t="shared" si="464"/>
        <v/>
      </c>
      <c r="N344" s="33" t="str">
        <f t="shared" si="465"/>
        <v/>
      </c>
      <c r="O344" s="33" t="str">
        <f t="shared" si="466"/>
        <v/>
      </c>
      <c r="P344" s="33"/>
      <c r="Q344" s="33"/>
      <c r="R344" s="48" t="s">
        <v>171</v>
      </c>
      <c r="S344" s="50" t="s">
        <v>171</v>
      </c>
      <c r="T344" s="50" t="s">
        <v>171</v>
      </c>
      <c r="U344" s="50" t="s">
        <v>171</v>
      </c>
      <c r="V344" s="50" t="s">
        <v>171</v>
      </c>
      <c r="W344" s="50" t="s">
        <v>171</v>
      </c>
      <c r="X344" s="50" t="s">
        <v>171</v>
      </c>
      <c r="Y344" s="50" t="s">
        <v>171</v>
      </c>
      <c r="Z344" s="50" t="s">
        <v>171</v>
      </c>
      <c r="AA344" s="50" t="s">
        <v>171</v>
      </c>
      <c r="AB344" s="50" t="s">
        <v>171</v>
      </c>
      <c r="AC344" s="50" t="s">
        <v>171</v>
      </c>
      <c r="AD344" s="50" t="s">
        <v>171</v>
      </c>
      <c r="AE344" s="50" t="s">
        <v>171</v>
      </c>
      <c r="AF344" s="50" t="s">
        <v>171</v>
      </c>
      <c r="AG344" s="50" t="s">
        <v>171</v>
      </c>
      <c r="AH344" s="50" t="s">
        <v>171</v>
      </c>
      <c r="AI344" s="50" t="s">
        <v>171</v>
      </c>
      <c r="AJ344" s="50" t="s">
        <v>171</v>
      </c>
      <c r="AK344" s="50" t="s">
        <v>171</v>
      </c>
      <c r="AL344" s="50" t="s">
        <v>171</v>
      </c>
    </row>
    <row r="345" spans="2:38">
      <c r="B345" s="26">
        <v>76</v>
      </c>
      <c r="C345" s="29" t="s">
        <v>101</v>
      </c>
      <c r="D345" s="6" t="s">
        <v>90</v>
      </c>
      <c r="E345" s="27"/>
      <c r="F345" s="6" t="str">
        <f t="shared" si="445"/>
        <v>HR</v>
      </c>
      <c r="G345" s="6" t="s">
        <v>90</v>
      </c>
      <c r="H345" s="28"/>
      <c r="I345" s="33" t="str">
        <f t="shared" si="462"/>
        <v/>
      </c>
      <c r="J345" s="33" t="str">
        <f t="shared" si="462"/>
        <v/>
      </c>
      <c r="K345" s="33" t="str">
        <f t="shared" si="462"/>
        <v/>
      </c>
      <c r="L345" s="33" t="str">
        <f t="shared" si="463"/>
        <v/>
      </c>
      <c r="M345" s="33" t="str">
        <f t="shared" si="464"/>
        <v/>
      </c>
      <c r="N345" s="33" t="str">
        <f t="shared" si="465"/>
        <v/>
      </c>
      <c r="O345" s="33" t="str">
        <f t="shared" si="466"/>
        <v/>
      </c>
      <c r="P345" s="33"/>
      <c r="Q345" s="33"/>
      <c r="R345" s="48" t="s">
        <v>171</v>
      </c>
      <c r="S345" s="50" t="s">
        <v>171</v>
      </c>
      <c r="T345" s="50" t="s">
        <v>171</v>
      </c>
      <c r="U345" s="50" t="s">
        <v>171</v>
      </c>
      <c r="V345" s="50" t="s">
        <v>171</v>
      </c>
      <c r="W345" s="50" t="s">
        <v>171</v>
      </c>
      <c r="X345" s="50" t="s">
        <v>171</v>
      </c>
      <c r="Y345" s="50" t="s">
        <v>171</v>
      </c>
      <c r="Z345" s="50" t="s">
        <v>171</v>
      </c>
      <c r="AA345" s="50" t="s">
        <v>171</v>
      </c>
      <c r="AB345" s="50" t="s">
        <v>171</v>
      </c>
      <c r="AC345" s="50" t="s">
        <v>171</v>
      </c>
      <c r="AD345" s="50" t="s">
        <v>171</v>
      </c>
      <c r="AE345" s="50" t="s">
        <v>171</v>
      </c>
      <c r="AF345" s="50" t="s">
        <v>171</v>
      </c>
      <c r="AG345" s="50" t="s">
        <v>171</v>
      </c>
      <c r="AH345" s="50" t="s">
        <v>171</v>
      </c>
      <c r="AI345" s="50" t="s">
        <v>171</v>
      </c>
      <c r="AJ345" s="50" t="s">
        <v>171</v>
      </c>
      <c r="AK345" s="50" t="s">
        <v>171</v>
      </c>
      <c r="AL345" s="50" t="s">
        <v>171</v>
      </c>
    </row>
    <row r="346" spans="2:38">
      <c r="B346" s="26">
        <v>81</v>
      </c>
      <c r="C346" t="s">
        <v>12</v>
      </c>
      <c r="D346" s="6" t="str">
        <f t="shared" ref="D346:D349" si="467">IF(SUM(I346:O346)=0,"\I: ","ELE")</f>
        <v>ELE</v>
      </c>
      <c r="E346" s="11" t="s">
        <v>74</v>
      </c>
      <c r="F346" s="6" t="str">
        <f t="shared" si="445"/>
        <v>HR</v>
      </c>
      <c r="G346" s="22" t="str">
        <f t="shared" ref="G346:G349" si="468">$G$7</f>
        <v>PASTI</v>
      </c>
      <c r="H346" t="s">
        <v>44</v>
      </c>
      <c r="I346" s="42">
        <f t="shared" si="462"/>
        <v>12.1075</v>
      </c>
      <c r="J346" s="42">
        <f t="shared" si="462"/>
        <v>12.1075</v>
      </c>
      <c r="K346" s="42">
        <f t="shared" si="462"/>
        <v>12.1075</v>
      </c>
      <c r="L346" s="42">
        <f t="shared" si="463"/>
        <v>12.1075</v>
      </c>
      <c r="M346" s="43" t="str">
        <f t="shared" si="464"/>
        <v/>
      </c>
      <c r="N346" s="43" t="str">
        <f t="shared" si="465"/>
        <v/>
      </c>
      <c r="O346" s="43" t="str">
        <f t="shared" si="466"/>
        <v/>
      </c>
      <c r="P346" s="32"/>
      <c r="Q346" s="32"/>
      <c r="R346" s="48">
        <v>48.43</v>
      </c>
      <c r="S346" s="50" t="s">
        <v>171</v>
      </c>
      <c r="T346" s="50" t="s">
        <v>171</v>
      </c>
      <c r="U346" s="50" t="s">
        <v>171</v>
      </c>
      <c r="V346" s="50" t="s">
        <v>171</v>
      </c>
      <c r="W346" s="50" t="s">
        <v>171</v>
      </c>
      <c r="X346" s="50" t="s">
        <v>171</v>
      </c>
      <c r="Y346" s="50" t="s">
        <v>171</v>
      </c>
      <c r="Z346" s="50" t="s">
        <v>171</v>
      </c>
      <c r="AA346" s="50" t="s">
        <v>171</v>
      </c>
      <c r="AB346" s="50" t="s">
        <v>171</v>
      </c>
      <c r="AC346" s="50" t="s">
        <v>171</v>
      </c>
      <c r="AD346" s="50" t="s">
        <v>171</v>
      </c>
      <c r="AE346" s="50" t="s">
        <v>171</v>
      </c>
      <c r="AF346" s="50" t="s">
        <v>171</v>
      </c>
      <c r="AG346" s="50" t="s">
        <v>171</v>
      </c>
      <c r="AH346" s="50" t="s">
        <v>171</v>
      </c>
      <c r="AI346" s="50" t="s">
        <v>171</v>
      </c>
      <c r="AJ346" s="50" t="s">
        <v>171</v>
      </c>
      <c r="AK346" s="50" t="s">
        <v>171</v>
      </c>
      <c r="AL346" s="50" t="s">
        <v>171</v>
      </c>
    </row>
    <row r="347" spans="2:38">
      <c r="B347" s="26">
        <v>102</v>
      </c>
      <c r="C347" t="s">
        <v>13</v>
      </c>
      <c r="D347" s="6" t="str">
        <f t="shared" si="467"/>
        <v>ELE</v>
      </c>
      <c r="E347" s="11" t="s">
        <v>73</v>
      </c>
      <c r="F347" s="6" t="str">
        <f t="shared" si="445"/>
        <v>HR</v>
      </c>
      <c r="G347" s="22" t="str">
        <f t="shared" si="468"/>
        <v>PASTI</v>
      </c>
      <c r="H347" t="s">
        <v>43</v>
      </c>
      <c r="I347" s="42">
        <f t="shared" si="462"/>
        <v>106.08</v>
      </c>
      <c r="J347" s="42">
        <f t="shared" si="462"/>
        <v>106.08</v>
      </c>
      <c r="K347" s="42">
        <f t="shared" si="462"/>
        <v>106.08</v>
      </c>
      <c r="L347" s="42">
        <f t="shared" si="463"/>
        <v>106.08</v>
      </c>
      <c r="M347" s="43" t="str">
        <f t="shared" si="464"/>
        <v/>
      </c>
      <c r="N347" s="43" t="str">
        <f t="shared" si="465"/>
        <v/>
      </c>
      <c r="O347" s="43" t="str">
        <f t="shared" si="466"/>
        <v/>
      </c>
      <c r="P347" s="32"/>
      <c r="Q347" s="32"/>
      <c r="R347" s="48">
        <v>424.32</v>
      </c>
      <c r="S347" s="50" t="s">
        <v>171</v>
      </c>
      <c r="T347" s="50" t="s">
        <v>171</v>
      </c>
      <c r="U347" s="50" t="s">
        <v>171</v>
      </c>
      <c r="V347" s="50" t="s">
        <v>171</v>
      </c>
      <c r="W347" s="50" t="s">
        <v>171</v>
      </c>
      <c r="X347" s="50" t="s">
        <v>171</v>
      </c>
      <c r="Y347" s="50" t="s">
        <v>171</v>
      </c>
      <c r="Z347" s="50" t="s">
        <v>171</v>
      </c>
      <c r="AA347" s="50" t="s">
        <v>171</v>
      </c>
      <c r="AB347" s="50" t="s">
        <v>171</v>
      </c>
      <c r="AC347" s="50" t="s">
        <v>171</v>
      </c>
      <c r="AD347" s="50" t="s">
        <v>171</v>
      </c>
      <c r="AE347" s="50" t="s">
        <v>171</v>
      </c>
      <c r="AF347" s="50" t="s">
        <v>171</v>
      </c>
      <c r="AG347" s="50" t="s">
        <v>171</v>
      </c>
      <c r="AH347" s="50" t="s">
        <v>171</v>
      </c>
      <c r="AI347" s="50" t="s">
        <v>171</v>
      </c>
      <c r="AJ347" s="50" t="s">
        <v>171</v>
      </c>
      <c r="AK347" s="50" t="s">
        <v>171</v>
      </c>
      <c r="AL347" s="50" t="s">
        <v>171</v>
      </c>
    </row>
    <row r="348" spans="2:38">
      <c r="B348" s="26">
        <v>119</v>
      </c>
      <c r="C348" t="s">
        <v>1</v>
      </c>
      <c r="D348" s="6" t="str">
        <f t="shared" si="467"/>
        <v xml:space="preserve">\I: </v>
      </c>
      <c r="E348" s="11" t="s">
        <v>68</v>
      </c>
      <c r="F348" s="6" t="str">
        <f t="shared" si="445"/>
        <v>HR</v>
      </c>
      <c r="G348" s="22" t="str">
        <f t="shared" si="468"/>
        <v>PASTI</v>
      </c>
      <c r="H348" s="6" t="s">
        <v>38</v>
      </c>
      <c r="I348" s="42" t="str">
        <f t="shared" si="462"/>
        <v/>
      </c>
      <c r="J348" s="42" t="str">
        <f t="shared" si="462"/>
        <v/>
      </c>
      <c r="K348" s="42" t="str">
        <f t="shared" si="462"/>
        <v/>
      </c>
      <c r="L348" s="42" t="str">
        <f t="shared" si="463"/>
        <v/>
      </c>
      <c r="M348" s="43" t="str">
        <f t="shared" si="464"/>
        <v/>
      </c>
      <c r="N348" s="43" t="str">
        <f t="shared" si="465"/>
        <v/>
      </c>
      <c r="O348" s="43" t="str">
        <f t="shared" si="466"/>
        <v/>
      </c>
      <c r="P348" s="32"/>
      <c r="Q348" s="32"/>
      <c r="R348" s="48" t="s">
        <v>171</v>
      </c>
      <c r="S348" s="50" t="s">
        <v>171</v>
      </c>
      <c r="T348" s="50" t="s">
        <v>171</v>
      </c>
      <c r="U348" s="50" t="s">
        <v>171</v>
      </c>
      <c r="V348" s="50" t="s">
        <v>171</v>
      </c>
      <c r="W348" s="50" t="s">
        <v>171</v>
      </c>
      <c r="X348" s="50" t="s">
        <v>171</v>
      </c>
      <c r="Y348" s="50" t="s">
        <v>171</v>
      </c>
      <c r="Z348" s="50" t="s">
        <v>171</v>
      </c>
      <c r="AA348" s="50" t="s">
        <v>171</v>
      </c>
      <c r="AB348" s="50" t="s">
        <v>171</v>
      </c>
      <c r="AC348" s="50" t="s">
        <v>171</v>
      </c>
      <c r="AD348" s="50" t="s">
        <v>171</v>
      </c>
      <c r="AE348" s="50" t="s">
        <v>171</v>
      </c>
      <c r="AF348" s="50" t="s">
        <v>171</v>
      </c>
      <c r="AG348" s="50" t="s">
        <v>171</v>
      </c>
      <c r="AH348" s="50" t="s">
        <v>171</v>
      </c>
      <c r="AI348" s="50" t="s">
        <v>171</v>
      </c>
      <c r="AJ348" s="50" t="s">
        <v>171</v>
      </c>
      <c r="AK348" s="50" t="s">
        <v>171</v>
      </c>
      <c r="AL348" s="50" t="s">
        <v>171</v>
      </c>
    </row>
    <row r="349" spans="2:38">
      <c r="B349" s="26"/>
      <c r="C349" t="s">
        <v>168</v>
      </c>
      <c r="D349" s="6" t="str">
        <f t="shared" si="467"/>
        <v xml:space="preserve">\I: </v>
      </c>
      <c r="E349" s="11" t="s">
        <v>69</v>
      </c>
      <c r="F349" s="6" t="str">
        <f t="shared" si="445"/>
        <v>HR</v>
      </c>
      <c r="G349" s="22" t="str">
        <f t="shared" si="468"/>
        <v>PASTI</v>
      </c>
      <c r="H349" s="59" t="s">
        <v>39</v>
      </c>
      <c r="I349" s="42" t="str">
        <f>IF(SUM(I350:I351)=0,"",SUM(I350:I351))</f>
        <v/>
      </c>
      <c r="J349" s="42" t="str">
        <f t="shared" ref="J349:L349" si="469">IF(SUM(J350:J351)=0,"",SUM(J350:J351))</f>
        <v/>
      </c>
      <c r="K349" s="42" t="str">
        <f t="shared" si="469"/>
        <v/>
      </c>
      <c r="L349" s="42" t="str">
        <f t="shared" si="469"/>
        <v/>
      </c>
      <c r="M349" s="43" t="str">
        <f>IF(SUM(M350:M351)=0,"",SUM(M350:M351))</f>
        <v/>
      </c>
      <c r="N349" s="43" t="str">
        <f t="shared" ref="N349:O349" si="470">IF(SUM(N350:N351)=0,"",SUM(N350:N351))</f>
        <v/>
      </c>
      <c r="O349" s="43" t="str">
        <f t="shared" si="470"/>
        <v/>
      </c>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row>
    <row r="350" spans="2:38">
      <c r="B350" s="26">
        <v>124</v>
      </c>
      <c r="C350" t="s">
        <v>3</v>
      </c>
      <c r="D350" s="6" t="s">
        <v>90</v>
      </c>
      <c r="E350" s="11"/>
      <c r="F350" s="6" t="str">
        <f t="shared" si="445"/>
        <v>HR</v>
      </c>
      <c r="G350" s="6" t="s">
        <v>90</v>
      </c>
      <c r="H350" s="6"/>
      <c r="I350" s="42" t="str">
        <f t="shared" si="462"/>
        <v/>
      </c>
      <c r="J350" s="42" t="str">
        <f t="shared" si="462"/>
        <v/>
      </c>
      <c r="K350" s="42" t="str">
        <f t="shared" si="462"/>
        <v/>
      </c>
      <c r="L350" s="42" t="str">
        <f t="shared" ref="L350:L351" si="471">IF(R350="","",R350/4)</f>
        <v/>
      </c>
      <c r="M350" s="43" t="str">
        <f t="shared" ref="M350" si="472">IF(SUM(S350:AB350)=0,"",SUM(S350:AB350))</f>
        <v/>
      </c>
      <c r="N350" s="43" t="str">
        <f t="shared" ref="N350:N357" si="473">IF(SUM(AC350:AG350)=0,"",SUM(AC350:AG350))</f>
        <v/>
      </c>
      <c r="O350" s="43" t="str">
        <f t="shared" ref="O350:O357" si="474">IF(SUM(AH350:AL350)=0,"",SUM(AH350:AL350))</f>
        <v/>
      </c>
      <c r="P350" s="32"/>
      <c r="Q350" s="32"/>
      <c r="R350" s="48" t="s">
        <v>171</v>
      </c>
      <c r="S350" s="50" t="s">
        <v>171</v>
      </c>
      <c r="T350" s="50" t="s">
        <v>171</v>
      </c>
      <c r="U350" s="50" t="s">
        <v>171</v>
      </c>
      <c r="V350" s="50" t="s">
        <v>171</v>
      </c>
      <c r="W350" s="50" t="s">
        <v>171</v>
      </c>
      <c r="X350" s="50" t="s">
        <v>171</v>
      </c>
      <c r="Y350" s="50" t="s">
        <v>171</v>
      </c>
      <c r="Z350" s="50" t="s">
        <v>171</v>
      </c>
      <c r="AA350" s="50" t="s">
        <v>171</v>
      </c>
      <c r="AB350" s="50" t="s">
        <v>171</v>
      </c>
      <c r="AC350" s="50" t="s">
        <v>171</v>
      </c>
      <c r="AD350" s="50" t="s">
        <v>171</v>
      </c>
      <c r="AE350" s="50" t="s">
        <v>171</v>
      </c>
      <c r="AF350" s="50" t="s">
        <v>171</v>
      </c>
      <c r="AG350" s="50" t="s">
        <v>171</v>
      </c>
      <c r="AH350" s="50" t="s">
        <v>171</v>
      </c>
      <c r="AI350" s="50" t="s">
        <v>171</v>
      </c>
      <c r="AJ350" s="50" t="s">
        <v>171</v>
      </c>
      <c r="AK350" s="50" t="s">
        <v>171</v>
      </c>
      <c r="AL350" s="50" t="s">
        <v>171</v>
      </c>
    </row>
    <row r="351" spans="2:38">
      <c r="B351" s="26">
        <v>129</v>
      </c>
      <c r="C351" t="s">
        <v>4</v>
      </c>
      <c r="D351" s="6" t="s">
        <v>90</v>
      </c>
      <c r="E351" s="11"/>
      <c r="F351" s="6" t="str">
        <f t="shared" si="445"/>
        <v>HR</v>
      </c>
      <c r="G351" s="6" t="s">
        <v>90</v>
      </c>
      <c r="H351" s="6"/>
      <c r="I351" s="42" t="str">
        <f t="shared" si="462"/>
        <v/>
      </c>
      <c r="J351" s="42" t="str">
        <f t="shared" si="462"/>
        <v/>
      </c>
      <c r="K351" s="42" t="str">
        <f t="shared" si="462"/>
        <v/>
      </c>
      <c r="L351" s="42" t="str">
        <f t="shared" si="471"/>
        <v/>
      </c>
      <c r="M351" s="43" t="str">
        <f t="shared" ref="M351:M357" si="475">IF(SUM(S351:AB351)=0,"",SUM(S351:AB351))</f>
        <v/>
      </c>
      <c r="N351" s="43" t="str">
        <f t="shared" si="473"/>
        <v/>
      </c>
      <c r="O351" s="43" t="str">
        <f t="shared" si="474"/>
        <v/>
      </c>
      <c r="P351" s="32"/>
      <c r="Q351" s="32"/>
      <c r="R351" s="48" t="s">
        <v>171</v>
      </c>
      <c r="S351" s="50" t="s">
        <v>171</v>
      </c>
      <c r="T351" s="50" t="s">
        <v>171</v>
      </c>
      <c r="U351" s="50" t="s">
        <v>171</v>
      </c>
      <c r="V351" s="50" t="s">
        <v>171</v>
      </c>
      <c r="W351" s="50" t="s">
        <v>171</v>
      </c>
      <c r="X351" s="50" t="s">
        <v>171</v>
      </c>
      <c r="Y351" s="50" t="s">
        <v>171</v>
      </c>
      <c r="Z351" s="50" t="s">
        <v>171</v>
      </c>
      <c r="AA351" s="50" t="s">
        <v>171</v>
      </c>
      <c r="AB351" s="50" t="s">
        <v>171</v>
      </c>
      <c r="AC351" s="50" t="s">
        <v>171</v>
      </c>
      <c r="AD351" s="50" t="s">
        <v>171</v>
      </c>
      <c r="AE351" s="50" t="s">
        <v>171</v>
      </c>
      <c r="AF351" s="50" t="s">
        <v>171</v>
      </c>
      <c r="AG351" s="50" t="s">
        <v>171</v>
      </c>
      <c r="AH351" s="50" t="s">
        <v>171</v>
      </c>
      <c r="AI351" s="50" t="s">
        <v>171</v>
      </c>
      <c r="AJ351" s="50" t="s">
        <v>171</v>
      </c>
      <c r="AK351" s="50" t="s">
        <v>171</v>
      </c>
      <c r="AL351" s="50" t="s">
        <v>171</v>
      </c>
    </row>
    <row r="352" spans="2:38">
      <c r="B352" s="26">
        <v>135</v>
      </c>
      <c r="C352" s="11" t="s">
        <v>16</v>
      </c>
      <c r="D352" s="6" t="str">
        <f t="shared" ref="D352:D357" si="476">IF(SUM(I352:O352)=0,"\I: ","ELE")</f>
        <v>ELE</v>
      </c>
      <c r="E352" s="11" t="s">
        <v>82</v>
      </c>
      <c r="F352" s="6" t="str">
        <f t="shared" si="445"/>
        <v>HR</v>
      </c>
      <c r="G352" s="22" t="str">
        <f t="shared" ref="G352:G357" si="477">$G$7</f>
        <v>PASTI</v>
      </c>
      <c r="H352" s="6" t="s">
        <v>52</v>
      </c>
      <c r="I352" s="42" t="s">
        <v>224</v>
      </c>
      <c r="J352" s="42" t="s">
        <v>224</v>
      </c>
      <c r="K352" s="42" t="s">
        <v>224</v>
      </c>
      <c r="L352" s="42" t="str">
        <f>IF(R352="","",R352)</f>
        <v/>
      </c>
      <c r="M352" s="43">
        <f t="shared" si="475"/>
        <v>79</v>
      </c>
      <c r="N352" s="43">
        <f t="shared" si="473"/>
        <v>339</v>
      </c>
      <c r="O352" s="43">
        <f t="shared" si="474"/>
        <v>142.578</v>
      </c>
      <c r="P352" s="32"/>
      <c r="Q352" s="32"/>
      <c r="R352" s="48" t="s">
        <v>171</v>
      </c>
      <c r="S352" s="50" t="s">
        <v>171</v>
      </c>
      <c r="T352" s="50" t="s">
        <v>171</v>
      </c>
      <c r="U352" s="50" t="s">
        <v>171</v>
      </c>
      <c r="V352" s="50">
        <v>1.2</v>
      </c>
      <c r="W352" s="50">
        <v>4.8</v>
      </c>
      <c r="X352" s="50">
        <v>11</v>
      </c>
      <c r="Y352" s="50" t="s">
        <v>171</v>
      </c>
      <c r="Z352" s="50" t="s">
        <v>171</v>
      </c>
      <c r="AA352" s="50">
        <v>53</v>
      </c>
      <c r="AB352" s="50">
        <v>9</v>
      </c>
      <c r="AC352" s="50">
        <v>51</v>
      </c>
      <c r="AD352" s="50">
        <v>50.000000000000028</v>
      </c>
      <c r="AE352" s="50">
        <v>74</v>
      </c>
      <c r="AF352" s="50">
        <v>85</v>
      </c>
      <c r="AG352" s="50">
        <v>79</v>
      </c>
      <c r="AH352" s="50">
        <v>65</v>
      </c>
      <c r="AI352" s="50">
        <v>44</v>
      </c>
      <c r="AJ352" s="50">
        <v>33.578000000000003</v>
      </c>
      <c r="AK352" s="50" t="s">
        <v>171</v>
      </c>
      <c r="AL352" s="50" t="s">
        <v>171</v>
      </c>
    </row>
    <row r="353" spans="2:38">
      <c r="B353" s="26">
        <v>140</v>
      </c>
      <c r="C353" s="11" t="s">
        <v>17</v>
      </c>
      <c r="D353" s="6" t="str">
        <f t="shared" si="476"/>
        <v xml:space="preserve">\I: </v>
      </c>
      <c r="E353" s="11" t="s">
        <v>81</v>
      </c>
      <c r="F353" s="6" t="str">
        <f t="shared" si="445"/>
        <v>HR</v>
      </c>
      <c r="G353" s="22" t="str">
        <f t="shared" si="477"/>
        <v>PASTI</v>
      </c>
      <c r="H353" s="6" t="s">
        <v>51</v>
      </c>
      <c r="I353" s="42" t="s">
        <v>224</v>
      </c>
      <c r="J353" s="42" t="s">
        <v>224</v>
      </c>
      <c r="K353" s="42" t="s">
        <v>224</v>
      </c>
      <c r="L353" s="42" t="str">
        <f t="shared" ref="L353:L357" si="478">IF(R353="","",R353)</f>
        <v/>
      </c>
      <c r="M353" s="43" t="str">
        <f t="shared" si="475"/>
        <v/>
      </c>
      <c r="N353" s="43" t="str">
        <f t="shared" si="473"/>
        <v/>
      </c>
      <c r="O353" s="43" t="str">
        <f t="shared" si="474"/>
        <v/>
      </c>
      <c r="P353" s="32"/>
      <c r="Q353" s="32"/>
      <c r="R353" s="48" t="s">
        <v>171</v>
      </c>
      <c r="S353" s="50" t="s">
        <v>171</v>
      </c>
      <c r="T353" s="50" t="s">
        <v>171</v>
      </c>
      <c r="U353" s="50" t="s">
        <v>171</v>
      </c>
      <c r="V353" s="50" t="s">
        <v>171</v>
      </c>
      <c r="W353" s="50" t="s">
        <v>171</v>
      </c>
      <c r="X353" s="50" t="s">
        <v>171</v>
      </c>
      <c r="Y353" s="50" t="s">
        <v>171</v>
      </c>
      <c r="Z353" s="50" t="s">
        <v>171</v>
      </c>
      <c r="AA353" s="50" t="s">
        <v>171</v>
      </c>
      <c r="AB353" s="50" t="s">
        <v>171</v>
      </c>
      <c r="AC353" s="50" t="s">
        <v>171</v>
      </c>
      <c r="AD353" s="50" t="s">
        <v>171</v>
      </c>
      <c r="AE353" s="50" t="s">
        <v>171</v>
      </c>
      <c r="AF353" s="50" t="s">
        <v>171</v>
      </c>
      <c r="AG353" s="50" t="s">
        <v>171</v>
      </c>
      <c r="AH353" s="50" t="s">
        <v>171</v>
      </c>
      <c r="AI353" s="50" t="s">
        <v>171</v>
      </c>
      <c r="AJ353" s="50" t="s">
        <v>171</v>
      </c>
      <c r="AK353" s="50" t="s">
        <v>171</v>
      </c>
      <c r="AL353" s="50" t="s">
        <v>171</v>
      </c>
    </row>
    <row r="354" spans="2:38">
      <c r="B354" s="26">
        <v>145</v>
      </c>
      <c r="C354" s="11" t="s">
        <v>18</v>
      </c>
      <c r="D354" s="6" t="str">
        <f t="shared" si="476"/>
        <v>ELE</v>
      </c>
      <c r="E354" s="11" t="s">
        <v>79</v>
      </c>
      <c r="F354" s="6" t="str">
        <f t="shared" si="445"/>
        <v>HR</v>
      </c>
      <c r="G354" s="22" t="str">
        <f t="shared" si="477"/>
        <v>PASTI</v>
      </c>
      <c r="H354" s="6" t="s">
        <v>49</v>
      </c>
      <c r="I354" s="42" t="s">
        <v>224</v>
      </c>
      <c r="J354" s="42" t="s">
        <v>224</v>
      </c>
      <c r="K354" s="42" t="s">
        <v>224</v>
      </c>
      <c r="L354" s="42" t="str">
        <f t="shared" si="478"/>
        <v/>
      </c>
      <c r="M354" s="43">
        <f t="shared" si="475"/>
        <v>0.2</v>
      </c>
      <c r="N354" s="43">
        <f t="shared" si="473"/>
        <v>47.800000000000004</v>
      </c>
      <c r="O354" s="43">
        <f t="shared" si="474"/>
        <v>8</v>
      </c>
      <c r="P354" s="32"/>
      <c r="Q354" s="32"/>
      <c r="R354" s="48" t="s">
        <v>171</v>
      </c>
      <c r="S354" s="50" t="s">
        <v>171</v>
      </c>
      <c r="T354" s="50" t="s">
        <v>171</v>
      </c>
      <c r="U354" s="50" t="s">
        <v>171</v>
      </c>
      <c r="V354" s="50" t="s">
        <v>171</v>
      </c>
      <c r="W354" s="50" t="s">
        <v>171</v>
      </c>
      <c r="X354" s="50" t="s">
        <v>171</v>
      </c>
      <c r="Y354" s="50" t="s">
        <v>171</v>
      </c>
      <c r="Z354" s="50" t="s">
        <v>171</v>
      </c>
      <c r="AA354" s="50">
        <v>0.2</v>
      </c>
      <c r="AB354" s="50" t="s">
        <v>171</v>
      </c>
      <c r="AC354" s="50" t="s">
        <v>171</v>
      </c>
      <c r="AD354" s="50">
        <v>3.8</v>
      </c>
      <c r="AE354" s="50">
        <v>15</v>
      </c>
      <c r="AF354" s="50">
        <v>14.000000000000002</v>
      </c>
      <c r="AG354" s="50">
        <v>15</v>
      </c>
      <c r="AH354" s="50">
        <v>8</v>
      </c>
      <c r="AI354" s="50" t="s">
        <v>171</v>
      </c>
      <c r="AJ354" s="50" t="s">
        <v>171</v>
      </c>
      <c r="AK354" s="50" t="s">
        <v>171</v>
      </c>
      <c r="AL354" s="50" t="s">
        <v>171</v>
      </c>
    </row>
    <row r="355" spans="2:38">
      <c r="B355" s="26">
        <v>150</v>
      </c>
      <c r="C355" s="11" t="s">
        <v>19</v>
      </c>
      <c r="D355" s="6" t="str">
        <f t="shared" si="476"/>
        <v xml:space="preserve">\I: </v>
      </c>
      <c r="E355" s="11" t="s">
        <v>80</v>
      </c>
      <c r="F355" s="6" t="str">
        <f t="shared" si="445"/>
        <v>HR</v>
      </c>
      <c r="G355" s="22" t="str">
        <f t="shared" si="477"/>
        <v>PASTI</v>
      </c>
      <c r="H355" s="6" t="s">
        <v>50</v>
      </c>
      <c r="I355" s="42" t="s">
        <v>224</v>
      </c>
      <c r="J355" s="42" t="s">
        <v>224</v>
      </c>
      <c r="K355" s="42" t="s">
        <v>224</v>
      </c>
      <c r="L355" s="42" t="str">
        <f t="shared" si="478"/>
        <v/>
      </c>
      <c r="M355" s="43" t="str">
        <f t="shared" si="475"/>
        <v/>
      </c>
      <c r="N355" s="43" t="str">
        <f t="shared" si="473"/>
        <v/>
      </c>
      <c r="O355" s="43" t="str">
        <f t="shared" si="474"/>
        <v/>
      </c>
      <c r="P355" s="32"/>
      <c r="Q355" s="32"/>
      <c r="R355" s="48" t="s">
        <v>171</v>
      </c>
      <c r="S355" s="50" t="s">
        <v>171</v>
      </c>
      <c r="T355" s="50" t="s">
        <v>171</v>
      </c>
      <c r="U355" s="50" t="s">
        <v>171</v>
      </c>
      <c r="V355" s="50" t="s">
        <v>171</v>
      </c>
      <c r="W355" s="50" t="s">
        <v>171</v>
      </c>
      <c r="X355" s="50" t="s">
        <v>171</v>
      </c>
      <c r="Y355" s="50" t="s">
        <v>171</v>
      </c>
      <c r="Z355" s="50" t="s">
        <v>171</v>
      </c>
      <c r="AA355" s="50" t="s">
        <v>171</v>
      </c>
      <c r="AB355" s="50" t="s">
        <v>171</v>
      </c>
      <c r="AC355" s="50" t="s">
        <v>171</v>
      </c>
      <c r="AD355" s="50" t="s">
        <v>171</v>
      </c>
      <c r="AE355" s="50" t="s">
        <v>171</v>
      </c>
      <c r="AF355" s="50" t="s">
        <v>171</v>
      </c>
      <c r="AG355" s="50" t="s">
        <v>171</v>
      </c>
      <c r="AH355" s="50" t="s">
        <v>171</v>
      </c>
      <c r="AI355" s="50" t="s">
        <v>171</v>
      </c>
      <c r="AJ355" s="50" t="s">
        <v>171</v>
      </c>
      <c r="AK355" s="50" t="s">
        <v>171</v>
      </c>
      <c r="AL355" s="50" t="s">
        <v>171</v>
      </c>
    </row>
    <row r="356" spans="2:38">
      <c r="B356" s="26">
        <v>155</v>
      </c>
      <c r="C356" s="11" t="s">
        <v>20</v>
      </c>
      <c r="D356" s="6" t="str">
        <f t="shared" si="476"/>
        <v xml:space="preserve">\I: </v>
      </c>
      <c r="E356" s="11" t="s">
        <v>72</v>
      </c>
      <c r="F356" s="6" t="str">
        <f t="shared" si="445"/>
        <v>HR</v>
      </c>
      <c r="G356" s="22" t="str">
        <f t="shared" si="477"/>
        <v>PASTI</v>
      </c>
      <c r="H356" s="6" t="s">
        <v>42</v>
      </c>
      <c r="I356" s="42" t="s">
        <v>224</v>
      </c>
      <c r="J356" s="42" t="s">
        <v>224</v>
      </c>
      <c r="K356" s="42" t="s">
        <v>224</v>
      </c>
      <c r="L356" s="42" t="str">
        <f t="shared" si="478"/>
        <v/>
      </c>
      <c r="M356" s="43" t="str">
        <f t="shared" si="475"/>
        <v/>
      </c>
      <c r="N356" s="43" t="str">
        <f t="shared" si="473"/>
        <v/>
      </c>
      <c r="O356" s="43" t="str">
        <f t="shared" si="474"/>
        <v/>
      </c>
      <c r="P356" s="32"/>
      <c r="Q356" s="32"/>
      <c r="R356" s="48" t="s">
        <v>171</v>
      </c>
      <c r="S356" s="50" t="s">
        <v>171</v>
      </c>
      <c r="T356" s="50" t="s">
        <v>171</v>
      </c>
      <c r="U356" s="50" t="s">
        <v>171</v>
      </c>
      <c r="V356" s="50" t="s">
        <v>171</v>
      </c>
      <c r="W356" s="50" t="s">
        <v>171</v>
      </c>
      <c r="X356" s="50" t="s">
        <v>171</v>
      </c>
      <c r="Y356" s="50" t="s">
        <v>171</v>
      </c>
      <c r="Z356" s="50" t="s">
        <v>171</v>
      </c>
      <c r="AA356" s="50" t="s">
        <v>171</v>
      </c>
      <c r="AB356" s="50" t="s">
        <v>171</v>
      </c>
      <c r="AC356" s="50" t="s">
        <v>171</v>
      </c>
      <c r="AD356" s="50" t="s">
        <v>171</v>
      </c>
      <c r="AE356" s="50" t="s">
        <v>171</v>
      </c>
      <c r="AF356" s="50" t="s">
        <v>171</v>
      </c>
      <c r="AG356" s="50" t="s">
        <v>171</v>
      </c>
      <c r="AH356" s="50" t="s">
        <v>171</v>
      </c>
      <c r="AI356" s="50" t="s">
        <v>171</v>
      </c>
      <c r="AJ356" s="50" t="s">
        <v>171</v>
      </c>
      <c r="AK356" s="50" t="s">
        <v>171</v>
      </c>
      <c r="AL356" s="50" t="s">
        <v>171</v>
      </c>
    </row>
    <row r="357" spans="2:38">
      <c r="B357" s="60">
        <v>160</v>
      </c>
      <c r="C357" s="61" t="s">
        <v>21</v>
      </c>
      <c r="D357" s="5" t="str">
        <f t="shared" si="476"/>
        <v xml:space="preserve">\I: </v>
      </c>
      <c r="E357" s="61" t="s">
        <v>170</v>
      </c>
      <c r="F357" s="5" t="str">
        <f t="shared" si="445"/>
        <v>HR</v>
      </c>
      <c r="G357" s="36" t="str">
        <f t="shared" si="477"/>
        <v>PASTI</v>
      </c>
      <c r="H357" s="5" t="s">
        <v>169</v>
      </c>
      <c r="I357" s="52" t="s">
        <v>224</v>
      </c>
      <c r="J357" s="52" t="s">
        <v>224</v>
      </c>
      <c r="K357" s="52" t="s">
        <v>224</v>
      </c>
      <c r="L357" s="52" t="str">
        <f t="shared" si="478"/>
        <v/>
      </c>
      <c r="M357" s="44" t="str">
        <f t="shared" si="475"/>
        <v/>
      </c>
      <c r="N357" s="44" t="str">
        <f t="shared" si="473"/>
        <v/>
      </c>
      <c r="O357" s="44" t="str">
        <f t="shared" si="474"/>
        <v/>
      </c>
      <c r="P357" s="32"/>
      <c r="Q357" s="32"/>
      <c r="R357" s="49" t="s">
        <v>171</v>
      </c>
      <c r="S357" s="51" t="s">
        <v>171</v>
      </c>
      <c r="T357" s="51" t="s">
        <v>171</v>
      </c>
      <c r="U357" s="51" t="s">
        <v>171</v>
      </c>
      <c r="V357" s="51" t="s">
        <v>171</v>
      </c>
      <c r="W357" s="51" t="s">
        <v>171</v>
      </c>
      <c r="X357" s="51" t="s">
        <v>171</v>
      </c>
      <c r="Y357" s="51" t="s">
        <v>171</v>
      </c>
      <c r="Z357" s="51" t="s">
        <v>171</v>
      </c>
      <c r="AA357" s="51" t="s">
        <v>171</v>
      </c>
      <c r="AB357" s="51" t="s">
        <v>171</v>
      </c>
      <c r="AC357" s="51" t="s">
        <v>171</v>
      </c>
      <c r="AD357" s="51" t="s">
        <v>171</v>
      </c>
      <c r="AE357" s="51" t="s">
        <v>171</v>
      </c>
      <c r="AF357" s="51" t="s">
        <v>171</v>
      </c>
      <c r="AG357" s="51" t="s">
        <v>171</v>
      </c>
      <c r="AH357" s="51" t="s">
        <v>171</v>
      </c>
      <c r="AI357" s="51" t="s">
        <v>171</v>
      </c>
      <c r="AJ357" s="51" t="s">
        <v>171</v>
      </c>
      <c r="AK357" s="51" t="s">
        <v>171</v>
      </c>
      <c r="AL357" s="51" t="s">
        <v>171</v>
      </c>
    </row>
    <row r="358" spans="2:38">
      <c r="B358" s="26">
        <v>9</v>
      </c>
      <c r="C358" t="s">
        <v>1</v>
      </c>
      <c r="D358" s="6" t="str">
        <f>IF(SUM(I358:O358)=0,"\I: ","ELE")</f>
        <v xml:space="preserve">\I: </v>
      </c>
      <c r="E358" s="11" t="s">
        <v>70</v>
      </c>
      <c r="F358" s="34" t="s">
        <v>114</v>
      </c>
      <c r="G358" s="22" t="str">
        <f>$G$7</f>
        <v>PASTI</v>
      </c>
      <c r="H358" s="22" t="s">
        <v>40</v>
      </c>
      <c r="I358" s="42" t="str">
        <f>$L358</f>
        <v/>
      </c>
      <c r="J358" s="42" t="str">
        <f>$L358</f>
        <v/>
      </c>
      <c r="K358" s="42" t="str">
        <f>$L358</f>
        <v/>
      </c>
      <c r="L358" s="42" t="str">
        <f>IF(R358="","",R358/4)</f>
        <v/>
      </c>
      <c r="M358" s="43" t="str">
        <f>IF(SUM(S358:AB358)=0,"",SUM(S358:AB358))</f>
        <v/>
      </c>
      <c r="N358" s="43" t="str">
        <f>IF(SUM(AC358:AG358)=0,"",SUM(AC358:AG358))</f>
        <v/>
      </c>
      <c r="O358" s="43" t="str">
        <f>IF(SUM(AH358:AL358)=0,"",SUM(AH358:AL358))</f>
        <v/>
      </c>
      <c r="P358" s="32"/>
      <c r="Q358" s="32"/>
      <c r="R358" s="48" t="s">
        <v>171</v>
      </c>
      <c r="S358" s="50" t="s">
        <v>171</v>
      </c>
      <c r="T358" s="50" t="s">
        <v>171</v>
      </c>
      <c r="U358" s="50" t="s">
        <v>171</v>
      </c>
      <c r="V358" s="50" t="s">
        <v>171</v>
      </c>
      <c r="W358" s="50" t="s">
        <v>171</v>
      </c>
      <c r="X358" s="50" t="s">
        <v>171</v>
      </c>
      <c r="Y358" s="50" t="s">
        <v>171</v>
      </c>
      <c r="Z358" s="50" t="s">
        <v>171</v>
      </c>
      <c r="AA358" s="50" t="s">
        <v>171</v>
      </c>
      <c r="AB358" s="50" t="s">
        <v>171</v>
      </c>
      <c r="AC358" s="50" t="s">
        <v>171</v>
      </c>
      <c r="AD358" s="50" t="s">
        <v>171</v>
      </c>
      <c r="AE358" s="50" t="s">
        <v>171</v>
      </c>
      <c r="AF358" s="50" t="s">
        <v>171</v>
      </c>
      <c r="AG358" s="50" t="s">
        <v>171</v>
      </c>
      <c r="AH358" s="50" t="s">
        <v>171</v>
      </c>
      <c r="AI358" s="50" t="s">
        <v>171</v>
      </c>
      <c r="AJ358" s="50" t="s">
        <v>171</v>
      </c>
      <c r="AK358" s="50" t="s">
        <v>171</v>
      </c>
      <c r="AL358" s="50" t="s">
        <v>171</v>
      </c>
    </row>
    <row r="359" spans="2:38">
      <c r="B359" s="26"/>
      <c r="C359" s="23" t="s">
        <v>92</v>
      </c>
      <c r="D359" s="6" t="str">
        <f t="shared" ref="D359" si="479">IF(SUM(I359:O359)=0,"\I: ","ELE")</f>
        <v>ELE</v>
      </c>
      <c r="E359" s="11" t="s">
        <v>71</v>
      </c>
      <c r="F359" s="6" t="str">
        <f>F358</f>
        <v>HU</v>
      </c>
      <c r="G359" s="22" t="str">
        <f>$G$7</f>
        <v>PASTI</v>
      </c>
      <c r="H359" t="s">
        <v>41</v>
      </c>
      <c r="I359" s="42">
        <f>IF(SUM(I360:I362)=0,"",SUM(I360:I362))</f>
        <v>15.175000000000001</v>
      </c>
      <c r="J359" s="42">
        <f t="shared" ref="J359:L359" si="480">IF(SUM(J360:J362)=0,"",SUM(J360:J362))</f>
        <v>15.175000000000001</v>
      </c>
      <c r="K359" s="42">
        <f t="shared" si="480"/>
        <v>15.175000000000001</v>
      </c>
      <c r="L359" s="42">
        <f t="shared" si="480"/>
        <v>15.175000000000001</v>
      </c>
      <c r="M359" s="43" t="str">
        <f>IF(SUM(M360:M362)=0,"",SUM(M360:M362))</f>
        <v/>
      </c>
      <c r="N359" s="43" t="str">
        <f t="shared" ref="N359:O359" si="481">IF(SUM(N360:N362)=0,"",SUM(N360:N362))</f>
        <v/>
      </c>
      <c r="O359" s="43" t="str">
        <f t="shared" si="481"/>
        <v/>
      </c>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row>
    <row r="360" spans="2:38">
      <c r="B360" s="26">
        <v>14</v>
      </c>
      <c r="C360" s="30" t="s">
        <v>2</v>
      </c>
      <c r="D360" s="6" t="s">
        <v>90</v>
      </c>
      <c r="E360" s="26"/>
      <c r="F360" s="6" t="str">
        <f t="shared" ref="F360:F384" si="482">F359</f>
        <v>HU</v>
      </c>
      <c r="G360" s="6" t="s">
        <v>90</v>
      </c>
      <c r="H360" s="28"/>
      <c r="I360" s="33" t="str">
        <f>$L360</f>
        <v/>
      </c>
      <c r="J360" s="33" t="str">
        <f t="shared" ref="I360:K362" si="483">$L360</f>
        <v/>
      </c>
      <c r="K360" s="33" t="str">
        <f t="shared" si="483"/>
        <v/>
      </c>
      <c r="L360" s="33" t="str">
        <f>IF(R360="","",R360/4)</f>
        <v/>
      </c>
      <c r="M360" s="33" t="str">
        <f>IF(SUM(S360:AB360)=0,"",SUM(S360:AB360))</f>
        <v/>
      </c>
      <c r="N360" s="33" t="str">
        <f>IF(SUM(AC360:AG360)=0,"",SUM(AC360:AG360))</f>
        <v/>
      </c>
      <c r="O360" s="33" t="str">
        <f>IF(SUM(AH360:AL360)=0,"",SUM(AH360:AL360))</f>
        <v/>
      </c>
      <c r="P360" s="33"/>
      <c r="Q360" s="33"/>
      <c r="R360" s="48" t="s">
        <v>171</v>
      </c>
      <c r="S360" s="50" t="s">
        <v>171</v>
      </c>
      <c r="T360" s="50" t="s">
        <v>171</v>
      </c>
      <c r="U360" s="50" t="s">
        <v>171</v>
      </c>
      <c r="V360" s="50" t="s">
        <v>171</v>
      </c>
      <c r="W360" s="50" t="s">
        <v>171</v>
      </c>
      <c r="X360" s="50" t="s">
        <v>171</v>
      </c>
      <c r="Y360" s="50" t="s">
        <v>171</v>
      </c>
      <c r="Z360" s="50" t="s">
        <v>171</v>
      </c>
      <c r="AA360" s="50" t="s">
        <v>171</v>
      </c>
      <c r="AB360" s="50" t="s">
        <v>171</v>
      </c>
      <c r="AC360" s="50" t="s">
        <v>171</v>
      </c>
      <c r="AD360" s="50" t="s">
        <v>171</v>
      </c>
      <c r="AE360" s="50" t="s">
        <v>171</v>
      </c>
      <c r="AF360" s="50" t="s">
        <v>171</v>
      </c>
      <c r="AG360" s="50" t="s">
        <v>171</v>
      </c>
      <c r="AH360" s="50" t="s">
        <v>171</v>
      </c>
      <c r="AI360" s="50" t="s">
        <v>171</v>
      </c>
      <c r="AJ360" s="50" t="s">
        <v>171</v>
      </c>
      <c r="AK360" s="50" t="s">
        <v>171</v>
      </c>
      <c r="AL360" s="50" t="s">
        <v>171</v>
      </c>
    </row>
    <row r="361" spans="2:38">
      <c r="B361" s="26">
        <v>19</v>
      </c>
      <c r="C361" s="30" t="s">
        <v>99</v>
      </c>
      <c r="D361" s="6" t="s">
        <v>90</v>
      </c>
      <c r="E361" s="26"/>
      <c r="F361" s="6" t="str">
        <f t="shared" si="482"/>
        <v>HU</v>
      </c>
      <c r="G361" s="6" t="s">
        <v>90</v>
      </c>
      <c r="H361" s="28"/>
      <c r="I361" s="33" t="str">
        <f t="shared" si="483"/>
        <v/>
      </c>
      <c r="J361" s="33" t="str">
        <f t="shared" si="483"/>
        <v/>
      </c>
      <c r="K361" s="33" t="str">
        <f t="shared" si="483"/>
        <v/>
      </c>
      <c r="L361" s="33" t="str">
        <f>IF(R361="","",R361/4)</f>
        <v/>
      </c>
      <c r="M361" s="33" t="str">
        <f t="shared" ref="M361:M362" si="484">IF(SUM(S361:AB361)=0,"",SUM(S361:AB361))</f>
        <v/>
      </c>
      <c r="N361" s="33" t="str">
        <f t="shared" ref="N361:N362" si="485">IF(SUM(AC361:AG361)=0,"",SUM(AC361:AG361))</f>
        <v/>
      </c>
      <c r="O361" s="33" t="str">
        <f t="shared" ref="O361:O362" si="486">IF(SUM(AH361:AL361)=0,"",SUM(AH361:AL361))</f>
        <v/>
      </c>
      <c r="P361" s="33"/>
      <c r="Q361" s="33"/>
      <c r="R361" s="48" t="s">
        <v>171</v>
      </c>
      <c r="S361" s="50" t="s">
        <v>171</v>
      </c>
      <c r="T361" s="50" t="s">
        <v>171</v>
      </c>
      <c r="U361" s="50" t="s">
        <v>171</v>
      </c>
      <c r="V361" s="50" t="s">
        <v>171</v>
      </c>
      <c r="W361" s="50" t="s">
        <v>171</v>
      </c>
      <c r="X361" s="50" t="s">
        <v>171</v>
      </c>
      <c r="Y361" s="50" t="s">
        <v>171</v>
      </c>
      <c r="Z361" s="50" t="s">
        <v>171</v>
      </c>
      <c r="AA361" s="50" t="s">
        <v>171</v>
      </c>
      <c r="AB361" s="50" t="s">
        <v>171</v>
      </c>
      <c r="AC361" s="50" t="s">
        <v>171</v>
      </c>
      <c r="AD361" s="50" t="s">
        <v>171</v>
      </c>
      <c r="AE361" s="50" t="s">
        <v>171</v>
      </c>
      <c r="AF361" s="50" t="s">
        <v>171</v>
      </c>
      <c r="AG361" s="50" t="s">
        <v>171</v>
      </c>
      <c r="AH361" s="50" t="s">
        <v>171</v>
      </c>
      <c r="AI361" s="50" t="s">
        <v>171</v>
      </c>
      <c r="AJ361" s="50" t="s">
        <v>171</v>
      </c>
      <c r="AK361" s="50" t="s">
        <v>171</v>
      </c>
      <c r="AL361" s="50" t="s">
        <v>171</v>
      </c>
    </row>
    <row r="362" spans="2:38">
      <c r="B362" s="26">
        <v>24</v>
      </c>
      <c r="C362" s="30" t="s">
        <v>4</v>
      </c>
      <c r="D362" s="6" t="s">
        <v>90</v>
      </c>
      <c r="E362" s="26"/>
      <c r="F362" s="6" t="str">
        <f t="shared" si="482"/>
        <v>HU</v>
      </c>
      <c r="G362" s="6" t="s">
        <v>90</v>
      </c>
      <c r="H362" s="28"/>
      <c r="I362" s="33">
        <f t="shared" si="483"/>
        <v>15.175000000000001</v>
      </c>
      <c r="J362" s="33">
        <f t="shared" si="483"/>
        <v>15.175000000000001</v>
      </c>
      <c r="K362" s="33">
        <f t="shared" si="483"/>
        <v>15.175000000000001</v>
      </c>
      <c r="L362" s="33">
        <f>IF(R362="","",R362/4)</f>
        <v>15.175000000000001</v>
      </c>
      <c r="M362" s="33" t="str">
        <f t="shared" si="484"/>
        <v/>
      </c>
      <c r="N362" s="33" t="str">
        <f t="shared" si="485"/>
        <v/>
      </c>
      <c r="O362" s="33" t="str">
        <f t="shared" si="486"/>
        <v/>
      </c>
      <c r="P362" s="33"/>
      <c r="Q362" s="33"/>
      <c r="R362" s="48">
        <v>60.7</v>
      </c>
      <c r="S362" s="50" t="s">
        <v>171</v>
      </c>
      <c r="T362" s="50" t="s">
        <v>171</v>
      </c>
      <c r="U362" s="50" t="s">
        <v>171</v>
      </c>
      <c r="V362" s="50" t="s">
        <v>171</v>
      </c>
      <c r="W362" s="50" t="s">
        <v>171</v>
      </c>
      <c r="X362" s="50" t="s">
        <v>171</v>
      </c>
      <c r="Y362" s="50" t="s">
        <v>171</v>
      </c>
      <c r="Z362" s="50" t="s">
        <v>171</v>
      </c>
      <c r="AA362" s="50" t="s">
        <v>171</v>
      </c>
      <c r="AB362" s="50" t="s">
        <v>171</v>
      </c>
      <c r="AC362" s="50" t="s">
        <v>171</v>
      </c>
      <c r="AD362" s="50" t="s">
        <v>171</v>
      </c>
      <c r="AE362" s="50" t="s">
        <v>171</v>
      </c>
      <c r="AF362" s="50" t="s">
        <v>171</v>
      </c>
      <c r="AG362" s="50" t="s">
        <v>171</v>
      </c>
      <c r="AH362" s="50" t="s">
        <v>171</v>
      </c>
      <c r="AI362" s="50" t="s">
        <v>171</v>
      </c>
      <c r="AJ362" s="50" t="s">
        <v>171</v>
      </c>
      <c r="AK362" s="50" t="s">
        <v>171</v>
      </c>
      <c r="AL362" s="50" t="s">
        <v>171</v>
      </c>
    </row>
    <row r="363" spans="2:38">
      <c r="B363" s="26"/>
      <c r="C363" s="23" t="s">
        <v>92</v>
      </c>
      <c r="D363" s="6" t="str">
        <f t="shared" ref="D363" si="487">IF(SUM(I363:O363)=0,"\I: ","ELE")</f>
        <v>ELE</v>
      </c>
      <c r="E363" s="11" t="s">
        <v>75</v>
      </c>
      <c r="F363" s="6" t="str">
        <f t="shared" si="482"/>
        <v>HU</v>
      </c>
      <c r="G363" s="22" t="str">
        <f>$G$7</f>
        <v>PASTI</v>
      </c>
      <c r="H363" t="s">
        <v>45</v>
      </c>
      <c r="I363" s="42">
        <f>IF(SUM(I364:I366)=0,"",SUM(I364:I366))</f>
        <v>284.52499999999998</v>
      </c>
      <c r="J363" s="42">
        <f t="shared" ref="J363:K363" si="488">IF(SUM(J364:J366)=0,"",SUM(J364:J366))</f>
        <v>284.52499999999998</v>
      </c>
      <c r="K363" s="42">
        <f t="shared" si="488"/>
        <v>284.52499999999998</v>
      </c>
      <c r="L363" s="42">
        <f>IF(SUM(L364:L366)=0,"",SUM(L364:L366))</f>
        <v>284.52499999999998</v>
      </c>
      <c r="M363" s="43" t="str">
        <f>IF(SUM(M364:M366)=0,"",SUM(M364:M366))</f>
        <v/>
      </c>
      <c r="N363" s="43" t="str">
        <f>IF(SUM(N364:N366)=0,"",SUM(N364:N366))</f>
        <v/>
      </c>
      <c r="O363" s="43" t="str">
        <f>IF(SUM(O364:O366)=0,"",SUM(O364:O366))</f>
        <v/>
      </c>
      <c r="P363" s="32"/>
      <c r="Q363" s="32"/>
      <c r="R363" s="43"/>
      <c r="S363" s="43"/>
      <c r="T363" s="43"/>
      <c r="U363" s="43"/>
      <c r="V363" s="43"/>
      <c r="W363" s="43"/>
      <c r="X363" s="43"/>
      <c r="Y363" s="43"/>
      <c r="Z363" s="43"/>
      <c r="AA363" s="43"/>
      <c r="AB363" s="43" t="s">
        <v>171</v>
      </c>
      <c r="AC363" s="43"/>
      <c r="AD363" s="43"/>
      <c r="AE363" s="43"/>
      <c r="AF363" s="43"/>
      <c r="AG363" s="43" t="s">
        <v>171</v>
      </c>
      <c r="AH363" s="43"/>
      <c r="AI363" s="43"/>
      <c r="AJ363" s="43"/>
      <c r="AK363" s="43"/>
      <c r="AL363" s="43"/>
    </row>
    <row r="364" spans="2:38">
      <c r="B364" s="26">
        <v>35</v>
      </c>
      <c r="C364" s="30" t="s">
        <v>2</v>
      </c>
      <c r="D364" s="6" t="s">
        <v>90</v>
      </c>
      <c r="E364" s="26"/>
      <c r="F364" s="6" t="str">
        <f t="shared" si="482"/>
        <v>HU</v>
      </c>
      <c r="G364" s="6" t="s">
        <v>90</v>
      </c>
      <c r="H364" s="28"/>
      <c r="I364" s="33" t="str">
        <f t="shared" ref="I364:K368" si="489">$L364</f>
        <v/>
      </c>
      <c r="J364" s="33" t="str">
        <f t="shared" si="489"/>
        <v/>
      </c>
      <c r="K364" s="33" t="str">
        <f t="shared" si="489"/>
        <v/>
      </c>
      <c r="L364" s="33" t="str">
        <f>IF(R364="","",R364/4)</f>
        <v/>
      </c>
      <c r="M364" s="33" t="str">
        <f>IF(SUM(S364:AB364)=0,"",SUM(S364:AB364))</f>
        <v/>
      </c>
      <c r="N364" s="33" t="str">
        <f>IF(SUM(AC364:AG364)=0,"",SUM(AC364:AG364))</f>
        <v/>
      </c>
      <c r="O364" s="33" t="str">
        <f>IF(SUM(AH364:AL364)=0,"",SUM(AH364:AL364))</f>
        <v/>
      </c>
      <c r="P364" s="33"/>
      <c r="Q364" s="33"/>
      <c r="R364" s="48" t="s">
        <v>171</v>
      </c>
      <c r="S364" s="50" t="s">
        <v>171</v>
      </c>
      <c r="T364" s="50" t="s">
        <v>171</v>
      </c>
      <c r="U364" s="50" t="s">
        <v>171</v>
      </c>
      <c r="V364" s="50" t="s">
        <v>171</v>
      </c>
      <c r="W364" s="50" t="s">
        <v>171</v>
      </c>
      <c r="X364" s="50" t="s">
        <v>171</v>
      </c>
      <c r="Y364" s="50" t="s">
        <v>171</v>
      </c>
      <c r="Z364" s="50" t="s">
        <v>171</v>
      </c>
      <c r="AA364" s="50" t="s">
        <v>171</v>
      </c>
      <c r="AB364" s="50" t="s">
        <v>171</v>
      </c>
      <c r="AC364" s="50" t="s">
        <v>171</v>
      </c>
      <c r="AD364" s="50" t="s">
        <v>171</v>
      </c>
      <c r="AE364" s="50" t="s">
        <v>171</v>
      </c>
      <c r="AF364" s="50" t="s">
        <v>171</v>
      </c>
      <c r="AG364" s="50" t="s">
        <v>171</v>
      </c>
      <c r="AH364" s="50" t="s">
        <v>171</v>
      </c>
      <c r="AI364" s="50" t="s">
        <v>171</v>
      </c>
      <c r="AJ364" s="50" t="s">
        <v>171</v>
      </c>
      <c r="AK364" s="50" t="s">
        <v>171</v>
      </c>
      <c r="AL364" s="50" t="s">
        <v>171</v>
      </c>
    </row>
    <row r="365" spans="2:38">
      <c r="B365" s="26">
        <v>40</v>
      </c>
      <c r="C365" s="30" t="s">
        <v>99</v>
      </c>
      <c r="D365" s="6" t="s">
        <v>90</v>
      </c>
      <c r="E365" s="26"/>
      <c r="F365" s="6" t="str">
        <f t="shared" si="482"/>
        <v>HU</v>
      </c>
      <c r="G365" s="6" t="s">
        <v>90</v>
      </c>
      <c r="H365" s="28"/>
      <c r="I365" s="33" t="str">
        <f t="shared" si="489"/>
        <v/>
      </c>
      <c r="J365" s="33" t="str">
        <f t="shared" si="489"/>
        <v/>
      </c>
      <c r="K365" s="33" t="str">
        <f t="shared" si="489"/>
        <v/>
      </c>
      <c r="L365" s="33" t="str">
        <f>IF(R365="","",R365/4)</f>
        <v/>
      </c>
      <c r="M365" s="33" t="str">
        <f t="shared" ref="M365:M366" si="490">IF(SUM(S365:AB365)=0,"",SUM(S365:AB365))</f>
        <v/>
      </c>
      <c r="N365" s="33" t="str">
        <f t="shared" ref="N365:N366" si="491">IF(SUM(AC365:AG365)=0,"",SUM(AC365:AG365))</f>
        <v/>
      </c>
      <c r="O365" s="33" t="str">
        <f t="shared" ref="O365:O366" si="492">IF(SUM(AH365:AL365)=0,"",SUM(AH365:AL365))</f>
        <v/>
      </c>
      <c r="P365" s="33"/>
      <c r="Q365" s="33"/>
      <c r="R365" s="48" t="s">
        <v>171</v>
      </c>
      <c r="S365" s="50" t="s">
        <v>171</v>
      </c>
      <c r="T365" s="50" t="s">
        <v>171</v>
      </c>
      <c r="U365" s="50" t="s">
        <v>171</v>
      </c>
      <c r="V365" s="50" t="s">
        <v>171</v>
      </c>
      <c r="W365" s="50" t="s">
        <v>171</v>
      </c>
      <c r="X365" s="50" t="s">
        <v>171</v>
      </c>
      <c r="Y365" s="50" t="s">
        <v>171</v>
      </c>
      <c r="Z365" s="50" t="s">
        <v>171</v>
      </c>
      <c r="AA365" s="50" t="s">
        <v>171</v>
      </c>
      <c r="AB365" s="50" t="s">
        <v>171</v>
      </c>
      <c r="AC365" s="50" t="s">
        <v>171</v>
      </c>
      <c r="AD365" s="50" t="s">
        <v>171</v>
      </c>
      <c r="AE365" s="50" t="s">
        <v>171</v>
      </c>
      <c r="AF365" s="50" t="s">
        <v>171</v>
      </c>
      <c r="AG365" s="50" t="s">
        <v>171</v>
      </c>
      <c r="AH365" s="50" t="s">
        <v>171</v>
      </c>
      <c r="AI365" s="50" t="s">
        <v>171</v>
      </c>
      <c r="AJ365" s="50" t="s">
        <v>171</v>
      </c>
      <c r="AK365" s="50" t="s">
        <v>171</v>
      </c>
      <c r="AL365" s="50" t="s">
        <v>171</v>
      </c>
    </row>
    <row r="366" spans="2:38">
      <c r="B366" s="26">
        <v>45</v>
      </c>
      <c r="C366" s="30" t="s">
        <v>4</v>
      </c>
      <c r="D366" s="6" t="s">
        <v>90</v>
      </c>
      <c r="E366" s="26"/>
      <c r="F366" s="6" t="str">
        <f t="shared" si="482"/>
        <v>HU</v>
      </c>
      <c r="G366" s="6" t="s">
        <v>90</v>
      </c>
      <c r="H366" s="28"/>
      <c r="I366" s="33">
        <f t="shared" si="489"/>
        <v>284.52499999999998</v>
      </c>
      <c r="J366" s="33">
        <f t="shared" si="489"/>
        <v>284.52499999999998</v>
      </c>
      <c r="K366" s="33">
        <f t="shared" si="489"/>
        <v>284.52499999999998</v>
      </c>
      <c r="L366" s="33">
        <f>IF(R366="","",R366/4)</f>
        <v>284.52499999999998</v>
      </c>
      <c r="M366" s="33" t="str">
        <f t="shared" si="490"/>
        <v/>
      </c>
      <c r="N366" s="33" t="str">
        <f t="shared" si="491"/>
        <v/>
      </c>
      <c r="O366" s="33" t="str">
        <f t="shared" si="492"/>
        <v/>
      </c>
      <c r="P366" s="33"/>
      <c r="Q366" s="33"/>
      <c r="R366" s="48">
        <v>1138.0999999999999</v>
      </c>
      <c r="S366" s="50" t="s">
        <v>171</v>
      </c>
      <c r="T366" s="50" t="s">
        <v>171</v>
      </c>
      <c r="U366" s="50" t="s">
        <v>171</v>
      </c>
      <c r="V366" s="50" t="s">
        <v>171</v>
      </c>
      <c r="W366" s="50" t="s">
        <v>171</v>
      </c>
      <c r="X366" s="50" t="s">
        <v>171</v>
      </c>
      <c r="Y366" s="50" t="s">
        <v>171</v>
      </c>
      <c r="Z366" s="50" t="s">
        <v>171</v>
      </c>
      <c r="AA366" s="50" t="s">
        <v>171</v>
      </c>
      <c r="AB366" s="50" t="s">
        <v>171</v>
      </c>
      <c r="AC366" s="50" t="s">
        <v>171</v>
      </c>
      <c r="AD366" s="50" t="s">
        <v>171</v>
      </c>
      <c r="AE366" s="50" t="s">
        <v>171</v>
      </c>
      <c r="AF366" s="50" t="s">
        <v>171</v>
      </c>
      <c r="AG366" s="50" t="s">
        <v>171</v>
      </c>
      <c r="AH366" s="50" t="s">
        <v>171</v>
      </c>
      <c r="AI366" s="50" t="s">
        <v>171</v>
      </c>
      <c r="AJ366" s="50" t="s">
        <v>171</v>
      </c>
      <c r="AK366" s="50" t="s">
        <v>171</v>
      </c>
      <c r="AL366" s="50" t="s">
        <v>171</v>
      </c>
    </row>
    <row r="367" spans="2:38">
      <c r="B367" s="31">
        <v>51</v>
      </c>
      <c r="C367" t="s">
        <v>7</v>
      </c>
      <c r="D367" s="6" t="str">
        <f t="shared" ref="D367:D369" si="493">IF(SUM(I367:O367)=0,"\I: ","ELE")</f>
        <v>ELE</v>
      </c>
      <c r="E367" s="11" t="s">
        <v>76</v>
      </c>
      <c r="F367" s="6" t="str">
        <f t="shared" si="482"/>
        <v>HU</v>
      </c>
      <c r="G367" s="22" t="str">
        <f t="shared" ref="G367:G369" si="494">$G$7</f>
        <v>PASTI</v>
      </c>
      <c r="H367" t="s">
        <v>46</v>
      </c>
      <c r="I367" s="42" t="str">
        <f t="shared" si="489"/>
        <v/>
      </c>
      <c r="J367" s="42" t="str">
        <f t="shared" si="489"/>
        <v/>
      </c>
      <c r="K367" s="42" t="str">
        <f t="shared" si="489"/>
        <v/>
      </c>
      <c r="L367" s="42" t="str">
        <f>IF(R367="","",R367/4)</f>
        <v/>
      </c>
      <c r="M367" s="43">
        <f>IF(SUM(S367:AB367)=0,"",SUM(S367:AB367))</f>
        <v>505</v>
      </c>
      <c r="N367" s="43">
        <f>IF(SUM(AC367:AG367)=0,"",SUM(AC367:AG367))</f>
        <v>788</v>
      </c>
      <c r="O367" s="43">
        <f>IF(SUM(AH367:AL367)=0,"",SUM(AH367:AL367))</f>
        <v>380</v>
      </c>
      <c r="P367" s="32"/>
      <c r="Q367" s="32"/>
      <c r="R367" s="48" t="s">
        <v>171</v>
      </c>
      <c r="S367" s="50" t="s">
        <v>171</v>
      </c>
      <c r="T367" s="50" t="s">
        <v>171</v>
      </c>
      <c r="U367" s="50" t="s">
        <v>171</v>
      </c>
      <c r="V367" s="50">
        <v>34</v>
      </c>
      <c r="W367" s="50" t="s">
        <v>171</v>
      </c>
      <c r="X367" s="50" t="s">
        <v>171</v>
      </c>
      <c r="Y367" s="50">
        <v>59</v>
      </c>
      <c r="Z367" s="50" t="s">
        <v>171</v>
      </c>
      <c r="AA367" s="50">
        <v>412</v>
      </c>
      <c r="AB367" s="50" t="s">
        <v>171</v>
      </c>
      <c r="AC367" s="50">
        <v>408</v>
      </c>
      <c r="AD367" s="50" t="s">
        <v>171</v>
      </c>
      <c r="AE367" s="50" t="s">
        <v>171</v>
      </c>
      <c r="AF367" s="50">
        <v>380</v>
      </c>
      <c r="AG367" s="50" t="s">
        <v>171</v>
      </c>
      <c r="AH367" s="50" t="s">
        <v>171</v>
      </c>
      <c r="AI367" s="50">
        <v>380</v>
      </c>
      <c r="AJ367" s="50" t="s">
        <v>171</v>
      </c>
      <c r="AK367" s="50" t="s">
        <v>171</v>
      </c>
      <c r="AL367" s="50" t="s">
        <v>171</v>
      </c>
    </row>
    <row r="368" spans="2:38">
      <c r="B368" s="26">
        <v>56</v>
      </c>
      <c r="C368" t="s">
        <v>8</v>
      </c>
      <c r="D368" s="6" t="str">
        <f t="shared" si="493"/>
        <v>ELE</v>
      </c>
      <c r="E368" s="11" t="s">
        <v>77</v>
      </c>
      <c r="F368" s="6" t="str">
        <f t="shared" si="482"/>
        <v>HU</v>
      </c>
      <c r="G368" s="22" t="str">
        <f t="shared" si="494"/>
        <v>PASTI</v>
      </c>
      <c r="H368" t="s">
        <v>47</v>
      </c>
      <c r="I368" s="42">
        <f t="shared" si="489"/>
        <v>111.5</v>
      </c>
      <c r="J368" s="42">
        <f t="shared" si="489"/>
        <v>111.5</v>
      </c>
      <c r="K368" s="42">
        <f t="shared" si="489"/>
        <v>111.5</v>
      </c>
      <c r="L368" s="42">
        <f>IF(R368="","",R368/4)</f>
        <v>111.5</v>
      </c>
      <c r="M368" s="43">
        <f t="shared" ref="M368" si="495">IF(SUM(S368:AB368)=0,"",SUM(S368:AB368))</f>
        <v>78</v>
      </c>
      <c r="N368" s="43">
        <f t="shared" ref="N368" si="496">IF(SUM(AC368:AG368)=0,"",SUM(AC368:AG368))</f>
        <v>116</v>
      </c>
      <c r="O368" s="43" t="str">
        <f t="shared" ref="O368" si="497">IF(SUM(AH368:AL368)=0,"",SUM(AH368:AL368))</f>
        <v/>
      </c>
      <c r="P368" s="32"/>
      <c r="Q368" s="32"/>
      <c r="R368" s="48">
        <v>446</v>
      </c>
      <c r="S368" s="50" t="s">
        <v>171</v>
      </c>
      <c r="T368" s="50" t="s">
        <v>171</v>
      </c>
      <c r="U368" s="50" t="s">
        <v>171</v>
      </c>
      <c r="V368" s="50" t="s">
        <v>171</v>
      </c>
      <c r="W368" s="50" t="s">
        <v>171</v>
      </c>
      <c r="X368" s="50">
        <v>39</v>
      </c>
      <c r="Y368" s="50" t="s">
        <v>171</v>
      </c>
      <c r="Z368" s="50">
        <v>39</v>
      </c>
      <c r="AA368" s="50" t="s">
        <v>171</v>
      </c>
      <c r="AB368" s="50" t="s">
        <v>171</v>
      </c>
      <c r="AC368" s="50">
        <v>116</v>
      </c>
      <c r="AD368" s="50" t="s">
        <v>171</v>
      </c>
      <c r="AE368" s="50" t="s">
        <v>171</v>
      </c>
      <c r="AF368" s="50" t="s">
        <v>171</v>
      </c>
      <c r="AG368" s="50" t="s">
        <v>171</v>
      </c>
      <c r="AH368" s="50" t="s">
        <v>171</v>
      </c>
      <c r="AI368" s="50" t="s">
        <v>171</v>
      </c>
      <c r="AJ368" s="50" t="s">
        <v>171</v>
      </c>
      <c r="AK368" s="50" t="s">
        <v>171</v>
      </c>
      <c r="AL368" s="50" t="s">
        <v>171</v>
      </c>
    </row>
    <row r="369" spans="2:38">
      <c r="B369" s="26"/>
      <c r="C369" s="23" t="s">
        <v>93</v>
      </c>
      <c r="D369" s="6" t="str">
        <f t="shared" si="493"/>
        <v>ELE</v>
      </c>
      <c r="E369" s="11" t="s">
        <v>78</v>
      </c>
      <c r="F369" s="6" t="str">
        <f t="shared" si="482"/>
        <v>HU</v>
      </c>
      <c r="G369" s="22" t="str">
        <f t="shared" si="494"/>
        <v>PASTI</v>
      </c>
      <c r="H369" t="s">
        <v>48</v>
      </c>
      <c r="I369" s="42">
        <f>IF(SUM(I370:I372)=0,"",SUM(I370:I372))</f>
        <v>294.87562499999996</v>
      </c>
      <c r="J369" s="42">
        <f t="shared" ref="J369:K369" si="498">IF(SUM(J370:J372)=0,"",SUM(J370:J372))</f>
        <v>294.87562499999996</v>
      </c>
      <c r="K369" s="42">
        <f t="shared" si="498"/>
        <v>294.87562499999996</v>
      </c>
      <c r="L369" s="42">
        <f>IF(SUM(L370:L372)=0,"",SUM(L370:L372))</f>
        <v>294.87562499999996</v>
      </c>
      <c r="M369" s="43">
        <f>IF(SUM(M370:M372)=0,"",SUM(M370:M372))</f>
        <v>63</v>
      </c>
      <c r="N369" s="43" t="str">
        <f>IF(SUM(N370:N372)=0,"",SUM(N370:N372))</f>
        <v/>
      </c>
      <c r="O369" s="43" t="str">
        <f>IF(SUM(O370:O372)=0,"",SUM(O370:O372))</f>
        <v/>
      </c>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row>
    <row r="370" spans="2:38">
      <c r="B370" s="26">
        <v>61</v>
      </c>
      <c r="C370" s="29" t="s">
        <v>4</v>
      </c>
      <c r="D370" s="6" t="s">
        <v>90</v>
      </c>
      <c r="E370" s="27"/>
      <c r="F370" s="6" t="str">
        <f t="shared" si="482"/>
        <v>HU</v>
      </c>
      <c r="G370" s="6" t="s">
        <v>90</v>
      </c>
      <c r="H370" s="28"/>
      <c r="I370" s="33">
        <f t="shared" ref="I370:K378" si="499">$L370</f>
        <v>290.47562499999998</v>
      </c>
      <c r="J370" s="33">
        <f t="shared" si="499"/>
        <v>290.47562499999998</v>
      </c>
      <c r="K370" s="33">
        <f t="shared" si="499"/>
        <v>290.47562499999998</v>
      </c>
      <c r="L370" s="33">
        <f t="shared" ref="L370:L375" si="500">IF(R370="","",R370/4)</f>
        <v>290.47562499999998</v>
      </c>
      <c r="M370" s="33">
        <f t="shared" ref="M370:M375" si="501">IF(SUM(S370:AB370)=0,"",SUM(S370:AB370))</f>
        <v>63</v>
      </c>
      <c r="N370" s="33" t="str">
        <f t="shared" ref="N370:N375" si="502">IF(SUM(AC370:AG370)=0,"",SUM(AC370:AG370))</f>
        <v/>
      </c>
      <c r="O370" s="33" t="str">
        <f t="shared" ref="O370:O375" si="503">IF(SUM(AH370:AL370)=0,"",SUM(AH370:AL370))</f>
        <v/>
      </c>
      <c r="P370" s="33"/>
      <c r="Q370" s="33"/>
      <c r="R370" s="48">
        <v>1161.9024999999999</v>
      </c>
      <c r="S370" s="50" t="s">
        <v>171</v>
      </c>
      <c r="T370" s="50" t="s">
        <v>171</v>
      </c>
      <c r="U370" s="50" t="s">
        <v>171</v>
      </c>
      <c r="V370" s="50">
        <v>63</v>
      </c>
      <c r="W370" s="50" t="s">
        <v>171</v>
      </c>
      <c r="X370" s="50" t="s">
        <v>171</v>
      </c>
      <c r="Y370" s="50" t="s">
        <v>171</v>
      </c>
      <c r="Z370" s="50" t="s">
        <v>171</v>
      </c>
      <c r="AA370" s="50" t="s">
        <v>171</v>
      </c>
      <c r="AB370" s="50" t="s">
        <v>171</v>
      </c>
      <c r="AC370" s="50" t="s">
        <v>171</v>
      </c>
      <c r="AD370" s="50" t="s">
        <v>171</v>
      </c>
      <c r="AE370" s="50" t="s">
        <v>171</v>
      </c>
      <c r="AF370" s="50" t="s">
        <v>171</v>
      </c>
      <c r="AG370" s="50" t="s">
        <v>171</v>
      </c>
      <c r="AH370" s="50" t="s">
        <v>171</v>
      </c>
      <c r="AI370" s="50" t="s">
        <v>171</v>
      </c>
      <c r="AJ370" s="50" t="s">
        <v>171</v>
      </c>
      <c r="AK370" s="50" t="s">
        <v>171</v>
      </c>
      <c r="AL370" s="50" t="s">
        <v>171</v>
      </c>
    </row>
    <row r="371" spans="2:38">
      <c r="B371" s="26">
        <v>71</v>
      </c>
      <c r="C371" s="29" t="s">
        <v>10</v>
      </c>
      <c r="D371" s="6" t="s">
        <v>90</v>
      </c>
      <c r="E371" s="27"/>
      <c r="F371" s="6" t="str">
        <f t="shared" si="482"/>
        <v>HU</v>
      </c>
      <c r="G371" s="6" t="s">
        <v>90</v>
      </c>
      <c r="H371" s="28"/>
      <c r="I371" s="33">
        <f t="shared" si="499"/>
        <v>4.4000000000000004</v>
      </c>
      <c r="J371" s="33">
        <f t="shared" si="499"/>
        <v>4.4000000000000004</v>
      </c>
      <c r="K371" s="33">
        <f t="shared" si="499"/>
        <v>4.4000000000000004</v>
      </c>
      <c r="L371" s="33">
        <f t="shared" si="500"/>
        <v>4.4000000000000004</v>
      </c>
      <c r="M371" s="33" t="str">
        <f t="shared" si="501"/>
        <v/>
      </c>
      <c r="N371" s="33" t="str">
        <f t="shared" si="502"/>
        <v/>
      </c>
      <c r="O371" s="33" t="str">
        <f t="shared" si="503"/>
        <v/>
      </c>
      <c r="P371" s="33"/>
      <c r="Q371" s="33"/>
      <c r="R371" s="48">
        <v>17.600000000000001</v>
      </c>
      <c r="S371" s="50" t="s">
        <v>171</v>
      </c>
      <c r="T371" s="50" t="s">
        <v>171</v>
      </c>
      <c r="U371" s="50" t="s">
        <v>171</v>
      </c>
      <c r="V371" s="50" t="s">
        <v>171</v>
      </c>
      <c r="W371" s="50" t="s">
        <v>171</v>
      </c>
      <c r="X371" s="50" t="s">
        <v>171</v>
      </c>
      <c r="Y371" s="50" t="s">
        <v>171</v>
      </c>
      <c r="Z371" s="50" t="s">
        <v>171</v>
      </c>
      <c r="AA371" s="50" t="s">
        <v>171</v>
      </c>
      <c r="AB371" s="50" t="s">
        <v>171</v>
      </c>
      <c r="AC371" s="50" t="s">
        <v>171</v>
      </c>
      <c r="AD371" s="50" t="s">
        <v>171</v>
      </c>
      <c r="AE371" s="50" t="s">
        <v>171</v>
      </c>
      <c r="AF371" s="50" t="s">
        <v>171</v>
      </c>
      <c r="AG371" s="50" t="s">
        <v>171</v>
      </c>
      <c r="AH371" s="50" t="s">
        <v>171</v>
      </c>
      <c r="AI371" s="50" t="s">
        <v>171</v>
      </c>
      <c r="AJ371" s="50" t="s">
        <v>171</v>
      </c>
      <c r="AK371" s="50" t="s">
        <v>171</v>
      </c>
      <c r="AL371" s="50" t="s">
        <v>171</v>
      </c>
    </row>
    <row r="372" spans="2:38">
      <c r="B372" s="26">
        <v>76</v>
      </c>
      <c r="C372" s="29" t="s">
        <v>101</v>
      </c>
      <c r="D372" s="6" t="s">
        <v>90</v>
      </c>
      <c r="E372" s="27"/>
      <c r="F372" s="6" t="str">
        <f t="shared" si="482"/>
        <v>HU</v>
      </c>
      <c r="G372" s="6" t="s">
        <v>90</v>
      </c>
      <c r="H372" s="28"/>
      <c r="I372" s="33" t="str">
        <f t="shared" si="499"/>
        <v/>
      </c>
      <c r="J372" s="33" t="str">
        <f t="shared" si="499"/>
        <v/>
      </c>
      <c r="K372" s="33" t="str">
        <f t="shared" si="499"/>
        <v/>
      </c>
      <c r="L372" s="33" t="str">
        <f t="shared" si="500"/>
        <v/>
      </c>
      <c r="M372" s="33" t="str">
        <f t="shared" si="501"/>
        <v/>
      </c>
      <c r="N372" s="33" t="str">
        <f t="shared" si="502"/>
        <v/>
      </c>
      <c r="O372" s="33" t="str">
        <f t="shared" si="503"/>
        <v/>
      </c>
      <c r="P372" s="33"/>
      <c r="Q372" s="33"/>
      <c r="R372" s="48" t="s">
        <v>171</v>
      </c>
      <c r="S372" s="50" t="s">
        <v>171</v>
      </c>
      <c r="T372" s="50" t="s">
        <v>171</v>
      </c>
      <c r="U372" s="50" t="s">
        <v>171</v>
      </c>
      <c r="V372" s="50" t="s">
        <v>171</v>
      </c>
      <c r="W372" s="50" t="s">
        <v>171</v>
      </c>
      <c r="X372" s="50" t="s">
        <v>171</v>
      </c>
      <c r="Y372" s="50" t="s">
        <v>171</v>
      </c>
      <c r="Z372" s="50" t="s">
        <v>171</v>
      </c>
      <c r="AA372" s="50" t="s">
        <v>171</v>
      </c>
      <c r="AB372" s="50" t="s">
        <v>171</v>
      </c>
      <c r="AC372" s="50" t="s">
        <v>171</v>
      </c>
      <c r="AD372" s="50" t="s">
        <v>171</v>
      </c>
      <c r="AE372" s="50" t="s">
        <v>171</v>
      </c>
      <c r="AF372" s="50" t="s">
        <v>171</v>
      </c>
      <c r="AG372" s="50" t="s">
        <v>171</v>
      </c>
      <c r="AH372" s="50" t="s">
        <v>171</v>
      </c>
      <c r="AI372" s="50" t="s">
        <v>171</v>
      </c>
      <c r="AJ372" s="50" t="s">
        <v>171</v>
      </c>
      <c r="AK372" s="50" t="s">
        <v>171</v>
      </c>
      <c r="AL372" s="50" t="s">
        <v>171</v>
      </c>
    </row>
    <row r="373" spans="2:38">
      <c r="B373" s="26">
        <v>81</v>
      </c>
      <c r="C373" t="s">
        <v>12</v>
      </c>
      <c r="D373" s="6" t="str">
        <f t="shared" ref="D373:D376" si="504">IF(SUM(I373:O373)=0,"\I: ","ELE")</f>
        <v>ELE</v>
      </c>
      <c r="E373" s="11" t="s">
        <v>74</v>
      </c>
      <c r="F373" s="6" t="str">
        <f t="shared" si="482"/>
        <v>HU</v>
      </c>
      <c r="G373" s="22" t="str">
        <f t="shared" ref="G373:G376" si="505">$G$7</f>
        <v>PASTI</v>
      </c>
      <c r="H373" t="s">
        <v>44</v>
      </c>
      <c r="I373" s="42">
        <f t="shared" si="499"/>
        <v>102.9975</v>
      </c>
      <c r="J373" s="42">
        <f t="shared" si="499"/>
        <v>102.9975</v>
      </c>
      <c r="K373" s="42">
        <f t="shared" si="499"/>
        <v>102.9975</v>
      </c>
      <c r="L373" s="42">
        <f t="shared" si="500"/>
        <v>102.9975</v>
      </c>
      <c r="M373" s="43">
        <f t="shared" si="501"/>
        <v>12.6</v>
      </c>
      <c r="N373" s="43" t="str">
        <f t="shared" si="502"/>
        <v/>
      </c>
      <c r="O373" s="43" t="str">
        <f t="shared" si="503"/>
        <v/>
      </c>
      <c r="P373" s="32"/>
      <c r="Q373" s="32"/>
      <c r="R373" s="48">
        <v>411.99</v>
      </c>
      <c r="S373" s="50" t="s">
        <v>171</v>
      </c>
      <c r="T373" s="50" t="s">
        <v>171</v>
      </c>
      <c r="U373" s="50" t="s">
        <v>171</v>
      </c>
      <c r="V373" s="50" t="s">
        <v>171</v>
      </c>
      <c r="W373" s="50" t="s">
        <v>171</v>
      </c>
      <c r="X373" s="50" t="s">
        <v>171</v>
      </c>
      <c r="Y373" s="50" t="s">
        <v>171</v>
      </c>
      <c r="Z373" s="50" t="s">
        <v>171</v>
      </c>
      <c r="AA373" s="50" t="s">
        <v>171</v>
      </c>
      <c r="AB373" s="50">
        <v>12.6</v>
      </c>
      <c r="AC373" s="50" t="s">
        <v>171</v>
      </c>
      <c r="AD373" s="50" t="s">
        <v>171</v>
      </c>
      <c r="AE373" s="50" t="s">
        <v>171</v>
      </c>
      <c r="AF373" s="50" t="s">
        <v>171</v>
      </c>
      <c r="AG373" s="50" t="s">
        <v>171</v>
      </c>
      <c r="AH373" s="50" t="s">
        <v>171</v>
      </c>
      <c r="AI373" s="50" t="s">
        <v>171</v>
      </c>
      <c r="AJ373" s="50" t="s">
        <v>171</v>
      </c>
      <c r="AK373" s="50" t="s">
        <v>171</v>
      </c>
      <c r="AL373" s="50" t="s">
        <v>171</v>
      </c>
    </row>
    <row r="374" spans="2:38">
      <c r="B374" s="26">
        <v>102</v>
      </c>
      <c r="C374" t="s">
        <v>13</v>
      </c>
      <c r="D374" s="6" t="str">
        <f t="shared" si="504"/>
        <v>ELE</v>
      </c>
      <c r="E374" s="11" t="s">
        <v>73</v>
      </c>
      <c r="F374" s="6" t="str">
        <f t="shared" si="482"/>
        <v>HU</v>
      </c>
      <c r="G374" s="22" t="str">
        <f t="shared" si="505"/>
        <v>PASTI</v>
      </c>
      <c r="H374" t="s">
        <v>43</v>
      </c>
      <c r="I374" s="42">
        <f t="shared" si="499"/>
        <v>118.5</v>
      </c>
      <c r="J374" s="42">
        <f t="shared" si="499"/>
        <v>118.5</v>
      </c>
      <c r="K374" s="42">
        <f t="shared" si="499"/>
        <v>118.5</v>
      </c>
      <c r="L374" s="42">
        <f t="shared" si="500"/>
        <v>118.5</v>
      </c>
      <c r="M374" s="43" t="str">
        <f t="shared" si="501"/>
        <v/>
      </c>
      <c r="N374" s="43" t="str">
        <f t="shared" si="502"/>
        <v/>
      </c>
      <c r="O374" s="43" t="str">
        <f t="shared" si="503"/>
        <v/>
      </c>
      <c r="P374" s="32"/>
      <c r="Q374" s="32"/>
      <c r="R374" s="48">
        <v>474</v>
      </c>
      <c r="S374" s="50" t="s">
        <v>171</v>
      </c>
      <c r="T374" s="50" t="s">
        <v>171</v>
      </c>
      <c r="U374" s="50" t="s">
        <v>171</v>
      </c>
      <c r="V374" s="50" t="s">
        <v>171</v>
      </c>
      <c r="W374" s="50" t="s">
        <v>171</v>
      </c>
      <c r="X374" s="50" t="s">
        <v>171</v>
      </c>
      <c r="Y374" s="50" t="s">
        <v>171</v>
      </c>
      <c r="Z374" s="50" t="s">
        <v>171</v>
      </c>
      <c r="AA374" s="50" t="s">
        <v>171</v>
      </c>
      <c r="AB374" s="50" t="s">
        <v>171</v>
      </c>
      <c r="AC374" s="50" t="s">
        <v>171</v>
      </c>
      <c r="AD374" s="50" t="s">
        <v>171</v>
      </c>
      <c r="AE374" s="50" t="s">
        <v>171</v>
      </c>
      <c r="AF374" s="50" t="s">
        <v>171</v>
      </c>
      <c r="AG374" s="50" t="s">
        <v>171</v>
      </c>
      <c r="AH374" s="50" t="s">
        <v>171</v>
      </c>
      <c r="AI374" s="50" t="s">
        <v>171</v>
      </c>
      <c r="AJ374" s="50" t="s">
        <v>171</v>
      </c>
      <c r="AK374" s="50" t="s">
        <v>171</v>
      </c>
      <c r="AL374" s="50" t="s">
        <v>171</v>
      </c>
    </row>
    <row r="375" spans="2:38">
      <c r="B375" s="26">
        <v>119</v>
      </c>
      <c r="C375" t="s">
        <v>1</v>
      </c>
      <c r="D375" s="6" t="str">
        <f t="shared" si="504"/>
        <v xml:space="preserve">\I: </v>
      </c>
      <c r="E375" s="11" t="s">
        <v>68</v>
      </c>
      <c r="F375" s="6" t="str">
        <f t="shared" si="482"/>
        <v>HU</v>
      </c>
      <c r="G375" s="22" t="str">
        <f t="shared" si="505"/>
        <v>PASTI</v>
      </c>
      <c r="H375" s="6" t="s">
        <v>38</v>
      </c>
      <c r="I375" s="42" t="str">
        <f t="shared" si="499"/>
        <v/>
      </c>
      <c r="J375" s="42" t="str">
        <f t="shared" si="499"/>
        <v/>
      </c>
      <c r="K375" s="42" t="str">
        <f t="shared" si="499"/>
        <v/>
      </c>
      <c r="L375" s="42" t="str">
        <f t="shared" si="500"/>
        <v/>
      </c>
      <c r="M375" s="43" t="str">
        <f t="shared" si="501"/>
        <v/>
      </c>
      <c r="N375" s="43" t="str">
        <f t="shared" si="502"/>
        <v/>
      </c>
      <c r="O375" s="43" t="str">
        <f t="shared" si="503"/>
        <v/>
      </c>
      <c r="P375" s="32"/>
      <c r="Q375" s="32"/>
      <c r="R375" s="48" t="s">
        <v>171</v>
      </c>
      <c r="S375" s="50" t="s">
        <v>171</v>
      </c>
      <c r="T375" s="50" t="s">
        <v>171</v>
      </c>
      <c r="U375" s="50" t="s">
        <v>171</v>
      </c>
      <c r="V375" s="50" t="s">
        <v>171</v>
      </c>
      <c r="W375" s="50" t="s">
        <v>171</v>
      </c>
      <c r="X375" s="50" t="s">
        <v>171</v>
      </c>
      <c r="Y375" s="50" t="s">
        <v>171</v>
      </c>
      <c r="Z375" s="50" t="s">
        <v>171</v>
      </c>
      <c r="AA375" s="50" t="s">
        <v>171</v>
      </c>
      <c r="AB375" s="50" t="s">
        <v>171</v>
      </c>
      <c r="AC375" s="50" t="s">
        <v>171</v>
      </c>
      <c r="AD375" s="50" t="s">
        <v>171</v>
      </c>
      <c r="AE375" s="50" t="s">
        <v>171</v>
      </c>
      <c r="AF375" s="50" t="s">
        <v>171</v>
      </c>
      <c r="AG375" s="50" t="s">
        <v>171</v>
      </c>
      <c r="AH375" s="50" t="s">
        <v>171</v>
      </c>
      <c r="AI375" s="50" t="s">
        <v>171</v>
      </c>
      <c r="AJ375" s="50" t="s">
        <v>171</v>
      </c>
      <c r="AK375" s="50" t="s">
        <v>171</v>
      </c>
      <c r="AL375" s="50" t="s">
        <v>171</v>
      </c>
    </row>
    <row r="376" spans="2:38">
      <c r="B376" s="26"/>
      <c r="C376" t="s">
        <v>168</v>
      </c>
      <c r="D376" s="6" t="str">
        <f t="shared" si="504"/>
        <v>ELE</v>
      </c>
      <c r="E376" s="11" t="s">
        <v>69</v>
      </c>
      <c r="F376" s="6" t="str">
        <f t="shared" si="482"/>
        <v>HU</v>
      </c>
      <c r="G376" s="22" t="str">
        <f t="shared" si="505"/>
        <v>PASTI</v>
      </c>
      <c r="H376" s="59" t="s">
        <v>39</v>
      </c>
      <c r="I376" s="42">
        <f>IF(SUM(I377:I378)=0,"",SUM(I377:I378))</f>
        <v>25.475000000000001</v>
      </c>
      <c r="J376" s="42">
        <f t="shared" ref="J376:L376" si="506">IF(SUM(J377:J378)=0,"",SUM(J377:J378))</f>
        <v>25.475000000000001</v>
      </c>
      <c r="K376" s="42">
        <f t="shared" si="506"/>
        <v>25.475000000000001</v>
      </c>
      <c r="L376" s="42">
        <f t="shared" si="506"/>
        <v>25.475000000000001</v>
      </c>
      <c r="M376" s="43">
        <f>IF(SUM(M377:M378)=0,"",SUM(M377:M378))</f>
        <v>100.10499999999999</v>
      </c>
      <c r="N376" s="43">
        <f t="shared" ref="N376:O376" si="507">IF(SUM(N377:N378)=0,"",SUM(N377:N378))</f>
        <v>66.60499999999999</v>
      </c>
      <c r="O376" s="43">
        <f t="shared" si="507"/>
        <v>70.5</v>
      </c>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row>
    <row r="377" spans="2:38">
      <c r="B377" s="26">
        <v>124</v>
      </c>
      <c r="C377" t="s">
        <v>3</v>
      </c>
      <c r="D377" s="6" t="s">
        <v>90</v>
      </c>
      <c r="E377" s="11"/>
      <c r="F377" s="6" t="str">
        <f t="shared" si="482"/>
        <v>HU</v>
      </c>
      <c r="G377" s="6" t="s">
        <v>90</v>
      </c>
      <c r="H377" s="6"/>
      <c r="I377" s="42" t="str">
        <f t="shared" si="499"/>
        <v/>
      </c>
      <c r="J377" s="42" t="str">
        <f t="shared" si="499"/>
        <v/>
      </c>
      <c r="K377" s="42" t="str">
        <f t="shared" si="499"/>
        <v/>
      </c>
      <c r="L377" s="42" t="str">
        <f t="shared" ref="L377:L378" si="508">IF(R377="","",R377/4)</f>
        <v/>
      </c>
      <c r="M377" s="43">
        <f t="shared" ref="M377" si="509">IF(SUM(S377:AB377)=0,"",SUM(S377:AB377))</f>
        <v>52.604999999999997</v>
      </c>
      <c r="N377" s="43">
        <f t="shared" ref="N377:N384" si="510">IF(SUM(AC377:AG377)=0,"",SUM(AC377:AG377))</f>
        <v>66.60499999999999</v>
      </c>
      <c r="O377" s="43" t="str">
        <f t="shared" ref="O377:O384" si="511">IF(SUM(AH377:AL377)=0,"",SUM(AH377:AL377))</f>
        <v/>
      </c>
      <c r="P377" s="32"/>
      <c r="Q377" s="32"/>
      <c r="R377" s="48" t="s">
        <v>171</v>
      </c>
      <c r="S377" s="50" t="s">
        <v>171</v>
      </c>
      <c r="T377" s="50" t="s">
        <v>171</v>
      </c>
      <c r="U377" s="50" t="s">
        <v>171</v>
      </c>
      <c r="V377" s="50">
        <v>47.404999999999994</v>
      </c>
      <c r="W377" s="50" t="s">
        <v>171</v>
      </c>
      <c r="X377" s="50" t="s">
        <v>171</v>
      </c>
      <c r="Y377" s="50">
        <v>5.2</v>
      </c>
      <c r="Z377" s="50" t="s">
        <v>171</v>
      </c>
      <c r="AA377" s="50" t="s">
        <v>171</v>
      </c>
      <c r="AB377" s="50" t="s">
        <v>171</v>
      </c>
      <c r="AC377" s="50">
        <v>66.60499999999999</v>
      </c>
      <c r="AD377" s="50" t="s">
        <v>171</v>
      </c>
      <c r="AE377" s="50" t="s">
        <v>171</v>
      </c>
      <c r="AF377" s="50" t="s">
        <v>171</v>
      </c>
      <c r="AG377" s="50" t="s">
        <v>171</v>
      </c>
      <c r="AH377" s="50" t="s">
        <v>171</v>
      </c>
      <c r="AI377" s="50" t="s">
        <v>171</v>
      </c>
      <c r="AJ377" s="50" t="s">
        <v>171</v>
      </c>
      <c r="AK377" s="50" t="s">
        <v>171</v>
      </c>
      <c r="AL377" s="50" t="s">
        <v>171</v>
      </c>
    </row>
    <row r="378" spans="2:38">
      <c r="B378" s="26">
        <v>129</v>
      </c>
      <c r="C378" t="s">
        <v>4</v>
      </c>
      <c r="D378" s="6" t="s">
        <v>90</v>
      </c>
      <c r="E378" s="11"/>
      <c r="F378" s="6" t="str">
        <f t="shared" si="482"/>
        <v>HU</v>
      </c>
      <c r="G378" s="6" t="s">
        <v>90</v>
      </c>
      <c r="H378" s="6"/>
      <c r="I378" s="42">
        <f t="shared" si="499"/>
        <v>25.475000000000001</v>
      </c>
      <c r="J378" s="42">
        <f t="shared" si="499"/>
        <v>25.475000000000001</v>
      </c>
      <c r="K378" s="42">
        <f t="shared" si="499"/>
        <v>25.475000000000001</v>
      </c>
      <c r="L378" s="42">
        <f t="shared" si="508"/>
        <v>25.475000000000001</v>
      </c>
      <c r="M378" s="43">
        <f t="shared" ref="M378:M384" si="512">IF(SUM(S378:AB378)=0,"",SUM(S378:AB378))</f>
        <v>47.5</v>
      </c>
      <c r="N378" s="43" t="str">
        <f t="shared" si="510"/>
        <v/>
      </c>
      <c r="O378" s="43">
        <f t="shared" si="511"/>
        <v>70.5</v>
      </c>
      <c r="P378" s="32"/>
      <c r="Q378" s="32"/>
      <c r="R378" s="48">
        <v>101.9</v>
      </c>
      <c r="S378" s="50" t="s">
        <v>171</v>
      </c>
      <c r="T378" s="50" t="s">
        <v>171</v>
      </c>
      <c r="U378" s="50" t="s">
        <v>171</v>
      </c>
      <c r="V378" s="50">
        <v>28.5</v>
      </c>
      <c r="W378" s="50" t="s">
        <v>171</v>
      </c>
      <c r="X378" s="50" t="s">
        <v>171</v>
      </c>
      <c r="Y378" s="50" t="s">
        <v>171</v>
      </c>
      <c r="Z378" s="50" t="s">
        <v>171</v>
      </c>
      <c r="AA378" s="50">
        <v>19</v>
      </c>
      <c r="AB378" s="50" t="s">
        <v>171</v>
      </c>
      <c r="AC378" s="50" t="s">
        <v>171</v>
      </c>
      <c r="AD378" s="50" t="s">
        <v>171</v>
      </c>
      <c r="AE378" s="50" t="s">
        <v>171</v>
      </c>
      <c r="AF378" s="50" t="s">
        <v>171</v>
      </c>
      <c r="AG378" s="50" t="s">
        <v>171</v>
      </c>
      <c r="AH378" s="50">
        <v>70.5</v>
      </c>
      <c r="AI378" s="50" t="s">
        <v>171</v>
      </c>
      <c r="AJ378" s="50" t="s">
        <v>171</v>
      </c>
      <c r="AK378" s="50" t="s">
        <v>171</v>
      </c>
      <c r="AL378" s="50" t="s">
        <v>171</v>
      </c>
    </row>
    <row r="379" spans="2:38">
      <c r="B379" s="26">
        <v>135</v>
      </c>
      <c r="C379" s="11" t="s">
        <v>16</v>
      </c>
      <c r="D379" s="6" t="str">
        <f t="shared" ref="D379:D384" si="513">IF(SUM(I379:O379)=0,"\I: ","ELE")</f>
        <v>ELE</v>
      </c>
      <c r="E379" s="11" t="s">
        <v>82</v>
      </c>
      <c r="F379" s="6" t="str">
        <f t="shared" si="482"/>
        <v>HU</v>
      </c>
      <c r="G379" s="22" t="str">
        <f t="shared" ref="G379:G384" si="514">$G$7</f>
        <v>PASTI</v>
      </c>
      <c r="H379" s="6" t="s">
        <v>52</v>
      </c>
      <c r="I379" s="42" t="s">
        <v>224</v>
      </c>
      <c r="J379" s="42" t="s">
        <v>224</v>
      </c>
      <c r="K379" s="42" t="s">
        <v>224</v>
      </c>
      <c r="L379" s="42">
        <f>IF(R379="","",R379)</f>
        <v>0.25</v>
      </c>
      <c r="M379" s="43">
        <f t="shared" si="512"/>
        <v>293.625</v>
      </c>
      <c r="N379" s="43">
        <f t="shared" si="510"/>
        <v>36</v>
      </c>
      <c r="O379" s="43" t="str">
        <f t="shared" si="511"/>
        <v/>
      </c>
      <c r="P379" s="32"/>
      <c r="Q379" s="32"/>
      <c r="R379" s="48">
        <v>0.25</v>
      </c>
      <c r="S379" s="50">
        <v>0.6</v>
      </c>
      <c r="T379" s="50">
        <v>1.2</v>
      </c>
      <c r="U379" s="50">
        <v>1.2</v>
      </c>
      <c r="V379" s="50" t="s">
        <v>171</v>
      </c>
      <c r="W379" s="50">
        <v>16.225000000000001</v>
      </c>
      <c r="X379" s="50">
        <v>14.4</v>
      </c>
      <c r="Y379" s="50">
        <v>28.200000000000003</v>
      </c>
      <c r="Z379" s="50">
        <v>76.8</v>
      </c>
      <c r="AA379" s="50">
        <v>66</v>
      </c>
      <c r="AB379" s="50">
        <v>89</v>
      </c>
      <c r="AC379" s="50">
        <v>36</v>
      </c>
      <c r="AD379" s="50" t="s">
        <v>171</v>
      </c>
      <c r="AE379" s="50" t="s">
        <v>171</v>
      </c>
      <c r="AF379" s="50" t="s">
        <v>171</v>
      </c>
      <c r="AG379" s="50" t="s">
        <v>171</v>
      </c>
      <c r="AH379" s="50" t="s">
        <v>171</v>
      </c>
      <c r="AI379" s="50" t="s">
        <v>171</v>
      </c>
      <c r="AJ379" s="50" t="s">
        <v>171</v>
      </c>
      <c r="AK379" s="50" t="s">
        <v>171</v>
      </c>
      <c r="AL379" s="50" t="s">
        <v>171</v>
      </c>
    </row>
    <row r="380" spans="2:38">
      <c r="B380" s="26">
        <v>140</v>
      </c>
      <c r="C380" s="11" t="s">
        <v>17</v>
      </c>
      <c r="D380" s="6" t="str">
        <f t="shared" si="513"/>
        <v xml:space="preserve">\I: </v>
      </c>
      <c r="E380" s="11" t="s">
        <v>81</v>
      </c>
      <c r="F380" s="6" t="str">
        <f t="shared" si="482"/>
        <v>HU</v>
      </c>
      <c r="G380" s="22" t="str">
        <f t="shared" si="514"/>
        <v>PASTI</v>
      </c>
      <c r="H380" s="6" t="s">
        <v>51</v>
      </c>
      <c r="I380" s="42" t="s">
        <v>224</v>
      </c>
      <c r="J380" s="42" t="s">
        <v>224</v>
      </c>
      <c r="K380" s="42" t="s">
        <v>224</v>
      </c>
      <c r="L380" s="42" t="str">
        <f t="shared" ref="L380:L384" si="515">IF(R380="","",R380)</f>
        <v/>
      </c>
      <c r="M380" s="43" t="str">
        <f t="shared" si="512"/>
        <v/>
      </c>
      <c r="N380" s="43" t="str">
        <f t="shared" si="510"/>
        <v/>
      </c>
      <c r="O380" s="43" t="str">
        <f t="shared" si="511"/>
        <v/>
      </c>
      <c r="P380" s="32"/>
      <c r="Q380" s="32"/>
      <c r="R380" s="48" t="s">
        <v>171</v>
      </c>
      <c r="S380" s="50" t="s">
        <v>171</v>
      </c>
      <c r="T380" s="50" t="s">
        <v>171</v>
      </c>
      <c r="U380" s="50" t="s">
        <v>171</v>
      </c>
      <c r="V380" s="50" t="s">
        <v>171</v>
      </c>
      <c r="W380" s="50" t="s">
        <v>171</v>
      </c>
      <c r="X380" s="50" t="s">
        <v>171</v>
      </c>
      <c r="Y380" s="50" t="s">
        <v>171</v>
      </c>
      <c r="Z380" s="50" t="s">
        <v>171</v>
      </c>
      <c r="AA380" s="50" t="s">
        <v>171</v>
      </c>
      <c r="AB380" s="50" t="s">
        <v>171</v>
      </c>
      <c r="AC380" s="50" t="s">
        <v>171</v>
      </c>
      <c r="AD380" s="50" t="s">
        <v>171</v>
      </c>
      <c r="AE380" s="50" t="s">
        <v>171</v>
      </c>
      <c r="AF380" s="50" t="s">
        <v>171</v>
      </c>
      <c r="AG380" s="50" t="s">
        <v>171</v>
      </c>
      <c r="AH380" s="50" t="s">
        <v>171</v>
      </c>
      <c r="AI380" s="50" t="s">
        <v>171</v>
      </c>
      <c r="AJ380" s="50" t="s">
        <v>171</v>
      </c>
      <c r="AK380" s="50" t="s">
        <v>171</v>
      </c>
      <c r="AL380" s="50" t="s">
        <v>171</v>
      </c>
    </row>
    <row r="381" spans="2:38">
      <c r="B381" s="26">
        <v>145</v>
      </c>
      <c r="C381" s="11" t="s">
        <v>18</v>
      </c>
      <c r="D381" s="6" t="str">
        <f t="shared" si="513"/>
        <v>ELE</v>
      </c>
      <c r="E381" s="11" t="s">
        <v>79</v>
      </c>
      <c r="F381" s="6" t="str">
        <f t="shared" si="482"/>
        <v>HU</v>
      </c>
      <c r="G381" s="22" t="str">
        <f t="shared" si="514"/>
        <v>PASTI</v>
      </c>
      <c r="H381" s="6" t="s">
        <v>49</v>
      </c>
      <c r="I381" s="42" t="s">
        <v>224</v>
      </c>
      <c r="J381" s="42" t="s">
        <v>224</v>
      </c>
      <c r="K381" s="42" t="s">
        <v>224</v>
      </c>
      <c r="L381" s="42" t="str">
        <f t="shared" si="515"/>
        <v/>
      </c>
      <c r="M381" s="43">
        <f t="shared" si="512"/>
        <v>2</v>
      </c>
      <c r="N381" s="43">
        <f t="shared" si="510"/>
        <v>166</v>
      </c>
      <c r="O381" s="43">
        <f t="shared" si="511"/>
        <v>139.00000000000003</v>
      </c>
      <c r="P381" s="32"/>
      <c r="Q381" s="32"/>
      <c r="R381" s="48" t="s">
        <v>171</v>
      </c>
      <c r="S381" s="50" t="s">
        <v>171</v>
      </c>
      <c r="T381" s="50" t="s">
        <v>171</v>
      </c>
      <c r="U381" s="50" t="s">
        <v>171</v>
      </c>
      <c r="V381" s="50" t="s">
        <v>171</v>
      </c>
      <c r="W381" s="50" t="s">
        <v>171</v>
      </c>
      <c r="X381" s="50" t="s">
        <v>171</v>
      </c>
      <c r="Y381" s="50">
        <v>0.6</v>
      </c>
      <c r="Z381" s="50">
        <v>0.4</v>
      </c>
      <c r="AA381" s="50" t="s">
        <v>171</v>
      </c>
      <c r="AB381" s="50">
        <v>1</v>
      </c>
      <c r="AC381" s="50">
        <v>2</v>
      </c>
      <c r="AD381" s="50">
        <v>8</v>
      </c>
      <c r="AE381" s="50">
        <v>23</v>
      </c>
      <c r="AF381" s="50">
        <v>41.999999999999993</v>
      </c>
      <c r="AG381" s="50">
        <v>91</v>
      </c>
      <c r="AH381" s="50">
        <v>52</v>
      </c>
      <c r="AI381" s="50">
        <v>77.000000000000028</v>
      </c>
      <c r="AJ381" s="50">
        <v>10</v>
      </c>
      <c r="AK381" s="50" t="s">
        <v>171</v>
      </c>
      <c r="AL381" s="50" t="s">
        <v>171</v>
      </c>
    </row>
    <row r="382" spans="2:38">
      <c r="B382" s="26">
        <v>150</v>
      </c>
      <c r="C382" s="11" t="s">
        <v>19</v>
      </c>
      <c r="D382" s="6" t="str">
        <f t="shared" si="513"/>
        <v xml:space="preserve">\I: </v>
      </c>
      <c r="E382" s="11" t="s">
        <v>80</v>
      </c>
      <c r="F382" s="6" t="str">
        <f t="shared" si="482"/>
        <v>HU</v>
      </c>
      <c r="G382" s="22" t="str">
        <f t="shared" si="514"/>
        <v>PASTI</v>
      </c>
      <c r="H382" s="6" t="s">
        <v>50</v>
      </c>
      <c r="I382" s="42" t="s">
        <v>224</v>
      </c>
      <c r="J382" s="42" t="s">
        <v>224</v>
      </c>
      <c r="K382" s="42" t="s">
        <v>224</v>
      </c>
      <c r="L382" s="42" t="str">
        <f t="shared" si="515"/>
        <v/>
      </c>
      <c r="M382" s="43" t="str">
        <f t="shared" si="512"/>
        <v/>
      </c>
      <c r="N382" s="43" t="str">
        <f t="shared" si="510"/>
        <v/>
      </c>
      <c r="O382" s="43" t="str">
        <f t="shared" si="511"/>
        <v/>
      </c>
      <c r="P382" s="32"/>
      <c r="Q382" s="32"/>
      <c r="R382" s="48" t="s">
        <v>171</v>
      </c>
      <c r="S382" s="50" t="s">
        <v>171</v>
      </c>
      <c r="T382" s="50" t="s">
        <v>171</v>
      </c>
      <c r="U382" s="50" t="s">
        <v>171</v>
      </c>
      <c r="V382" s="50" t="s">
        <v>171</v>
      </c>
      <c r="W382" s="50" t="s">
        <v>171</v>
      </c>
      <c r="X382" s="50" t="s">
        <v>171</v>
      </c>
      <c r="Y382" s="50" t="s">
        <v>171</v>
      </c>
      <c r="Z382" s="50" t="s">
        <v>171</v>
      </c>
      <c r="AA382" s="50" t="s">
        <v>171</v>
      </c>
      <c r="AB382" s="50" t="s">
        <v>171</v>
      </c>
      <c r="AC382" s="50" t="s">
        <v>171</v>
      </c>
      <c r="AD382" s="50" t="s">
        <v>171</v>
      </c>
      <c r="AE382" s="50" t="s">
        <v>171</v>
      </c>
      <c r="AF382" s="50" t="s">
        <v>171</v>
      </c>
      <c r="AG382" s="50" t="s">
        <v>171</v>
      </c>
      <c r="AH382" s="50" t="s">
        <v>171</v>
      </c>
      <c r="AI382" s="50" t="s">
        <v>171</v>
      </c>
      <c r="AJ382" s="50" t="s">
        <v>171</v>
      </c>
      <c r="AK382" s="50" t="s">
        <v>171</v>
      </c>
      <c r="AL382" s="50" t="s">
        <v>171</v>
      </c>
    </row>
    <row r="383" spans="2:38">
      <c r="B383" s="26">
        <v>155</v>
      </c>
      <c r="C383" s="11" t="s">
        <v>20</v>
      </c>
      <c r="D383" s="6" t="str">
        <f t="shared" si="513"/>
        <v>ELE</v>
      </c>
      <c r="E383" s="11" t="s">
        <v>72</v>
      </c>
      <c r="F383" s="6" t="str">
        <f t="shared" si="482"/>
        <v>HU</v>
      </c>
      <c r="G383" s="22" t="str">
        <f t="shared" si="514"/>
        <v>PASTI</v>
      </c>
      <c r="H383" s="6" t="s">
        <v>42</v>
      </c>
      <c r="I383" s="42" t="s">
        <v>224</v>
      </c>
      <c r="J383" s="42" t="s">
        <v>224</v>
      </c>
      <c r="K383" s="42" t="s">
        <v>224</v>
      </c>
      <c r="L383" s="42" t="str">
        <f t="shared" si="515"/>
        <v/>
      </c>
      <c r="M383" s="43" t="str">
        <f t="shared" si="512"/>
        <v/>
      </c>
      <c r="N383" s="43" t="str">
        <f t="shared" si="510"/>
        <v/>
      </c>
      <c r="O383" s="43">
        <f t="shared" si="511"/>
        <v>2.7</v>
      </c>
      <c r="P383" s="32"/>
      <c r="Q383" s="32"/>
      <c r="R383" s="48" t="s">
        <v>171</v>
      </c>
      <c r="S383" s="50" t="s">
        <v>171</v>
      </c>
      <c r="T383" s="50" t="s">
        <v>171</v>
      </c>
      <c r="U383" s="50" t="s">
        <v>171</v>
      </c>
      <c r="V383" s="50" t="s">
        <v>171</v>
      </c>
      <c r="W383" s="50" t="s">
        <v>171</v>
      </c>
      <c r="X383" s="50" t="s">
        <v>171</v>
      </c>
      <c r="Y383" s="50" t="s">
        <v>171</v>
      </c>
      <c r="Z383" s="50" t="s">
        <v>171</v>
      </c>
      <c r="AA383" s="50" t="s">
        <v>171</v>
      </c>
      <c r="AB383" s="50" t="s">
        <v>171</v>
      </c>
      <c r="AC383" s="50" t="s">
        <v>171</v>
      </c>
      <c r="AD383" s="50" t="s">
        <v>171</v>
      </c>
      <c r="AE383" s="50" t="s">
        <v>171</v>
      </c>
      <c r="AF383" s="50" t="s">
        <v>171</v>
      </c>
      <c r="AG383" s="50" t="s">
        <v>171</v>
      </c>
      <c r="AH383" s="50" t="s">
        <v>171</v>
      </c>
      <c r="AI383" s="50">
        <v>2.7</v>
      </c>
      <c r="AJ383" s="50" t="s">
        <v>171</v>
      </c>
      <c r="AK383" s="50" t="s">
        <v>171</v>
      </c>
      <c r="AL383" s="50" t="s">
        <v>171</v>
      </c>
    </row>
    <row r="384" spans="2:38">
      <c r="B384" s="60">
        <v>160</v>
      </c>
      <c r="C384" s="61" t="s">
        <v>21</v>
      </c>
      <c r="D384" s="5" t="str">
        <f t="shared" si="513"/>
        <v xml:space="preserve">\I: </v>
      </c>
      <c r="E384" s="61" t="s">
        <v>170</v>
      </c>
      <c r="F384" s="5" t="str">
        <f t="shared" si="482"/>
        <v>HU</v>
      </c>
      <c r="G384" s="36" t="str">
        <f t="shared" si="514"/>
        <v>PASTI</v>
      </c>
      <c r="H384" s="5" t="s">
        <v>169</v>
      </c>
      <c r="I384" s="52" t="s">
        <v>224</v>
      </c>
      <c r="J384" s="52" t="s">
        <v>224</v>
      </c>
      <c r="K384" s="52" t="s">
        <v>224</v>
      </c>
      <c r="L384" s="52" t="str">
        <f t="shared" si="515"/>
        <v/>
      </c>
      <c r="M384" s="44" t="str">
        <f t="shared" si="512"/>
        <v/>
      </c>
      <c r="N384" s="44" t="str">
        <f t="shared" si="510"/>
        <v/>
      </c>
      <c r="O384" s="44" t="str">
        <f t="shared" si="511"/>
        <v/>
      </c>
      <c r="P384" s="32"/>
      <c r="Q384" s="32"/>
      <c r="R384" s="49" t="s">
        <v>171</v>
      </c>
      <c r="S384" s="51" t="s">
        <v>171</v>
      </c>
      <c r="T384" s="51" t="s">
        <v>171</v>
      </c>
      <c r="U384" s="51" t="s">
        <v>171</v>
      </c>
      <c r="V384" s="51" t="s">
        <v>171</v>
      </c>
      <c r="W384" s="51" t="s">
        <v>171</v>
      </c>
      <c r="X384" s="51" t="s">
        <v>171</v>
      </c>
      <c r="Y384" s="51" t="s">
        <v>171</v>
      </c>
      <c r="Z384" s="51" t="s">
        <v>171</v>
      </c>
      <c r="AA384" s="51" t="s">
        <v>171</v>
      </c>
      <c r="AB384" s="51" t="s">
        <v>171</v>
      </c>
      <c r="AC384" s="51" t="s">
        <v>171</v>
      </c>
      <c r="AD384" s="51" t="s">
        <v>171</v>
      </c>
      <c r="AE384" s="51" t="s">
        <v>171</v>
      </c>
      <c r="AF384" s="51" t="s">
        <v>171</v>
      </c>
      <c r="AG384" s="51" t="s">
        <v>171</v>
      </c>
      <c r="AH384" s="51" t="s">
        <v>171</v>
      </c>
      <c r="AI384" s="51" t="s">
        <v>171</v>
      </c>
      <c r="AJ384" s="51" t="s">
        <v>171</v>
      </c>
      <c r="AK384" s="51" t="s">
        <v>171</v>
      </c>
      <c r="AL384" s="51" t="s">
        <v>171</v>
      </c>
    </row>
    <row r="385" spans="2:38">
      <c r="B385" s="26">
        <v>9</v>
      </c>
      <c r="C385" t="s">
        <v>1</v>
      </c>
      <c r="D385" s="6" t="str">
        <f>IF(SUM(I385:O385)=0,"\I: ","ELE")</f>
        <v xml:space="preserve">\I: </v>
      </c>
      <c r="E385" s="11" t="s">
        <v>70</v>
      </c>
      <c r="F385" s="34" t="s">
        <v>115</v>
      </c>
      <c r="G385" s="22" t="str">
        <f>$G$7</f>
        <v>PASTI</v>
      </c>
      <c r="H385" s="22" t="s">
        <v>40</v>
      </c>
      <c r="I385" s="42" t="str">
        <f>$L385</f>
        <v/>
      </c>
      <c r="J385" s="42" t="str">
        <f>$L385</f>
        <v/>
      </c>
      <c r="K385" s="42" t="str">
        <f>$L385</f>
        <v/>
      </c>
      <c r="L385" s="42" t="str">
        <f>IF(R385="","",R385/4)</f>
        <v/>
      </c>
      <c r="M385" s="43" t="str">
        <f>IF(SUM(S385:AB385)=0,"",SUM(S385:AB385))</f>
        <v/>
      </c>
      <c r="N385" s="43" t="str">
        <f>IF(SUM(AC385:AG385)=0,"",SUM(AC385:AG385))</f>
        <v/>
      </c>
      <c r="O385" s="43" t="str">
        <f>IF(SUM(AH385:AL385)=0,"",SUM(AH385:AL385))</f>
        <v/>
      </c>
      <c r="P385" s="32"/>
      <c r="Q385" s="32"/>
      <c r="R385" s="48" t="s">
        <v>171</v>
      </c>
      <c r="S385" s="50" t="s">
        <v>171</v>
      </c>
      <c r="T385" s="50" t="s">
        <v>171</v>
      </c>
      <c r="U385" s="50" t="s">
        <v>171</v>
      </c>
      <c r="V385" s="50" t="s">
        <v>171</v>
      </c>
      <c r="W385" s="50" t="s">
        <v>171</v>
      </c>
      <c r="X385" s="50" t="s">
        <v>171</v>
      </c>
      <c r="Y385" s="50" t="s">
        <v>171</v>
      </c>
      <c r="Z385" s="50" t="s">
        <v>171</v>
      </c>
      <c r="AA385" s="50" t="s">
        <v>171</v>
      </c>
      <c r="AB385" s="50" t="s">
        <v>171</v>
      </c>
      <c r="AC385" s="50" t="s">
        <v>171</v>
      </c>
      <c r="AD385" s="50" t="s">
        <v>171</v>
      </c>
      <c r="AE385" s="50" t="s">
        <v>171</v>
      </c>
      <c r="AF385" s="50" t="s">
        <v>171</v>
      </c>
      <c r="AG385" s="50" t="s">
        <v>171</v>
      </c>
      <c r="AH385" s="50" t="s">
        <v>171</v>
      </c>
      <c r="AI385" s="50" t="s">
        <v>171</v>
      </c>
      <c r="AJ385" s="50" t="s">
        <v>171</v>
      </c>
      <c r="AK385" s="50" t="s">
        <v>171</v>
      </c>
      <c r="AL385" s="50" t="s">
        <v>171</v>
      </c>
    </row>
    <row r="386" spans="2:38">
      <c r="B386" s="26"/>
      <c r="C386" s="23" t="s">
        <v>92</v>
      </c>
      <c r="D386" s="6" t="str">
        <f t="shared" ref="D386" si="516">IF(SUM(I386:O386)=0,"\I: ","ELE")</f>
        <v>ELE</v>
      </c>
      <c r="E386" s="11" t="s">
        <v>71</v>
      </c>
      <c r="F386" s="6" t="str">
        <f>F385</f>
        <v>IE</v>
      </c>
      <c r="G386" s="22" t="str">
        <f>$G$7</f>
        <v>PASTI</v>
      </c>
      <c r="H386" t="s">
        <v>41</v>
      </c>
      <c r="I386" s="42">
        <f>IF(SUM(I387:I389)=0,"",SUM(I387:I389))</f>
        <v>205.5</v>
      </c>
      <c r="J386" s="42">
        <f t="shared" ref="J386:L386" si="517">IF(SUM(J387:J389)=0,"",SUM(J387:J389))</f>
        <v>205.5</v>
      </c>
      <c r="K386" s="42">
        <f t="shared" si="517"/>
        <v>205.5</v>
      </c>
      <c r="L386" s="42">
        <f t="shared" si="517"/>
        <v>205.5</v>
      </c>
      <c r="M386" s="43" t="str">
        <f>IF(SUM(M387:M389)=0,"",SUM(M387:M389))</f>
        <v/>
      </c>
      <c r="N386" s="43" t="str">
        <f t="shared" ref="N386:O386" si="518">IF(SUM(N387:N389)=0,"",SUM(N387:N389))</f>
        <v/>
      </c>
      <c r="O386" s="43" t="str">
        <f t="shared" si="518"/>
        <v/>
      </c>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row>
    <row r="387" spans="2:38">
      <c r="B387" s="26">
        <v>14</v>
      </c>
      <c r="C387" s="30" t="s">
        <v>2</v>
      </c>
      <c r="D387" s="6" t="s">
        <v>90</v>
      </c>
      <c r="E387" s="26"/>
      <c r="F387" s="6" t="str">
        <f t="shared" ref="F387:F411" si="519">F386</f>
        <v>IE</v>
      </c>
      <c r="G387" s="6" t="s">
        <v>90</v>
      </c>
      <c r="H387" s="28"/>
      <c r="I387" s="33" t="str">
        <f>$L387</f>
        <v/>
      </c>
      <c r="J387" s="33" t="str">
        <f t="shared" ref="I387:K389" si="520">$L387</f>
        <v/>
      </c>
      <c r="K387" s="33" t="str">
        <f t="shared" si="520"/>
        <v/>
      </c>
      <c r="L387" s="33" t="str">
        <f>IF(R387="","",R387/4)</f>
        <v/>
      </c>
      <c r="M387" s="33" t="str">
        <f>IF(SUM(S387:AB387)=0,"",SUM(S387:AB387))</f>
        <v/>
      </c>
      <c r="N387" s="33" t="str">
        <f>IF(SUM(AC387:AG387)=0,"",SUM(AC387:AG387))</f>
        <v/>
      </c>
      <c r="O387" s="33" t="str">
        <f>IF(SUM(AH387:AL387)=0,"",SUM(AH387:AL387))</f>
        <v/>
      </c>
      <c r="P387" s="33"/>
      <c r="Q387" s="33"/>
      <c r="R387" s="48" t="s">
        <v>171</v>
      </c>
      <c r="S387" s="50" t="s">
        <v>171</v>
      </c>
      <c r="T387" s="50" t="s">
        <v>171</v>
      </c>
      <c r="U387" s="50" t="s">
        <v>171</v>
      </c>
      <c r="V387" s="50" t="s">
        <v>171</v>
      </c>
      <c r="W387" s="50" t="s">
        <v>171</v>
      </c>
      <c r="X387" s="50" t="s">
        <v>171</v>
      </c>
      <c r="Y387" s="50" t="s">
        <v>171</v>
      </c>
      <c r="Z387" s="50" t="s">
        <v>171</v>
      </c>
      <c r="AA387" s="50" t="s">
        <v>171</v>
      </c>
      <c r="AB387" s="50" t="s">
        <v>171</v>
      </c>
      <c r="AC387" s="50" t="s">
        <v>171</v>
      </c>
      <c r="AD387" s="50" t="s">
        <v>171</v>
      </c>
      <c r="AE387" s="50" t="s">
        <v>171</v>
      </c>
      <c r="AF387" s="50" t="s">
        <v>171</v>
      </c>
      <c r="AG387" s="50" t="s">
        <v>171</v>
      </c>
      <c r="AH387" s="50" t="s">
        <v>171</v>
      </c>
      <c r="AI387" s="50" t="s">
        <v>171</v>
      </c>
      <c r="AJ387" s="50" t="s">
        <v>171</v>
      </c>
      <c r="AK387" s="50" t="s">
        <v>171</v>
      </c>
      <c r="AL387" s="50" t="s">
        <v>171</v>
      </c>
    </row>
    <row r="388" spans="2:38">
      <c r="B388" s="26">
        <v>19</v>
      </c>
      <c r="C388" s="30" t="s">
        <v>99</v>
      </c>
      <c r="D388" s="6" t="s">
        <v>90</v>
      </c>
      <c r="E388" s="26"/>
      <c r="F388" s="6" t="str">
        <f t="shared" si="519"/>
        <v>IE</v>
      </c>
      <c r="G388" s="6" t="s">
        <v>90</v>
      </c>
      <c r="H388" s="28"/>
      <c r="I388" s="33" t="str">
        <f t="shared" si="520"/>
        <v/>
      </c>
      <c r="J388" s="33" t="str">
        <f t="shared" si="520"/>
        <v/>
      </c>
      <c r="K388" s="33" t="str">
        <f t="shared" si="520"/>
        <v/>
      </c>
      <c r="L388" s="33" t="str">
        <f>IF(R388="","",R388/4)</f>
        <v/>
      </c>
      <c r="M388" s="33" t="str">
        <f t="shared" ref="M388:M389" si="521">IF(SUM(S388:AB388)=0,"",SUM(S388:AB388))</f>
        <v/>
      </c>
      <c r="N388" s="33" t="str">
        <f t="shared" ref="N388:N389" si="522">IF(SUM(AC388:AG388)=0,"",SUM(AC388:AG388))</f>
        <v/>
      </c>
      <c r="O388" s="33" t="str">
        <f t="shared" ref="O388:O389" si="523">IF(SUM(AH388:AL388)=0,"",SUM(AH388:AL388))</f>
        <v/>
      </c>
      <c r="P388" s="33"/>
      <c r="Q388" s="33"/>
      <c r="R388" s="48" t="s">
        <v>171</v>
      </c>
      <c r="S388" s="50" t="s">
        <v>171</v>
      </c>
      <c r="T388" s="50" t="s">
        <v>171</v>
      </c>
      <c r="U388" s="50" t="s">
        <v>171</v>
      </c>
      <c r="V388" s="50" t="s">
        <v>171</v>
      </c>
      <c r="W388" s="50" t="s">
        <v>171</v>
      </c>
      <c r="X388" s="50" t="s">
        <v>171</v>
      </c>
      <c r="Y388" s="50" t="s">
        <v>171</v>
      </c>
      <c r="Z388" s="50" t="s">
        <v>171</v>
      </c>
      <c r="AA388" s="50" t="s">
        <v>171</v>
      </c>
      <c r="AB388" s="50" t="s">
        <v>171</v>
      </c>
      <c r="AC388" s="50" t="s">
        <v>171</v>
      </c>
      <c r="AD388" s="50" t="s">
        <v>171</v>
      </c>
      <c r="AE388" s="50" t="s">
        <v>171</v>
      </c>
      <c r="AF388" s="50" t="s">
        <v>171</v>
      </c>
      <c r="AG388" s="50" t="s">
        <v>171</v>
      </c>
      <c r="AH388" s="50" t="s">
        <v>171</v>
      </c>
      <c r="AI388" s="50" t="s">
        <v>171</v>
      </c>
      <c r="AJ388" s="50" t="s">
        <v>171</v>
      </c>
      <c r="AK388" s="50" t="s">
        <v>171</v>
      </c>
      <c r="AL388" s="50" t="s">
        <v>171</v>
      </c>
    </row>
    <row r="389" spans="2:38">
      <c r="B389" s="26">
        <v>24</v>
      </c>
      <c r="C389" s="30" t="s">
        <v>4</v>
      </c>
      <c r="D389" s="6" t="s">
        <v>90</v>
      </c>
      <c r="E389" s="26"/>
      <c r="F389" s="6" t="str">
        <f t="shared" si="519"/>
        <v>IE</v>
      </c>
      <c r="G389" s="6" t="s">
        <v>90</v>
      </c>
      <c r="H389" s="28"/>
      <c r="I389" s="33">
        <f t="shared" si="520"/>
        <v>205.5</v>
      </c>
      <c r="J389" s="33">
        <f t="shared" si="520"/>
        <v>205.5</v>
      </c>
      <c r="K389" s="33">
        <f t="shared" si="520"/>
        <v>205.5</v>
      </c>
      <c r="L389" s="33">
        <f>IF(R389="","",R389/4)</f>
        <v>205.5</v>
      </c>
      <c r="M389" s="33" t="str">
        <f t="shared" si="521"/>
        <v/>
      </c>
      <c r="N389" s="33" t="str">
        <f t="shared" si="522"/>
        <v/>
      </c>
      <c r="O389" s="33" t="str">
        <f t="shared" si="523"/>
        <v/>
      </c>
      <c r="P389" s="33"/>
      <c r="Q389" s="33"/>
      <c r="R389" s="48">
        <v>822</v>
      </c>
      <c r="S389" s="50" t="s">
        <v>171</v>
      </c>
      <c r="T389" s="50" t="s">
        <v>171</v>
      </c>
      <c r="U389" s="50" t="s">
        <v>171</v>
      </c>
      <c r="V389" s="50" t="s">
        <v>171</v>
      </c>
      <c r="W389" s="50" t="s">
        <v>171</v>
      </c>
      <c r="X389" s="50" t="s">
        <v>171</v>
      </c>
      <c r="Y389" s="50" t="s">
        <v>171</v>
      </c>
      <c r="Z389" s="50" t="s">
        <v>171</v>
      </c>
      <c r="AA389" s="50" t="s">
        <v>171</v>
      </c>
      <c r="AB389" s="50" t="s">
        <v>171</v>
      </c>
      <c r="AC389" s="50" t="s">
        <v>171</v>
      </c>
      <c r="AD389" s="50" t="s">
        <v>171</v>
      </c>
      <c r="AE389" s="50" t="s">
        <v>171</v>
      </c>
      <c r="AF389" s="50" t="s">
        <v>171</v>
      </c>
      <c r="AG389" s="50" t="s">
        <v>171</v>
      </c>
      <c r="AH389" s="50" t="s">
        <v>171</v>
      </c>
      <c r="AI389" s="50" t="s">
        <v>171</v>
      </c>
      <c r="AJ389" s="50" t="s">
        <v>171</v>
      </c>
      <c r="AK389" s="50" t="s">
        <v>171</v>
      </c>
      <c r="AL389" s="50" t="s">
        <v>171</v>
      </c>
    </row>
    <row r="390" spans="2:38">
      <c r="B390" s="26"/>
      <c r="C390" s="23" t="s">
        <v>92</v>
      </c>
      <c r="D390" s="6" t="str">
        <f t="shared" ref="D390" si="524">IF(SUM(I390:O390)=0,"\I: ","ELE")</f>
        <v>ELE</v>
      </c>
      <c r="E390" s="11" t="s">
        <v>75</v>
      </c>
      <c r="F390" s="6" t="str">
        <f t="shared" si="519"/>
        <v>IE</v>
      </c>
      <c r="G390" s="22" t="str">
        <f>$G$7</f>
        <v>PASTI</v>
      </c>
      <c r="H390" t="s">
        <v>45</v>
      </c>
      <c r="I390" s="42">
        <f>IF(SUM(I391:I393)=0,"",SUM(I391:I393))</f>
        <v>105.1</v>
      </c>
      <c r="J390" s="42">
        <f t="shared" ref="J390:K390" si="525">IF(SUM(J391:J393)=0,"",SUM(J391:J393))</f>
        <v>105.1</v>
      </c>
      <c r="K390" s="42">
        <f t="shared" si="525"/>
        <v>105.1</v>
      </c>
      <c r="L390" s="42">
        <f>IF(SUM(L391:L393)=0,"",SUM(L391:L393))</f>
        <v>105.1</v>
      </c>
      <c r="M390" s="43">
        <f>IF(SUM(M391:M393)=0,"",SUM(M391:M393))</f>
        <v>235</v>
      </c>
      <c r="N390" s="43" t="str">
        <f>IF(SUM(N391:N393)=0,"",SUM(N391:N393))</f>
        <v/>
      </c>
      <c r="O390" s="43" t="str">
        <f>IF(SUM(O391:O393)=0,"",SUM(O391:O393))</f>
        <v/>
      </c>
      <c r="P390" s="32"/>
      <c r="Q390" s="32"/>
      <c r="R390" s="43"/>
      <c r="S390" s="43"/>
      <c r="T390" s="43"/>
      <c r="U390" s="43"/>
      <c r="V390" s="43"/>
      <c r="W390" s="43"/>
      <c r="X390" s="43"/>
      <c r="Y390" s="43"/>
      <c r="Z390" s="43"/>
      <c r="AA390" s="43"/>
      <c r="AB390" s="43" t="s">
        <v>171</v>
      </c>
      <c r="AC390" s="43"/>
      <c r="AD390" s="43"/>
      <c r="AE390" s="43"/>
      <c r="AF390" s="43"/>
      <c r="AG390" s="43" t="s">
        <v>171</v>
      </c>
      <c r="AH390" s="43"/>
      <c r="AI390" s="43"/>
      <c r="AJ390" s="43"/>
      <c r="AK390" s="43"/>
      <c r="AL390" s="43"/>
    </row>
    <row r="391" spans="2:38">
      <c r="B391" s="26">
        <v>35</v>
      </c>
      <c r="C391" s="30" t="s">
        <v>2</v>
      </c>
      <c r="D391" s="6" t="s">
        <v>90</v>
      </c>
      <c r="E391" s="26"/>
      <c r="F391" s="6" t="str">
        <f t="shared" si="519"/>
        <v>IE</v>
      </c>
      <c r="G391" s="6" t="s">
        <v>90</v>
      </c>
      <c r="H391" s="28"/>
      <c r="I391" s="33" t="str">
        <f t="shared" ref="I391:K395" si="526">$L391</f>
        <v/>
      </c>
      <c r="J391" s="33" t="str">
        <f t="shared" si="526"/>
        <v/>
      </c>
      <c r="K391" s="33" t="str">
        <f t="shared" si="526"/>
        <v/>
      </c>
      <c r="L391" s="33" t="str">
        <f>IF(R391="","",R391/4)</f>
        <v/>
      </c>
      <c r="M391" s="33" t="str">
        <f>IF(SUM(S391:AB391)=0,"",SUM(S391:AB391))</f>
        <v/>
      </c>
      <c r="N391" s="33" t="str">
        <f>IF(SUM(AC391:AG391)=0,"",SUM(AC391:AG391))</f>
        <v/>
      </c>
      <c r="O391" s="33" t="str">
        <f>IF(SUM(AH391:AL391)=0,"",SUM(AH391:AL391))</f>
        <v/>
      </c>
      <c r="P391" s="33"/>
      <c r="Q391" s="33"/>
      <c r="R391" s="48" t="s">
        <v>171</v>
      </c>
      <c r="S391" s="50" t="s">
        <v>171</v>
      </c>
      <c r="T391" s="50" t="s">
        <v>171</v>
      </c>
      <c r="U391" s="50" t="s">
        <v>171</v>
      </c>
      <c r="V391" s="50" t="s">
        <v>171</v>
      </c>
      <c r="W391" s="50" t="s">
        <v>171</v>
      </c>
      <c r="X391" s="50" t="s">
        <v>171</v>
      </c>
      <c r="Y391" s="50" t="s">
        <v>171</v>
      </c>
      <c r="Z391" s="50" t="s">
        <v>171</v>
      </c>
      <c r="AA391" s="50" t="s">
        <v>171</v>
      </c>
      <c r="AB391" s="50" t="s">
        <v>171</v>
      </c>
      <c r="AC391" s="50" t="s">
        <v>171</v>
      </c>
      <c r="AD391" s="50" t="s">
        <v>171</v>
      </c>
      <c r="AE391" s="50" t="s">
        <v>171</v>
      </c>
      <c r="AF391" s="50" t="s">
        <v>171</v>
      </c>
      <c r="AG391" s="50" t="s">
        <v>171</v>
      </c>
      <c r="AH391" s="50" t="s">
        <v>171</v>
      </c>
      <c r="AI391" s="50" t="s">
        <v>171</v>
      </c>
      <c r="AJ391" s="50" t="s">
        <v>171</v>
      </c>
      <c r="AK391" s="50" t="s">
        <v>171</v>
      </c>
      <c r="AL391" s="50" t="s">
        <v>171</v>
      </c>
    </row>
    <row r="392" spans="2:38">
      <c r="B392" s="26">
        <v>40</v>
      </c>
      <c r="C392" s="30" t="s">
        <v>99</v>
      </c>
      <c r="D392" s="6" t="s">
        <v>90</v>
      </c>
      <c r="E392" s="26"/>
      <c r="F392" s="6" t="str">
        <f t="shared" si="519"/>
        <v>IE</v>
      </c>
      <c r="G392" s="6" t="s">
        <v>90</v>
      </c>
      <c r="H392" s="28"/>
      <c r="I392" s="33" t="str">
        <f t="shared" si="526"/>
        <v/>
      </c>
      <c r="J392" s="33" t="str">
        <f t="shared" si="526"/>
        <v/>
      </c>
      <c r="K392" s="33" t="str">
        <f t="shared" si="526"/>
        <v/>
      </c>
      <c r="L392" s="33" t="str">
        <f>IF(R392="","",R392/4)</f>
        <v/>
      </c>
      <c r="M392" s="33" t="str">
        <f t="shared" ref="M392:M393" si="527">IF(SUM(S392:AB392)=0,"",SUM(S392:AB392))</f>
        <v/>
      </c>
      <c r="N392" s="33" t="str">
        <f t="shared" ref="N392:N393" si="528">IF(SUM(AC392:AG392)=0,"",SUM(AC392:AG392))</f>
        <v/>
      </c>
      <c r="O392" s="33" t="str">
        <f t="shared" ref="O392:O393" si="529">IF(SUM(AH392:AL392)=0,"",SUM(AH392:AL392))</f>
        <v/>
      </c>
      <c r="P392" s="33"/>
      <c r="Q392" s="33"/>
      <c r="R392" s="48" t="s">
        <v>171</v>
      </c>
      <c r="S392" s="50" t="s">
        <v>171</v>
      </c>
      <c r="T392" s="50" t="s">
        <v>171</v>
      </c>
      <c r="U392" s="50" t="s">
        <v>171</v>
      </c>
      <c r="V392" s="50" t="s">
        <v>171</v>
      </c>
      <c r="W392" s="50" t="s">
        <v>171</v>
      </c>
      <c r="X392" s="50" t="s">
        <v>171</v>
      </c>
      <c r="Y392" s="50" t="s">
        <v>171</v>
      </c>
      <c r="Z392" s="50" t="s">
        <v>171</v>
      </c>
      <c r="AA392" s="50" t="s">
        <v>171</v>
      </c>
      <c r="AB392" s="50" t="s">
        <v>171</v>
      </c>
      <c r="AC392" s="50" t="s">
        <v>171</v>
      </c>
      <c r="AD392" s="50" t="s">
        <v>171</v>
      </c>
      <c r="AE392" s="50" t="s">
        <v>171</v>
      </c>
      <c r="AF392" s="50" t="s">
        <v>171</v>
      </c>
      <c r="AG392" s="50" t="s">
        <v>171</v>
      </c>
      <c r="AH392" s="50" t="s">
        <v>171</v>
      </c>
      <c r="AI392" s="50" t="s">
        <v>171</v>
      </c>
      <c r="AJ392" s="50" t="s">
        <v>171</v>
      </c>
      <c r="AK392" s="50" t="s">
        <v>171</v>
      </c>
      <c r="AL392" s="50" t="s">
        <v>171</v>
      </c>
    </row>
    <row r="393" spans="2:38">
      <c r="B393" s="26">
        <v>45</v>
      </c>
      <c r="C393" s="30" t="s">
        <v>4</v>
      </c>
      <c r="D393" s="6" t="s">
        <v>90</v>
      </c>
      <c r="E393" s="26"/>
      <c r="F393" s="6" t="str">
        <f t="shared" si="519"/>
        <v>IE</v>
      </c>
      <c r="G393" s="6" t="s">
        <v>90</v>
      </c>
      <c r="H393" s="28"/>
      <c r="I393" s="33">
        <f t="shared" si="526"/>
        <v>105.1</v>
      </c>
      <c r="J393" s="33">
        <f t="shared" si="526"/>
        <v>105.1</v>
      </c>
      <c r="K393" s="33">
        <f t="shared" si="526"/>
        <v>105.1</v>
      </c>
      <c r="L393" s="33">
        <f>IF(R393="","",R393/4)</f>
        <v>105.1</v>
      </c>
      <c r="M393" s="33">
        <f t="shared" si="527"/>
        <v>235</v>
      </c>
      <c r="N393" s="33" t="str">
        <f t="shared" si="528"/>
        <v/>
      </c>
      <c r="O393" s="33" t="str">
        <f t="shared" si="529"/>
        <v/>
      </c>
      <c r="P393" s="33"/>
      <c r="Q393" s="33"/>
      <c r="R393" s="48">
        <v>420.4</v>
      </c>
      <c r="S393" s="50" t="s">
        <v>171</v>
      </c>
      <c r="T393" s="50" t="s">
        <v>171</v>
      </c>
      <c r="U393" s="50" t="s">
        <v>171</v>
      </c>
      <c r="V393" s="50" t="s">
        <v>171</v>
      </c>
      <c r="W393" s="50">
        <v>235</v>
      </c>
      <c r="X393" s="50" t="s">
        <v>171</v>
      </c>
      <c r="Y393" s="50" t="s">
        <v>171</v>
      </c>
      <c r="Z393" s="50" t="s">
        <v>171</v>
      </c>
      <c r="AA393" s="50" t="s">
        <v>171</v>
      </c>
      <c r="AB393" s="50" t="s">
        <v>171</v>
      </c>
      <c r="AC393" s="50" t="s">
        <v>171</v>
      </c>
      <c r="AD393" s="50" t="s">
        <v>171</v>
      </c>
      <c r="AE393" s="50" t="s">
        <v>171</v>
      </c>
      <c r="AF393" s="50" t="s">
        <v>171</v>
      </c>
      <c r="AG393" s="50" t="s">
        <v>171</v>
      </c>
      <c r="AH393" s="50" t="s">
        <v>171</v>
      </c>
      <c r="AI393" s="50" t="s">
        <v>171</v>
      </c>
      <c r="AJ393" s="50" t="s">
        <v>171</v>
      </c>
      <c r="AK393" s="50" t="s">
        <v>171</v>
      </c>
      <c r="AL393" s="50" t="s">
        <v>171</v>
      </c>
    </row>
    <row r="394" spans="2:38">
      <c r="B394" s="31">
        <v>51</v>
      </c>
      <c r="C394" t="s">
        <v>7</v>
      </c>
      <c r="D394" s="6" t="str">
        <f t="shared" ref="D394:D396" si="530">IF(SUM(I394:O394)=0,"\I: ","ELE")</f>
        <v>ELE</v>
      </c>
      <c r="E394" s="11" t="s">
        <v>76</v>
      </c>
      <c r="F394" s="6" t="str">
        <f t="shared" si="519"/>
        <v>IE</v>
      </c>
      <c r="G394" s="22" t="str">
        <f t="shared" ref="G394:G396" si="531">$G$7</f>
        <v>PASTI</v>
      </c>
      <c r="H394" t="s">
        <v>46</v>
      </c>
      <c r="I394" s="42">
        <f t="shared" si="526"/>
        <v>199.25</v>
      </c>
      <c r="J394" s="42">
        <f t="shared" si="526"/>
        <v>199.25</v>
      </c>
      <c r="K394" s="42">
        <f t="shared" si="526"/>
        <v>199.25</v>
      </c>
      <c r="L394" s="42">
        <f>IF(R394="","",R394/4)</f>
        <v>199.25</v>
      </c>
      <c r="M394" s="43">
        <f>IF(SUM(S394:AB394)=0,"",SUM(S394:AB394))</f>
        <v>1101</v>
      </c>
      <c r="N394" s="43">
        <f>IF(SUM(AC394:AG394)=0,"",SUM(AC394:AG394))</f>
        <v>405</v>
      </c>
      <c r="O394" s="43" t="str">
        <f>IF(SUM(AH394:AL394)=0,"",SUM(AH394:AL394))</f>
        <v/>
      </c>
      <c r="P394" s="32"/>
      <c r="Q394" s="32"/>
      <c r="R394" s="48">
        <v>797</v>
      </c>
      <c r="S394" s="50" t="s">
        <v>171</v>
      </c>
      <c r="T394" s="50">
        <v>392</v>
      </c>
      <c r="U394" s="50">
        <v>100</v>
      </c>
      <c r="V394" s="50">
        <v>50</v>
      </c>
      <c r="W394" s="50">
        <v>144</v>
      </c>
      <c r="X394" s="50" t="s">
        <v>171</v>
      </c>
      <c r="Y394" s="50" t="s">
        <v>171</v>
      </c>
      <c r="Z394" s="50" t="s">
        <v>171</v>
      </c>
      <c r="AA394" s="50" t="s">
        <v>171</v>
      </c>
      <c r="AB394" s="50">
        <v>415</v>
      </c>
      <c r="AC394" s="50" t="s">
        <v>171</v>
      </c>
      <c r="AD394" s="50" t="s">
        <v>171</v>
      </c>
      <c r="AE394" s="50" t="s">
        <v>171</v>
      </c>
      <c r="AF394" s="50">
        <v>405</v>
      </c>
      <c r="AG394" s="50" t="s">
        <v>171</v>
      </c>
      <c r="AH394" s="50" t="s">
        <v>171</v>
      </c>
      <c r="AI394" s="50" t="s">
        <v>171</v>
      </c>
      <c r="AJ394" s="50" t="s">
        <v>171</v>
      </c>
      <c r="AK394" s="50" t="s">
        <v>171</v>
      </c>
      <c r="AL394" s="50" t="s">
        <v>171</v>
      </c>
    </row>
    <row r="395" spans="2:38">
      <c r="B395" s="26">
        <v>56</v>
      </c>
      <c r="C395" t="s">
        <v>8</v>
      </c>
      <c r="D395" s="6" t="str">
        <f t="shared" si="530"/>
        <v>ELE</v>
      </c>
      <c r="E395" s="11" t="s">
        <v>77</v>
      </c>
      <c r="F395" s="6" t="str">
        <f t="shared" si="519"/>
        <v>IE</v>
      </c>
      <c r="G395" s="22" t="str">
        <f t="shared" si="531"/>
        <v>PASTI</v>
      </c>
      <c r="H395" t="s">
        <v>47</v>
      </c>
      <c r="I395" s="42">
        <f t="shared" si="526"/>
        <v>7.0845000000000002</v>
      </c>
      <c r="J395" s="42">
        <f t="shared" si="526"/>
        <v>7.0845000000000002</v>
      </c>
      <c r="K395" s="42">
        <f t="shared" si="526"/>
        <v>7.0845000000000002</v>
      </c>
      <c r="L395" s="42">
        <f>IF(R395="","",R395/4)</f>
        <v>7.0845000000000002</v>
      </c>
      <c r="M395" s="43">
        <f t="shared" ref="M395" si="532">IF(SUM(S395:AB395)=0,"",SUM(S395:AB395))</f>
        <v>5</v>
      </c>
      <c r="N395" s="43">
        <f t="shared" ref="N395" si="533">IF(SUM(AC395:AG395)=0,"",SUM(AC395:AG395))</f>
        <v>96</v>
      </c>
      <c r="O395" s="43" t="str">
        <f t="shared" ref="O395" si="534">IF(SUM(AH395:AL395)=0,"",SUM(AH395:AL395))</f>
        <v/>
      </c>
      <c r="P395" s="32"/>
      <c r="Q395" s="32"/>
      <c r="R395" s="48">
        <v>28.338000000000001</v>
      </c>
      <c r="S395" s="50" t="s">
        <v>171</v>
      </c>
      <c r="T395" s="50" t="s">
        <v>171</v>
      </c>
      <c r="U395" s="50" t="s">
        <v>171</v>
      </c>
      <c r="V395" s="50" t="s">
        <v>171</v>
      </c>
      <c r="W395" s="50">
        <v>5</v>
      </c>
      <c r="X395" s="50" t="s">
        <v>171</v>
      </c>
      <c r="Y395" s="50" t="s">
        <v>171</v>
      </c>
      <c r="Z395" s="50" t="s">
        <v>171</v>
      </c>
      <c r="AA395" s="50" t="s">
        <v>171</v>
      </c>
      <c r="AB395" s="50" t="s">
        <v>171</v>
      </c>
      <c r="AC395" s="50" t="s">
        <v>171</v>
      </c>
      <c r="AD395" s="50" t="s">
        <v>171</v>
      </c>
      <c r="AE395" s="50" t="s">
        <v>171</v>
      </c>
      <c r="AF395" s="50" t="s">
        <v>171</v>
      </c>
      <c r="AG395" s="50">
        <v>96</v>
      </c>
      <c r="AH395" s="50" t="s">
        <v>171</v>
      </c>
      <c r="AI395" s="50" t="s">
        <v>171</v>
      </c>
      <c r="AJ395" s="50" t="s">
        <v>171</v>
      </c>
      <c r="AK395" s="50" t="s">
        <v>171</v>
      </c>
      <c r="AL395" s="50" t="s">
        <v>171</v>
      </c>
    </row>
    <row r="396" spans="2:38">
      <c r="B396" s="26"/>
      <c r="C396" s="23" t="s">
        <v>93</v>
      </c>
      <c r="D396" s="6" t="str">
        <f t="shared" si="530"/>
        <v>ELE</v>
      </c>
      <c r="E396" s="11" t="s">
        <v>78</v>
      </c>
      <c r="F396" s="6" t="str">
        <f t="shared" si="519"/>
        <v>IE</v>
      </c>
      <c r="G396" s="22" t="str">
        <f t="shared" si="531"/>
        <v>PASTI</v>
      </c>
      <c r="H396" t="s">
        <v>48</v>
      </c>
      <c r="I396" s="42">
        <f>IF(SUM(I397:I399)=0,"",SUM(I397:I399))</f>
        <v>183.4</v>
      </c>
      <c r="J396" s="42">
        <f t="shared" ref="J396:K396" si="535">IF(SUM(J397:J399)=0,"",SUM(J397:J399))</f>
        <v>183.4</v>
      </c>
      <c r="K396" s="42">
        <f t="shared" si="535"/>
        <v>183.4</v>
      </c>
      <c r="L396" s="42">
        <f>IF(SUM(L397:L399)=0,"",SUM(L397:L399))</f>
        <v>183.4</v>
      </c>
      <c r="M396" s="43">
        <f>IF(SUM(M397:M399)=0,"",SUM(M397:M399))</f>
        <v>2</v>
      </c>
      <c r="N396" s="43" t="str">
        <f>IF(SUM(N397:N399)=0,"",SUM(N397:N399))</f>
        <v/>
      </c>
      <c r="O396" s="43" t="str">
        <f>IF(SUM(O397:O399)=0,"",SUM(O397:O399))</f>
        <v/>
      </c>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row>
    <row r="397" spans="2:38">
      <c r="B397" s="26">
        <v>61</v>
      </c>
      <c r="C397" s="29" t="s">
        <v>4</v>
      </c>
      <c r="D397" s="6" t="s">
        <v>90</v>
      </c>
      <c r="E397" s="27"/>
      <c r="F397" s="6" t="str">
        <f t="shared" si="519"/>
        <v>IE</v>
      </c>
      <c r="G397" s="6" t="s">
        <v>90</v>
      </c>
      <c r="H397" s="28"/>
      <c r="I397" s="33">
        <f t="shared" ref="I397:K405" si="536">$L397</f>
        <v>183.4</v>
      </c>
      <c r="J397" s="33">
        <f t="shared" si="536"/>
        <v>183.4</v>
      </c>
      <c r="K397" s="33">
        <f t="shared" si="536"/>
        <v>183.4</v>
      </c>
      <c r="L397" s="33">
        <f t="shared" ref="L397:L402" si="537">IF(R397="","",R397/4)</f>
        <v>183.4</v>
      </c>
      <c r="M397" s="33">
        <f t="shared" ref="M397:M402" si="538">IF(SUM(S397:AB397)=0,"",SUM(S397:AB397))</f>
        <v>2</v>
      </c>
      <c r="N397" s="33" t="str">
        <f t="shared" ref="N397:N402" si="539">IF(SUM(AC397:AG397)=0,"",SUM(AC397:AG397))</f>
        <v/>
      </c>
      <c r="O397" s="33" t="str">
        <f t="shared" ref="O397:O402" si="540">IF(SUM(AH397:AL397)=0,"",SUM(AH397:AL397))</f>
        <v/>
      </c>
      <c r="P397" s="33"/>
      <c r="Q397" s="33"/>
      <c r="R397" s="48">
        <v>733.6</v>
      </c>
      <c r="S397" s="50" t="s">
        <v>171</v>
      </c>
      <c r="T397" s="50" t="s">
        <v>171</v>
      </c>
      <c r="U397" s="50">
        <v>2</v>
      </c>
      <c r="V397" s="50" t="s">
        <v>171</v>
      </c>
      <c r="W397" s="50" t="s">
        <v>171</v>
      </c>
      <c r="X397" s="50" t="s">
        <v>171</v>
      </c>
      <c r="Y397" s="50" t="s">
        <v>171</v>
      </c>
      <c r="Z397" s="50" t="s">
        <v>171</v>
      </c>
      <c r="AA397" s="50" t="s">
        <v>171</v>
      </c>
      <c r="AB397" s="50" t="s">
        <v>171</v>
      </c>
      <c r="AC397" s="50" t="s">
        <v>171</v>
      </c>
      <c r="AD397" s="50" t="s">
        <v>171</v>
      </c>
      <c r="AE397" s="50" t="s">
        <v>171</v>
      </c>
      <c r="AF397" s="50" t="s">
        <v>171</v>
      </c>
      <c r="AG397" s="50" t="s">
        <v>171</v>
      </c>
      <c r="AH397" s="50" t="s">
        <v>171</v>
      </c>
      <c r="AI397" s="50" t="s">
        <v>171</v>
      </c>
      <c r="AJ397" s="50" t="s">
        <v>171</v>
      </c>
      <c r="AK397" s="50" t="s">
        <v>171</v>
      </c>
      <c r="AL397" s="50" t="s">
        <v>171</v>
      </c>
    </row>
    <row r="398" spans="2:38">
      <c r="B398" s="26">
        <v>71</v>
      </c>
      <c r="C398" s="29" t="s">
        <v>10</v>
      </c>
      <c r="D398" s="6" t="s">
        <v>90</v>
      </c>
      <c r="E398" s="27"/>
      <c r="F398" s="6" t="str">
        <f t="shared" si="519"/>
        <v>IE</v>
      </c>
      <c r="G398" s="6" t="s">
        <v>90</v>
      </c>
      <c r="H398" s="28"/>
      <c r="I398" s="33" t="str">
        <f t="shared" si="536"/>
        <v/>
      </c>
      <c r="J398" s="33" t="str">
        <f t="shared" si="536"/>
        <v/>
      </c>
      <c r="K398" s="33" t="str">
        <f t="shared" si="536"/>
        <v/>
      </c>
      <c r="L398" s="33" t="str">
        <f t="shared" si="537"/>
        <v/>
      </c>
      <c r="M398" s="33" t="str">
        <f t="shared" si="538"/>
        <v/>
      </c>
      <c r="N398" s="33" t="str">
        <f t="shared" si="539"/>
        <v/>
      </c>
      <c r="O398" s="33" t="str">
        <f t="shared" si="540"/>
        <v/>
      </c>
      <c r="P398" s="33"/>
      <c r="Q398" s="33"/>
      <c r="R398" s="48" t="s">
        <v>171</v>
      </c>
      <c r="S398" s="50" t="s">
        <v>171</v>
      </c>
      <c r="T398" s="50" t="s">
        <v>171</v>
      </c>
      <c r="U398" s="50" t="s">
        <v>171</v>
      </c>
      <c r="V398" s="50" t="s">
        <v>171</v>
      </c>
      <c r="W398" s="50" t="s">
        <v>171</v>
      </c>
      <c r="X398" s="50" t="s">
        <v>171</v>
      </c>
      <c r="Y398" s="50" t="s">
        <v>171</v>
      </c>
      <c r="Z398" s="50" t="s">
        <v>171</v>
      </c>
      <c r="AA398" s="50" t="s">
        <v>171</v>
      </c>
      <c r="AB398" s="50" t="s">
        <v>171</v>
      </c>
      <c r="AC398" s="50" t="s">
        <v>171</v>
      </c>
      <c r="AD398" s="50" t="s">
        <v>171</v>
      </c>
      <c r="AE398" s="50" t="s">
        <v>171</v>
      </c>
      <c r="AF398" s="50" t="s">
        <v>171</v>
      </c>
      <c r="AG398" s="50" t="s">
        <v>171</v>
      </c>
      <c r="AH398" s="50" t="s">
        <v>171</v>
      </c>
      <c r="AI398" s="50" t="s">
        <v>171</v>
      </c>
      <c r="AJ398" s="50" t="s">
        <v>171</v>
      </c>
      <c r="AK398" s="50" t="s">
        <v>171</v>
      </c>
      <c r="AL398" s="50" t="s">
        <v>171</v>
      </c>
    </row>
    <row r="399" spans="2:38">
      <c r="B399" s="26">
        <v>76</v>
      </c>
      <c r="C399" s="29" t="s">
        <v>101</v>
      </c>
      <c r="D399" s="6" t="s">
        <v>90</v>
      </c>
      <c r="E399" s="27"/>
      <c r="F399" s="6" t="str">
        <f t="shared" si="519"/>
        <v>IE</v>
      </c>
      <c r="G399" s="6" t="s">
        <v>90</v>
      </c>
      <c r="H399" s="28"/>
      <c r="I399" s="33" t="str">
        <f t="shared" si="536"/>
        <v/>
      </c>
      <c r="J399" s="33" t="str">
        <f t="shared" si="536"/>
        <v/>
      </c>
      <c r="K399" s="33" t="str">
        <f t="shared" si="536"/>
        <v/>
      </c>
      <c r="L399" s="33" t="str">
        <f t="shared" si="537"/>
        <v/>
      </c>
      <c r="M399" s="33" t="str">
        <f t="shared" si="538"/>
        <v/>
      </c>
      <c r="N399" s="33" t="str">
        <f t="shared" si="539"/>
        <v/>
      </c>
      <c r="O399" s="33" t="str">
        <f t="shared" si="540"/>
        <v/>
      </c>
      <c r="P399" s="33"/>
      <c r="Q399" s="33"/>
      <c r="R399" s="48" t="s">
        <v>171</v>
      </c>
      <c r="S399" s="50" t="s">
        <v>171</v>
      </c>
      <c r="T399" s="50" t="s">
        <v>171</v>
      </c>
      <c r="U399" s="50" t="s">
        <v>171</v>
      </c>
      <c r="V399" s="50" t="s">
        <v>171</v>
      </c>
      <c r="W399" s="50" t="s">
        <v>171</v>
      </c>
      <c r="X399" s="50" t="s">
        <v>171</v>
      </c>
      <c r="Y399" s="50" t="s">
        <v>171</v>
      </c>
      <c r="Z399" s="50" t="s">
        <v>171</v>
      </c>
      <c r="AA399" s="50" t="s">
        <v>171</v>
      </c>
      <c r="AB399" s="50" t="s">
        <v>171</v>
      </c>
      <c r="AC399" s="50" t="s">
        <v>171</v>
      </c>
      <c r="AD399" s="50" t="s">
        <v>171</v>
      </c>
      <c r="AE399" s="50" t="s">
        <v>171</v>
      </c>
      <c r="AF399" s="50" t="s">
        <v>171</v>
      </c>
      <c r="AG399" s="50" t="s">
        <v>171</v>
      </c>
      <c r="AH399" s="50" t="s">
        <v>171</v>
      </c>
      <c r="AI399" s="50" t="s">
        <v>171</v>
      </c>
      <c r="AJ399" s="50" t="s">
        <v>171</v>
      </c>
      <c r="AK399" s="50" t="s">
        <v>171</v>
      </c>
      <c r="AL399" s="50" t="s">
        <v>171</v>
      </c>
    </row>
    <row r="400" spans="2:38">
      <c r="B400" s="26">
        <v>81</v>
      </c>
      <c r="C400" t="s">
        <v>12</v>
      </c>
      <c r="D400" s="6" t="str">
        <f t="shared" ref="D400:D403" si="541">IF(SUM(I400:O400)=0,"\I: ","ELE")</f>
        <v>ELE</v>
      </c>
      <c r="E400" s="11" t="s">
        <v>74</v>
      </c>
      <c r="F400" s="6" t="str">
        <f t="shared" si="519"/>
        <v>IE</v>
      </c>
      <c r="G400" s="22" t="str">
        <f t="shared" ref="G400:G403" si="542">$G$7</f>
        <v>PASTI</v>
      </c>
      <c r="H400" t="s">
        <v>44</v>
      </c>
      <c r="I400" s="42">
        <f t="shared" si="536"/>
        <v>16.125</v>
      </c>
      <c r="J400" s="42">
        <f t="shared" si="536"/>
        <v>16.125</v>
      </c>
      <c r="K400" s="42">
        <f t="shared" si="536"/>
        <v>16.125</v>
      </c>
      <c r="L400" s="42">
        <f t="shared" si="537"/>
        <v>16.125</v>
      </c>
      <c r="M400" s="43">
        <f t="shared" si="538"/>
        <v>204</v>
      </c>
      <c r="N400" s="43" t="str">
        <f t="shared" si="539"/>
        <v/>
      </c>
      <c r="O400" s="43">
        <f t="shared" si="540"/>
        <v>4</v>
      </c>
      <c r="P400" s="32"/>
      <c r="Q400" s="32"/>
      <c r="R400" s="48">
        <v>64.5</v>
      </c>
      <c r="S400" s="50" t="s">
        <v>171</v>
      </c>
      <c r="T400" s="50" t="s">
        <v>171</v>
      </c>
      <c r="U400" s="50">
        <v>48</v>
      </c>
      <c r="V400" s="50" t="s">
        <v>171</v>
      </c>
      <c r="W400" s="50" t="s">
        <v>171</v>
      </c>
      <c r="X400" s="50" t="s">
        <v>171</v>
      </c>
      <c r="Y400" s="50" t="s">
        <v>171</v>
      </c>
      <c r="Z400" s="50" t="s">
        <v>171</v>
      </c>
      <c r="AA400" s="50" t="s">
        <v>171</v>
      </c>
      <c r="AB400" s="50">
        <v>156</v>
      </c>
      <c r="AC400" s="50" t="s">
        <v>171</v>
      </c>
      <c r="AD400" s="50" t="s">
        <v>171</v>
      </c>
      <c r="AE400" s="50" t="s">
        <v>171</v>
      </c>
      <c r="AF400" s="50" t="s">
        <v>171</v>
      </c>
      <c r="AG400" s="50" t="s">
        <v>171</v>
      </c>
      <c r="AH400" s="50" t="s">
        <v>171</v>
      </c>
      <c r="AI400" s="50" t="s">
        <v>171</v>
      </c>
      <c r="AJ400" s="50">
        <v>4</v>
      </c>
      <c r="AK400" s="50" t="s">
        <v>171</v>
      </c>
      <c r="AL400" s="50" t="s">
        <v>171</v>
      </c>
    </row>
    <row r="401" spans="2:38">
      <c r="B401" s="26">
        <v>102</v>
      </c>
      <c r="C401" t="s">
        <v>13</v>
      </c>
      <c r="D401" s="6" t="str">
        <f t="shared" si="541"/>
        <v>ELE</v>
      </c>
      <c r="E401" s="11" t="s">
        <v>73</v>
      </c>
      <c r="F401" s="6" t="str">
        <f t="shared" si="519"/>
        <v>IE</v>
      </c>
      <c r="G401" s="22" t="str">
        <f t="shared" si="542"/>
        <v>PASTI</v>
      </c>
      <c r="H401" t="s">
        <v>43</v>
      </c>
      <c r="I401" s="42">
        <f t="shared" si="536"/>
        <v>205.67250000000001</v>
      </c>
      <c r="J401" s="42">
        <f t="shared" si="536"/>
        <v>205.67250000000001</v>
      </c>
      <c r="K401" s="42">
        <f t="shared" si="536"/>
        <v>205.67250000000001</v>
      </c>
      <c r="L401" s="42">
        <f t="shared" si="537"/>
        <v>205.67250000000001</v>
      </c>
      <c r="M401" s="43" t="str">
        <f t="shared" si="538"/>
        <v/>
      </c>
      <c r="N401" s="43" t="str">
        <f t="shared" si="539"/>
        <v/>
      </c>
      <c r="O401" s="43" t="str">
        <f t="shared" si="540"/>
        <v/>
      </c>
      <c r="P401" s="32"/>
      <c r="Q401" s="32"/>
      <c r="R401" s="48">
        <v>822.69</v>
      </c>
      <c r="S401" s="50" t="s">
        <v>171</v>
      </c>
      <c r="T401" s="50" t="s">
        <v>171</v>
      </c>
      <c r="U401" s="50" t="s">
        <v>171</v>
      </c>
      <c r="V401" s="50" t="s">
        <v>171</v>
      </c>
      <c r="W401" s="50" t="s">
        <v>171</v>
      </c>
      <c r="X401" s="50" t="s">
        <v>171</v>
      </c>
      <c r="Y401" s="50" t="s">
        <v>171</v>
      </c>
      <c r="Z401" s="50" t="s">
        <v>171</v>
      </c>
      <c r="AA401" s="50" t="s">
        <v>171</v>
      </c>
      <c r="AB401" s="50" t="s">
        <v>171</v>
      </c>
      <c r="AC401" s="50" t="s">
        <v>171</v>
      </c>
      <c r="AD401" s="50" t="s">
        <v>171</v>
      </c>
      <c r="AE401" s="50" t="s">
        <v>171</v>
      </c>
      <c r="AF401" s="50" t="s">
        <v>171</v>
      </c>
      <c r="AG401" s="50" t="s">
        <v>171</v>
      </c>
      <c r="AH401" s="50" t="s">
        <v>171</v>
      </c>
      <c r="AI401" s="50" t="s">
        <v>171</v>
      </c>
      <c r="AJ401" s="50" t="s">
        <v>171</v>
      </c>
      <c r="AK401" s="50" t="s">
        <v>171</v>
      </c>
      <c r="AL401" s="50" t="s">
        <v>171</v>
      </c>
    </row>
    <row r="402" spans="2:38">
      <c r="B402" s="26">
        <v>119</v>
      </c>
      <c r="C402" t="s">
        <v>1</v>
      </c>
      <c r="D402" s="6" t="str">
        <f t="shared" si="541"/>
        <v xml:space="preserve">\I: </v>
      </c>
      <c r="E402" s="11" t="s">
        <v>68</v>
      </c>
      <c r="F402" s="6" t="str">
        <f t="shared" si="519"/>
        <v>IE</v>
      </c>
      <c r="G402" s="22" t="str">
        <f t="shared" si="542"/>
        <v>PASTI</v>
      </c>
      <c r="H402" s="6" t="s">
        <v>38</v>
      </c>
      <c r="I402" s="42" t="str">
        <f t="shared" si="536"/>
        <v/>
      </c>
      <c r="J402" s="42" t="str">
        <f t="shared" si="536"/>
        <v/>
      </c>
      <c r="K402" s="42" t="str">
        <f t="shared" si="536"/>
        <v/>
      </c>
      <c r="L402" s="42" t="str">
        <f t="shared" si="537"/>
        <v/>
      </c>
      <c r="M402" s="43" t="str">
        <f t="shared" si="538"/>
        <v/>
      </c>
      <c r="N402" s="43" t="str">
        <f t="shared" si="539"/>
        <v/>
      </c>
      <c r="O402" s="43" t="str">
        <f t="shared" si="540"/>
        <v/>
      </c>
      <c r="P402" s="32"/>
      <c r="Q402" s="32"/>
      <c r="R402" s="48" t="s">
        <v>171</v>
      </c>
      <c r="S402" s="50" t="s">
        <v>171</v>
      </c>
      <c r="T402" s="50" t="s">
        <v>171</v>
      </c>
      <c r="U402" s="50" t="s">
        <v>171</v>
      </c>
      <c r="V402" s="50" t="s">
        <v>171</v>
      </c>
      <c r="W402" s="50" t="s">
        <v>171</v>
      </c>
      <c r="X402" s="50" t="s">
        <v>171</v>
      </c>
      <c r="Y402" s="50" t="s">
        <v>171</v>
      </c>
      <c r="Z402" s="50" t="s">
        <v>171</v>
      </c>
      <c r="AA402" s="50" t="s">
        <v>171</v>
      </c>
      <c r="AB402" s="50" t="s">
        <v>171</v>
      </c>
      <c r="AC402" s="50" t="s">
        <v>171</v>
      </c>
      <c r="AD402" s="50" t="s">
        <v>171</v>
      </c>
      <c r="AE402" s="50" t="s">
        <v>171</v>
      </c>
      <c r="AF402" s="50" t="s">
        <v>171</v>
      </c>
      <c r="AG402" s="50" t="s">
        <v>171</v>
      </c>
      <c r="AH402" s="50" t="s">
        <v>171</v>
      </c>
      <c r="AI402" s="50" t="s">
        <v>171</v>
      </c>
      <c r="AJ402" s="50" t="s">
        <v>171</v>
      </c>
      <c r="AK402" s="50" t="s">
        <v>171</v>
      </c>
      <c r="AL402" s="50" t="s">
        <v>171</v>
      </c>
    </row>
    <row r="403" spans="2:38">
      <c r="B403" s="26"/>
      <c r="C403" t="s">
        <v>168</v>
      </c>
      <c r="D403" s="6" t="str">
        <f t="shared" si="541"/>
        <v>ELE</v>
      </c>
      <c r="E403" s="11" t="s">
        <v>69</v>
      </c>
      <c r="F403" s="6" t="str">
        <f t="shared" si="519"/>
        <v>IE</v>
      </c>
      <c r="G403" s="22" t="str">
        <f t="shared" si="542"/>
        <v>PASTI</v>
      </c>
      <c r="H403" s="59" t="s">
        <v>39</v>
      </c>
      <c r="I403" s="42" t="str">
        <f>IF(SUM(I404:I405)=0,"",SUM(I404:I405))</f>
        <v/>
      </c>
      <c r="J403" s="42" t="str">
        <f t="shared" ref="J403:L403" si="543">IF(SUM(J404:J405)=0,"",SUM(J404:J405))</f>
        <v/>
      </c>
      <c r="K403" s="42" t="str">
        <f t="shared" si="543"/>
        <v/>
      </c>
      <c r="L403" s="42" t="str">
        <f t="shared" si="543"/>
        <v/>
      </c>
      <c r="M403" s="43">
        <f>IF(SUM(M404:M405)=0,"",SUM(M404:M405))</f>
        <v>19.799999999999997</v>
      </c>
      <c r="N403" s="43">
        <f t="shared" ref="N403:O403" si="544">IF(SUM(N404:N405)=0,"",SUM(N404:N405))</f>
        <v>14.2</v>
      </c>
      <c r="O403" s="43">
        <f t="shared" si="544"/>
        <v>18.100000000000001</v>
      </c>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row>
    <row r="404" spans="2:38">
      <c r="B404" s="26">
        <v>124</v>
      </c>
      <c r="C404" t="s">
        <v>3</v>
      </c>
      <c r="D404" s="6" t="s">
        <v>90</v>
      </c>
      <c r="E404" s="11"/>
      <c r="F404" s="6" t="str">
        <f t="shared" si="519"/>
        <v>IE</v>
      </c>
      <c r="G404" s="6" t="s">
        <v>90</v>
      </c>
      <c r="H404" s="6"/>
      <c r="I404" s="42" t="str">
        <f t="shared" si="536"/>
        <v/>
      </c>
      <c r="J404" s="42" t="str">
        <f t="shared" si="536"/>
        <v/>
      </c>
      <c r="K404" s="42" t="str">
        <f t="shared" si="536"/>
        <v/>
      </c>
      <c r="L404" s="42" t="str">
        <f t="shared" ref="L404:L405" si="545">IF(R404="","",R404/4)</f>
        <v/>
      </c>
      <c r="M404" s="43">
        <f t="shared" ref="M404" si="546">IF(SUM(S404:AB404)=0,"",SUM(S404:AB404))</f>
        <v>4.5999999999999996</v>
      </c>
      <c r="N404" s="43" t="str">
        <f t="shared" ref="N404:N411" si="547">IF(SUM(AC404:AG404)=0,"",SUM(AC404:AG404))</f>
        <v/>
      </c>
      <c r="O404" s="43" t="str">
        <f t="shared" ref="O404:O411" si="548">IF(SUM(AH404:AL404)=0,"",SUM(AH404:AL404))</f>
        <v/>
      </c>
      <c r="P404" s="32"/>
      <c r="Q404" s="32"/>
      <c r="R404" s="48" t="s">
        <v>171</v>
      </c>
      <c r="S404" s="50" t="s">
        <v>171</v>
      </c>
      <c r="T404" s="50" t="s">
        <v>171</v>
      </c>
      <c r="U404" s="50" t="s">
        <v>171</v>
      </c>
      <c r="V404" s="50">
        <v>2.2999999999999998</v>
      </c>
      <c r="W404" s="50">
        <v>2.2999999999999998</v>
      </c>
      <c r="X404" s="50" t="s">
        <v>171</v>
      </c>
      <c r="Y404" s="50" t="s">
        <v>171</v>
      </c>
      <c r="Z404" s="50" t="s">
        <v>171</v>
      </c>
      <c r="AA404" s="50" t="s">
        <v>171</v>
      </c>
      <c r="AB404" s="50" t="s">
        <v>171</v>
      </c>
      <c r="AC404" s="50" t="s">
        <v>171</v>
      </c>
      <c r="AD404" s="50" t="s">
        <v>171</v>
      </c>
      <c r="AE404" s="50" t="s">
        <v>171</v>
      </c>
      <c r="AF404" s="50" t="s">
        <v>171</v>
      </c>
      <c r="AG404" s="50" t="s">
        <v>171</v>
      </c>
      <c r="AH404" s="50" t="s">
        <v>171</v>
      </c>
      <c r="AI404" s="50" t="s">
        <v>171</v>
      </c>
      <c r="AJ404" s="50" t="s">
        <v>171</v>
      </c>
      <c r="AK404" s="50" t="s">
        <v>171</v>
      </c>
      <c r="AL404" s="50" t="s">
        <v>171</v>
      </c>
    </row>
    <row r="405" spans="2:38">
      <c r="B405" s="26">
        <v>129</v>
      </c>
      <c r="C405" t="s">
        <v>4</v>
      </c>
      <c r="D405" s="6" t="s">
        <v>90</v>
      </c>
      <c r="E405" s="11"/>
      <c r="F405" s="6" t="str">
        <f t="shared" si="519"/>
        <v>IE</v>
      </c>
      <c r="G405" s="6" t="s">
        <v>90</v>
      </c>
      <c r="H405" s="6"/>
      <c r="I405" s="42" t="str">
        <f t="shared" si="536"/>
        <v/>
      </c>
      <c r="J405" s="42" t="str">
        <f t="shared" si="536"/>
        <v/>
      </c>
      <c r="K405" s="42" t="str">
        <f t="shared" si="536"/>
        <v/>
      </c>
      <c r="L405" s="42" t="str">
        <f t="shared" si="545"/>
        <v/>
      </c>
      <c r="M405" s="43">
        <f t="shared" ref="M405:M411" si="549">IF(SUM(S405:AB405)=0,"",SUM(S405:AB405))</f>
        <v>15.2</v>
      </c>
      <c r="N405" s="43">
        <f t="shared" si="547"/>
        <v>14.2</v>
      </c>
      <c r="O405" s="43">
        <f t="shared" si="548"/>
        <v>18.100000000000001</v>
      </c>
      <c r="P405" s="32"/>
      <c r="Q405" s="32"/>
      <c r="R405" s="48" t="s">
        <v>171</v>
      </c>
      <c r="S405" s="50" t="s">
        <v>171</v>
      </c>
      <c r="T405" s="50" t="s">
        <v>171</v>
      </c>
      <c r="U405" s="50" t="s">
        <v>171</v>
      </c>
      <c r="V405" s="50" t="s">
        <v>171</v>
      </c>
      <c r="W405" s="50" t="s">
        <v>171</v>
      </c>
      <c r="X405" s="50" t="s">
        <v>171</v>
      </c>
      <c r="Y405" s="50" t="s">
        <v>171</v>
      </c>
      <c r="Z405" s="50" t="s">
        <v>171</v>
      </c>
      <c r="AA405" s="50" t="s">
        <v>171</v>
      </c>
      <c r="AB405" s="50">
        <v>15.2</v>
      </c>
      <c r="AC405" s="50" t="s">
        <v>171</v>
      </c>
      <c r="AD405" s="50">
        <v>14.2</v>
      </c>
      <c r="AE405" s="50" t="s">
        <v>171</v>
      </c>
      <c r="AF405" s="50" t="s">
        <v>171</v>
      </c>
      <c r="AG405" s="50" t="s">
        <v>171</v>
      </c>
      <c r="AH405" s="50">
        <v>15.8</v>
      </c>
      <c r="AI405" s="50" t="s">
        <v>171</v>
      </c>
      <c r="AJ405" s="50">
        <v>1.1000000000000001</v>
      </c>
      <c r="AK405" s="50">
        <v>1.2</v>
      </c>
      <c r="AL405" s="50" t="s">
        <v>171</v>
      </c>
    </row>
    <row r="406" spans="2:38">
      <c r="B406" s="26">
        <v>135</v>
      </c>
      <c r="C406" s="11" t="s">
        <v>16</v>
      </c>
      <c r="D406" s="6" t="str">
        <f t="shared" ref="D406:D411" si="550">IF(SUM(I406:O406)=0,"\I: ","ELE")</f>
        <v>ELE</v>
      </c>
      <c r="E406" s="11" t="s">
        <v>82</v>
      </c>
      <c r="F406" s="6" t="str">
        <f t="shared" si="519"/>
        <v>IE</v>
      </c>
      <c r="G406" s="22" t="str">
        <f t="shared" ref="G406:G411" si="551">$G$7</f>
        <v>PASTI</v>
      </c>
      <c r="H406" s="6" t="s">
        <v>52</v>
      </c>
      <c r="I406" s="42" t="s">
        <v>224</v>
      </c>
      <c r="J406" s="42" t="s">
        <v>224</v>
      </c>
      <c r="K406" s="42" t="s">
        <v>224</v>
      </c>
      <c r="L406" s="42">
        <f>IF(R406="","",R406)</f>
        <v>119</v>
      </c>
      <c r="M406" s="43">
        <f t="shared" si="549"/>
        <v>1229.7999999999997</v>
      </c>
      <c r="N406" s="43">
        <f t="shared" si="547"/>
        <v>1066.0000000000002</v>
      </c>
      <c r="O406" s="43">
        <f t="shared" si="548"/>
        <v>1750.7510000000002</v>
      </c>
      <c r="P406" s="32"/>
      <c r="Q406" s="32"/>
      <c r="R406" s="48">
        <v>119</v>
      </c>
      <c r="S406" s="50">
        <v>7</v>
      </c>
      <c r="T406" s="50">
        <v>12.000000000000014</v>
      </c>
      <c r="U406" s="50">
        <v>50.800000000000011</v>
      </c>
      <c r="V406" s="50">
        <v>128</v>
      </c>
      <c r="W406" s="50">
        <v>175</v>
      </c>
      <c r="X406" s="50">
        <v>231.99999999999997</v>
      </c>
      <c r="Y406" s="50">
        <v>231</v>
      </c>
      <c r="Z406" s="50">
        <v>49.999999999999886</v>
      </c>
      <c r="AA406" s="50">
        <v>236</v>
      </c>
      <c r="AB406" s="50">
        <v>108</v>
      </c>
      <c r="AC406" s="50">
        <v>257.00000000000023</v>
      </c>
      <c r="AD406" s="50">
        <v>133</v>
      </c>
      <c r="AE406" s="50">
        <v>176.99999999999977</v>
      </c>
      <c r="AF406" s="50">
        <v>270.00000000000023</v>
      </c>
      <c r="AG406" s="50">
        <v>229</v>
      </c>
      <c r="AH406" s="50">
        <v>387.00000000000006</v>
      </c>
      <c r="AI406" s="50">
        <v>544.55000000000018</v>
      </c>
      <c r="AJ406" s="50">
        <v>678.70100000000014</v>
      </c>
      <c r="AK406" s="50">
        <v>140.5</v>
      </c>
      <c r="AL406" s="50" t="s">
        <v>171</v>
      </c>
    </row>
    <row r="407" spans="2:38">
      <c r="B407" s="26">
        <v>140</v>
      </c>
      <c r="C407" s="11" t="s">
        <v>17</v>
      </c>
      <c r="D407" s="6" t="str">
        <f t="shared" si="550"/>
        <v>ELE</v>
      </c>
      <c r="E407" s="11" t="s">
        <v>81</v>
      </c>
      <c r="F407" s="6" t="str">
        <f t="shared" si="519"/>
        <v>IE</v>
      </c>
      <c r="G407" s="22" t="str">
        <f t="shared" si="551"/>
        <v>PASTI</v>
      </c>
      <c r="H407" s="6" t="s">
        <v>51</v>
      </c>
      <c r="I407" s="42" t="s">
        <v>224</v>
      </c>
      <c r="J407" s="42" t="s">
        <v>224</v>
      </c>
      <c r="K407" s="42" t="s">
        <v>224</v>
      </c>
      <c r="L407" s="42" t="str">
        <f t="shared" ref="L407:L411" si="552">IF(R407="","",R407)</f>
        <v/>
      </c>
      <c r="M407" s="43">
        <f t="shared" si="549"/>
        <v>25.2</v>
      </c>
      <c r="N407" s="43" t="str">
        <f t="shared" si="547"/>
        <v/>
      </c>
      <c r="O407" s="43" t="str">
        <f t="shared" si="548"/>
        <v/>
      </c>
      <c r="P407" s="32"/>
      <c r="Q407" s="32"/>
      <c r="R407" s="48" t="s">
        <v>171</v>
      </c>
      <c r="S407" s="50" t="s">
        <v>171</v>
      </c>
      <c r="T407" s="50" t="s">
        <v>171</v>
      </c>
      <c r="U407" s="50">
        <v>25.2</v>
      </c>
      <c r="V407" s="50" t="s">
        <v>171</v>
      </c>
      <c r="W407" s="50" t="s">
        <v>171</v>
      </c>
      <c r="X407" s="50" t="s">
        <v>171</v>
      </c>
      <c r="Y407" s="50" t="s">
        <v>171</v>
      </c>
      <c r="Z407" s="50" t="s">
        <v>171</v>
      </c>
      <c r="AA407" s="50" t="s">
        <v>171</v>
      </c>
      <c r="AB407" s="50" t="s">
        <v>171</v>
      </c>
      <c r="AC407" s="50" t="s">
        <v>171</v>
      </c>
      <c r="AD407" s="50" t="s">
        <v>171</v>
      </c>
      <c r="AE407" s="50" t="s">
        <v>171</v>
      </c>
      <c r="AF407" s="50" t="s">
        <v>171</v>
      </c>
      <c r="AG407" s="50" t="s">
        <v>171</v>
      </c>
      <c r="AH407" s="50" t="s">
        <v>171</v>
      </c>
      <c r="AI407" s="50" t="s">
        <v>171</v>
      </c>
      <c r="AJ407" s="50" t="s">
        <v>171</v>
      </c>
      <c r="AK407" s="50" t="s">
        <v>171</v>
      </c>
      <c r="AL407" s="50" t="s">
        <v>171</v>
      </c>
    </row>
    <row r="408" spans="2:38">
      <c r="B408" s="26">
        <v>145</v>
      </c>
      <c r="C408" s="11" t="s">
        <v>18</v>
      </c>
      <c r="D408" s="6" t="str">
        <f t="shared" si="550"/>
        <v>ELE</v>
      </c>
      <c r="E408" s="11" t="s">
        <v>79</v>
      </c>
      <c r="F408" s="6" t="str">
        <f t="shared" si="519"/>
        <v>IE</v>
      </c>
      <c r="G408" s="22" t="str">
        <f t="shared" si="551"/>
        <v>PASTI</v>
      </c>
      <c r="H408" s="6" t="s">
        <v>49</v>
      </c>
      <c r="I408" s="42" t="s">
        <v>224</v>
      </c>
      <c r="J408" s="42" t="s">
        <v>224</v>
      </c>
      <c r="K408" s="42" t="s">
        <v>224</v>
      </c>
      <c r="L408" s="42">
        <f t="shared" si="552"/>
        <v>0.05</v>
      </c>
      <c r="M408" s="43">
        <f t="shared" si="549"/>
        <v>0.95</v>
      </c>
      <c r="N408" s="43">
        <f t="shared" si="547"/>
        <v>1.0922499999999999</v>
      </c>
      <c r="O408" s="43">
        <f t="shared" si="548"/>
        <v>6.8</v>
      </c>
      <c r="P408" s="32"/>
      <c r="Q408" s="32"/>
      <c r="R408" s="48">
        <v>0.05</v>
      </c>
      <c r="S408" s="50" t="s">
        <v>171</v>
      </c>
      <c r="T408" s="50" t="s">
        <v>171</v>
      </c>
      <c r="U408" s="50" t="s">
        <v>171</v>
      </c>
      <c r="V408" s="50" t="s">
        <v>171</v>
      </c>
      <c r="W408" s="50" t="s">
        <v>171</v>
      </c>
      <c r="X408" s="50" t="s">
        <v>171</v>
      </c>
      <c r="Y408" s="50" t="s">
        <v>171</v>
      </c>
      <c r="Z408" s="50" t="s">
        <v>171</v>
      </c>
      <c r="AA408" s="50">
        <v>0.95</v>
      </c>
      <c r="AB408" s="50" t="s">
        <v>171</v>
      </c>
      <c r="AC408" s="50" t="s">
        <v>171</v>
      </c>
      <c r="AD408" s="50" t="s">
        <v>171</v>
      </c>
      <c r="AE408" s="50" t="s">
        <v>171</v>
      </c>
      <c r="AF408" s="50">
        <v>1.0922499999999999</v>
      </c>
      <c r="AG408" s="50" t="s">
        <v>171</v>
      </c>
      <c r="AH408" s="50">
        <v>4</v>
      </c>
      <c r="AI408" s="50">
        <v>2</v>
      </c>
      <c r="AJ408" s="50">
        <v>0.8</v>
      </c>
      <c r="AK408" s="50" t="s">
        <v>171</v>
      </c>
      <c r="AL408" s="50" t="s">
        <v>171</v>
      </c>
    </row>
    <row r="409" spans="2:38">
      <c r="B409" s="26">
        <v>150</v>
      </c>
      <c r="C409" s="11" t="s">
        <v>19</v>
      </c>
      <c r="D409" s="6" t="str">
        <f t="shared" si="550"/>
        <v xml:space="preserve">\I: </v>
      </c>
      <c r="E409" s="11" t="s">
        <v>80</v>
      </c>
      <c r="F409" s="6" t="str">
        <f t="shared" si="519"/>
        <v>IE</v>
      </c>
      <c r="G409" s="22" t="str">
        <f t="shared" si="551"/>
        <v>PASTI</v>
      </c>
      <c r="H409" s="6" t="s">
        <v>50</v>
      </c>
      <c r="I409" s="42" t="s">
        <v>224</v>
      </c>
      <c r="J409" s="42" t="s">
        <v>224</v>
      </c>
      <c r="K409" s="42" t="s">
        <v>224</v>
      </c>
      <c r="L409" s="42" t="str">
        <f t="shared" si="552"/>
        <v/>
      </c>
      <c r="M409" s="43" t="str">
        <f t="shared" si="549"/>
        <v/>
      </c>
      <c r="N409" s="43" t="str">
        <f t="shared" si="547"/>
        <v/>
      </c>
      <c r="O409" s="43" t="str">
        <f t="shared" si="548"/>
        <v/>
      </c>
      <c r="P409" s="32"/>
      <c r="Q409" s="32"/>
      <c r="R409" s="48" t="s">
        <v>171</v>
      </c>
      <c r="S409" s="50" t="s">
        <v>171</v>
      </c>
      <c r="T409" s="50" t="s">
        <v>171</v>
      </c>
      <c r="U409" s="50" t="s">
        <v>171</v>
      </c>
      <c r="V409" s="50" t="s">
        <v>171</v>
      </c>
      <c r="W409" s="50" t="s">
        <v>171</v>
      </c>
      <c r="X409" s="50" t="s">
        <v>171</v>
      </c>
      <c r="Y409" s="50" t="s">
        <v>171</v>
      </c>
      <c r="Z409" s="50" t="s">
        <v>171</v>
      </c>
      <c r="AA409" s="50" t="s">
        <v>171</v>
      </c>
      <c r="AB409" s="50" t="s">
        <v>171</v>
      </c>
      <c r="AC409" s="50" t="s">
        <v>171</v>
      </c>
      <c r="AD409" s="50" t="s">
        <v>171</v>
      </c>
      <c r="AE409" s="50" t="s">
        <v>171</v>
      </c>
      <c r="AF409" s="50" t="s">
        <v>171</v>
      </c>
      <c r="AG409" s="50" t="s">
        <v>171</v>
      </c>
      <c r="AH409" s="50" t="s">
        <v>171</v>
      </c>
      <c r="AI409" s="50" t="s">
        <v>171</v>
      </c>
      <c r="AJ409" s="50" t="s">
        <v>171</v>
      </c>
      <c r="AK409" s="50" t="s">
        <v>171</v>
      </c>
      <c r="AL409" s="50" t="s">
        <v>171</v>
      </c>
    </row>
    <row r="410" spans="2:38">
      <c r="B410" s="26">
        <v>155</v>
      </c>
      <c r="C410" s="11" t="s">
        <v>20</v>
      </c>
      <c r="D410" s="6" t="str">
        <f t="shared" si="550"/>
        <v xml:space="preserve">\I: </v>
      </c>
      <c r="E410" s="11" t="s">
        <v>72</v>
      </c>
      <c r="F410" s="6" t="str">
        <f t="shared" si="519"/>
        <v>IE</v>
      </c>
      <c r="G410" s="22" t="str">
        <f t="shared" si="551"/>
        <v>PASTI</v>
      </c>
      <c r="H410" s="6" t="s">
        <v>42</v>
      </c>
      <c r="I410" s="42" t="s">
        <v>224</v>
      </c>
      <c r="J410" s="42" t="s">
        <v>224</v>
      </c>
      <c r="K410" s="42" t="s">
        <v>224</v>
      </c>
      <c r="L410" s="42" t="str">
        <f t="shared" si="552"/>
        <v/>
      </c>
      <c r="M410" s="43" t="str">
        <f t="shared" si="549"/>
        <v/>
      </c>
      <c r="N410" s="43" t="str">
        <f t="shared" si="547"/>
        <v/>
      </c>
      <c r="O410" s="43" t="str">
        <f t="shared" si="548"/>
        <v/>
      </c>
      <c r="P410" s="32"/>
      <c r="Q410" s="32"/>
      <c r="R410" s="48" t="s">
        <v>171</v>
      </c>
      <c r="S410" s="50" t="s">
        <v>171</v>
      </c>
      <c r="T410" s="50" t="s">
        <v>171</v>
      </c>
      <c r="U410" s="50" t="s">
        <v>171</v>
      </c>
      <c r="V410" s="50" t="s">
        <v>171</v>
      </c>
      <c r="W410" s="50" t="s">
        <v>171</v>
      </c>
      <c r="X410" s="50" t="s">
        <v>171</v>
      </c>
      <c r="Y410" s="50" t="s">
        <v>171</v>
      </c>
      <c r="Z410" s="50" t="s">
        <v>171</v>
      </c>
      <c r="AA410" s="50" t="s">
        <v>171</v>
      </c>
      <c r="AB410" s="50" t="s">
        <v>171</v>
      </c>
      <c r="AC410" s="50" t="s">
        <v>171</v>
      </c>
      <c r="AD410" s="50" t="s">
        <v>171</v>
      </c>
      <c r="AE410" s="50" t="s">
        <v>171</v>
      </c>
      <c r="AF410" s="50" t="s">
        <v>171</v>
      </c>
      <c r="AG410" s="50" t="s">
        <v>171</v>
      </c>
      <c r="AH410" s="50" t="s">
        <v>171</v>
      </c>
      <c r="AI410" s="50" t="s">
        <v>171</v>
      </c>
      <c r="AJ410" s="50" t="s">
        <v>171</v>
      </c>
      <c r="AK410" s="50" t="s">
        <v>171</v>
      </c>
      <c r="AL410" s="50" t="s">
        <v>171</v>
      </c>
    </row>
    <row r="411" spans="2:38">
      <c r="B411" s="60">
        <v>160</v>
      </c>
      <c r="C411" s="61" t="s">
        <v>21</v>
      </c>
      <c r="D411" s="5" t="str">
        <f t="shared" si="550"/>
        <v xml:space="preserve">\I: </v>
      </c>
      <c r="E411" s="61" t="s">
        <v>170</v>
      </c>
      <c r="F411" s="5" t="str">
        <f t="shared" si="519"/>
        <v>IE</v>
      </c>
      <c r="G411" s="36" t="str">
        <f t="shared" si="551"/>
        <v>PASTI</v>
      </c>
      <c r="H411" s="5" t="s">
        <v>169</v>
      </c>
      <c r="I411" s="52" t="s">
        <v>224</v>
      </c>
      <c r="J411" s="52" t="s">
        <v>224</v>
      </c>
      <c r="K411" s="52" t="s">
        <v>224</v>
      </c>
      <c r="L411" s="52" t="str">
        <f t="shared" si="552"/>
        <v/>
      </c>
      <c r="M411" s="44" t="str">
        <f t="shared" si="549"/>
        <v/>
      </c>
      <c r="N411" s="44" t="str">
        <f t="shared" si="547"/>
        <v/>
      </c>
      <c r="O411" s="44" t="str">
        <f t="shared" si="548"/>
        <v/>
      </c>
      <c r="P411" s="32"/>
      <c r="Q411" s="32"/>
      <c r="R411" s="49" t="s">
        <v>171</v>
      </c>
      <c r="S411" s="51" t="s">
        <v>171</v>
      </c>
      <c r="T411" s="51" t="s">
        <v>171</v>
      </c>
      <c r="U411" s="51" t="s">
        <v>171</v>
      </c>
      <c r="V411" s="51" t="s">
        <v>171</v>
      </c>
      <c r="W411" s="51" t="s">
        <v>171</v>
      </c>
      <c r="X411" s="51" t="s">
        <v>171</v>
      </c>
      <c r="Y411" s="51" t="s">
        <v>171</v>
      </c>
      <c r="Z411" s="51" t="s">
        <v>171</v>
      </c>
      <c r="AA411" s="51" t="s">
        <v>171</v>
      </c>
      <c r="AB411" s="51" t="s">
        <v>171</v>
      </c>
      <c r="AC411" s="51" t="s">
        <v>171</v>
      </c>
      <c r="AD411" s="51" t="s">
        <v>171</v>
      </c>
      <c r="AE411" s="51" t="s">
        <v>171</v>
      </c>
      <c r="AF411" s="51" t="s">
        <v>171</v>
      </c>
      <c r="AG411" s="51" t="s">
        <v>171</v>
      </c>
      <c r="AH411" s="51" t="s">
        <v>171</v>
      </c>
      <c r="AI411" s="51" t="s">
        <v>171</v>
      </c>
      <c r="AJ411" s="51" t="s">
        <v>171</v>
      </c>
      <c r="AK411" s="51" t="s">
        <v>171</v>
      </c>
      <c r="AL411" s="51" t="s">
        <v>171</v>
      </c>
    </row>
    <row r="412" spans="2:38">
      <c r="B412" s="26">
        <v>9</v>
      </c>
      <c r="C412" t="s">
        <v>1</v>
      </c>
      <c r="D412" s="6" t="str">
        <f>IF(SUM(I412:O412)=0,"\I: ","ELE")</f>
        <v xml:space="preserve">\I: </v>
      </c>
      <c r="E412" s="11" t="s">
        <v>70</v>
      </c>
      <c r="F412" s="34" t="s">
        <v>116</v>
      </c>
      <c r="G412" s="22" t="str">
        <f>$G$7</f>
        <v>PASTI</v>
      </c>
      <c r="H412" s="22" t="s">
        <v>40</v>
      </c>
      <c r="I412" s="42" t="str">
        <f>$L412</f>
        <v/>
      </c>
      <c r="J412" s="42" t="str">
        <f>$L412</f>
        <v/>
      </c>
      <c r="K412" s="42" t="str">
        <f>$L412</f>
        <v/>
      </c>
      <c r="L412" s="42" t="str">
        <f>IF(R412="","",R412/4)</f>
        <v/>
      </c>
      <c r="M412" s="43" t="str">
        <f>IF(SUM(S412:AB412)=0,"",SUM(S412:AB412))</f>
        <v/>
      </c>
      <c r="N412" s="43" t="str">
        <f>IF(SUM(AC412:AG412)=0,"",SUM(AC412:AG412))</f>
        <v/>
      </c>
      <c r="O412" s="43" t="str">
        <f>IF(SUM(AH412:AL412)=0,"",SUM(AH412:AL412))</f>
        <v/>
      </c>
      <c r="P412" s="32"/>
      <c r="Q412" s="32"/>
      <c r="R412" s="48" t="s">
        <v>171</v>
      </c>
      <c r="S412" s="50" t="s">
        <v>171</v>
      </c>
      <c r="T412" s="50" t="s">
        <v>171</v>
      </c>
      <c r="U412" s="50" t="s">
        <v>171</v>
      </c>
      <c r="V412" s="50" t="s">
        <v>171</v>
      </c>
      <c r="W412" s="50" t="s">
        <v>171</v>
      </c>
      <c r="X412" s="50" t="s">
        <v>171</v>
      </c>
      <c r="Y412" s="50" t="s">
        <v>171</v>
      </c>
      <c r="Z412" s="50" t="s">
        <v>171</v>
      </c>
      <c r="AA412" s="50" t="s">
        <v>171</v>
      </c>
      <c r="AB412" s="50" t="s">
        <v>171</v>
      </c>
      <c r="AC412" s="50" t="s">
        <v>171</v>
      </c>
      <c r="AD412" s="50" t="s">
        <v>171</v>
      </c>
      <c r="AE412" s="50" t="s">
        <v>171</v>
      </c>
      <c r="AF412" s="50" t="s">
        <v>171</v>
      </c>
      <c r="AG412" s="50" t="s">
        <v>171</v>
      </c>
      <c r="AH412" s="50" t="s">
        <v>171</v>
      </c>
      <c r="AI412" s="50" t="s">
        <v>171</v>
      </c>
      <c r="AJ412" s="50" t="s">
        <v>171</v>
      </c>
      <c r="AK412" s="50" t="s">
        <v>171</v>
      </c>
      <c r="AL412" s="50" t="s">
        <v>171</v>
      </c>
    </row>
    <row r="413" spans="2:38">
      <c r="B413" s="26"/>
      <c r="C413" s="23" t="s">
        <v>92</v>
      </c>
      <c r="D413" s="6" t="str">
        <f t="shared" ref="D413" si="553">IF(SUM(I413:O413)=0,"\I: ","ELE")</f>
        <v>ELE</v>
      </c>
      <c r="E413" s="11" t="s">
        <v>71</v>
      </c>
      <c r="F413" s="6" t="str">
        <f>F412</f>
        <v>IT</v>
      </c>
      <c r="G413" s="22" t="str">
        <f>$G$7</f>
        <v>PASTI</v>
      </c>
      <c r="H413" t="s">
        <v>41</v>
      </c>
      <c r="I413" s="42">
        <f>IF(SUM(I414:I416)=0,"",SUM(I414:I416))</f>
        <v>1916.8249999999998</v>
      </c>
      <c r="J413" s="42">
        <f t="shared" ref="J413:L413" si="554">IF(SUM(J414:J416)=0,"",SUM(J414:J416))</f>
        <v>1916.8249999999998</v>
      </c>
      <c r="K413" s="42">
        <f t="shared" si="554"/>
        <v>1916.8249999999998</v>
      </c>
      <c r="L413" s="42">
        <f t="shared" si="554"/>
        <v>1916.8249999999998</v>
      </c>
      <c r="M413" s="43">
        <f>IF(SUM(M414:M416)=0,"",SUM(M414:M416))</f>
        <v>2267.5</v>
      </c>
      <c r="N413" s="43">
        <f t="shared" ref="N413:O413" si="555">IF(SUM(N414:N416)=0,"",SUM(N414:N416))</f>
        <v>630</v>
      </c>
      <c r="O413" s="43">
        <f t="shared" si="555"/>
        <v>437</v>
      </c>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row>
    <row r="414" spans="2:38">
      <c r="B414" s="26">
        <v>14</v>
      </c>
      <c r="C414" s="30" t="s">
        <v>2</v>
      </c>
      <c r="D414" s="6" t="s">
        <v>90</v>
      </c>
      <c r="E414" s="26"/>
      <c r="F414" s="6" t="str">
        <f t="shared" ref="F414:F438" si="556">F413</f>
        <v>IT</v>
      </c>
      <c r="G414" s="6" t="s">
        <v>90</v>
      </c>
      <c r="H414" s="28"/>
      <c r="I414" s="33">
        <f>$L414</f>
        <v>460.47500000000002</v>
      </c>
      <c r="J414" s="33">
        <f t="shared" ref="I414:K416" si="557">$L414</f>
        <v>460.47500000000002</v>
      </c>
      <c r="K414" s="33">
        <f t="shared" si="557"/>
        <v>460.47500000000002</v>
      </c>
      <c r="L414" s="33">
        <f>IF(R414="","",R414/4)</f>
        <v>460.47500000000002</v>
      </c>
      <c r="M414" s="33">
        <f>IF(SUM(S414:AB414)=0,"",SUM(S414:AB414))</f>
        <v>1927.5</v>
      </c>
      <c r="N414" s="33" t="str">
        <f>IF(SUM(AC414:AG414)=0,"",SUM(AC414:AG414))</f>
        <v/>
      </c>
      <c r="O414" s="33" t="str">
        <f>IF(SUM(AH414:AL414)=0,"",SUM(AH414:AL414))</f>
        <v/>
      </c>
      <c r="P414" s="33"/>
      <c r="Q414" s="33"/>
      <c r="R414" s="48">
        <v>1841.9</v>
      </c>
      <c r="S414" s="50" t="s">
        <v>171</v>
      </c>
      <c r="T414" s="50" t="s">
        <v>171</v>
      </c>
      <c r="U414" s="50" t="s">
        <v>171</v>
      </c>
      <c r="V414" s="50" t="s">
        <v>171</v>
      </c>
      <c r="W414" s="50" t="s">
        <v>171</v>
      </c>
      <c r="X414" s="50" t="s">
        <v>171</v>
      </c>
      <c r="Y414" s="50" t="s">
        <v>171</v>
      </c>
      <c r="Z414" s="50">
        <v>1927.5</v>
      </c>
      <c r="AA414" s="50" t="s">
        <v>171</v>
      </c>
      <c r="AB414" s="50" t="s">
        <v>171</v>
      </c>
      <c r="AC414" s="50" t="s">
        <v>171</v>
      </c>
      <c r="AD414" s="50" t="s">
        <v>171</v>
      </c>
      <c r="AE414" s="50" t="s">
        <v>171</v>
      </c>
      <c r="AF414" s="50" t="s">
        <v>171</v>
      </c>
      <c r="AG414" s="50" t="s">
        <v>171</v>
      </c>
      <c r="AH414" s="50" t="s">
        <v>171</v>
      </c>
      <c r="AI414" s="50" t="s">
        <v>171</v>
      </c>
      <c r="AJ414" s="50" t="s">
        <v>171</v>
      </c>
      <c r="AK414" s="50" t="s">
        <v>171</v>
      </c>
      <c r="AL414" s="50" t="s">
        <v>171</v>
      </c>
    </row>
    <row r="415" spans="2:38">
      <c r="B415" s="26">
        <v>19</v>
      </c>
      <c r="C415" s="30" t="s">
        <v>99</v>
      </c>
      <c r="D415" s="6" t="s">
        <v>90</v>
      </c>
      <c r="E415" s="26"/>
      <c r="F415" s="6" t="str">
        <f t="shared" si="556"/>
        <v>IT</v>
      </c>
      <c r="G415" s="6" t="s">
        <v>90</v>
      </c>
      <c r="H415" s="28"/>
      <c r="I415" s="33" t="str">
        <f t="shared" si="557"/>
        <v/>
      </c>
      <c r="J415" s="33" t="str">
        <f t="shared" si="557"/>
        <v/>
      </c>
      <c r="K415" s="33" t="str">
        <f t="shared" si="557"/>
        <v/>
      </c>
      <c r="L415" s="33" t="str">
        <f>IF(R415="","",R415/4)</f>
        <v/>
      </c>
      <c r="M415" s="33" t="str">
        <f t="shared" ref="M415:M416" si="558">IF(SUM(S415:AB415)=0,"",SUM(S415:AB415))</f>
        <v/>
      </c>
      <c r="N415" s="33" t="str">
        <f t="shared" ref="N415:N416" si="559">IF(SUM(AC415:AG415)=0,"",SUM(AC415:AG415))</f>
        <v/>
      </c>
      <c r="O415" s="33" t="str">
        <f t="shared" ref="O415:O416" si="560">IF(SUM(AH415:AL415)=0,"",SUM(AH415:AL415))</f>
        <v/>
      </c>
      <c r="P415" s="33"/>
      <c r="Q415" s="33"/>
      <c r="R415" s="48" t="s">
        <v>171</v>
      </c>
      <c r="S415" s="50" t="s">
        <v>171</v>
      </c>
      <c r="T415" s="50" t="s">
        <v>171</v>
      </c>
      <c r="U415" s="50" t="s">
        <v>171</v>
      </c>
      <c r="V415" s="50" t="s">
        <v>171</v>
      </c>
      <c r="W415" s="50" t="s">
        <v>171</v>
      </c>
      <c r="X415" s="50" t="s">
        <v>171</v>
      </c>
      <c r="Y415" s="50" t="s">
        <v>171</v>
      </c>
      <c r="Z415" s="50" t="s">
        <v>171</v>
      </c>
      <c r="AA415" s="50" t="s">
        <v>171</v>
      </c>
      <c r="AB415" s="50" t="s">
        <v>171</v>
      </c>
      <c r="AC415" s="50" t="s">
        <v>171</v>
      </c>
      <c r="AD415" s="50" t="s">
        <v>171</v>
      </c>
      <c r="AE415" s="50" t="s">
        <v>171</v>
      </c>
      <c r="AF415" s="50" t="s">
        <v>171</v>
      </c>
      <c r="AG415" s="50" t="s">
        <v>171</v>
      </c>
      <c r="AH415" s="50" t="s">
        <v>171</v>
      </c>
      <c r="AI415" s="50" t="s">
        <v>171</v>
      </c>
      <c r="AJ415" s="50" t="s">
        <v>171</v>
      </c>
      <c r="AK415" s="50" t="s">
        <v>171</v>
      </c>
      <c r="AL415" s="50" t="s">
        <v>171</v>
      </c>
    </row>
    <row r="416" spans="2:38">
      <c r="B416" s="26">
        <v>24</v>
      </c>
      <c r="C416" s="30" t="s">
        <v>4</v>
      </c>
      <c r="D416" s="6" t="s">
        <v>90</v>
      </c>
      <c r="E416" s="26"/>
      <c r="F416" s="6" t="str">
        <f t="shared" si="556"/>
        <v>IT</v>
      </c>
      <c r="G416" s="6" t="s">
        <v>90</v>
      </c>
      <c r="H416" s="28"/>
      <c r="I416" s="33">
        <f t="shared" si="557"/>
        <v>1456.35</v>
      </c>
      <c r="J416" s="33">
        <f t="shared" si="557"/>
        <v>1456.35</v>
      </c>
      <c r="K416" s="33">
        <f t="shared" si="557"/>
        <v>1456.35</v>
      </c>
      <c r="L416" s="33">
        <f>IF(R416="","",R416/4)</f>
        <v>1456.35</v>
      </c>
      <c r="M416" s="33">
        <f t="shared" si="558"/>
        <v>340</v>
      </c>
      <c r="N416" s="33">
        <f t="shared" si="559"/>
        <v>630</v>
      </c>
      <c r="O416" s="33">
        <f t="shared" si="560"/>
        <v>437</v>
      </c>
      <c r="P416" s="33"/>
      <c r="Q416" s="33"/>
      <c r="R416" s="48">
        <v>5825.4</v>
      </c>
      <c r="S416" s="50" t="s">
        <v>171</v>
      </c>
      <c r="T416" s="50" t="s">
        <v>171</v>
      </c>
      <c r="U416" s="50" t="s">
        <v>171</v>
      </c>
      <c r="V416" s="50" t="s">
        <v>171</v>
      </c>
      <c r="W416" s="50">
        <v>340</v>
      </c>
      <c r="X416" s="50" t="s">
        <v>171</v>
      </c>
      <c r="Y416" s="50" t="s">
        <v>171</v>
      </c>
      <c r="Z416" s="50" t="s">
        <v>171</v>
      </c>
      <c r="AA416" s="50" t="s">
        <v>171</v>
      </c>
      <c r="AB416" s="50" t="s">
        <v>171</v>
      </c>
      <c r="AC416" s="50" t="s">
        <v>171</v>
      </c>
      <c r="AD416" s="50">
        <v>630</v>
      </c>
      <c r="AE416" s="50" t="s">
        <v>171</v>
      </c>
      <c r="AF416" s="50" t="s">
        <v>171</v>
      </c>
      <c r="AG416" s="50" t="s">
        <v>171</v>
      </c>
      <c r="AH416" s="50" t="s">
        <v>171</v>
      </c>
      <c r="AI416" s="50">
        <v>437</v>
      </c>
      <c r="AJ416" s="50" t="s">
        <v>171</v>
      </c>
      <c r="AK416" s="50" t="s">
        <v>171</v>
      </c>
      <c r="AL416" s="50" t="s">
        <v>171</v>
      </c>
    </row>
    <row r="417" spans="2:38">
      <c r="B417" s="26"/>
      <c r="C417" s="23" t="s">
        <v>92</v>
      </c>
      <c r="D417" s="6" t="str">
        <f t="shared" ref="D417" si="561">IF(SUM(I417:O417)=0,"\I: ","ELE")</f>
        <v>ELE</v>
      </c>
      <c r="E417" s="11" t="s">
        <v>75</v>
      </c>
      <c r="F417" s="6" t="str">
        <f t="shared" si="556"/>
        <v>IT</v>
      </c>
      <c r="G417" s="22" t="str">
        <f>$G$7</f>
        <v>PASTI</v>
      </c>
      <c r="H417" t="s">
        <v>45</v>
      </c>
      <c r="I417" s="42">
        <f>IF(SUM(I418:I420)=0,"",SUM(I418:I420))</f>
        <v>59.2</v>
      </c>
      <c r="J417" s="42">
        <f t="shared" ref="J417:K417" si="562">IF(SUM(J418:J420)=0,"",SUM(J418:J420))</f>
        <v>59.2</v>
      </c>
      <c r="K417" s="42">
        <f t="shared" si="562"/>
        <v>59.2</v>
      </c>
      <c r="L417" s="42">
        <f>IF(SUM(L418:L420)=0,"",SUM(L418:L420))</f>
        <v>59.2</v>
      </c>
      <c r="M417" s="43" t="str">
        <f>IF(SUM(M418:M420)=0,"",SUM(M418:M420))</f>
        <v/>
      </c>
      <c r="N417" s="43" t="str">
        <f>IF(SUM(N418:N420)=0,"",SUM(N418:N420))</f>
        <v/>
      </c>
      <c r="O417" s="43" t="str">
        <f>IF(SUM(O418:O420)=0,"",SUM(O418:O420))</f>
        <v/>
      </c>
      <c r="P417" s="32"/>
      <c r="Q417" s="32"/>
      <c r="R417" s="43"/>
      <c r="S417" s="43"/>
      <c r="T417" s="43"/>
      <c r="U417" s="43"/>
      <c r="V417" s="43"/>
      <c r="W417" s="43"/>
      <c r="X417" s="43"/>
      <c r="Y417" s="43"/>
      <c r="Z417" s="43"/>
      <c r="AA417" s="43"/>
      <c r="AB417" s="43" t="s">
        <v>171</v>
      </c>
      <c r="AC417" s="43"/>
      <c r="AD417" s="43"/>
      <c r="AE417" s="43"/>
      <c r="AF417" s="43"/>
      <c r="AG417" s="43" t="s">
        <v>171</v>
      </c>
      <c r="AH417" s="43"/>
      <c r="AI417" s="43"/>
      <c r="AJ417" s="43"/>
      <c r="AK417" s="43"/>
      <c r="AL417" s="43"/>
    </row>
    <row r="418" spans="2:38">
      <c r="B418" s="26">
        <v>35</v>
      </c>
      <c r="C418" s="30" t="s">
        <v>2</v>
      </c>
      <c r="D418" s="6" t="s">
        <v>90</v>
      </c>
      <c r="E418" s="26"/>
      <c r="F418" s="6" t="str">
        <f t="shared" si="556"/>
        <v>IT</v>
      </c>
      <c r="G418" s="6" t="s">
        <v>90</v>
      </c>
      <c r="H418" s="28"/>
      <c r="I418" s="33" t="str">
        <f t="shared" ref="I418:K422" si="563">$L418</f>
        <v/>
      </c>
      <c r="J418" s="33" t="str">
        <f t="shared" si="563"/>
        <v/>
      </c>
      <c r="K418" s="33" t="str">
        <f t="shared" si="563"/>
        <v/>
      </c>
      <c r="L418" s="33" t="str">
        <f>IF(R418="","",R418/4)</f>
        <v/>
      </c>
      <c r="M418" s="33" t="str">
        <f>IF(SUM(S418:AB418)=0,"",SUM(S418:AB418))</f>
        <v/>
      </c>
      <c r="N418" s="33" t="str">
        <f>IF(SUM(AC418:AG418)=0,"",SUM(AC418:AG418))</f>
        <v/>
      </c>
      <c r="O418" s="33" t="str">
        <f>IF(SUM(AH418:AL418)=0,"",SUM(AH418:AL418))</f>
        <v/>
      </c>
      <c r="P418" s="33"/>
      <c r="Q418" s="33"/>
      <c r="R418" s="48" t="s">
        <v>171</v>
      </c>
      <c r="S418" s="50" t="s">
        <v>171</v>
      </c>
      <c r="T418" s="50" t="s">
        <v>171</v>
      </c>
      <c r="U418" s="50" t="s">
        <v>171</v>
      </c>
      <c r="V418" s="50" t="s">
        <v>171</v>
      </c>
      <c r="W418" s="50" t="s">
        <v>171</v>
      </c>
      <c r="X418" s="50" t="s">
        <v>171</v>
      </c>
      <c r="Y418" s="50" t="s">
        <v>171</v>
      </c>
      <c r="Z418" s="50" t="s">
        <v>171</v>
      </c>
      <c r="AA418" s="50" t="s">
        <v>171</v>
      </c>
      <c r="AB418" s="50" t="s">
        <v>171</v>
      </c>
      <c r="AC418" s="50" t="s">
        <v>171</v>
      </c>
      <c r="AD418" s="50" t="s">
        <v>171</v>
      </c>
      <c r="AE418" s="50" t="s">
        <v>171</v>
      </c>
      <c r="AF418" s="50" t="s">
        <v>171</v>
      </c>
      <c r="AG418" s="50" t="s">
        <v>171</v>
      </c>
      <c r="AH418" s="50" t="s">
        <v>171</v>
      </c>
      <c r="AI418" s="50" t="s">
        <v>171</v>
      </c>
      <c r="AJ418" s="50" t="s">
        <v>171</v>
      </c>
      <c r="AK418" s="50" t="s">
        <v>171</v>
      </c>
      <c r="AL418" s="50" t="s">
        <v>171</v>
      </c>
    </row>
    <row r="419" spans="2:38">
      <c r="B419" s="26">
        <v>40</v>
      </c>
      <c r="C419" s="30" t="s">
        <v>99</v>
      </c>
      <c r="D419" s="6" t="s">
        <v>90</v>
      </c>
      <c r="E419" s="26"/>
      <c r="F419" s="6" t="str">
        <f t="shared" si="556"/>
        <v>IT</v>
      </c>
      <c r="G419" s="6" t="s">
        <v>90</v>
      </c>
      <c r="H419" s="28"/>
      <c r="I419" s="33" t="str">
        <f t="shared" si="563"/>
        <v/>
      </c>
      <c r="J419" s="33" t="str">
        <f t="shared" si="563"/>
        <v/>
      </c>
      <c r="K419" s="33" t="str">
        <f t="shared" si="563"/>
        <v/>
      </c>
      <c r="L419" s="33" t="str">
        <f>IF(R419="","",R419/4)</f>
        <v/>
      </c>
      <c r="M419" s="33" t="str">
        <f t="shared" ref="M419:M420" si="564">IF(SUM(S419:AB419)=0,"",SUM(S419:AB419))</f>
        <v/>
      </c>
      <c r="N419" s="33" t="str">
        <f t="shared" ref="N419:N420" si="565">IF(SUM(AC419:AG419)=0,"",SUM(AC419:AG419))</f>
        <v/>
      </c>
      <c r="O419" s="33" t="str">
        <f t="shared" ref="O419:O420" si="566">IF(SUM(AH419:AL419)=0,"",SUM(AH419:AL419))</f>
        <v/>
      </c>
      <c r="P419" s="33"/>
      <c r="Q419" s="33"/>
      <c r="R419" s="48" t="s">
        <v>171</v>
      </c>
      <c r="S419" s="50" t="s">
        <v>171</v>
      </c>
      <c r="T419" s="50" t="s">
        <v>171</v>
      </c>
      <c r="U419" s="50" t="s">
        <v>171</v>
      </c>
      <c r="V419" s="50" t="s">
        <v>171</v>
      </c>
      <c r="W419" s="50" t="s">
        <v>171</v>
      </c>
      <c r="X419" s="50" t="s">
        <v>171</v>
      </c>
      <c r="Y419" s="50" t="s">
        <v>171</v>
      </c>
      <c r="Z419" s="50" t="s">
        <v>171</v>
      </c>
      <c r="AA419" s="50" t="s">
        <v>171</v>
      </c>
      <c r="AB419" s="50" t="s">
        <v>171</v>
      </c>
      <c r="AC419" s="50" t="s">
        <v>171</v>
      </c>
      <c r="AD419" s="50" t="s">
        <v>171</v>
      </c>
      <c r="AE419" s="50" t="s">
        <v>171</v>
      </c>
      <c r="AF419" s="50" t="s">
        <v>171</v>
      </c>
      <c r="AG419" s="50" t="s">
        <v>171</v>
      </c>
      <c r="AH419" s="50" t="s">
        <v>171</v>
      </c>
      <c r="AI419" s="50" t="s">
        <v>171</v>
      </c>
      <c r="AJ419" s="50" t="s">
        <v>171</v>
      </c>
      <c r="AK419" s="50" t="s">
        <v>171</v>
      </c>
      <c r="AL419" s="50" t="s">
        <v>171</v>
      </c>
    </row>
    <row r="420" spans="2:38">
      <c r="B420" s="26">
        <v>45</v>
      </c>
      <c r="C420" s="30" t="s">
        <v>4</v>
      </c>
      <c r="D420" s="6" t="s">
        <v>90</v>
      </c>
      <c r="E420" s="26"/>
      <c r="F420" s="6" t="str">
        <f t="shared" si="556"/>
        <v>IT</v>
      </c>
      <c r="G420" s="6" t="s">
        <v>90</v>
      </c>
      <c r="H420" s="28"/>
      <c r="I420" s="33">
        <f t="shared" si="563"/>
        <v>59.2</v>
      </c>
      <c r="J420" s="33">
        <f t="shared" si="563"/>
        <v>59.2</v>
      </c>
      <c r="K420" s="33">
        <f t="shared" si="563"/>
        <v>59.2</v>
      </c>
      <c r="L420" s="33">
        <f>IF(R420="","",R420/4)</f>
        <v>59.2</v>
      </c>
      <c r="M420" s="33" t="str">
        <f t="shared" si="564"/>
        <v/>
      </c>
      <c r="N420" s="33" t="str">
        <f t="shared" si="565"/>
        <v/>
      </c>
      <c r="O420" s="33" t="str">
        <f t="shared" si="566"/>
        <v/>
      </c>
      <c r="P420" s="33"/>
      <c r="Q420" s="33"/>
      <c r="R420" s="48">
        <v>236.8</v>
      </c>
      <c r="S420" s="50" t="s">
        <v>171</v>
      </c>
      <c r="T420" s="50" t="s">
        <v>171</v>
      </c>
      <c r="U420" s="50" t="s">
        <v>171</v>
      </c>
      <c r="V420" s="50" t="s">
        <v>171</v>
      </c>
      <c r="W420" s="50" t="s">
        <v>171</v>
      </c>
      <c r="X420" s="50" t="s">
        <v>171</v>
      </c>
      <c r="Y420" s="50" t="s">
        <v>171</v>
      </c>
      <c r="Z420" s="50" t="s">
        <v>171</v>
      </c>
      <c r="AA420" s="50" t="s">
        <v>171</v>
      </c>
      <c r="AB420" s="50" t="s">
        <v>171</v>
      </c>
      <c r="AC420" s="50" t="s">
        <v>171</v>
      </c>
      <c r="AD420" s="50" t="s">
        <v>171</v>
      </c>
      <c r="AE420" s="50" t="s">
        <v>171</v>
      </c>
      <c r="AF420" s="50" t="s">
        <v>171</v>
      </c>
      <c r="AG420" s="50" t="s">
        <v>171</v>
      </c>
      <c r="AH420" s="50" t="s">
        <v>171</v>
      </c>
      <c r="AI420" s="50" t="s">
        <v>171</v>
      </c>
      <c r="AJ420" s="50" t="s">
        <v>171</v>
      </c>
      <c r="AK420" s="50" t="s">
        <v>171</v>
      </c>
      <c r="AL420" s="50" t="s">
        <v>171</v>
      </c>
    </row>
    <row r="421" spans="2:38">
      <c r="B421" s="31">
        <v>51</v>
      </c>
      <c r="C421" t="s">
        <v>7</v>
      </c>
      <c r="D421" s="6" t="str">
        <f t="shared" ref="D421:D423" si="567">IF(SUM(I421:O421)=0,"\I: ","ELE")</f>
        <v>ELE</v>
      </c>
      <c r="E421" s="11" t="s">
        <v>76</v>
      </c>
      <c r="F421" s="6" t="str">
        <f t="shared" si="556"/>
        <v>IT</v>
      </c>
      <c r="G421" s="22" t="str">
        <f t="shared" ref="G421:G423" si="568">$G$7</f>
        <v>PASTI</v>
      </c>
      <c r="H421" t="s">
        <v>46</v>
      </c>
      <c r="I421" s="42">
        <f t="shared" si="563"/>
        <v>572.95000000000005</v>
      </c>
      <c r="J421" s="42">
        <f t="shared" si="563"/>
        <v>572.95000000000005</v>
      </c>
      <c r="K421" s="42">
        <f t="shared" si="563"/>
        <v>572.95000000000005</v>
      </c>
      <c r="L421" s="42">
        <f>IF(R421="","",R421/4)</f>
        <v>572.95000000000005</v>
      </c>
      <c r="M421" s="43">
        <f>IF(SUM(S421:AB421)=0,"",SUM(S421:AB421))</f>
        <v>26595.07</v>
      </c>
      <c r="N421" s="43">
        <f>IF(SUM(AC421:AG421)=0,"",SUM(AC421:AG421))</f>
        <v>1622</v>
      </c>
      <c r="O421" s="43" t="str">
        <f>IF(SUM(AH421:AL421)=0,"",SUM(AH421:AL421))</f>
        <v/>
      </c>
      <c r="P421" s="32"/>
      <c r="Q421" s="32"/>
      <c r="R421" s="48">
        <v>2291.8000000000002</v>
      </c>
      <c r="S421" s="50">
        <v>689.6</v>
      </c>
      <c r="T421" s="50">
        <v>427.6</v>
      </c>
      <c r="U421" s="50">
        <v>2259</v>
      </c>
      <c r="V421" s="50">
        <v>5420.07</v>
      </c>
      <c r="W421" s="50">
        <v>6029</v>
      </c>
      <c r="X421" s="50">
        <v>2352.8000000000002</v>
      </c>
      <c r="Y421" s="50">
        <v>3543</v>
      </c>
      <c r="Z421" s="50">
        <v>3096</v>
      </c>
      <c r="AA421" s="50">
        <v>1200</v>
      </c>
      <c r="AB421" s="50">
        <v>1578</v>
      </c>
      <c r="AC421" s="50">
        <v>1574</v>
      </c>
      <c r="AD421" s="50">
        <v>48</v>
      </c>
      <c r="AE421" s="50" t="s">
        <v>171</v>
      </c>
      <c r="AF421" s="50" t="s">
        <v>171</v>
      </c>
      <c r="AG421" s="50" t="s">
        <v>171</v>
      </c>
      <c r="AH421" s="50" t="s">
        <v>171</v>
      </c>
      <c r="AI421" s="50" t="s">
        <v>171</v>
      </c>
      <c r="AJ421" s="50" t="s">
        <v>171</v>
      </c>
      <c r="AK421" s="50" t="s">
        <v>171</v>
      </c>
      <c r="AL421" s="50" t="s">
        <v>171</v>
      </c>
    </row>
    <row r="422" spans="2:38">
      <c r="B422" s="26">
        <v>56</v>
      </c>
      <c r="C422" t="s">
        <v>8</v>
      </c>
      <c r="D422" s="6" t="str">
        <f t="shared" si="567"/>
        <v>ELE</v>
      </c>
      <c r="E422" s="11" t="s">
        <v>77</v>
      </c>
      <c r="F422" s="6" t="str">
        <f t="shared" si="556"/>
        <v>IT</v>
      </c>
      <c r="G422" s="22" t="str">
        <f t="shared" si="568"/>
        <v>PASTI</v>
      </c>
      <c r="H422" t="s">
        <v>47</v>
      </c>
      <c r="I422" s="42">
        <f t="shared" si="563"/>
        <v>734.98249999999996</v>
      </c>
      <c r="J422" s="42">
        <f t="shared" si="563"/>
        <v>734.98249999999996</v>
      </c>
      <c r="K422" s="42">
        <f t="shared" si="563"/>
        <v>734.98249999999996</v>
      </c>
      <c r="L422" s="42">
        <f>IF(R422="","",R422/4)</f>
        <v>734.98249999999996</v>
      </c>
      <c r="M422" s="43">
        <f t="shared" ref="M422" si="569">IF(SUM(S422:AB422)=0,"",SUM(S422:AB422))</f>
        <v>249.59</v>
      </c>
      <c r="N422" s="43" t="str">
        <f t="shared" ref="N422" si="570">IF(SUM(AC422:AG422)=0,"",SUM(AC422:AG422))</f>
        <v/>
      </c>
      <c r="O422" s="43" t="str">
        <f t="shared" ref="O422" si="571">IF(SUM(AH422:AL422)=0,"",SUM(AH422:AL422))</f>
        <v/>
      </c>
      <c r="P422" s="32"/>
      <c r="Q422" s="32"/>
      <c r="R422" s="48">
        <v>2939.93</v>
      </c>
      <c r="S422" s="50" t="s">
        <v>171</v>
      </c>
      <c r="T422" s="50">
        <v>0.03</v>
      </c>
      <c r="U422" s="50" t="s">
        <v>171</v>
      </c>
      <c r="V422" s="50">
        <v>0.06</v>
      </c>
      <c r="W422" s="50">
        <v>240</v>
      </c>
      <c r="X422" s="50" t="s">
        <v>171</v>
      </c>
      <c r="Y422" s="50" t="s">
        <v>171</v>
      </c>
      <c r="Z422" s="50" t="s">
        <v>171</v>
      </c>
      <c r="AA422" s="50" t="s">
        <v>171</v>
      </c>
      <c r="AB422" s="50">
        <v>9.5</v>
      </c>
      <c r="AC422" s="50" t="s">
        <v>171</v>
      </c>
      <c r="AD422" s="50" t="s">
        <v>171</v>
      </c>
      <c r="AE422" s="50" t="s">
        <v>171</v>
      </c>
      <c r="AF422" s="50" t="s">
        <v>171</v>
      </c>
      <c r="AG422" s="50" t="s">
        <v>171</v>
      </c>
      <c r="AH422" s="50" t="s">
        <v>171</v>
      </c>
      <c r="AI422" s="50" t="s">
        <v>171</v>
      </c>
      <c r="AJ422" s="50" t="s">
        <v>171</v>
      </c>
      <c r="AK422" s="50" t="s">
        <v>171</v>
      </c>
      <c r="AL422" s="50" t="s">
        <v>171</v>
      </c>
    </row>
    <row r="423" spans="2:38">
      <c r="B423" s="26"/>
      <c r="C423" s="23" t="s">
        <v>93</v>
      </c>
      <c r="D423" s="6" t="str">
        <f t="shared" si="567"/>
        <v>ELE</v>
      </c>
      <c r="E423" s="11" t="s">
        <v>78</v>
      </c>
      <c r="F423" s="6" t="str">
        <f t="shared" si="556"/>
        <v>IT</v>
      </c>
      <c r="G423" s="22" t="str">
        <f t="shared" si="568"/>
        <v>PASTI</v>
      </c>
      <c r="H423" t="s">
        <v>48</v>
      </c>
      <c r="I423" s="42">
        <f>IF(SUM(I424:I426)=0,"",SUM(I424:I426))</f>
        <v>3159.4500000000003</v>
      </c>
      <c r="J423" s="42">
        <f t="shared" ref="J423:K423" si="572">IF(SUM(J424:J426)=0,"",SUM(J424:J426))</f>
        <v>3159.4500000000003</v>
      </c>
      <c r="K423" s="42">
        <f t="shared" si="572"/>
        <v>3159.4500000000003</v>
      </c>
      <c r="L423" s="42">
        <f>IF(SUM(L424:L426)=0,"",SUM(L424:L426))</f>
        <v>3159.4500000000003</v>
      </c>
      <c r="M423" s="43" t="str">
        <f>IF(SUM(M424:M426)=0,"",SUM(M424:M426))</f>
        <v/>
      </c>
      <c r="N423" s="43" t="str">
        <f>IF(SUM(N424:N426)=0,"",SUM(N424:N426))</f>
        <v/>
      </c>
      <c r="O423" s="43" t="str">
        <f>IF(SUM(O424:O426)=0,"",SUM(O424:O426))</f>
        <v/>
      </c>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row>
    <row r="424" spans="2:38">
      <c r="B424" s="26">
        <v>61</v>
      </c>
      <c r="C424" s="29" t="s">
        <v>4</v>
      </c>
      <c r="D424" s="6" t="s">
        <v>90</v>
      </c>
      <c r="E424" s="27"/>
      <c r="F424" s="6" t="str">
        <f t="shared" si="556"/>
        <v>IT</v>
      </c>
      <c r="G424" s="6" t="s">
        <v>90</v>
      </c>
      <c r="H424" s="28"/>
      <c r="I424" s="33">
        <f t="shared" ref="I424:K432" si="573">$L424</f>
        <v>3021.3250000000003</v>
      </c>
      <c r="J424" s="33">
        <f t="shared" si="573"/>
        <v>3021.3250000000003</v>
      </c>
      <c r="K424" s="33">
        <f t="shared" si="573"/>
        <v>3021.3250000000003</v>
      </c>
      <c r="L424" s="33">
        <f t="shared" ref="L424:L429" si="574">IF(R424="","",R424/4)</f>
        <v>3021.3250000000003</v>
      </c>
      <c r="M424" s="33" t="str">
        <f t="shared" ref="M424:M429" si="575">IF(SUM(S424:AB424)=0,"",SUM(S424:AB424))</f>
        <v/>
      </c>
      <c r="N424" s="33" t="str">
        <f t="shared" ref="N424:N429" si="576">IF(SUM(AC424:AG424)=0,"",SUM(AC424:AG424))</f>
        <v/>
      </c>
      <c r="O424" s="33" t="str">
        <f t="shared" ref="O424:O429" si="577">IF(SUM(AH424:AL424)=0,"",SUM(AH424:AL424))</f>
        <v/>
      </c>
      <c r="P424" s="33"/>
      <c r="Q424" s="33"/>
      <c r="R424" s="48">
        <v>12085.300000000001</v>
      </c>
      <c r="S424" s="50" t="s">
        <v>171</v>
      </c>
      <c r="T424" s="50" t="s">
        <v>171</v>
      </c>
      <c r="U424" s="50" t="s">
        <v>171</v>
      </c>
      <c r="V424" s="50" t="s">
        <v>171</v>
      </c>
      <c r="W424" s="50" t="s">
        <v>171</v>
      </c>
      <c r="X424" s="50" t="s">
        <v>171</v>
      </c>
      <c r="Y424" s="50" t="s">
        <v>171</v>
      </c>
      <c r="Z424" s="50" t="s">
        <v>171</v>
      </c>
      <c r="AA424" s="50" t="s">
        <v>171</v>
      </c>
      <c r="AB424" s="50" t="s">
        <v>171</v>
      </c>
      <c r="AC424" s="50" t="s">
        <v>171</v>
      </c>
      <c r="AD424" s="50" t="s">
        <v>171</v>
      </c>
      <c r="AE424" s="50" t="s">
        <v>171</v>
      </c>
      <c r="AF424" s="50" t="s">
        <v>171</v>
      </c>
      <c r="AG424" s="50" t="s">
        <v>171</v>
      </c>
      <c r="AH424" s="50" t="s">
        <v>171</v>
      </c>
      <c r="AI424" s="50" t="s">
        <v>171</v>
      </c>
      <c r="AJ424" s="50" t="s">
        <v>171</v>
      </c>
      <c r="AK424" s="50" t="s">
        <v>171</v>
      </c>
      <c r="AL424" s="50" t="s">
        <v>171</v>
      </c>
    </row>
    <row r="425" spans="2:38">
      <c r="B425" s="26">
        <v>71</v>
      </c>
      <c r="C425" s="29" t="s">
        <v>10</v>
      </c>
      <c r="D425" s="6" t="s">
        <v>90</v>
      </c>
      <c r="E425" s="27"/>
      <c r="F425" s="6" t="str">
        <f t="shared" si="556"/>
        <v>IT</v>
      </c>
      <c r="G425" s="6" t="s">
        <v>90</v>
      </c>
      <c r="H425" s="28"/>
      <c r="I425" s="33">
        <f t="shared" si="573"/>
        <v>131.625</v>
      </c>
      <c r="J425" s="33">
        <f t="shared" si="573"/>
        <v>131.625</v>
      </c>
      <c r="K425" s="33">
        <f t="shared" si="573"/>
        <v>131.625</v>
      </c>
      <c r="L425" s="33">
        <f t="shared" si="574"/>
        <v>131.625</v>
      </c>
      <c r="M425" s="33" t="str">
        <f t="shared" si="575"/>
        <v/>
      </c>
      <c r="N425" s="33" t="str">
        <f t="shared" si="576"/>
        <v/>
      </c>
      <c r="O425" s="33" t="str">
        <f t="shared" si="577"/>
        <v/>
      </c>
      <c r="P425" s="33"/>
      <c r="Q425" s="33"/>
      <c r="R425" s="48">
        <v>526.5</v>
      </c>
      <c r="S425" s="50" t="s">
        <v>171</v>
      </c>
      <c r="T425" s="50" t="s">
        <v>171</v>
      </c>
      <c r="U425" s="50" t="s">
        <v>171</v>
      </c>
      <c r="V425" s="50" t="s">
        <v>171</v>
      </c>
      <c r="W425" s="50" t="s">
        <v>171</v>
      </c>
      <c r="X425" s="50" t="s">
        <v>171</v>
      </c>
      <c r="Y425" s="50" t="s">
        <v>171</v>
      </c>
      <c r="Z425" s="50" t="s">
        <v>171</v>
      </c>
      <c r="AA425" s="50" t="s">
        <v>171</v>
      </c>
      <c r="AB425" s="50" t="s">
        <v>171</v>
      </c>
      <c r="AC425" s="50" t="s">
        <v>171</v>
      </c>
      <c r="AD425" s="50" t="s">
        <v>171</v>
      </c>
      <c r="AE425" s="50" t="s">
        <v>171</v>
      </c>
      <c r="AF425" s="50" t="s">
        <v>171</v>
      </c>
      <c r="AG425" s="50" t="s">
        <v>171</v>
      </c>
      <c r="AH425" s="50" t="s">
        <v>171</v>
      </c>
      <c r="AI425" s="50" t="s">
        <v>171</v>
      </c>
      <c r="AJ425" s="50" t="s">
        <v>171</v>
      </c>
      <c r="AK425" s="50" t="s">
        <v>171</v>
      </c>
      <c r="AL425" s="50" t="s">
        <v>171</v>
      </c>
    </row>
    <row r="426" spans="2:38">
      <c r="B426" s="26">
        <v>76</v>
      </c>
      <c r="C426" s="29" t="s">
        <v>101</v>
      </c>
      <c r="D426" s="6" t="s">
        <v>90</v>
      </c>
      <c r="E426" s="27"/>
      <c r="F426" s="6" t="str">
        <f t="shared" si="556"/>
        <v>IT</v>
      </c>
      <c r="G426" s="6" t="s">
        <v>90</v>
      </c>
      <c r="H426" s="28"/>
      <c r="I426" s="33">
        <f t="shared" si="573"/>
        <v>6.5</v>
      </c>
      <c r="J426" s="33">
        <f t="shared" si="573"/>
        <v>6.5</v>
      </c>
      <c r="K426" s="33">
        <f t="shared" si="573"/>
        <v>6.5</v>
      </c>
      <c r="L426" s="33">
        <f t="shared" si="574"/>
        <v>6.5</v>
      </c>
      <c r="M426" s="33" t="str">
        <f t="shared" si="575"/>
        <v/>
      </c>
      <c r="N426" s="33" t="str">
        <f t="shared" si="576"/>
        <v/>
      </c>
      <c r="O426" s="33" t="str">
        <f t="shared" si="577"/>
        <v/>
      </c>
      <c r="P426" s="33"/>
      <c r="Q426" s="33"/>
      <c r="R426" s="48">
        <v>26</v>
      </c>
      <c r="S426" s="50" t="s">
        <v>171</v>
      </c>
      <c r="T426" s="50" t="s">
        <v>171</v>
      </c>
      <c r="U426" s="50" t="s">
        <v>171</v>
      </c>
      <c r="V426" s="50" t="s">
        <v>171</v>
      </c>
      <c r="W426" s="50" t="s">
        <v>171</v>
      </c>
      <c r="X426" s="50" t="s">
        <v>171</v>
      </c>
      <c r="Y426" s="50" t="s">
        <v>171</v>
      </c>
      <c r="Z426" s="50" t="s">
        <v>171</v>
      </c>
      <c r="AA426" s="50" t="s">
        <v>171</v>
      </c>
      <c r="AB426" s="50" t="s">
        <v>171</v>
      </c>
      <c r="AC426" s="50" t="s">
        <v>171</v>
      </c>
      <c r="AD426" s="50" t="s">
        <v>171</v>
      </c>
      <c r="AE426" s="50" t="s">
        <v>171</v>
      </c>
      <c r="AF426" s="50" t="s">
        <v>171</v>
      </c>
      <c r="AG426" s="50" t="s">
        <v>171</v>
      </c>
      <c r="AH426" s="50" t="s">
        <v>171</v>
      </c>
      <c r="AI426" s="50" t="s">
        <v>171</v>
      </c>
      <c r="AJ426" s="50" t="s">
        <v>171</v>
      </c>
      <c r="AK426" s="50" t="s">
        <v>171</v>
      </c>
      <c r="AL426" s="50" t="s">
        <v>171</v>
      </c>
    </row>
    <row r="427" spans="2:38">
      <c r="B427" s="26">
        <v>81</v>
      </c>
      <c r="C427" t="s">
        <v>12</v>
      </c>
      <c r="D427" s="6" t="str">
        <f t="shared" ref="D427:D430" si="578">IF(SUM(I427:O427)=0,"\I: ","ELE")</f>
        <v>ELE</v>
      </c>
      <c r="E427" s="11" t="s">
        <v>74</v>
      </c>
      <c r="F427" s="6" t="str">
        <f t="shared" si="556"/>
        <v>IT</v>
      </c>
      <c r="G427" s="22" t="str">
        <f t="shared" ref="G427:G430" si="579">$G$7</f>
        <v>PASTI</v>
      </c>
      <c r="H427" t="s">
        <v>44</v>
      </c>
      <c r="I427" s="42">
        <f t="shared" si="573"/>
        <v>200.08750000000001</v>
      </c>
      <c r="J427" s="42">
        <f t="shared" si="573"/>
        <v>200.08750000000001</v>
      </c>
      <c r="K427" s="42">
        <f t="shared" si="573"/>
        <v>200.08750000000001</v>
      </c>
      <c r="L427" s="42">
        <f t="shared" si="574"/>
        <v>200.08750000000001</v>
      </c>
      <c r="M427" s="43">
        <f t="shared" si="575"/>
        <v>83.5</v>
      </c>
      <c r="N427" s="43" t="str">
        <f t="shared" si="576"/>
        <v/>
      </c>
      <c r="O427" s="43" t="str">
        <f t="shared" si="577"/>
        <v/>
      </c>
      <c r="P427" s="32"/>
      <c r="Q427" s="32"/>
      <c r="R427" s="48">
        <v>800.35</v>
      </c>
      <c r="S427" s="50" t="s">
        <v>171</v>
      </c>
      <c r="T427" s="50" t="s">
        <v>171</v>
      </c>
      <c r="U427" s="50" t="s">
        <v>171</v>
      </c>
      <c r="V427" s="50" t="s">
        <v>171</v>
      </c>
      <c r="W427" s="50">
        <v>7.4999999999999982</v>
      </c>
      <c r="X427" s="50" t="s">
        <v>171</v>
      </c>
      <c r="Y427" s="50">
        <v>76</v>
      </c>
      <c r="Z427" s="50" t="s">
        <v>171</v>
      </c>
      <c r="AA427" s="50" t="s">
        <v>171</v>
      </c>
      <c r="AB427" s="50" t="s">
        <v>171</v>
      </c>
      <c r="AC427" s="50" t="s">
        <v>171</v>
      </c>
      <c r="AD427" s="50" t="s">
        <v>171</v>
      </c>
      <c r="AE427" s="50" t="s">
        <v>171</v>
      </c>
      <c r="AF427" s="50" t="s">
        <v>171</v>
      </c>
      <c r="AG427" s="50" t="s">
        <v>171</v>
      </c>
      <c r="AH427" s="50" t="s">
        <v>171</v>
      </c>
      <c r="AI427" s="50" t="s">
        <v>171</v>
      </c>
      <c r="AJ427" s="50" t="s">
        <v>171</v>
      </c>
      <c r="AK427" s="50" t="s">
        <v>171</v>
      </c>
      <c r="AL427" s="50" t="s">
        <v>171</v>
      </c>
    </row>
    <row r="428" spans="2:38">
      <c r="B428" s="26">
        <v>102</v>
      </c>
      <c r="C428" t="s">
        <v>13</v>
      </c>
      <c r="D428" s="6" t="str">
        <f t="shared" si="578"/>
        <v>ELE</v>
      </c>
      <c r="E428" s="11" t="s">
        <v>73</v>
      </c>
      <c r="F428" s="6" t="str">
        <f t="shared" si="556"/>
        <v>IT</v>
      </c>
      <c r="G428" s="22" t="str">
        <f t="shared" si="579"/>
        <v>PASTI</v>
      </c>
      <c r="H428" t="s">
        <v>43</v>
      </c>
      <c r="I428" s="42">
        <f t="shared" si="573"/>
        <v>3247.577499999999</v>
      </c>
      <c r="J428" s="42">
        <f t="shared" si="573"/>
        <v>3247.577499999999</v>
      </c>
      <c r="K428" s="42">
        <f t="shared" si="573"/>
        <v>3247.577499999999</v>
      </c>
      <c r="L428" s="42">
        <f t="shared" si="574"/>
        <v>3247.577499999999</v>
      </c>
      <c r="M428" s="43" t="str">
        <f t="shared" si="575"/>
        <v/>
      </c>
      <c r="N428" s="43" t="str">
        <f t="shared" si="576"/>
        <v/>
      </c>
      <c r="O428" s="43" t="str">
        <f t="shared" si="577"/>
        <v/>
      </c>
      <c r="P428" s="32"/>
      <c r="Q428" s="32"/>
      <c r="R428" s="48">
        <v>12990.309999999996</v>
      </c>
      <c r="S428" s="50" t="s">
        <v>171</v>
      </c>
      <c r="T428" s="50" t="s">
        <v>171</v>
      </c>
      <c r="U428" s="50" t="s">
        <v>171</v>
      </c>
      <c r="V428" s="50" t="s">
        <v>171</v>
      </c>
      <c r="W428" s="50" t="s">
        <v>171</v>
      </c>
      <c r="X428" s="50" t="s">
        <v>171</v>
      </c>
      <c r="Y428" s="50" t="s">
        <v>171</v>
      </c>
      <c r="Z428" s="50" t="s">
        <v>171</v>
      </c>
      <c r="AA428" s="50" t="s">
        <v>171</v>
      </c>
      <c r="AB428" s="50" t="s">
        <v>171</v>
      </c>
      <c r="AC428" s="50" t="s">
        <v>171</v>
      </c>
      <c r="AD428" s="50" t="s">
        <v>171</v>
      </c>
      <c r="AE428" s="50" t="s">
        <v>171</v>
      </c>
      <c r="AF428" s="50" t="s">
        <v>171</v>
      </c>
      <c r="AG428" s="50" t="s">
        <v>171</v>
      </c>
      <c r="AH428" s="50" t="s">
        <v>171</v>
      </c>
      <c r="AI428" s="50" t="s">
        <v>171</v>
      </c>
      <c r="AJ428" s="50" t="s">
        <v>171</v>
      </c>
      <c r="AK428" s="50" t="s">
        <v>171</v>
      </c>
      <c r="AL428" s="50" t="s">
        <v>171</v>
      </c>
    </row>
    <row r="429" spans="2:38">
      <c r="B429" s="26">
        <v>119</v>
      </c>
      <c r="C429" t="s">
        <v>1</v>
      </c>
      <c r="D429" s="6" t="str">
        <f t="shared" si="578"/>
        <v xml:space="preserve">\I: </v>
      </c>
      <c r="E429" s="11" t="s">
        <v>68</v>
      </c>
      <c r="F429" s="6" t="str">
        <f t="shared" si="556"/>
        <v>IT</v>
      </c>
      <c r="G429" s="22" t="str">
        <f t="shared" si="579"/>
        <v>PASTI</v>
      </c>
      <c r="H429" s="6" t="s">
        <v>38</v>
      </c>
      <c r="I429" s="42" t="str">
        <f t="shared" si="573"/>
        <v/>
      </c>
      <c r="J429" s="42" t="str">
        <f t="shared" si="573"/>
        <v/>
      </c>
      <c r="K429" s="42" t="str">
        <f t="shared" si="573"/>
        <v/>
      </c>
      <c r="L429" s="42" t="str">
        <f t="shared" si="574"/>
        <v/>
      </c>
      <c r="M429" s="43" t="str">
        <f t="shared" si="575"/>
        <v/>
      </c>
      <c r="N429" s="43" t="str">
        <f t="shared" si="576"/>
        <v/>
      </c>
      <c r="O429" s="43" t="str">
        <f t="shared" si="577"/>
        <v/>
      </c>
      <c r="P429" s="32"/>
      <c r="Q429" s="32"/>
      <c r="R429" s="48" t="s">
        <v>171</v>
      </c>
      <c r="S429" s="50" t="s">
        <v>171</v>
      </c>
      <c r="T429" s="50" t="s">
        <v>171</v>
      </c>
      <c r="U429" s="50" t="s">
        <v>171</v>
      </c>
      <c r="V429" s="50" t="s">
        <v>171</v>
      </c>
      <c r="W429" s="50" t="s">
        <v>171</v>
      </c>
      <c r="X429" s="50" t="s">
        <v>171</v>
      </c>
      <c r="Y429" s="50" t="s">
        <v>171</v>
      </c>
      <c r="Z429" s="50" t="s">
        <v>171</v>
      </c>
      <c r="AA429" s="50" t="s">
        <v>171</v>
      </c>
      <c r="AB429" s="50" t="s">
        <v>171</v>
      </c>
      <c r="AC429" s="50" t="s">
        <v>171</v>
      </c>
      <c r="AD429" s="50" t="s">
        <v>171</v>
      </c>
      <c r="AE429" s="50" t="s">
        <v>171</v>
      </c>
      <c r="AF429" s="50" t="s">
        <v>171</v>
      </c>
      <c r="AG429" s="50" t="s">
        <v>171</v>
      </c>
      <c r="AH429" s="50" t="s">
        <v>171</v>
      </c>
      <c r="AI429" s="50" t="s">
        <v>171</v>
      </c>
      <c r="AJ429" s="50" t="s">
        <v>171</v>
      </c>
      <c r="AK429" s="50" t="s">
        <v>171</v>
      </c>
      <c r="AL429" s="50" t="s">
        <v>171</v>
      </c>
    </row>
    <row r="430" spans="2:38">
      <c r="B430" s="26"/>
      <c r="C430" t="s">
        <v>168</v>
      </c>
      <c r="D430" s="6" t="str">
        <f t="shared" si="578"/>
        <v>ELE</v>
      </c>
      <c r="E430" s="11" t="s">
        <v>69</v>
      </c>
      <c r="F430" s="6" t="str">
        <f t="shared" si="556"/>
        <v>IT</v>
      </c>
      <c r="G430" s="22" t="str">
        <f t="shared" si="579"/>
        <v>PASTI</v>
      </c>
      <c r="H430" s="59" t="s">
        <v>39</v>
      </c>
      <c r="I430" s="42">
        <f>IF(SUM(I431:I432)=0,"",SUM(I431:I432))</f>
        <v>57.875</v>
      </c>
      <c r="J430" s="42">
        <f t="shared" ref="J430:L430" si="580">IF(SUM(J431:J432)=0,"",SUM(J431:J432))</f>
        <v>57.875</v>
      </c>
      <c r="K430" s="42">
        <f t="shared" si="580"/>
        <v>57.875</v>
      </c>
      <c r="L430" s="42">
        <f t="shared" si="580"/>
        <v>57.875</v>
      </c>
      <c r="M430" s="43">
        <f>IF(SUM(M431:M432)=0,"",SUM(M431:M432))</f>
        <v>191.2</v>
      </c>
      <c r="N430" s="43" t="str">
        <f t="shared" ref="N430:O430" si="581">IF(SUM(N431:N432)=0,"",SUM(N431:N432))</f>
        <v/>
      </c>
      <c r="O430" s="43" t="str">
        <f t="shared" si="581"/>
        <v/>
      </c>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row>
    <row r="431" spans="2:38">
      <c r="B431" s="26">
        <v>124</v>
      </c>
      <c r="C431" t="s">
        <v>3</v>
      </c>
      <c r="D431" s="6" t="s">
        <v>90</v>
      </c>
      <c r="E431" s="11"/>
      <c r="F431" s="6" t="str">
        <f t="shared" si="556"/>
        <v>IT</v>
      </c>
      <c r="G431" s="6" t="s">
        <v>90</v>
      </c>
      <c r="H431" s="6"/>
      <c r="I431" s="42">
        <f t="shared" si="573"/>
        <v>57.875</v>
      </c>
      <c r="J431" s="42">
        <f t="shared" si="573"/>
        <v>57.875</v>
      </c>
      <c r="K431" s="42">
        <f t="shared" si="573"/>
        <v>57.875</v>
      </c>
      <c r="L431" s="42">
        <f t="shared" ref="L431:L432" si="582">IF(R431="","",R431/4)</f>
        <v>57.875</v>
      </c>
      <c r="M431" s="43">
        <f t="shared" ref="M431" si="583">IF(SUM(S431:AB431)=0,"",SUM(S431:AB431))</f>
        <v>191.2</v>
      </c>
      <c r="N431" s="43" t="str">
        <f t="shared" ref="N431:N438" si="584">IF(SUM(AC431:AG431)=0,"",SUM(AC431:AG431))</f>
        <v/>
      </c>
      <c r="O431" s="43" t="str">
        <f t="shared" ref="O431:O438" si="585">IF(SUM(AH431:AL431)=0,"",SUM(AH431:AL431))</f>
        <v/>
      </c>
      <c r="P431" s="32"/>
      <c r="Q431" s="32"/>
      <c r="R431" s="48">
        <v>231.5</v>
      </c>
      <c r="S431" s="50">
        <v>27.900000000000002</v>
      </c>
      <c r="T431" s="50">
        <v>37.4</v>
      </c>
      <c r="U431" s="50">
        <v>13.9</v>
      </c>
      <c r="V431" s="50">
        <v>40</v>
      </c>
      <c r="W431" s="50" t="s">
        <v>171</v>
      </c>
      <c r="X431" s="50" t="s">
        <v>171</v>
      </c>
      <c r="Y431" s="50">
        <v>72</v>
      </c>
      <c r="Z431" s="50" t="s">
        <v>171</v>
      </c>
      <c r="AA431" s="50" t="s">
        <v>171</v>
      </c>
      <c r="AB431" s="50" t="s">
        <v>171</v>
      </c>
      <c r="AC431" s="50" t="s">
        <v>171</v>
      </c>
      <c r="AD431" s="50" t="s">
        <v>171</v>
      </c>
      <c r="AE431" s="50" t="s">
        <v>171</v>
      </c>
      <c r="AF431" s="50" t="s">
        <v>171</v>
      </c>
      <c r="AG431" s="50" t="s">
        <v>171</v>
      </c>
      <c r="AH431" s="50" t="s">
        <v>171</v>
      </c>
      <c r="AI431" s="50" t="s">
        <v>171</v>
      </c>
      <c r="AJ431" s="50" t="s">
        <v>171</v>
      </c>
      <c r="AK431" s="50" t="s">
        <v>171</v>
      </c>
      <c r="AL431" s="50" t="s">
        <v>171</v>
      </c>
    </row>
    <row r="432" spans="2:38">
      <c r="B432" s="26">
        <v>129</v>
      </c>
      <c r="C432" t="s">
        <v>4</v>
      </c>
      <c r="D432" s="6" t="s">
        <v>90</v>
      </c>
      <c r="E432" s="11"/>
      <c r="F432" s="6" t="str">
        <f t="shared" si="556"/>
        <v>IT</v>
      </c>
      <c r="G432" s="6" t="s">
        <v>90</v>
      </c>
      <c r="H432" s="6"/>
      <c r="I432" s="42" t="str">
        <f t="shared" si="573"/>
        <v/>
      </c>
      <c r="J432" s="42" t="str">
        <f t="shared" si="573"/>
        <v/>
      </c>
      <c r="K432" s="42" t="str">
        <f t="shared" si="573"/>
        <v/>
      </c>
      <c r="L432" s="42" t="str">
        <f t="shared" si="582"/>
        <v/>
      </c>
      <c r="M432" s="43" t="str">
        <f t="shared" ref="M432:M438" si="586">IF(SUM(S432:AB432)=0,"",SUM(S432:AB432))</f>
        <v/>
      </c>
      <c r="N432" s="43" t="str">
        <f t="shared" si="584"/>
        <v/>
      </c>
      <c r="O432" s="43" t="str">
        <f t="shared" si="585"/>
        <v/>
      </c>
      <c r="P432" s="32"/>
      <c r="Q432" s="32"/>
      <c r="R432" s="48" t="s">
        <v>171</v>
      </c>
      <c r="S432" s="50" t="s">
        <v>171</v>
      </c>
      <c r="T432" s="50" t="s">
        <v>171</v>
      </c>
      <c r="U432" s="50" t="s">
        <v>171</v>
      </c>
      <c r="V432" s="50" t="s">
        <v>171</v>
      </c>
      <c r="W432" s="50" t="s">
        <v>171</v>
      </c>
      <c r="X432" s="50" t="s">
        <v>171</v>
      </c>
      <c r="Y432" s="50" t="s">
        <v>171</v>
      </c>
      <c r="Z432" s="50" t="s">
        <v>171</v>
      </c>
      <c r="AA432" s="50" t="s">
        <v>171</v>
      </c>
      <c r="AB432" s="50" t="s">
        <v>171</v>
      </c>
      <c r="AC432" s="50" t="s">
        <v>171</v>
      </c>
      <c r="AD432" s="50" t="s">
        <v>171</v>
      </c>
      <c r="AE432" s="50" t="s">
        <v>171</v>
      </c>
      <c r="AF432" s="50" t="s">
        <v>171</v>
      </c>
      <c r="AG432" s="50" t="s">
        <v>171</v>
      </c>
      <c r="AH432" s="50" t="s">
        <v>171</v>
      </c>
      <c r="AI432" s="50" t="s">
        <v>171</v>
      </c>
      <c r="AJ432" s="50" t="s">
        <v>171</v>
      </c>
      <c r="AK432" s="50" t="s">
        <v>171</v>
      </c>
      <c r="AL432" s="50" t="s">
        <v>171</v>
      </c>
    </row>
    <row r="433" spans="2:38">
      <c r="B433" s="26">
        <v>135</v>
      </c>
      <c r="C433" s="11" t="s">
        <v>16</v>
      </c>
      <c r="D433" s="6" t="str">
        <f t="shared" ref="D433:D438" si="587">IF(SUM(I433:O433)=0,"\I: ","ELE")</f>
        <v>ELE</v>
      </c>
      <c r="E433" s="11" t="s">
        <v>82</v>
      </c>
      <c r="F433" s="6" t="str">
        <f t="shared" si="556"/>
        <v>IT</v>
      </c>
      <c r="G433" s="22" t="str">
        <f t="shared" ref="G433:G438" si="588">$G$7</f>
        <v>PASTI</v>
      </c>
      <c r="H433" s="6" t="s">
        <v>52</v>
      </c>
      <c r="I433" s="42" t="s">
        <v>224</v>
      </c>
      <c r="J433" s="42" t="s">
        <v>224</v>
      </c>
      <c r="K433" s="42" t="s">
        <v>224</v>
      </c>
      <c r="L433" s="42">
        <f>IF(R433="","",R433)</f>
        <v>362.92</v>
      </c>
      <c r="M433" s="43">
        <f t="shared" si="586"/>
        <v>5435.829999999999</v>
      </c>
      <c r="N433" s="43">
        <f t="shared" si="584"/>
        <v>3343.0000000000009</v>
      </c>
      <c r="O433" s="43">
        <f t="shared" si="585"/>
        <v>1436.6499999999978</v>
      </c>
      <c r="P433" s="32"/>
      <c r="Q433" s="32"/>
      <c r="R433" s="48">
        <v>362.92</v>
      </c>
      <c r="S433" s="50">
        <v>300.99999999999994</v>
      </c>
      <c r="T433" s="50">
        <v>118.14999999999998</v>
      </c>
      <c r="U433" s="50">
        <v>93.999999999999886</v>
      </c>
      <c r="V433" s="50">
        <v>253.00000000000011</v>
      </c>
      <c r="W433" s="50">
        <v>508</v>
      </c>
      <c r="X433" s="50">
        <v>268.75</v>
      </c>
      <c r="Y433" s="50">
        <v>800.05</v>
      </c>
      <c r="Z433" s="50">
        <v>823.30000000000018</v>
      </c>
      <c r="AA433" s="50">
        <v>1354.0999999999995</v>
      </c>
      <c r="AB433" s="50">
        <v>915.47999999999956</v>
      </c>
      <c r="AC433" s="50">
        <v>1124</v>
      </c>
      <c r="AD433" s="50">
        <v>1184.0000000000002</v>
      </c>
      <c r="AE433" s="50">
        <v>440.00000000000091</v>
      </c>
      <c r="AF433" s="50">
        <v>141</v>
      </c>
      <c r="AG433" s="50">
        <v>454</v>
      </c>
      <c r="AH433" s="50">
        <v>246.99999999999818</v>
      </c>
      <c r="AI433" s="50">
        <v>360.64999999999964</v>
      </c>
      <c r="AJ433" s="50">
        <v>829</v>
      </c>
      <c r="AK433" s="50" t="s">
        <v>171</v>
      </c>
      <c r="AL433" s="50" t="s">
        <v>171</v>
      </c>
    </row>
    <row r="434" spans="2:38">
      <c r="B434" s="26">
        <v>140</v>
      </c>
      <c r="C434" s="11" t="s">
        <v>17</v>
      </c>
      <c r="D434" s="6" t="str">
        <f t="shared" si="587"/>
        <v>ELE</v>
      </c>
      <c r="E434" s="11" t="s">
        <v>81</v>
      </c>
      <c r="F434" s="6" t="str">
        <f t="shared" si="556"/>
        <v>IT</v>
      </c>
      <c r="G434" s="22" t="str">
        <f t="shared" si="588"/>
        <v>PASTI</v>
      </c>
      <c r="H434" s="6" t="s">
        <v>51</v>
      </c>
      <c r="I434" s="42" t="s">
        <v>224</v>
      </c>
      <c r="J434" s="42" t="s">
        <v>224</v>
      </c>
      <c r="K434" s="42" t="s">
        <v>224</v>
      </c>
      <c r="L434" s="42">
        <f t="shared" ref="L434:L438" si="589">IF(R434="","",R434)</f>
        <v>0.08</v>
      </c>
      <c r="M434" s="43" t="str">
        <f t="shared" si="586"/>
        <v/>
      </c>
      <c r="N434" s="43" t="str">
        <f t="shared" si="584"/>
        <v/>
      </c>
      <c r="O434" s="43">
        <f t="shared" si="585"/>
        <v>30</v>
      </c>
      <c r="P434" s="32"/>
      <c r="Q434" s="32"/>
      <c r="R434" s="48">
        <v>0.08</v>
      </c>
      <c r="S434" s="50" t="s">
        <v>171</v>
      </c>
      <c r="T434" s="50" t="s">
        <v>171</v>
      </c>
      <c r="U434" s="50" t="s">
        <v>171</v>
      </c>
      <c r="V434" s="50" t="s">
        <v>171</v>
      </c>
      <c r="W434" s="50" t="s">
        <v>171</v>
      </c>
      <c r="X434" s="50" t="s">
        <v>171</v>
      </c>
      <c r="Y434" s="50" t="s">
        <v>171</v>
      </c>
      <c r="Z434" s="50" t="s">
        <v>171</v>
      </c>
      <c r="AA434" s="50" t="s">
        <v>171</v>
      </c>
      <c r="AB434" s="50" t="s">
        <v>171</v>
      </c>
      <c r="AC434" s="50" t="s">
        <v>171</v>
      </c>
      <c r="AD434" s="50" t="s">
        <v>171</v>
      </c>
      <c r="AE434" s="50" t="s">
        <v>171</v>
      </c>
      <c r="AF434" s="50" t="s">
        <v>171</v>
      </c>
      <c r="AG434" s="50" t="s">
        <v>171</v>
      </c>
      <c r="AH434" s="50" t="s">
        <v>171</v>
      </c>
      <c r="AI434" s="50" t="s">
        <v>171</v>
      </c>
      <c r="AJ434" s="50">
        <v>30</v>
      </c>
      <c r="AK434" s="50" t="s">
        <v>171</v>
      </c>
      <c r="AL434" s="50" t="s">
        <v>171</v>
      </c>
    </row>
    <row r="435" spans="2:38">
      <c r="B435" s="26">
        <v>145</v>
      </c>
      <c r="C435" s="11" t="s">
        <v>18</v>
      </c>
      <c r="D435" s="6" t="str">
        <f t="shared" si="587"/>
        <v>ELE</v>
      </c>
      <c r="E435" s="11" t="s">
        <v>79</v>
      </c>
      <c r="F435" s="6" t="str">
        <f t="shared" si="556"/>
        <v>IT</v>
      </c>
      <c r="G435" s="22" t="str">
        <f t="shared" si="588"/>
        <v>PASTI</v>
      </c>
      <c r="H435" s="6" t="s">
        <v>49</v>
      </c>
      <c r="I435" s="42" t="s">
        <v>224</v>
      </c>
      <c r="J435" s="42" t="s">
        <v>224</v>
      </c>
      <c r="K435" s="42" t="s">
        <v>224</v>
      </c>
      <c r="L435" s="42">
        <f t="shared" si="589"/>
        <v>19</v>
      </c>
      <c r="M435" s="43">
        <f t="shared" si="586"/>
        <v>3573</v>
      </c>
      <c r="N435" s="43">
        <f t="shared" si="584"/>
        <v>15309.30000001</v>
      </c>
      <c r="O435" s="43">
        <f t="shared" si="585"/>
        <v>791.80000001000008</v>
      </c>
      <c r="P435" s="32"/>
      <c r="Q435" s="32"/>
      <c r="R435" s="48">
        <v>19</v>
      </c>
      <c r="S435" s="50">
        <v>1</v>
      </c>
      <c r="T435" s="50">
        <v>2</v>
      </c>
      <c r="U435" s="50">
        <v>4</v>
      </c>
      <c r="V435" s="50">
        <v>5</v>
      </c>
      <c r="W435" s="50">
        <v>3</v>
      </c>
      <c r="X435" s="50">
        <v>11</v>
      </c>
      <c r="Y435" s="50">
        <v>65</v>
      </c>
      <c r="Z435" s="50">
        <v>372.99999999999994</v>
      </c>
      <c r="AA435" s="50">
        <v>781</v>
      </c>
      <c r="AB435" s="50">
        <v>2328</v>
      </c>
      <c r="AC435" s="50">
        <v>9539.3000000100001</v>
      </c>
      <c r="AD435" s="50">
        <v>3654</v>
      </c>
      <c r="AE435" s="50">
        <v>1400</v>
      </c>
      <c r="AF435" s="50">
        <v>409</v>
      </c>
      <c r="AG435" s="50">
        <v>307</v>
      </c>
      <c r="AH435" s="50">
        <v>382.09999999999854</v>
      </c>
      <c r="AI435" s="50">
        <v>409.70000001000153</v>
      </c>
      <c r="AJ435" s="50" t="s">
        <v>171</v>
      </c>
      <c r="AK435" s="50" t="s">
        <v>171</v>
      </c>
      <c r="AL435" s="50" t="s">
        <v>171</v>
      </c>
    </row>
    <row r="436" spans="2:38">
      <c r="B436" s="26">
        <v>150</v>
      </c>
      <c r="C436" s="11" t="s">
        <v>19</v>
      </c>
      <c r="D436" s="6" t="str">
        <f t="shared" si="587"/>
        <v xml:space="preserve">\I: </v>
      </c>
      <c r="E436" s="11" t="s">
        <v>80</v>
      </c>
      <c r="F436" s="6" t="str">
        <f t="shared" si="556"/>
        <v>IT</v>
      </c>
      <c r="G436" s="22" t="str">
        <f t="shared" si="588"/>
        <v>PASTI</v>
      </c>
      <c r="H436" s="6" t="s">
        <v>50</v>
      </c>
      <c r="I436" s="42" t="s">
        <v>224</v>
      </c>
      <c r="J436" s="42" t="s">
        <v>224</v>
      </c>
      <c r="K436" s="42" t="s">
        <v>224</v>
      </c>
      <c r="L436" s="42" t="str">
        <f t="shared" si="589"/>
        <v/>
      </c>
      <c r="M436" s="43" t="str">
        <f t="shared" si="586"/>
        <v/>
      </c>
      <c r="N436" s="43" t="str">
        <f t="shared" si="584"/>
        <v/>
      </c>
      <c r="O436" s="43" t="str">
        <f t="shared" si="585"/>
        <v/>
      </c>
      <c r="P436" s="32"/>
      <c r="Q436" s="32"/>
      <c r="R436" s="48" t="s">
        <v>171</v>
      </c>
      <c r="S436" s="50" t="s">
        <v>171</v>
      </c>
      <c r="T436" s="50" t="s">
        <v>171</v>
      </c>
      <c r="U436" s="50" t="s">
        <v>171</v>
      </c>
      <c r="V436" s="50" t="s">
        <v>171</v>
      </c>
      <c r="W436" s="50" t="s">
        <v>171</v>
      </c>
      <c r="X436" s="50" t="s">
        <v>171</v>
      </c>
      <c r="Y436" s="50" t="s">
        <v>171</v>
      </c>
      <c r="Z436" s="50" t="s">
        <v>171</v>
      </c>
      <c r="AA436" s="50" t="s">
        <v>171</v>
      </c>
      <c r="AB436" s="50" t="s">
        <v>171</v>
      </c>
      <c r="AC436" s="50" t="s">
        <v>171</v>
      </c>
      <c r="AD436" s="50" t="s">
        <v>171</v>
      </c>
      <c r="AE436" s="50" t="s">
        <v>171</v>
      </c>
      <c r="AF436" s="50" t="s">
        <v>171</v>
      </c>
      <c r="AG436" s="50" t="s">
        <v>171</v>
      </c>
      <c r="AH436" s="50" t="s">
        <v>171</v>
      </c>
      <c r="AI436" s="50" t="s">
        <v>171</v>
      </c>
      <c r="AJ436" s="50" t="s">
        <v>171</v>
      </c>
      <c r="AK436" s="50" t="s">
        <v>171</v>
      </c>
      <c r="AL436" s="50" t="s">
        <v>171</v>
      </c>
    </row>
    <row r="437" spans="2:38">
      <c r="B437" s="26">
        <v>155</v>
      </c>
      <c r="C437" s="11" t="s">
        <v>20</v>
      </c>
      <c r="D437" s="6" t="str">
        <f t="shared" si="587"/>
        <v>ELE</v>
      </c>
      <c r="E437" s="11" t="s">
        <v>72</v>
      </c>
      <c r="F437" s="6" t="str">
        <f t="shared" si="556"/>
        <v>IT</v>
      </c>
      <c r="G437" s="22" t="str">
        <f t="shared" si="588"/>
        <v>PASTI</v>
      </c>
      <c r="H437" s="6" t="s">
        <v>42</v>
      </c>
      <c r="I437" s="42" t="s">
        <v>224</v>
      </c>
      <c r="J437" s="42" t="s">
        <v>224</v>
      </c>
      <c r="K437" s="42" t="s">
        <v>224</v>
      </c>
      <c r="L437" s="42">
        <f t="shared" si="589"/>
        <v>589.00000000000011</v>
      </c>
      <c r="M437" s="43">
        <f t="shared" si="586"/>
        <v>218.4</v>
      </c>
      <c r="N437" s="43">
        <f t="shared" si="584"/>
        <v>42</v>
      </c>
      <c r="O437" s="43">
        <f t="shared" si="585"/>
        <v>41</v>
      </c>
      <c r="P437" s="32"/>
      <c r="Q437" s="32"/>
      <c r="R437" s="48">
        <v>589.00000000000011</v>
      </c>
      <c r="S437" s="50" t="s">
        <v>171</v>
      </c>
      <c r="T437" s="50">
        <v>95</v>
      </c>
      <c r="U437" s="50">
        <v>45</v>
      </c>
      <c r="V437" s="50" t="s">
        <v>171</v>
      </c>
      <c r="W437" s="50" t="s">
        <v>171</v>
      </c>
      <c r="X437" s="50" t="s">
        <v>171</v>
      </c>
      <c r="Y437" s="50" t="s">
        <v>171</v>
      </c>
      <c r="Z437" s="50" t="s">
        <v>171</v>
      </c>
      <c r="AA437" s="50">
        <v>27.4</v>
      </c>
      <c r="AB437" s="50">
        <v>51</v>
      </c>
      <c r="AC437" s="50" t="s">
        <v>171</v>
      </c>
      <c r="AD437" s="50" t="s">
        <v>171</v>
      </c>
      <c r="AE437" s="50" t="s">
        <v>171</v>
      </c>
      <c r="AF437" s="50">
        <v>42</v>
      </c>
      <c r="AG437" s="50" t="s">
        <v>171</v>
      </c>
      <c r="AH437" s="50" t="s">
        <v>171</v>
      </c>
      <c r="AI437" s="50" t="s">
        <v>171</v>
      </c>
      <c r="AJ437" s="50" t="s">
        <v>171</v>
      </c>
      <c r="AK437" s="50">
        <v>21</v>
      </c>
      <c r="AL437" s="50">
        <v>20</v>
      </c>
    </row>
    <row r="438" spans="2:38">
      <c r="B438" s="60">
        <v>160</v>
      </c>
      <c r="C438" s="61" t="s">
        <v>21</v>
      </c>
      <c r="D438" s="5" t="str">
        <f t="shared" si="587"/>
        <v>ELE</v>
      </c>
      <c r="E438" s="61" t="s">
        <v>170</v>
      </c>
      <c r="F438" s="5" t="str">
        <f t="shared" si="556"/>
        <v>IT</v>
      </c>
      <c r="G438" s="36" t="str">
        <f t="shared" si="588"/>
        <v>PASTI</v>
      </c>
      <c r="H438" s="5" t="s">
        <v>169</v>
      </c>
      <c r="I438" s="52" t="s">
        <v>224</v>
      </c>
      <c r="J438" s="52" t="s">
        <v>224</v>
      </c>
      <c r="K438" s="52" t="s">
        <v>224</v>
      </c>
      <c r="L438" s="52" t="str">
        <f t="shared" si="589"/>
        <v/>
      </c>
      <c r="M438" s="44" t="str">
        <f t="shared" si="586"/>
        <v/>
      </c>
      <c r="N438" s="44">
        <f t="shared" si="584"/>
        <v>0.04</v>
      </c>
      <c r="O438" s="44" t="str">
        <f t="shared" si="585"/>
        <v/>
      </c>
      <c r="P438" s="32"/>
      <c r="Q438" s="32"/>
      <c r="R438" s="49" t="s">
        <v>171</v>
      </c>
      <c r="S438" s="51" t="s">
        <v>171</v>
      </c>
      <c r="T438" s="51" t="s">
        <v>171</v>
      </c>
      <c r="U438" s="51" t="s">
        <v>171</v>
      </c>
      <c r="V438" s="51" t="s">
        <v>171</v>
      </c>
      <c r="W438" s="51" t="s">
        <v>171</v>
      </c>
      <c r="X438" s="51" t="s">
        <v>171</v>
      </c>
      <c r="Y438" s="51" t="s">
        <v>171</v>
      </c>
      <c r="Z438" s="51" t="s">
        <v>171</v>
      </c>
      <c r="AA438" s="51" t="s">
        <v>171</v>
      </c>
      <c r="AB438" s="51" t="s">
        <v>171</v>
      </c>
      <c r="AC438" s="51">
        <v>0.04</v>
      </c>
      <c r="AD438" s="51" t="s">
        <v>171</v>
      </c>
      <c r="AE438" s="51" t="s">
        <v>171</v>
      </c>
      <c r="AF438" s="51" t="s">
        <v>171</v>
      </c>
      <c r="AG438" s="51" t="s">
        <v>171</v>
      </c>
      <c r="AH438" s="51" t="s">
        <v>171</v>
      </c>
      <c r="AI438" s="51" t="s">
        <v>171</v>
      </c>
      <c r="AJ438" s="51" t="s">
        <v>171</v>
      </c>
      <c r="AK438" s="51" t="s">
        <v>171</v>
      </c>
      <c r="AL438" s="51" t="s">
        <v>171</v>
      </c>
    </row>
    <row r="439" spans="2:38">
      <c r="B439" s="26">
        <v>9</v>
      </c>
      <c r="C439" t="s">
        <v>1</v>
      </c>
      <c r="D439" s="6" t="str">
        <f>IF(SUM(I439:O439)=0,"\I: ","ELE")</f>
        <v xml:space="preserve">\I: </v>
      </c>
      <c r="E439" s="11" t="s">
        <v>70</v>
      </c>
      <c r="F439" s="34" t="s">
        <v>117</v>
      </c>
      <c r="G439" s="22" t="str">
        <f>$G$7</f>
        <v>PASTI</v>
      </c>
      <c r="H439" s="22" t="s">
        <v>40</v>
      </c>
      <c r="I439" s="42" t="str">
        <f>$L439</f>
        <v/>
      </c>
      <c r="J439" s="42" t="str">
        <f>$L439</f>
        <v/>
      </c>
      <c r="K439" s="42" t="str">
        <f>$L439</f>
        <v/>
      </c>
      <c r="L439" s="42" t="str">
        <f>IF(R439="","",R439/4)</f>
        <v/>
      </c>
      <c r="M439" s="43" t="str">
        <f>IF(SUM(S439:AB439)=0,"",SUM(S439:AB439))</f>
        <v/>
      </c>
      <c r="N439" s="43" t="str">
        <f>IF(SUM(AC439:AG439)=0,"",SUM(AC439:AG439))</f>
        <v/>
      </c>
      <c r="O439" s="43" t="str">
        <f>IF(SUM(AH439:AL439)=0,"",SUM(AH439:AL439))</f>
        <v/>
      </c>
      <c r="P439" s="32"/>
      <c r="Q439" s="32"/>
      <c r="R439" s="48" t="s">
        <v>171</v>
      </c>
      <c r="S439" s="50" t="s">
        <v>171</v>
      </c>
      <c r="T439" s="50" t="s">
        <v>171</v>
      </c>
      <c r="U439" s="50" t="s">
        <v>171</v>
      </c>
      <c r="V439" s="50" t="s">
        <v>171</v>
      </c>
      <c r="W439" s="50" t="s">
        <v>171</v>
      </c>
      <c r="X439" s="50" t="s">
        <v>171</v>
      </c>
      <c r="Y439" s="50" t="s">
        <v>171</v>
      </c>
      <c r="Z439" s="50" t="s">
        <v>171</v>
      </c>
      <c r="AA439" s="50" t="s">
        <v>171</v>
      </c>
      <c r="AB439" s="50" t="s">
        <v>171</v>
      </c>
      <c r="AC439" s="50" t="s">
        <v>171</v>
      </c>
      <c r="AD439" s="50" t="s">
        <v>171</v>
      </c>
      <c r="AE439" s="50" t="s">
        <v>171</v>
      </c>
      <c r="AF439" s="50" t="s">
        <v>171</v>
      </c>
      <c r="AG439" s="50" t="s">
        <v>171</v>
      </c>
      <c r="AH439" s="50" t="s">
        <v>171</v>
      </c>
      <c r="AI439" s="50" t="s">
        <v>171</v>
      </c>
      <c r="AJ439" s="50" t="s">
        <v>171</v>
      </c>
      <c r="AK439" s="50" t="s">
        <v>171</v>
      </c>
      <c r="AL439" s="50" t="s">
        <v>171</v>
      </c>
    </row>
    <row r="440" spans="2:38">
      <c r="B440" s="26"/>
      <c r="C440" s="23" t="s">
        <v>92</v>
      </c>
      <c r="D440" s="6" t="str">
        <f t="shared" ref="D440" si="590">IF(SUM(I440:O440)=0,"\I: ","ELE")</f>
        <v xml:space="preserve">\I: </v>
      </c>
      <c r="E440" s="11" t="s">
        <v>71</v>
      </c>
      <c r="F440" s="6" t="str">
        <f>F439</f>
        <v>LT</v>
      </c>
      <c r="G440" s="22" t="str">
        <f>$G$7</f>
        <v>PASTI</v>
      </c>
      <c r="H440" t="s">
        <v>41</v>
      </c>
      <c r="I440" s="42" t="str">
        <f>IF(SUM(I441:I443)=0,"",SUM(I441:I443))</f>
        <v/>
      </c>
      <c r="J440" s="42" t="str">
        <f t="shared" ref="J440:L440" si="591">IF(SUM(J441:J443)=0,"",SUM(J441:J443))</f>
        <v/>
      </c>
      <c r="K440" s="42" t="str">
        <f t="shared" si="591"/>
        <v/>
      </c>
      <c r="L440" s="42" t="str">
        <f t="shared" si="591"/>
        <v/>
      </c>
      <c r="M440" s="43" t="str">
        <f>IF(SUM(M441:M443)=0,"",SUM(M441:M443))</f>
        <v/>
      </c>
      <c r="N440" s="43" t="str">
        <f t="shared" ref="N440:O440" si="592">IF(SUM(N441:N443)=0,"",SUM(N441:N443))</f>
        <v/>
      </c>
      <c r="O440" s="43" t="str">
        <f t="shared" si="592"/>
        <v/>
      </c>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row>
    <row r="441" spans="2:38">
      <c r="B441" s="26">
        <v>14</v>
      </c>
      <c r="C441" s="30" t="s">
        <v>2</v>
      </c>
      <c r="D441" s="6" t="s">
        <v>90</v>
      </c>
      <c r="E441" s="26"/>
      <c r="F441" s="6" t="str">
        <f t="shared" ref="F441:F465" si="593">F440</f>
        <v>LT</v>
      </c>
      <c r="G441" s="6" t="s">
        <v>90</v>
      </c>
      <c r="H441" s="28"/>
      <c r="I441" s="33" t="str">
        <f>$L441</f>
        <v/>
      </c>
      <c r="J441" s="33" t="str">
        <f t="shared" ref="I441:K443" si="594">$L441</f>
        <v/>
      </c>
      <c r="K441" s="33" t="str">
        <f t="shared" si="594"/>
        <v/>
      </c>
      <c r="L441" s="33" t="str">
        <f>IF(R441="","",R441/4)</f>
        <v/>
      </c>
      <c r="M441" s="33" t="str">
        <f>IF(SUM(S441:AB441)=0,"",SUM(S441:AB441))</f>
        <v/>
      </c>
      <c r="N441" s="33" t="str">
        <f>IF(SUM(AC441:AG441)=0,"",SUM(AC441:AG441))</f>
        <v/>
      </c>
      <c r="O441" s="33" t="str">
        <f>IF(SUM(AH441:AL441)=0,"",SUM(AH441:AL441))</f>
        <v/>
      </c>
      <c r="P441" s="33"/>
      <c r="Q441" s="33"/>
      <c r="R441" s="48" t="s">
        <v>171</v>
      </c>
      <c r="S441" s="50" t="s">
        <v>171</v>
      </c>
      <c r="T441" s="50" t="s">
        <v>171</v>
      </c>
      <c r="U441" s="50" t="s">
        <v>171</v>
      </c>
      <c r="V441" s="50" t="s">
        <v>171</v>
      </c>
      <c r="W441" s="50" t="s">
        <v>171</v>
      </c>
      <c r="X441" s="50" t="s">
        <v>171</v>
      </c>
      <c r="Y441" s="50" t="s">
        <v>171</v>
      </c>
      <c r="Z441" s="50" t="s">
        <v>171</v>
      </c>
      <c r="AA441" s="50" t="s">
        <v>171</v>
      </c>
      <c r="AB441" s="50" t="s">
        <v>171</v>
      </c>
      <c r="AC441" s="50" t="s">
        <v>171</v>
      </c>
      <c r="AD441" s="50" t="s">
        <v>171</v>
      </c>
      <c r="AE441" s="50" t="s">
        <v>171</v>
      </c>
      <c r="AF441" s="50" t="s">
        <v>171</v>
      </c>
      <c r="AG441" s="50" t="s">
        <v>171</v>
      </c>
      <c r="AH441" s="50" t="s">
        <v>171</v>
      </c>
      <c r="AI441" s="50" t="s">
        <v>171</v>
      </c>
      <c r="AJ441" s="50" t="s">
        <v>171</v>
      </c>
      <c r="AK441" s="50" t="s">
        <v>171</v>
      </c>
      <c r="AL441" s="50" t="s">
        <v>171</v>
      </c>
    </row>
    <row r="442" spans="2:38">
      <c r="B442" s="26">
        <v>19</v>
      </c>
      <c r="C442" s="30" t="s">
        <v>99</v>
      </c>
      <c r="D442" s="6" t="s">
        <v>90</v>
      </c>
      <c r="E442" s="26"/>
      <c r="F442" s="6" t="str">
        <f t="shared" si="593"/>
        <v>LT</v>
      </c>
      <c r="G442" s="6" t="s">
        <v>90</v>
      </c>
      <c r="H442" s="28"/>
      <c r="I442" s="33" t="str">
        <f t="shared" si="594"/>
        <v/>
      </c>
      <c r="J442" s="33" t="str">
        <f t="shared" si="594"/>
        <v/>
      </c>
      <c r="K442" s="33" t="str">
        <f t="shared" si="594"/>
        <v/>
      </c>
      <c r="L442" s="33" t="str">
        <f>IF(R442="","",R442/4)</f>
        <v/>
      </c>
      <c r="M442" s="33" t="str">
        <f t="shared" ref="M442:M443" si="595">IF(SUM(S442:AB442)=0,"",SUM(S442:AB442))</f>
        <v/>
      </c>
      <c r="N442" s="33" t="str">
        <f t="shared" ref="N442:N443" si="596">IF(SUM(AC442:AG442)=0,"",SUM(AC442:AG442))</f>
        <v/>
      </c>
      <c r="O442" s="33" t="str">
        <f t="shared" ref="O442:O443" si="597">IF(SUM(AH442:AL442)=0,"",SUM(AH442:AL442))</f>
        <v/>
      </c>
      <c r="P442" s="33"/>
      <c r="Q442" s="33"/>
      <c r="R442" s="48" t="s">
        <v>171</v>
      </c>
      <c r="S442" s="50" t="s">
        <v>171</v>
      </c>
      <c r="T442" s="50" t="s">
        <v>171</v>
      </c>
      <c r="U442" s="50" t="s">
        <v>171</v>
      </c>
      <c r="V442" s="50" t="s">
        <v>171</v>
      </c>
      <c r="W442" s="50" t="s">
        <v>171</v>
      </c>
      <c r="X442" s="50" t="s">
        <v>171</v>
      </c>
      <c r="Y442" s="50" t="s">
        <v>171</v>
      </c>
      <c r="Z442" s="50" t="s">
        <v>171</v>
      </c>
      <c r="AA442" s="50" t="s">
        <v>171</v>
      </c>
      <c r="AB442" s="50" t="s">
        <v>171</v>
      </c>
      <c r="AC442" s="50" t="s">
        <v>171</v>
      </c>
      <c r="AD442" s="50" t="s">
        <v>171</v>
      </c>
      <c r="AE442" s="50" t="s">
        <v>171</v>
      </c>
      <c r="AF442" s="50" t="s">
        <v>171</v>
      </c>
      <c r="AG442" s="50" t="s">
        <v>171</v>
      </c>
      <c r="AH442" s="50" t="s">
        <v>171</v>
      </c>
      <c r="AI442" s="50" t="s">
        <v>171</v>
      </c>
      <c r="AJ442" s="50" t="s">
        <v>171</v>
      </c>
      <c r="AK442" s="50" t="s">
        <v>171</v>
      </c>
      <c r="AL442" s="50" t="s">
        <v>171</v>
      </c>
    </row>
    <row r="443" spans="2:38">
      <c r="B443" s="26">
        <v>24</v>
      </c>
      <c r="C443" s="30" t="s">
        <v>4</v>
      </c>
      <c r="D443" s="6" t="s">
        <v>90</v>
      </c>
      <c r="E443" s="26"/>
      <c r="F443" s="6" t="str">
        <f t="shared" si="593"/>
        <v>LT</v>
      </c>
      <c r="G443" s="6" t="s">
        <v>90</v>
      </c>
      <c r="H443" s="28"/>
      <c r="I443" s="33" t="str">
        <f t="shared" si="594"/>
        <v/>
      </c>
      <c r="J443" s="33" t="str">
        <f t="shared" si="594"/>
        <v/>
      </c>
      <c r="K443" s="33" t="str">
        <f t="shared" si="594"/>
        <v/>
      </c>
      <c r="L443" s="33" t="str">
        <f>IF(R443="","",R443/4)</f>
        <v/>
      </c>
      <c r="M443" s="33" t="str">
        <f t="shared" si="595"/>
        <v/>
      </c>
      <c r="N443" s="33" t="str">
        <f t="shared" si="596"/>
        <v/>
      </c>
      <c r="O443" s="33" t="str">
        <f t="shared" si="597"/>
        <v/>
      </c>
      <c r="P443" s="33"/>
      <c r="Q443" s="33"/>
      <c r="R443" s="48" t="s">
        <v>171</v>
      </c>
      <c r="S443" s="50" t="s">
        <v>171</v>
      </c>
      <c r="T443" s="50" t="s">
        <v>171</v>
      </c>
      <c r="U443" s="50" t="s">
        <v>171</v>
      </c>
      <c r="V443" s="50" t="s">
        <v>171</v>
      </c>
      <c r="W443" s="50" t="s">
        <v>171</v>
      </c>
      <c r="X443" s="50" t="s">
        <v>171</v>
      </c>
      <c r="Y443" s="50" t="s">
        <v>171</v>
      </c>
      <c r="Z443" s="50" t="s">
        <v>171</v>
      </c>
      <c r="AA443" s="50" t="s">
        <v>171</v>
      </c>
      <c r="AB443" s="50" t="s">
        <v>171</v>
      </c>
      <c r="AC443" s="50" t="s">
        <v>171</v>
      </c>
      <c r="AD443" s="50" t="s">
        <v>171</v>
      </c>
      <c r="AE443" s="50" t="s">
        <v>171</v>
      </c>
      <c r="AF443" s="50" t="s">
        <v>171</v>
      </c>
      <c r="AG443" s="50" t="s">
        <v>171</v>
      </c>
      <c r="AH443" s="50" t="s">
        <v>171</v>
      </c>
      <c r="AI443" s="50" t="s">
        <v>171</v>
      </c>
      <c r="AJ443" s="50" t="s">
        <v>171</v>
      </c>
      <c r="AK443" s="50" t="s">
        <v>171</v>
      </c>
      <c r="AL443" s="50" t="s">
        <v>171</v>
      </c>
    </row>
    <row r="444" spans="2:38">
      <c r="B444" s="26"/>
      <c r="C444" s="23" t="s">
        <v>92</v>
      </c>
      <c r="D444" s="6" t="str">
        <f t="shared" ref="D444" si="598">IF(SUM(I444:O444)=0,"\I: ","ELE")</f>
        <v xml:space="preserve">\I: </v>
      </c>
      <c r="E444" s="11" t="s">
        <v>75</v>
      </c>
      <c r="F444" s="6" t="str">
        <f t="shared" si="593"/>
        <v>LT</v>
      </c>
      <c r="G444" s="22" t="str">
        <f>$G$7</f>
        <v>PASTI</v>
      </c>
      <c r="H444" t="s">
        <v>45</v>
      </c>
      <c r="I444" s="42" t="str">
        <f>IF(SUM(I445:I447)=0,"",SUM(I445:I447))</f>
        <v/>
      </c>
      <c r="J444" s="42" t="str">
        <f t="shared" ref="J444:K444" si="599">IF(SUM(J445:J447)=0,"",SUM(J445:J447))</f>
        <v/>
      </c>
      <c r="K444" s="42" t="str">
        <f t="shared" si="599"/>
        <v/>
      </c>
      <c r="L444" s="42" t="str">
        <f>IF(SUM(L445:L447)=0,"",SUM(L445:L447))</f>
        <v/>
      </c>
      <c r="M444" s="43" t="str">
        <f>IF(SUM(M445:M447)=0,"",SUM(M445:M447))</f>
        <v/>
      </c>
      <c r="N444" s="43" t="str">
        <f>IF(SUM(N445:N447)=0,"",SUM(N445:N447))</f>
        <v/>
      </c>
      <c r="O444" s="43" t="str">
        <f>IF(SUM(O445:O447)=0,"",SUM(O445:O447))</f>
        <v/>
      </c>
      <c r="P444" s="32"/>
      <c r="Q444" s="32"/>
      <c r="R444" s="43"/>
      <c r="S444" s="43"/>
      <c r="T444" s="43"/>
      <c r="U444" s="43"/>
      <c r="V444" s="43"/>
      <c r="W444" s="43"/>
      <c r="X444" s="43"/>
      <c r="Y444" s="43"/>
      <c r="Z444" s="43"/>
      <c r="AA444" s="43"/>
      <c r="AB444" s="43" t="s">
        <v>171</v>
      </c>
      <c r="AC444" s="43"/>
      <c r="AD444" s="43"/>
      <c r="AE444" s="43"/>
      <c r="AF444" s="43"/>
      <c r="AG444" s="43" t="s">
        <v>171</v>
      </c>
      <c r="AH444" s="43"/>
      <c r="AI444" s="43"/>
      <c r="AJ444" s="43"/>
      <c r="AK444" s="43"/>
      <c r="AL444" s="43"/>
    </row>
    <row r="445" spans="2:38">
      <c r="B445" s="26">
        <v>35</v>
      </c>
      <c r="C445" s="30" t="s">
        <v>2</v>
      </c>
      <c r="D445" s="6" t="s">
        <v>90</v>
      </c>
      <c r="E445" s="26"/>
      <c r="F445" s="6" t="str">
        <f t="shared" si="593"/>
        <v>LT</v>
      </c>
      <c r="G445" s="6" t="s">
        <v>90</v>
      </c>
      <c r="H445" s="28"/>
      <c r="I445" s="33" t="str">
        <f t="shared" ref="I445:K449" si="600">$L445</f>
        <v/>
      </c>
      <c r="J445" s="33" t="str">
        <f t="shared" si="600"/>
        <v/>
      </c>
      <c r="K445" s="33" t="str">
        <f t="shared" si="600"/>
        <v/>
      </c>
      <c r="L445" s="33" t="str">
        <f>IF(R445="","",R445/4)</f>
        <v/>
      </c>
      <c r="M445" s="33" t="str">
        <f>IF(SUM(S445:AB445)=0,"",SUM(S445:AB445))</f>
        <v/>
      </c>
      <c r="N445" s="33" t="str">
        <f>IF(SUM(AC445:AG445)=0,"",SUM(AC445:AG445))</f>
        <v/>
      </c>
      <c r="O445" s="33" t="str">
        <f>IF(SUM(AH445:AL445)=0,"",SUM(AH445:AL445))</f>
        <v/>
      </c>
      <c r="P445" s="33"/>
      <c r="Q445" s="33"/>
      <c r="R445" s="48" t="s">
        <v>171</v>
      </c>
      <c r="S445" s="50" t="s">
        <v>171</v>
      </c>
      <c r="T445" s="50" t="s">
        <v>171</v>
      </c>
      <c r="U445" s="50" t="s">
        <v>171</v>
      </c>
      <c r="V445" s="50" t="s">
        <v>171</v>
      </c>
      <c r="W445" s="50" t="s">
        <v>171</v>
      </c>
      <c r="X445" s="50" t="s">
        <v>171</v>
      </c>
      <c r="Y445" s="50" t="s">
        <v>171</v>
      </c>
      <c r="Z445" s="50" t="s">
        <v>171</v>
      </c>
      <c r="AA445" s="50" t="s">
        <v>171</v>
      </c>
      <c r="AB445" s="50" t="s">
        <v>171</v>
      </c>
      <c r="AC445" s="50" t="s">
        <v>171</v>
      </c>
      <c r="AD445" s="50" t="s">
        <v>171</v>
      </c>
      <c r="AE445" s="50" t="s">
        <v>171</v>
      </c>
      <c r="AF445" s="50" t="s">
        <v>171</v>
      </c>
      <c r="AG445" s="50" t="s">
        <v>171</v>
      </c>
      <c r="AH445" s="50" t="s">
        <v>171</v>
      </c>
      <c r="AI445" s="50" t="s">
        <v>171</v>
      </c>
      <c r="AJ445" s="50" t="s">
        <v>171</v>
      </c>
      <c r="AK445" s="50" t="s">
        <v>171</v>
      </c>
      <c r="AL445" s="50" t="s">
        <v>171</v>
      </c>
    </row>
    <row r="446" spans="2:38">
      <c r="B446" s="26">
        <v>40</v>
      </c>
      <c r="C446" s="30" t="s">
        <v>99</v>
      </c>
      <c r="D446" s="6" t="s">
        <v>90</v>
      </c>
      <c r="E446" s="26"/>
      <c r="F446" s="6" t="str">
        <f t="shared" si="593"/>
        <v>LT</v>
      </c>
      <c r="G446" s="6" t="s">
        <v>90</v>
      </c>
      <c r="H446" s="28"/>
      <c r="I446" s="33" t="str">
        <f t="shared" si="600"/>
        <v/>
      </c>
      <c r="J446" s="33" t="str">
        <f t="shared" si="600"/>
        <v/>
      </c>
      <c r="K446" s="33" t="str">
        <f t="shared" si="600"/>
        <v/>
      </c>
      <c r="L446" s="33" t="str">
        <f>IF(R446="","",R446/4)</f>
        <v/>
      </c>
      <c r="M446" s="33" t="str">
        <f t="shared" ref="M446:M447" si="601">IF(SUM(S446:AB446)=0,"",SUM(S446:AB446))</f>
        <v/>
      </c>
      <c r="N446" s="33" t="str">
        <f t="shared" ref="N446:N447" si="602">IF(SUM(AC446:AG446)=0,"",SUM(AC446:AG446))</f>
        <v/>
      </c>
      <c r="O446" s="33" t="str">
        <f t="shared" ref="O446:O447" si="603">IF(SUM(AH446:AL446)=0,"",SUM(AH446:AL446))</f>
        <v/>
      </c>
      <c r="P446" s="33"/>
      <c r="Q446" s="33"/>
      <c r="R446" s="48" t="s">
        <v>171</v>
      </c>
      <c r="S446" s="50" t="s">
        <v>171</v>
      </c>
      <c r="T446" s="50" t="s">
        <v>171</v>
      </c>
      <c r="U446" s="50" t="s">
        <v>171</v>
      </c>
      <c r="V446" s="50" t="s">
        <v>171</v>
      </c>
      <c r="W446" s="50" t="s">
        <v>171</v>
      </c>
      <c r="X446" s="50" t="s">
        <v>171</v>
      </c>
      <c r="Y446" s="50" t="s">
        <v>171</v>
      </c>
      <c r="Z446" s="50" t="s">
        <v>171</v>
      </c>
      <c r="AA446" s="50" t="s">
        <v>171</v>
      </c>
      <c r="AB446" s="50" t="s">
        <v>171</v>
      </c>
      <c r="AC446" s="50" t="s">
        <v>171</v>
      </c>
      <c r="AD446" s="50" t="s">
        <v>171</v>
      </c>
      <c r="AE446" s="50" t="s">
        <v>171</v>
      </c>
      <c r="AF446" s="50" t="s">
        <v>171</v>
      </c>
      <c r="AG446" s="50" t="s">
        <v>171</v>
      </c>
      <c r="AH446" s="50" t="s">
        <v>171</v>
      </c>
      <c r="AI446" s="50" t="s">
        <v>171</v>
      </c>
      <c r="AJ446" s="50" t="s">
        <v>171</v>
      </c>
      <c r="AK446" s="50" t="s">
        <v>171</v>
      </c>
      <c r="AL446" s="50" t="s">
        <v>171</v>
      </c>
    </row>
    <row r="447" spans="2:38">
      <c r="B447" s="26">
        <v>45</v>
      </c>
      <c r="C447" s="30" t="s">
        <v>4</v>
      </c>
      <c r="D447" s="6" t="s">
        <v>90</v>
      </c>
      <c r="E447" s="26"/>
      <c r="F447" s="6" t="str">
        <f t="shared" si="593"/>
        <v>LT</v>
      </c>
      <c r="G447" s="6" t="s">
        <v>90</v>
      </c>
      <c r="H447" s="28"/>
      <c r="I447" s="33" t="str">
        <f t="shared" si="600"/>
        <v/>
      </c>
      <c r="J447" s="33" t="str">
        <f t="shared" si="600"/>
        <v/>
      </c>
      <c r="K447" s="33" t="str">
        <f t="shared" si="600"/>
        <v/>
      </c>
      <c r="L447" s="33" t="str">
        <f>IF(R447="","",R447/4)</f>
        <v/>
      </c>
      <c r="M447" s="33" t="str">
        <f t="shared" si="601"/>
        <v/>
      </c>
      <c r="N447" s="33" t="str">
        <f t="shared" si="602"/>
        <v/>
      </c>
      <c r="O447" s="33" t="str">
        <f t="shared" si="603"/>
        <v/>
      </c>
      <c r="P447" s="33"/>
      <c r="Q447" s="33"/>
      <c r="R447" s="48" t="s">
        <v>171</v>
      </c>
      <c r="S447" s="50" t="s">
        <v>171</v>
      </c>
      <c r="T447" s="50" t="s">
        <v>171</v>
      </c>
      <c r="U447" s="50" t="s">
        <v>171</v>
      </c>
      <c r="V447" s="50" t="s">
        <v>171</v>
      </c>
      <c r="W447" s="50" t="s">
        <v>171</v>
      </c>
      <c r="X447" s="50" t="s">
        <v>171</v>
      </c>
      <c r="Y447" s="50" t="s">
        <v>171</v>
      </c>
      <c r="Z447" s="50" t="s">
        <v>171</v>
      </c>
      <c r="AA447" s="50" t="s">
        <v>171</v>
      </c>
      <c r="AB447" s="50" t="s">
        <v>171</v>
      </c>
      <c r="AC447" s="50" t="s">
        <v>171</v>
      </c>
      <c r="AD447" s="50" t="s">
        <v>171</v>
      </c>
      <c r="AE447" s="50" t="s">
        <v>171</v>
      </c>
      <c r="AF447" s="50" t="s">
        <v>171</v>
      </c>
      <c r="AG447" s="50" t="s">
        <v>171</v>
      </c>
      <c r="AH447" s="50" t="s">
        <v>171</v>
      </c>
      <c r="AI447" s="50" t="s">
        <v>171</v>
      </c>
      <c r="AJ447" s="50" t="s">
        <v>171</v>
      </c>
      <c r="AK447" s="50" t="s">
        <v>171</v>
      </c>
      <c r="AL447" s="50" t="s">
        <v>171</v>
      </c>
    </row>
    <row r="448" spans="2:38">
      <c r="B448" s="31">
        <v>51</v>
      </c>
      <c r="C448" t="s">
        <v>7</v>
      </c>
      <c r="D448" s="6" t="str">
        <f t="shared" ref="D448:D450" si="604">IF(SUM(I448:O448)=0,"\I: ","ELE")</f>
        <v>ELE</v>
      </c>
      <c r="E448" s="11" t="s">
        <v>76</v>
      </c>
      <c r="F448" s="6" t="str">
        <f t="shared" si="593"/>
        <v>LT</v>
      </c>
      <c r="G448" s="22" t="str">
        <f t="shared" ref="G448:G450" si="605">$G$7</f>
        <v>PASTI</v>
      </c>
      <c r="H448" t="s">
        <v>46</v>
      </c>
      <c r="I448" s="42" t="str">
        <f t="shared" si="600"/>
        <v/>
      </c>
      <c r="J448" s="42" t="str">
        <f t="shared" si="600"/>
        <v/>
      </c>
      <c r="K448" s="42" t="str">
        <f t="shared" si="600"/>
        <v/>
      </c>
      <c r="L448" s="42" t="str">
        <f>IF(R448="","",R448/4)</f>
        <v/>
      </c>
      <c r="M448" s="43" t="str">
        <f>IF(SUM(S448:AB448)=0,"",SUM(S448:AB448))</f>
        <v/>
      </c>
      <c r="N448" s="43">
        <f>IF(SUM(AC448:AG448)=0,"",SUM(AC448:AG448))</f>
        <v>9</v>
      </c>
      <c r="O448" s="43" t="str">
        <f>IF(SUM(AH448:AL448)=0,"",SUM(AH448:AL448))</f>
        <v/>
      </c>
      <c r="P448" s="32"/>
      <c r="Q448" s="32"/>
      <c r="R448" s="48" t="s">
        <v>171</v>
      </c>
      <c r="S448" s="50" t="s">
        <v>171</v>
      </c>
      <c r="T448" s="50" t="s">
        <v>171</v>
      </c>
      <c r="U448" s="50" t="s">
        <v>171</v>
      </c>
      <c r="V448" s="50" t="s">
        <v>171</v>
      </c>
      <c r="W448" s="50" t="s">
        <v>171</v>
      </c>
      <c r="X448" s="50" t="s">
        <v>171</v>
      </c>
      <c r="Y448" s="50" t="s">
        <v>171</v>
      </c>
      <c r="Z448" s="50" t="s">
        <v>171</v>
      </c>
      <c r="AA448" s="50" t="s">
        <v>171</v>
      </c>
      <c r="AB448" s="50" t="s">
        <v>171</v>
      </c>
      <c r="AC448" s="50" t="s">
        <v>171</v>
      </c>
      <c r="AD448" s="50">
        <v>9</v>
      </c>
      <c r="AE448" s="50" t="s">
        <v>171</v>
      </c>
      <c r="AF448" s="50" t="s">
        <v>171</v>
      </c>
      <c r="AG448" s="50" t="s">
        <v>171</v>
      </c>
      <c r="AH448" s="50" t="s">
        <v>171</v>
      </c>
      <c r="AI448" s="50" t="s">
        <v>171</v>
      </c>
      <c r="AJ448" s="50" t="s">
        <v>171</v>
      </c>
      <c r="AK448" s="50" t="s">
        <v>171</v>
      </c>
      <c r="AL448" s="50" t="s">
        <v>171</v>
      </c>
    </row>
    <row r="449" spans="2:38">
      <c r="B449" s="26">
        <v>56</v>
      </c>
      <c r="C449" t="s">
        <v>8</v>
      </c>
      <c r="D449" s="6" t="str">
        <f t="shared" si="604"/>
        <v xml:space="preserve">\I: </v>
      </c>
      <c r="E449" s="11" t="s">
        <v>77</v>
      </c>
      <c r="F449" s="6" t="str">
        <f t="shared" si="593"/>
        <v>LT</v>
      </c>
      <c r="G449" s="22" t="str">
        <f t="shared" si="605"/>
        <v>PASTI</v>
      </c>
      <c r="H449" t="s">
        <v>47</v>
      </c>
      <c r="I449" s="42" t="str">
        <f t="shared" si="600"/>
        <v/>
      </c>
      <c r="J449" s="42" t="str">
        <f t="shared" si="600"/>
        <v/>
      </c>
      <c r="K449" s="42" t="str">
        <f t="shared" si="600"/>
        <v/>
      </c>
      <c r="L449" s="42" t="str">
        <f>IF(R449="","",R449/4)</f>
        <v/>
      </c>
      <c r="M449" s="43" t="str">
        <f t="shared" ref="M449" si="606">IF(SUM(S449:AB449)=0,"",SUM(S449:AB449))</f>
        <v/>
      </c>
      <c r="N449" s="43" t="str">
        <f t="shared" ref="N449" si="607">IF(SUM(AC449:AG449)=0,"",SUM(AC449:AG449))</f>
        <v/>
      </c>
      <c r="O449" s="43" t="str">
        <f t="shared" ref="O449" si="608">IF(SUM(AH449:AL449)=0,"",SUM(AH449:AL449))</f>
        <v/>
      </c>
      <c r="P449" s="32"/>
      <c r="Q449" s="32"/>
      <c r="R449" s="48" t="s">
        <v>171</v>
      </c>
      <c r="S449" s="50" t="s">
        <v>171</v>
      </c>
      <c r="T449" s="50" t="s">
        <v>171</v>
      </c>
      <c r="U449" s="50" t="s">
        <v>171</v>
      </c>
      <c r="V449" s="50" t="s">
        <v>171</v>
      </c>
      <c r="W449" s="50" t="s">
        <v>171</v>
      </c>
      <c r="X449" s="50" t="s">
        <v>171</v>
      </c>
      <c r="Y449" s="50" t="s">
        <v>171</v>
      </c>
      <c r="Z449" s="50" t="s">
        <v>171</v>
      </c>
      <c r="AA449" s="50" t="s">
        <v>171</v>
      </c>
      <c r="AB449" s="50" t="s">
        <v>171</v>
      </c>
      <c r="AC449" s="50" t="s">
        <v>171</v>
      </c>
      <c r="AD449" s="50" t="s">
        <v>171</v>
      </c>
      <c r="AE449" s="50" t="s">
        <v>171</v>
      </c>
      <c r="AF449" s="50" t="s">
        <v>171</v>
      </c>
      <c r="AG449" s="50" t="s">
        <v>171</v>
      </c>
      <c r="AH449" s="50" t="s">
        <v>171</v>
      </c>
      <c r="AI449" s="50" t="s">
        <v>171</v>
      </c>
      <c r="AJ449" s="50" t="s">
        <v>171</v>
      </c>
      <c r="AK449" s="50" t="s">
        <v>171</v>
      </c>
      <c r="AL449" s="50" t="s">
        <v>171</v>
      </c>
    </row>
    <row r="450" spans="2:38">
      <c r="B450" s="26"/>
      <c r="C450" s="23" t="s">
        <v>93</v>
      </c>
      <c r="D450" s="6" t="str">
        <f t="shared" si="604"/>
        <v>ELE</v>
      </c>
      <c r="E450" s="11" t="s">
        <v>78</v>
      </c>
      <c r="F450" s="6" t="str">
        <f t="shared" si="593"/>
        <v>LT</v>
      </c>
      <c r="G450" s="22" t="str">
        <f t="shared" si="605"/>
        <v>PASTI</v>
      </c>
      <c r="H450" t="s">
        <v>48</v>
      </c>
      <c r="I450" s="42">
        <f>IF(SUM(I451:I453)=0,"",SUM(I451:I453))</f>
        <v>210</v>
      </c>
      <c r="J450" s="42">
        <f t="shared" ref="J450:K450" si="609">IF(SUM(J451:J453)=0,"",SUM(J451:J453))</f>
        <v>210</v>
      </c>
      <c r="K450" s="42">
        <f t="shared" si="609"/>
        <v>210</v>
      </c>
      <c r="L450" s="42">
        <f>IF(SUM(L451:L453)=0,"",SUM(L451:L453))</f>
        <v>210</v>
      </c>
      <c r="M450" s="43">
        <f>IF(SUM(M451:M453)=0,"",SUM(M451:M453))</f>
        <v>603.5</v>
      </c>
      <c r="N450" s="43" t="str">
        <f>IF(SUM(N451:N453)=0,"",SUM(N451:N453))</f>
        <v/>
      </c>
      <c r="O450" s="43" t="str">
        <f>IF(SUM(O451:O453)=0,"",SUM(O451:O453))</f>
        <v/>
      </c>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row>
    <row r="451" spans="2:38">
      <c r="B451" s="26">
        <v>61</v>
      </c>
      <c r="C451" s="29" t="s">
        <v>4</v>
      </c>
      <c r="D451" s="6" t="s">
        <v>90</v>
      </c>
      <c r="E451" s="27"/>
      <c r="F451" s="6" t="str">
        <f t="shared" si="593"/>
        <v>LT</v>
      </c>
      <c r="G451" s="6" t="s">
        <v>90</v>
      </c>
      <c r="H451" s="28"/>
      <c r="I451" s="33">
        <f t="shared" ref="I451:K459" si="610">$L451</f>
        <v>210</v>
      </c>
      <c r="J451" s="33">
        <f t="shared" si="610"/>
        <v>210</v>
      </c>
      <c r="K451" s="33">
        <f t="shared" si="610"/>
        <v>210</v>
      </c>
      <c r="L451" s="33">
        <f t="shared" ref="L451:L456" si="611">IF(R451="","",R451/4)</f>
        <v>210</v>
      </c>
      <c r="M451" s="33">
        <f t="shared" ref="M451:M456" si="612">IF(SUM(S451:AB451)=0,"",SUM(S451:AB451))</f>
        <v>603.5</v>
      </c>
      <c r="N451" s="33" t="str">
        <f t="shared" ref="N451:N456" si="613">IF(SUM(AC451:AG451)=0,"",SUM(AC451:AG451))</f>
        <v/>
      </c>
      <c r="O451" s="33" t="str">
        <f t="shared" ref="O451:O456" si="614">IF(SUM(AH451:AL451)=0,"",SUM(AH451:AL451))</f>
        <v/>
      </c>
      <c r="P451" s="33"/>
      <c r="Q451" s="33"/>
      <c r="R451" s="48">
        <v>840</v>
      </c>
      <c r="S451" s="50">
        <v>23.5</v>
      </c>
      <c r="T451" s="50" t="s">
        <v>171</v>
      </c>
      <c r="U451" s="50" t="s">
        <v>171</v>
      </c>
      <c r="V451" s="50" t="s">
        <v>171</v>
      </c>
      <c r="W451" s="50" t="s">
        <v>171</v>
      </c>
      <c r="X451" s="50" t="s">
        <v>171</v>
      </c>
      <c r="Y451" s="50">
        <v>290</v>
      </c>
      <c r="Z451" s="50">
        <v>290</v>
      </c>
      <c r="AA451" s="50" t="s">
        <v>171</v>
      </c>
      <c r="AB451" s="50" t="s">
        <v>171</v>
      </c>
      <c r="AC451" s="50" t="s">
        <v>171</v>
      </c>
      <c r="AD451" s="50" t="s">
        <v>171</v>
      </c>
      <c r="AE451" s="50" t="s">
        <v>171</v>
      </c>
      <c r="AF451" s="50" t="s">
        <v>171</v>
      </c>
      <c r="AG451" s="50" t="s">
        <v>171</v>
      </c>
      <c r="AH451" s="50" t="s">
        <v>171</v>
      </c>
      <c r="AI451" s="50" t="s">
        <v>171</v>
      </c>
      <c r="AJ451" s="50" t="s">
        <v>171</v>
      </c>
      <c r="AK451" s="50" t="s">
        <v>171</v>
      </c>
      <c r="AL451" s="50" t="s">
        <v>171</v>
      </c>
    </row>
    <row r="452" spans="2:38">
      <c r="B452" s="26">
        <v>71</v>
      </c>
      <c r="C452" s="29" t="s">
        <v>10</v>
      </c>
      <c r="D452" s="6" t="s">
        <v>90</v>
      </c>
      <c r="E452" s="27"/>
      <c r="F452" s="6" t="str">
        <f t="shared" si="593"/>
        <v>LT</v>
      </c>
      <c r="G452" s="6" t="s">
        <v>90</v>
      </c>
      <c r="H452" s="28"/>
      <c r="I452" s="33" t="str">
        <f t="shared" si="610"/>
        <v/>
      </c>
      <c r="J452" s="33" t="str">
        <f t="shared" si="610"/>
        <v/>
      </c>
      <c r="K452" s="33" t="str">
        <f t="shared" si="610"/>
        <v/>
      </c>
      <c r="L452" s="33" t="str">
        <f t="shared" si="611"/>
        <v/>
      </c>
      <c r="M452" s="33" t="str">
        <f t="shared" si="612"/>
        <v/>
      </c>
      <c r="N452" s="33" t="str">
        <f t="shared" si="613"/>
        <v/>
      </c>
      <c r="O452" s="33" t="str">
        <f t="shared" si="614"/>
        <v/>
      </c>
      <c r="P452" s="33"/>
      <c r="Q452" s="33"/>
      <c r="R452" s="48" t="s">
        <v>171</v>
      </c>
      <c r="S452" s="50" t="s">
        <v>171</v>
      </c>
      <c r="T452" s="50" t="s">
        <v>171</v>
      </c>
      <c r="U452" s="50" t="s">
        <v>171</v>
      </c>
      <c r="V452" s="50" t="s">
        <v>171</v>
      </c>
      <c r="W452" s="50" t="s">
        <v>171</v>
      </c>
      <c r="X452" s="50" t="s">
        <v>171</v>
      </c>
      <c r="Y452" s="50" t="s">
        <v>171</v>
      </c>
      <c r="Z452" s="50" t="s">
        <v>171</v>
      </c>
      <c r="AA452" s="50" t="s">
        <v>171</v>
      </c>
      <c r="AB452" s="50" t="s">
        <v>171</v>
      </c>
      <c r="AC452" s="50" t="s">
        <v>171</v>
      </c>
      <c r="AD452" s="50" t="s">
        <v>171</v>
      </c>
      <c r="AE452" s="50" t="s">
        <v>171</v>
      </c>
      <c r="AF452" s="50" t="s">
        <v>171</v>
      </c>
      <c r="AG452" s="50" t="s">
        <v>171</v>
      </c>
      <c r="AH452" s="50" t="s">
        <v>171</v>
      </c>
      <c r="AI452" s="50" t="s">
        <v>171</v>
      </c>
      <c r="AJ452" s="50" t="s">
        <v>171</v>
      </c>
      <c r="AK452" s="50" t="s">
        <v>171</v>
      </c>
      <c r="AL452" s="50" t="s">
        <v>171</v>
      </c>
    </row>
    <row r="453" spans="2:38">
      <c r="B453" s="26">
        <v>76</v>
      </c>
      <c r="C453" s="29" t="s">
        <v>101</v>
      </c>
      <c r="D453" s="6" t="s">
        <v>90</v>
      </c>
      <c r="E453" s="27"/>
      <c r="F453" s="6" t="str">
        <f t="shared" si="593"/>
        <v>LT</v>
      </c>
      <c r="G453" s="6" t="s">
        <v>90</v>
      </c>
      <c r="H453" s="28"/>
      <c r="I453" s="33" t="str">
        <f t="shared" si="610"/>
        <v/>
      </c>
      <c r="J453" s="33" t="str">
        <f t="shared" si="610"/>
        <v/>
      </c>
      <c r="K453" s="33" t="str">
        <f t="shared" si="610"/>
        <v/>
      </c>
      <c r="L453" s="33" t="str">
        <f t="shared" si="611"/>
        <v/>
      </c>
      <c r="M453" s="33" t="str">
        <f t="shared" si="612"/>
        <v/>
      </c>
      <c r="N453" s="33" t="str">
        <f t="shared" si="613"/>
        <v/>
      </c>
      <c r="O453" s="33" t="str">
        <f t="shared" si="614"/>
        <v/>
      </c>
      <c r="P453" s="33"/>
      <c r="Q453" s="33"/>
      <c r="R453" s="48" t="s">
        <v>171</v>
      </c>
      <c r="S453" s="50" t="s">
        <v>171</v>
      </c>
      <c r="T453" s="50" t="s">
        <v>171</v>
      </c>
      <c r="U453" s="50" t="s">
        <v>171</v>
      </c>
      <c r="V453" s="50" t="s">
        <v>171</v>
      </c>
      <c r="W453" s="50" t="s">
        <v>171</v>
      </c>
      <c r="X453" s="50" t="s">
        <v>171</v>
      </c>
      <c r="Y453" s="50" t="s">
        <v>171</v>
      </c>
      <c r="Z453" s="50" t="s">
        <v>171</v>
      </c>
      <c r="AA453" s="50" t="s">
        <v>171</v>
      </c>
      <c r="AB453" s="50" t="s">
        <v>171</v>
      </c>
      <c r="AC453" s="50" t="s">
        <v>171</v>
      </c>
      <c r="AD453" s="50" t="s">
        <v>171</v>
      </c>
      <c r="AE453" s="50" t="s">
        <v>171</v>
      </c>
      <c r="AF453" s="50" t="s">
        <v>171</v>
      </c>
      <c r="AG453" s="50" t="s">
        <v>171</v>
      </c>
      <c r="AH453" s="50" t="s">
        <v>171</v>
      </c>
      <c r="AI453" s="50" t="s">
        <v>171</v>
      </c>
      <c r="AJ453" s="50" t="s">
        <v>171</v>
      </c>
      <c r="AK453" s="50" t="s">
        <v>171</v>
      </c>
      <c r="AL453" s="50" t="s">
        <v>171</v>
      </c>
    </row>
    <row r="454" spans="2:38">
      <c r="B454" s="26">
        <v>81</v>
      </c>
      <c r="C454" t="s">
        <v>12</v>
      </c>
      <c r="D454" s="6" t="str">
        <f t="shared" ref="D454:D457" si="615">IF(SUM(I454:O454)=0,"\I: ","ELE")</f>
        <v xml:space="preserve">\I: </v>
      </c>
      <c r="E454" s="11" t="s">
        <v>74</v>
      </c>
      <c r="F454" s="6" t="str">
        <f t="shared" si="593"/>
        <v>LT</v>
      </c>
      <c r="G454" s="22" t="str">
        <f t="shared" ref="G454:G457" si="616">$G$7</f>
        <v>PASTI</v>
      </c>
      <c r="H454" t="s">
        <v>44</v>
      </c>
      <c r="I454" s="42" t="str">
        <f t="shared" si="610"/>
        <v/>
      </c>
      <c r="J454" s="42" t="str">
        <f t="shared" si="610"/>
        <v/>
      </c>
      <c r="K454" s="42" t="str">
        <f t="shared" si="610"/>
        <v/>
      </c>
      <c r="L454" s="42" t="str">
        <f t="shared" si="611"/>
        <v/>
      </c>
      <c r="M454" s="43" t="str">
        <f t="shared" si="612"/>
        <v/>
      </c>
      <c r="N454" s="43" t="str">
        <f t="shared" si="613"/>
        <v/>
      </c>
      <c r="O454" s="43" t="str">
        <f t="shared" si="614"/>
        <v/>
      </c>
      <c r="P454" s="32"/>
      <c r="Q454" s="32"/>
      <c r="R454" s="48" t="s">
        <v>171</v>
      </c>
      <c r="S454" s="50" t="s">
        <v>171</v>
      </c>
      <c r="T454" s="50" t="s">
        <v>171</v>
      </c>
      <c r="U454" s="50" t="s">
        <v>171</v>
      </c>
      <c r="V454" s="50" t="s">
        <v>171</v>
      </c>
      <c r="W454" s="50" t="s">
        <v>171</v>
      </c>
      <c r="X454" s="50" t="s">
        <v>171</v>
      </c>
      <c r="Y454" s="50" t="s">
        <v>171</v>
      </c>
      <c r="Z454" s="50" t="s">
        <v>171</v>
      </c>
      <c r="AA454" s="50" t="s">
        <v>171</v>
      </c>
      <c r="AB454" s="50" t="s">
        <v>171</v>
      </c>
      <c r="AC454" s="50" t="s">
        <v>171</v>
      </c>
      <c r="AD454" s="50" t="s">
        <v>171</v>
      </c>
      <c r="AE454" s="50" t="s">
        <v>171</v>
      </c>
      <c r="AF454" s="50" t="s">
        <v>171</v>
      </c>
      <c r="AG454" s="50" t="s">
        <v>171</v>
      </c>
      <c r="AH454" s="50" t="s">
        <v>171</v>
      </c>
      <c r="AI454" s="50" t="s">
        <v>171</v>
      </c>
      <c r="AJ454" s="50" t="s">
        <v>171</v>
      </c>
      <c r="AK454" s="50" t="s">
        <v>171</v>
      </c>
      <c r="AL454" s="50" t="s">
        <v>171</v>
      </c>
    </row>
    <row r="455" spans="2:38">
      <c r="B455" s="26">
        <v>102</v>
      </c>
      <c r="C455" t="s">
        <v>13</v>
      </c>
      <c r="D455" s="6" t="str">
        <f t="shared" si="615"/>
        <v>ELE</v>
      </c>
      <c r="E455" s="11" t="s">
        <v>73</v>
      </c>
      <c r="F455" s="6" t="str">
        <f t="shared" si="593"/>
        <v>LT</v>
      </c>
      <c r="G455" s="22" t="str">
        <f t="shared" si="616"/>
        <v>PASTI</v>
      </c>
      <c r="H455" t="s">
        <v>43</v>
      </c>
      <c r="I455" s="42">
        <f t="shared" si="610"/>
        <v>140</v>
      </c>
      <c r="J455" s="42">
        <f t="shared" si="610"/>
        <v>140</v>
      </c>
      <c r="K455" s="42">
        <f t="shared" si="610"/>
        <v>140</v>
      </c>
      <c r="L455" s="42">
        <f t="shared" si="611"/>
        <v>140</v>
      </c>
      <c r="M455" s="43">
        <f t="shared" si="612"/>
        <v>580</v>
      </c>
      <c r="N455" s="43" t="str">
        <f t="shared" si="613"/>
        <v/>
      </c>
      <c r="O455" s="43" t="str">
        <f t="shared" si="614"/>
        <v/>
      </c>
      <c r="P455" s="32"/>
      <c r="Q455" s="32"/>
      <c r="R455" s="48">
        <v>560</v>
      </c>
      <c r="S455" s="50" t="s">
        <v>171</v>
      </c>
      <c r="T455" s="50" t="s">
        <v>171</v>
      </c>
      <c r="U455" s="50" t="s">
        <v>171</v>
      </c>
      <c r="V455" s="50" t="s">
        <v>171</v>
      </c>
      <c r="W455" s="50" t="s">
        <v>171</v>
      </c>
      <c r="X455" s="50" t="s">
        <v>171</v>
      </c>
      <c r="Y455" s="50" t="s">
        <v>171</v>
      </c>
      <c r="Z455" s="50" t="s">
        <v>171</v>
      </c>
      <c r="AA455" s="50">
        <v>290</v>
      </c>
      <c r="AB455" s="50">
        <v>290</v>
      </c>
      <c r="AC455" s="50" t="s">
        <v>171</v>
      </c>
      <c r="AD455" s="50" t="s">
        <v>171</v>
      </c>
      <c r="AE455" s="50" t="s">
        <v>171</v>
      </c>
      <c r="AF455" s="50" t="s">
        <v>171</v>
      </c>
      <c r="AG455" s="50" t="s">
        <v>171</v>
      </c>
      <c r="AH455" s="50" t="s">
        <v>171</v>
      </c>
      <c r="AI455" s="50" t="s">
        <v>171</v>
      </c>
      <c r="AJ455" s="50" t="s">
        <v>171</v>
      </c>
      <c r="AK455" s="50" t="s">
        <v>171</v>
      </c>
      <c r="AL455" s="50" t="s">
        <v>171</v>
      </c>
    </row>
    <row r="456" spans="2:38">
      <c r="B456" s="26">
        <v>119</v>
      </c>
      <c r="C456" t="s">
        <v>1</v>
      </c>
      <c r="D456" s="6" t="str">
        <f t="shared" si="615"/>
        <v xml:space="preserve">\I: </v>
      </c>
      <c r="E456" s="11" t="s">
        <v>68</v>
      </c>
      <c r="F456" s="6" t="str">
        <f t="shared" si="593"/>
        <v>LT</v>
      </c>
      <c r="G456" s="22" t="str">
        <f t="shared" si="616"/>
        <v>PASTI</v>
      </c>
      <c r="H456" s="6" t="s">
        <v>38</v>
      </c>
      <c r="I456" s="42" t="str">
        <f t="shared" si="610"/>
        <v/>
      </c>
      <c r="J456" s="42" t="str">
        <f t="shared" si="610"/>
        <v/>
      </c>
      <c r="K456" s="42" t="str">
        <f t="shared" si="610"/>
        <v/>
      </c>
      <c r="L456" s="42" t="str">
        <f t="shared" si="611"/>
        <v/>
      </c>
      <c r="M456" s="43" t="str">
        <f t="shared" si="612"/>
        <v/>
      </c>
      <c r="N456" s="43" t="str">
        <f t="shared" si="613"/>
        <v/>
      </c>
      <c r="O456" s="43" t="str">
        <f t="shared" si="614"/>
        <v/>
      </c>
      <c r="P456" s="32"/>
      <c r="Q456" s="32"/>
      <c r="R456" s="48" t="s">
        <v>171</v>
      </c>
      <c r="S456" s="50" t="s">
        <v>171</v>
      </c>
      <c r="T456" s="50" t="s">
        <v>171</v>
      </c>
      <c r="U456" s="50" t="s">
        <v>171</v>
      </c>
      <c r="V456" s="50" t="s">
        <v>171</v>
      </c>
      <c r="W456" s="50" t="s">
        <v>171</v>
      </c>
      <c r="X456" s="50" t="s">
        <v>171</v>
      </c>
      <c r="Y456" s="50" t="s">
        <v>171</v>
      </c>
      <c r="Z456" s="50" t="s">
        <v>171</v>
      </c>
      <c r="AA456" s="50" t="s">
        <v>171</v>
      </c>
      <c r="AB456" s="50" t="s">
        <v>171</v>
      </c>
      <c r="AC456" s="50" t="s">
        <v>171</v>
      </c>
      <c r="AD456" s="50" t="s">
        <v>171</v>
      </c>
      <c r="AE456" s="50" t="s">
        <v>171</v>
      </c>
      <c r="AF456" s="50" t="s">
        <v>171</v>
      </c>
      <c r="AG456" s="50" t="s">
        <v>171</v>
      </c>
      <c r="AH456" s="50" t="s">
        <v>171</v>
      </c>
      <c r="AI456" s="50" t="s">
        <v>171</v>
      </c>
      <c r="AJ456" s="50" t="s">
        <v>171</v>
      </c>
      <c r="AK456" s="50" t="s">
        <v>171</v>
      </c>
      <c r="AL456" s="50" t="s">
        <v>171</v>
      </c>
    </row>
    <row r="457" spans="2:38">
      <c r="B457" s="26"/>
      <c r="C457" t="s">
        <v>168</v>
      </c>
      <c r="D457" s="6" t="str">
        <f t="shared" si="615"/>
        <v xml:space="preserve">\I: </v>
      </c>
      <c r="E457" s="11" t="s">
        <v>69</v>
      </c>
      <c r="F457" s="6" t="str">
        <f t="shared" si="593"/>
        <v>LT</v>
      </c>
      <c r="G457" s="22" t="str">
        <f t="shared" si="616"/>
        <v>PASTI</v>
      </c>
      <c r="H457" s="59" t="s">
        <v>39</v>
      </c>
      <c r="I457" s="42" t="str">
        <f>IF(SUM(I458:I459)=0,"",SUM(I458:I459))</f>
        <v/>
      </c>
      <c r="J457" s="42" t="str">
        <f t="shared" ref="J457:L457" si="617">IF(SUM(J458:J459)=0,"",SUM(J458:J459))</f>
        <v/>
      </c>
      <c r="K457" s="42" t="str">
        <f t="shared" si="617"/>
        <v/>
      </c>
      <c r="L457" s="42" t="str">
        <f t="shared" si="617"/>
        <v/>
      </c>
      <c r="M457" s="43" t="str">
        <f>IF(SUM(M458:M459)=0,"",SUM(M458:M459))</f>
        <v/>
      </c>
      <c r="N457" s="43" t="str">
        <f t="shared" ref="N457:O457" si="618">IF(SUM(N458:N459)=0,"",SUM(N458:N459))</f>
        <v/>
      </c>
      <c r="O457" s="43" t="str">
        <f t="shared" si="618"/>
        <v/>
      </c>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row>
    <row r="458" spans="2:38">
      <c r="B458" s="26">
        <v>124</v>
      </c>
      <c r="C458" t="s">
        <v>3</v>
      </c>
      <c r="D458" s="6" t="s">
        <v>90</v>
      </c>
      <c r="E458" s="11"/>
      <c r="F458" s="6" t="str">
        <f t="shared" si="593"/>
        <v>LT</v>
      </c>
      <c r="G458" s="6" t="s">
        <v>90</v>
      </c>
      <c r="H458" s="6"/>
      <c r="I458" s="42" t="str">
        <f t="shared" si="610"/>
        <v/>
      </c>
      <c r="J458" s="42" t="str">
        <f t="shared" si="610"/>
        <v/>
      </c>
      <c r="K458" s="42" t="str">
        <f t="shared" si="610"/>
        <v/>
      </c>
      <c r="L458" s="42" t="str">
        <f t="shared" ref="L458:L459" si="619">IF(R458="","",R458/4)</f>
        <v/>
      </c>
      <c r="M458" s="43" t="str">
        <f t="shared" ref="M458" si="620">IF(SUM(S458:AB458)=0,"",SUM(S458:AB458))</f>
        <v/>
      </c>
      <c r="N458" s="43" t="str">
        <f t="shared" ref="N458:N465" si="621">IF(SUM(AC458:AG458)=0,"",SUM(AC458:AG458))</f>
        <v/>
      </c>
      <c r="O458" s="43" t="str">
        <f t="shared" ref="O458:O465" si="622">IF(SUM(AH458:AL458)=0,"",SUM(AH458:AL458))</f>
        <v/>
      </c>
      <c r="P458" s="32"/>
      <c r="Q458" s="32"/>
      <c r="R458" s="48" t="s">
        <v>171</v>
      </c>
      <c r="S458" s="50" t="s">
        <v>171</v>
      </c>
      <c r="T458" s="50" t="s">
        <v>171</v>
      </c>
      <c r="U458" s="50" t="s">
        <v>171</v>
      </c>
      <c r="V458" s="50" t="s">
        <v>171</v>
      </c>
      <c r="W458" s="50" t="s">
        <v>171</v>
      </c>
      <c r="X458" s="50" t="s">
        <v>171</v>
      </c>
      <c r="Y458" s="50" t="s">
        <v>171</v>
      </c>
      <c r="Z458" s="50" t="s">
        <v>171</v>
      </c>
      <c r="AA458" s="50" t="s">
        <v>171</v>
      </c>
      <c r="AB458" s="50" t="s">
        <v>171</v>
      </c>
      <c r="AC458" s="50" t="s">
        <v>171</v>
      </c>
      <c r="AD458" s="50" t="s">
        <v>171</v>
      </c>
      <c r="AE458" s="50" t="s">
        <v>171</v>
      </c>
      <c r="AF458" s="50" t="s">
        <v>171</v>
      </c>
      <c r="AG458" s="50" t="s">
        <v>171</v>
      </c>
      <c r="AH458" s="50" t="s">
        <v>171</v>
      </c>
      <c r="AI458" s="50" t="s">
        <v>171</v>
      </c>
      <c r="AJ458" s="50" t="s">
        <v>171</v>
      </c>
      <c r="AK458" s="50" t="s">
        <v>171</v>
      </c>
      <c r="AL458" s="50" t="s">
        <v>171</v>
      </c>
    </row>
    <row r="459" spans="2:38">
      <c r="B459" s="26">
        <v>129</v>
      </c>
      <c r="C459" t="s">
        <v>4</v>
      </c>
      <c r="D459" s="6" t="s">
        <v>90</v>
      </c>
      <c r="E459" s="11"/>
      <c r="F459" s="6" t="str">
        <f t="shared" si="593"/>
        <v>LT</v>
      </c>
      <c r="G459" s="6" t="s">
        <v>90</v>
      </c>
      <c r="H459" s="6"/>
      <c r="I459" s="42" t="str">
        <f t="shared" si="610"/>
        <v/>
      </c>
      <c r="J459" s="42" t="str">
        <f t="shared" si="610"/>
        <v/>
      </c>
      <c r="K459" s="42" t="str">
        <f t="shared" si="610"/>
        <v/>
      </c>
      <c r="L459" s="42" t="str">
        <f t="shared" si="619"/>
        <v/>
      </c>
      <c r="M459" s="43" t="str">
        <f t="shared" ref="M459:M465" si="623">IF(SUM(S459:AB459)=0,"",SUM(S459:AB459))</f>
        <v/>
      </c>
      <c r="N459" s="43" t="str">
        <f t="shared" si="621"/>
        <v/>
      </c>
      <c r="O459" s="43" t="str">
        <f t="shared" si="622"/>
        <v/>
      </c>
      <c r="P459" s="32"/>
      <c r="Q459" s="32"/>
      <c r="R459" s="48" t="s">
        <v>171</v>
      </c>
      <c r="S459" s="50" t="s">
        <v>171</v>
      </c>
      <c r="T459" s="50" t="s">
        <v>171</v>
      </c>
      <c r="U459" s="50" t="s">
        <v>171</v>
      </c>
      <c r="V459" s="50" t="s">
        <v>171</v>
      </c>
      <c r="W459" s="50" t="s">
        <v>171</v>
      </c>
      <c r="X459" s="50" t="s">
        <v>171</v>
      </c>
      <c r="Y459" s="50" t="s">
        <v>171</v>
      </c>
      <c r="Z459" s="50" t="s">
        <v>171</v>
      </c>
      <c r="AA459" s="50" t="s">
        <v>171</v>
      </c>
      <c r="AB459" s="50" t="s">
        <v>171</v>
      </c>
      <c r="AC459" s="50" t="s">
        <v>171</v>
      </c>
      <c r="AD459" s="50" t="s">
        <v>171</v>
      </c>
      <c r="AE459" s="50" t="s">
        <v>171</v>
      </c>
      <c r="AF459" s="50" t="s">
        <v>171</v>
      </c>
      <c r="AG459" s="50" t="s">
        <v>171</v>
      </c>
      <c r="AH459" s="50" t="s">
        <v>171</v>
      </c>
      <c r="AI459" s="50" t="s">
        <v>171</v>
      </c>
      <c r="AJ459" s="50" t="s">
        <v>171</v>
      </c>
      <c r="AK459" s="50" t="s">
        <v>171</v>
      </c>
      <c r="AL459" s="50" t="s">
        <v>171</v>
      </c>
    </row>
    <row r="460" spans="2:38">
      <c r="B460" s="26">
        <v>135</v>
      </c>
      <c r="C460" s="11" t="s">
        <v>16</v>
      </c>
      <c r="D460" s="6" t="str">
        <f t="shared" ref="D460:D465" si="624">IF(SUM(I460:O460)=0,"\I: ","ELE")</f>
        <v>ELE</v>
      </c>
      <c r="E460" s="11" t="s">
        <v>82</v>
      </c>
      <c r="F460" s="6" t="str">
        <f t="shared" si="593"/>
        <v>LT</v>
      </c>
      <c r="G460" s="22" t="str">
        <f t="shared" ref="G460:G465" si="625">$G$7</f>
        <v>PASTI</v>
      </c>
      <c r="H460" s="6" t="s">
        <v>52</v>
      </c>
      <c r="I460" s="42" t="s">
        <v>224</v>
      </c>
      <c r="J460" s="42" t="s">
        <v>224</v>
      </c>
      <c r="K460" s="42" t="s">
        <v>224</v>
      </c>
      <c r="L460" s="42" t="str">
        <f>IF(R460="","",R460)</f>
        <v/>
      </c>
      <c r="M460" s="43">
        <f t="shared" si="623"/>
        <v>133</v>
      </c>
      <c r="N460" s="43">
        <f t="shared" si="621"/>
        <v>302.99999999999994</v>
      </c>
      <c r="O460" s="43">
        <f t="shared" si="622"/>
        <v>169.03600000000006</v>
      </c>
      <c r="P460" s="32"/>
      <c r="Q460" s="32"/>
      <c r="R460" s="48" t="s">
        <v>171</v>
      </c>
      <c r="S460" s="50" t="s">
        <v>171</v>
      </c>
      <c r="T460" s="50" t="s">
        <v>171</v>
      </c>
      <c r="U460" s="50" t="s">
        <v>171</v>
      </c>
      <c r="V460" s="50">
        <v>1</v>
      </c>
      <c r="W460" s="50" t="s">
        <v>171</v>
      </c>
      <c r="X460" s="50">
        <v>30</v>
      </c>
      <c r="Y460" s="50">
        <v>16</v>
      </c>
      <c r="Z460" s="50">
        <v>7</v>
      </c>
      <c r="AA460" s="50">
        <v>44</v>
      </c>
      <c r="AB460" s="50">
        <v>35</v>
      </c>
      <c r="AC460" s="50">
        <v>69</v>
      </c>
      <c r="AD460" s="50">
        <v>73</v>
      </c>
      <c r="AE460" s="50">
        <v>4</v>
      </c>
      <c r="AF460" s="50">
        <v>8.9999999999999432</v>
      </c>
      <c r="AG460" s="50">
        <v>148</v>
      </c>
      <c r="AH460" s="50">
        <v>73</v>
      </c>
      <c r="AI460" s="50">
        <v>12.000000000000057</v>
      </c>
      <c r="AJ460" s="50">
        <v>84.036000000000001</v>
      </c>
      <c r="AK460" s="50" t="s">
        <v>171</v>
      </c>
      <c r="AL460" s="50" t="s">
        <v>171</v>
      </c>
    </row>
    <row r="461" spans="2:38">
      <c r="B461" s="26">
        <v>140</v>
      </c>
      <c r="C461" s="11" t="s">
        <v>17</v>
      </c>
      <c r="D461" s="6" t="str">
        <f t="shared" si="624"/>
        <v xml:space="preserve">\I: </v>
      </c>
      <c r="E461" s="11" t="s">
        <v>81</v>
      </c>
      <c r="F461" s="6" t="str">
        <f t="shared" si="593"/>
        <v>LT</v>
      </c>
      <c r="G461" s="22" t="str">
        <f t="shared" si="625"/>
        <v>PASTI</v>
      </c>
      <c r="H461" s="6" t="s">
        <v>51</v>
      </c>
      <c r="I461" s="42" t="s">
        <v>224</v>
      </c>
      <c r="J461" s="42" t="s">
        <v>224</v>
      </c>
      <c r="K461" s="42" t="s">
        <v>224</v>
      </c>
      <c r="L461" s="42" t="str">
        <f t="shared" ref="L461:L465" si="626">IF(R461="","",R461)</f>
        <v/>
      </c>
      <c r="M461" s="43" t="str">
        <f t="shared" si="623"/>
        <v/>
      </c>
      <c r="N461" s="43" t="str">
        <f t="shared" si="621"/>
        <v/>
      </c>
      <c r="O461" s="43" t="str">
        <f t="shared" si="622"/>
        <v/>
      </c>
      <c r="P461" s="32"/>
      <c r="Q461" s="32"/>
      <c r="R461" s="48" t="s">
        <v>171</v>
      </c>
      <c r="S461" s="50" t="s">
        <v>171</v>
      </c>
      <c r="T461" s="50" t="s">
        <v>171</v>
      </c>
      <c r="U461" s="50" t="s">
        <v>171</v>
      </c>
      <c r="V461" s="50" t="s">
        <v>171</v>
      </c>
      <c r="W461" s="50" t="s">
        <v>171</v>
      </c>
      <c r="X461" s="50" t="s">
        <v>171</v>
      </c>
      <c r="Y461" s="50" t="s">
        <v>171</v>
      </c>
      <c r="Z461" s="50" t="s">
        <v>171</v>
      </c>
      <c r="AA461" s="50" t="s">
        <v>171</v>
      </c>
      <c r="AB461" s="50" t="s">
        <v>171</v>
      </c>
      <c r="AC461" s="50" t="s">
        <v>171</v>
      </c>
      <c r="AD461" s="50" t="s">
        <v>171</v>
      </c>
      <c r="AE461" s="50" t="s">
        <v>171</v>
      </c>
      <c r="AF461" s="50" t="s">
        <v>171</v>
      </c>
      <c r="AG461" s="50" t="s">
        <v>171</v>
      </c>
      <c r="AH461" s="50" t="s">
        <v>171</v>
      </c>
      <c r="AI461" s="50" t="s">
        <v>171</v>
      </c>
      <c r="AJ461" s="50" t="s">
        <v>171</v>
      </c>
      <c r="AK461" s="50" t="s">
        <v>171</v>
      </c>
      <c r="AL461" s="50" t="s">
        <v>171</v>
      </c>
    </row>
    <row r="462" spans="2:38">
      <c r="B462" s="26">
        <v>145</v>
      </c>
      <c r="C462" s="11" t="s">
        <v>18</v>
      </c>
      <c r="D462" s="6" t="str">
        <f t="shared" si="624"/>
        <v>ELE</v>
      </c>
      <c r="E462" s="11" t="s">
        <v>79</v>
      </c>
      <c r="F462" s="6" t="str">
        <f t="shared" si="593"/>
        <v>LT</v>
      </c>
      <c r="G462" s="22" t="str">
        <f t="shared" si="625"/>
        <v>PASTI</v>
      </c>
      <c r="H462" s="6" t="s">
        <v>49</v>
      </c>
      <c r="I462" s="42" t="s">
        <v>224</v>
      </c>
      <c r="J462" s="42" t="s">
        <v>224</v>
      </c>
      <c r="K462" s="42" t="s">
        <v>224</v>
      </c>
      <c r="L462" s="42" t="str">
        <f t="shared" si="626"/>
        <v/>
      </c>
      <c r="M462" s="43" t="str">
        <f t="shared" si="623"/>
        <v/>
      </c>
      <c r="N462" s="43">
        <f t="shared" si="621"/>
        <v>69</v>
      </c>
      <c r="O462" s="43">
        <f t="shared" si="622"/>
        <v>3.0000000000000142</v>
      </c>
      <c r="P462" s="32"/>
      <c r="Q462" s="32"/>
      <c r="R462" s="48" t="s">
        <v>171</v>
      </c>
      <c r="S462" s="50" t="s">
        <v>171</v>
      </c>
      <c r="T462" s="50" t="s">
        <v>171</v>
      </c>
      <c r="U462" s="50" t="s">
        <v>171</v>
      </c>
      <c r="V462" s="50" t="s">
        <v>171</v>
      </c>
      <c r="W462" s="50" t="s">
        <v>171</v>
      </c>
      <c r="X462" s="50" t="s">
        <v>171</v>
      </c>
      <c r="Y462" s="50" t="s">
        <v>171</v>
      </c>
      <c r="Z462" s="50" t="s">
        <v>171</v>
      </c>
      <c r="AA462" s="50" t="s">
        <v>171</v>
      </c>
      <c r="AB462" s="50" t="s">
        <v>171</v>
      </c>
      <c r="AC462" s="50" t="s">
        <v>171</v>
      </c>
      <c r="AD462" s="50">
        <v>7</v>
      </c>
      <c r="AE462" s="50">
        <v>61</v>
      </c>
      <c r="AF462" s="50">
        <v>1</v>
      </c>
      <c r="AG462" s="50" t="s">
        <v>171</v>
      </c>
      <c r="AH462" s="50">
        <v>1</v>
      </c>
      <c r="AI462" s="50">
        <v>2.0000000000000142</v>
      </c>
      <c r="AJ462" s="50" t="s">
        <v>171</v>
      </c>
      <c r="AK462" s="50" t="s">
        <v>171</v>
      </c>
      <c r="AL462" s="50" t="s">
        <v>171</v>
      </c>
    </row>
    <row r="463" spans="2:38">
      <c r="B463" s="26">
        <v>150</v>
      </c>
      <c r="C463" s="11" t="s">
        <v>19</v>
      </c>
      <c r="D463" s="6" t="str">
        <f t="shared" si="624"/>
        <v xml:space="preserve">\I: </v>
      </c>
      <c r="E463" s="11" t="s">
        <v>80</v>
      </c>
      <c r="F463" s="6" t="str">
        <f t="shared" si="593"/>
        <v>LT</v>
      </c>
      <c r="G463" s="22" t="str">
        <f t="shared" si="625"/>
        <v>PASTI</v>
      </c>
      <c r="H463" s="6" t="s">
        <v>50</v>
      </c>
      <c r="I463" s="42" t="s">
        <v>224</v>
      </c>
      <c r="J463" s="42" t="s">
        <v>224</v>
      </c>
      <c r="K463" s="42" t="s">
        <v>224</v>
      </c>
      <c r="L463" s="42" t="str">
        <f t="shared" si="626"/>
        <v/>
      </c>
      <c r="M463" s="43" t="str">
        <f t="shared" si="623"/>
        <v/>
      </c>
      <c r="N463" s="43" t="str">
        <f t="shared" si="621"/>
        <v/>
      </c>
      <c r="O463" s="43" t="str">
        <f t="shared" si="622"/>
        <v/>
      </c>
      <c r="P463" s="32"/>
      <c r="Q463" s="32"/>
      <c r="R463" s="48" t="s">
        <v>171</v>
      </c>
      <c r="S463" s="50" t="s">
        <v>171</v>
      </c>
      <c r="T463" s="50" t="s">
        <v>171</v>
      </c>
      <c r="U463" s="50" t="s">
        <v>171</v>
      </c>
      <c r="V463" s="50" t="s">
        <v>171</v>
      </c>
      <c r="W463" s="50" t="s">
        <v>171</v>
      </c>
      <c r="X463" s="50" t="s">
        <v>171</v>
      </c>
      <c r="Y463" s="50" t="s">
        <v>171</v>
      </c>
      <c r="Z463" s="50" t="s">
        <v>171</v>
      </c>
      <c r="AA463" s="50" t="s">
        <v>171</v>
      </c>
      <c r="AB463" s="50" t="s">
        <v>171</v>
      </c>
      <c r="AC463" s="50" t="s">
        <v>171</v>
      </c>
      <c r="AD463" s="50" t="s">
        <v>171</v>
      </c>
      <c r="AE463" s="50" t="s">
        <v>171</v>
      </c>
      <c r="AF463" s="50" t="s">
        <v>171</v>
      </c>
      <c r="AG463" s="50" t="s">
        <v>171</v>
      </c>
      <c r="AH463" s="50" t="s">
        <v>171</v>
      </c>
      <c r="AI463" s="50" t="s">
        <v>171</v>
      </c>
      <c r="AJ463" s="50" t="s">
        <v>171</v>
      </c>
      <c r="AK463" s="50" t="s">
        <v>171</v>
      </c>
      <c r="AL463" s="50" t="s">
        <v>171</v>
      </c>
    </row>
    <row r="464" spans="2:38">
      <c r="B464" s="26">
        <v>155</v>
      </c>
      <c r="C464" s="11" t="s">
        <v>20</v>
      </c>
      <c r="D464" s="6" t="str">
        <f t="shared" si="624"/>
        <v xml:space="preserve">\I: </v>
      </c>
      <c r="E464" s="11" t="s">
        <v>72</v>
      </c>
      <c r="F464" s="6" t="str">
        <f t="shared" si="593"/>
        <v>LT</v>
      </c>
      <c r="G464" s="22" t="str">
        <f t="shared" si="625"/>
        <v>PASTI</v>
      </c>
      <c r="H464" s="6" t="s">
        <v>42</v>
      </c>
      <c r="I464" s="42" t="s">
        <v>224</v>
      </c>
      <c r="J464" s="42" t="s">
        <v>224</v>
      </c>
      <c r="K464" s="42" t="s">
        <v>224</v>
      </c>
      <c r="L464" s="42" t="str">
        <f t="shared" si="626"/>
        <v/>
      </c>
      <c r="M464" s="43" t="str">
        <f t="shared" si="623"/>
        <v/>
      </c>
      <c r="N464" s="43" t="str">
        <f t="shared" si="621"/>
        <v/>
      </c>
      <c r="O464" s="43" t="str">
        <f t="shared" si="622"/>
        <v/>
      </c>
      <c r="P464" s="32"/>
      <c r="Q464" s="32"/>
      <c r="R464" s="48" t="s">
        <v>171</v>
      </c>
      <c r="S464" s="50" t="s">
        <v>171</v>
      </c>
      <c r="T464" s="50" t="s">
        <v>171</v>
      </c>
      <c r="U464" s="50" t="s">
        <v>171</v>
      </c>
      <c r="V464" s="50" t="s">
        <v>171</v>
      </c>
      <c r="W464" s="50" t="s">
        <v>171</v>
      </c>
      <c r="X464" s="50" t="s">
        <v>171</v>
      </c>
      <c r="Y464" s="50" t="s">
        <v>171</v>
      </c>
      <c r="Z464" s="50" t="s">
        <v>171</v>
      </c>
      <c r="AA464" s="50" t="s">
        <v>171</v>
      </c>
      <c r="AB464" s="50" t="s">
        <v>171</v>
      </c>
      <c r="AC464" s="50" t="s">
        <v>171</v>
      </c>
      <c r="AD464" s="50" t="s">
        <v>171</v>
      </c>
      <c r="AE464" s="50" t="s">
        <v>171</v>
      </c>
      <c r="AF464" s="50" t="s">
        <v>171</v>
      </c>
      <c r="AG464" s="50" t="s">
        <v>171</v>
      </c>
      <c r="AH464" s="50" t="s">
        <v>171</v>
      </c>
      <c r="AI464" s="50" t="s">
        <v>171</v>
      </c>
      <c r="AJ464" s="50" t="s">
        <v>171</v>
      </c>
      <c r="AK464" s="50" t="s">
        <v>171</v>
      </c>
      <c r="AL464" s="50" t="s">
        <v>171</v>
      </c>
    </row>
    <row r="465" spans="2:38">
      <c r="B465" s="60">
        <v>160</v>
      </c>
      <c r="C465" s="61" t="s">
        <v>21</v>
      </c>
      <c r="D465" s="5" t="str">
        <f t="shared" si="624"/>
        <v xml:space="preserve">\I: </v>
      </c>
      <c r="E465" s="61" t="s">
        <v>170</v>
      </c>
      <c r="F465" s="5" t="str">
        <f t="shared" si="593"/>
        <v>LT</v>
      </c>
      <c r="G465" s="36" t="str">
        <f t="shared" si="625"/>
        <v>PASTI</v>
      </c>
      <c r="H465" s="5" t="s">
        <v>169</v>
      </c>
      <c r="I465" s="52" t="s">
        <v>224</v>
      </c>
      <c r="J465" s="52" t="s">
        <v>224</v>
      </c>
      <c r="K465" s="52" t="s">
        <v>224</v>
      </c>
      <c r="L465" s="52" t="str">
        <f t="shared" si="626"/>
        <v/>
      </c>
      <c r="M465" s="44" t="str">
        <f t="shared" si="623"/>
        <v/>
      </c>
      <c r="N465" s="44" t="str">
        <f t="shared" si="621"/>
        <v/>
      </c>
      <c r="O465" s="44" t="str">
        <f t="shared" si="622"/>
        <v/>
      </c>
      <c r="P465" s="32"/>
      <c r="Q465" s="32"/>
      <c r="R465" s="49" t="s">
        <v>171</v>
      </c>
      <c r="S465" s="51" t="s">
        <v>171</v>
      </c>
      <c r="T465" s="51" t="s">
        <v>171</v>
      </c>
      <c r="U465" s="51" t="s">
        <v>171</v>
      </c>
      <c r="V465" s="51" t="s">
        <v>171</v>
      </c>
      <c r="W465" s="51" t="s">
        <v>171</v>
      </c>
      <c r="X465" s="51" t="s">
        <v>171</v>
      </c>
      <c r="Y465" s="51" t="s">
        <v>171</v>
      </c>
      <c r="Z465" s="51" t="s">
        <v>171</v>
      </c>
      <c r="AA465" s="51" t="s">
        <v>171</v>
      </c>
      <c r="AB465" s="51" t="s">
        <v>171</v>
      </c>
      <c r="AC465" s="51" t="s">
        <v>171</v>
      </c>
      <c r="AD465" s="51" t="s">
        <v>171</v>
      </c>
      <c r="AE465" s="51" t="s">
        <v>171</v>
      </c>
      <c r="AF465" s="51" t="s">
        <v>171</v>
      </c>
      <c r="AG465" s="51" t="s">
        <v>171</v>
      </c>
      <c r="AH465" s="51" t="s">
        <v>171</v>
      </c>
      <c r="AI465" s="51" t="s">
        <v>171</v>
      </c>
      <c r="AJ465" s="51" t="s">
        <v>171</v>
      </c>
      <c r="AK465" s="51" t="s">
        <v>171</v>
      </c>
      <c r="AL465" s="51" t="s">
        <v>171</v>
      </c>
    </row>
    <row r="466" spans="2:38">
      <c r="B466" s="26">
        <v>9</v>
      </c>
      <c r="C466" t="s">
        <v>1</v>
      </c>
      <c r="D466" s="6" t="str">
        <f>IF(SUM(I466:O466)=0,"\I: ","ELE")</f>
        <v xml:space="preserve">\I: </v>
      </c>
      <c r="E466" s="11" t="s">
        <v>70</v>
      </c>
      <c r="F466" s="34" t="s">
        <v>118</v>
      </c>
      <c r="G466" s="22" t="str">
        <f>$G$7</f>
        <v>PASTI</v>
      </c>
      <c r="H466" s="22" t="s">
        <v>40</v>
      </c>
      <c r="I466" s="42" t="str">
        <f>$L466</f>
        <v/>
      </c>
      <c r="J466" s="42" t="str">
        <f>$L466</f>
        <v/>
      </c>
      <c r="K466" s="42" t="str">
        <f>$L466</f>
        <v/>
      </c>
      <c r="L466" s="42" t="str">
        <f>IF(R466="","",R466/4)</f>
        <v/>
      </c>
      <c r="M466" s="43" t="str">
        <f>IF(SUM(S466:AB466)=0,"",SUM(S466:AB466))</f>
        <v/>
      </c>
      <c r="N466" s="43" t="str">
        <f>IF(SUM(AC466:AG466)=0,"",SUM(AC466:AG466))</f>
        <v/>
      </c>
      <c r="O466" s="43" t="str">
        <f>IF(SUM(AH466:AL466)=0,"",SUM(AH466:AL466))</f>
        <v/>
      </c>
      <c r="P466" s="32"/>
      <c r="Q466" s="32"/>
      <c r="R466" s="48" t="s">
        <v>171</v>
      </c>
      <c r="S466" s="50" t="s">
        <v>171</v>
      </c>
      <c r="T466" s="50" t="s">
        <v>171</v>
      </c>
      <c r="U466" s="50" t="s">
        <v>171</v>
      </c>
      <c r="V466" s="50" t="s">
        <v>171</v>
      </c>
      <c r="W466" s="50" t="s">
        <v>171</v>
      </c>
      <c r="X466" s="50" t="s">
        <v>171</v>
      </c>
      <c r="Y466" s="50" t="s">
        <v>171</v>
      </c>
      <c r="Z466" s="50" t="s">
        <v>171</v>
      </c>
      <c r="AA466" s="50" t="s">
        <v>171</v>
      </c>
      <c r="AB466" s="50" t="s">
        <v>171</v>
      </c>
      <c r="AC466" s="50" t="s">
        <v>171</v>
      </c>
      <c r="AD466" s="50" t="s">
        <v>171</v>
      </c>
      <c r="AE466" s="50" t="s">
        <v>171</v>
      </c>
      <c r="AF466" s="50" t="s">
        <v>171</v>
      </c>
      <c r="AG466" s="50" t="s">
        <v>171</v>
      </c>
      <c r="AH466" s="50" t="s">
        <v>171</v>
      </c>
      <c r="AI466" s="50" t="s">
        <v>171</v>
      </c>
      <c r="AJ466" s="50" t="s">
        <v>171</v>
      </c>
      <c r="AK466" s="50" t="s">
        <v>171</v>
      </c>
      <c r="AL466" s="50" t="s">
        <v>171</v>
      </c>
    </row>
    <row r="467" spans="2:38">
      <c r="B467" s="26"/>
      <c r="C467" s="23" t="s">
        <v>92</v>
      </c>
      <c r="D467" s="6" t="str">
        <f t="shared" ref="D467" si="627">IF(SUM(I467:O467)=0,"\I: ","ELE")</f>
        <v xml:space="preserve">\I: </v>
      </c>
      <c r="E467" s="11" t="s">
        <v>71</v>
      </c>
      <c r="F467" s="6" t="str">
        <f>F466</f>
        <v>LU</v>
      </c>
      <c r="G467" s="22" t="str">
        <f>$G$7</f>
        <v>PASTI</v>
      </c>
      <c r="H467" t="s">
        <v>41</v>
      </c>
      <c r="I467" s="42" t="str">
        <f>IF(SUM(I468:I470)=0,"",SUM(I468:I470))</f>
        <v/>
      </c>
      <c r="J467" s="42" t="str">
        <f t="shared" ref="J467:L467" si="628">IF(SUM(J468:J470)=0,"",SUM(J468:J470))</f>
        <v/>
      </c>
      <c r="K467" s="42" t="str">
        <f t="shared" si="628"/>
        <v/>
      </c>
      <c r="L467" s="42" t="str">
        <f t="shared" si="628"/>
        <v/>
      </c>
      <c r="M467" s="43" t="str">
        <f>IF(SUM(M468:M470)=0,"",SUM(M468:M470))</f>
        <v/>
      </c>
      <c r="N467" s="43" t="str">
        <f t="shared" ref="N467:O467" si="629">IF(SUM(N468:N470)=0,"",SUM(N468:N470))</f>
        <v/>
      </c>
      <c r="O467" s="43" t="str">
        <f t="shared" si="629"/>
        <v/>
      </c>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row>
    <row r="468" spans="2:38">
      <c r="B468" s="26">
        <v>14</v>
      </c>
      <c r="C468" s="30" t="s">
        <v>2</v>
      </c>
      <c r="D468" s="6" t="s">
        <v>90</v>
      </c>
      <c r="E468" s="26"/>
      <c r="F468" s="6" t="str">
        <f t="shared" ref="F468:F492" si="630">F467</f>
        <v>LU</v>
      </c>
      <c r="G468" s="6" t="s">
        <v>90</v>
      </c>
      <c r="H468" s="28"/>
      <c r="I468" s="33" t="str">
        <f>$L468</f>
        <v/>
      </c>
      <c r="J468" s="33" t="str">
        <f t="shared" ref="I468:K470" si="631">$L468</f>
        <v/>
      </c>
      <c r="K468" s="33" t="str">
        <f t="shared" si="631"/>
        <v/>
      </c>
      <c r="L468" s="33" t="str">
        <f>IF(R468="","",R468/4)</f>
        <v/>
      </c>
      <c r="M468" s="33" t="str">
        <f>IF(SUM(S468:AB468)=0,"",SUM(S468:AB468))</f>
        <v/>
      </c>
      <c r="N468" s="33" t="str">
        <f>IF(SUM(AC468:AG468)=0,"",SUM(AC468:AG468))</f>
        <v/>
      </c>
      <c r="O468" s="33" t="str">
        <f>IF(SUM(AH468:AL468)=0,"",SUM(AH468:AL468))</f>
        <v/>
      </c>
      <c r="P468" s="33"/>
      <c r="Q468" s="33"/>
      <c r="R468" s="48" t="s">
        <v>171</v>
      </c>
      <c r="S468" s="50" t="s">
        <v>171</v>
      </c>
      <c r="T468" s="50" t="s">
        <v>171</v>
      </c>
      <c r="U468" s="50" t="s">
        <v>171</v>
      </c>
      <c r="V468" s="50" t="s">
        <v>171</v>
      </c>
      <c r="W468" s="50" t="s">
        <v>171</v>
      </c>
      <c r="X468" s="50" t="s">
        <v>171</v>
      </c>
      <c r="Y468" s="50" t="s">
        <v>171</v>
      </c>
      <c r="Z468" s="50" t="s">
        <v>171</v>
      </c>
      <c r="AA468" s="50" t="s">
        <v>171</v>
      </c>
      <c r="AB468" s="50" t="s">
        <v>171</v>
      </c>
      <c r="AC468" s="50" t="s">
        <v>171</v>
      </c>
      <c r="AD468" s="50" t="s">
        <v>171</v>
      </c>
      <c r="AE468" s="50" t="s">
        <v>171</v>
      </c>
      <c r="AF468" s="50" t="s">
        <v>171</v>
      </c>
      <c r="AG468" s="50" t="s">
        <v>171</v>
      </c>
      <c r="AH468" s="50" t="s">
        <v>171</v>
      </c>
      <c r="AI468" s="50" t="s">
        <v>171</v>
      </c>
      <c r="AJ468" s="50" t="s">
        <v>171</v>
      </c>
      <c r="AK468" s="50" t="s">
        <v>171</v>
      </c>
      <c r="AL468" s="50" t="s">
        <v>171</v>
      </c>
    </row>
    <row r="469" spans="2:38">
      <c r="B469" s="26">
        <v>19</v>
      </c>
      <c r="C469" s="30" t="s">
        <v>99</v>
      </c>
      <c r="D469" s="6" t="s">
        <v>90</v>
      </c>
      <c r="E469" s="26"/>
      <c r="F469" s="6" t="str">
        <f t="shared" si="630"/>
        <v>LU</v>
      </c>
      <c r="G469" s="6" t="s">
        <v>90</v>
      </c>
      <c r="H469" s="28"/>
      <c r="I469" s="33" t="str">
        <f t="shared" si="631"/>
        <v/>
      </c>
      <c r="J469" s="33" t="str">
        <f t="shared" si="631"/>
        <v/>
      </c>
      <c r="K469" s="33" t="str">
        <f t="shared" si="631"/>
        <v/>
      </c>
      <c r="L469" s="33" t="str">
        <f>IF(R469="","",R469/4)</f>
        <v/>
      </c>
      <c r="M469" s="33" t="str">
        <f t="shared" ref="M469:M470" si="632">IF(SUM(S469:AB469)=0,"",SUM(S469:AB469))</f>
        <v/>
      </c>
      <c r="N469" s="33" t="str">
        <f t="shared" ref="N469:N470" si="633">IF(SUM(AC469:AG469)=0,"",SUM(AC469:AG469))</f>
        <v/>
      </c>
      <c r="O469" s="33" t="str">
        <f t="shared" ref="O469:O470" si="634">IF(SUM(AH469:AL469)=0,"",SUM(AH469:AL469))</f>
        <v/>
      </c>
      <c r="P469" s="33"/>
      <c r="Q469" s="33"/>
      <c r="R469" s="48" t="s">
        <v>171</v>
      </c>
      <c r="S469" s="50" t="s">
        <v>171</v>
      </c>
      <c r="T469" s="50" t="s">
        <v>171</v>
      </c>
      <c r="U469" s="50" t="s">
        <v>171</v>
      </c>
      <c r="V469" s="50" t="s">
        <v>171</v>
      </c>
      <c r="W469" s="50" t="s">
        <v>171</v>
      </c>
      <c r="X469" s="50" t="s">
        <v>171</v>
      </c>
      <c r="Y469" s="50" t="s">
        <v>171</v>
      </c>
      <c r="Z469" s="50" t="s">
        <v>171</v>
      </c>
      <c r="AA469" s="50" t="s">
        <v>171</v>
      </c>
      <c r="AB469" s="50" t="s">
        <v>171</v>
      </c>
      <c r="AC469" s="50" t="s">
        <v>171</v>
      </c>
      <c r="AD469" s="50" t="s">
        <v>171</v>
      </c>
      <c r="AE469" s="50" t="s">
        <v>171</v>
      </c>
      <c r="AF469" s="50" t="s">
        <v>171</v>
      </c>
      <c r="AG469" s="50" t="s">
        <v>171</v>
      </c>
      <c r="AH469" s="50" t="s">
        <v>171</v>
      </c>
      <c r="AI469" s="50" t="s">
        <v>171</v>
      </c>
      <c r="AJ469" s="50" t="s">
        <v>171</v>
      </c>
      <c r="AK469" s="50" t="s">
        <v>171</v>
      </c>
      <c r="AL469" s="50" t="s">
        <v>171</v>
      </c>
    </row>
    <row r="470" spans="2:38">
      <c r="B470" s="26">
        <v>24</v>
      </c>
      <c r="C470" s="30" t="s">
        <v>4</v>
      </c>
      <c r="D470" s="6" t="s">
        <v>90</v>
      </c>
      <c r="E470" s="26"/>
      <c r="F470" s="6" t="str">
        <f t="shared" si="630"/>
        <v>LU</v>
      </c>
      <c r="G470" s="6" t="s">
        <v>90</v>
      </c>
      <c r="H470" s="28"/>
      <c r="I470" s="33" t="str">
        <f t="shared" si="631"/>
        <v/>
      </c>
      <c r="J470" s="33" t="str">
        <f t="shared" si="631"/>
        <v/>
      </c>
      <c r="K470" s="33" t="str">
        <f t="shared" si="631"/>
        <v/>
      </c>
      <c r="L470" s="33" t="str">
        <f>IF(R470="","",R470/4)</f>
        <v/>
      </c>
      <c r="M470" s="33" t="str">
        <f t="shared" si="632"/>
        <v/>
      </c>
      <c r="N470" s="33" t="str">
        <f t="shared" si="633"/>
        <v/>
      </c>
      <c r="O470" s="33" t="str">
        <f t="shared" si="634"/>
        <v/>
      </c>
      <c r="P470" s="33"/>
      <c r="Q470" s="33"/>
      <c r="R470" s="48" t="s">
        <v>171</v>
      </c>
      <c r="S470" s="50" t="s">
        <v>171</v>
      </c>
      <c r="T470" s="50" t="s">
        <v>171</v>
      </c>
      <c r="U470" s="50" t="s">
        <v>171</v>
      </c>
      <c r="V470" s="50" t="s">
        <v>171</v>
      </c>
      <c r="W470" s="50" t="s">
        <v>171</v>
      </c>
      <c r="X470" s="50" t="s">
        <v>171</v>
      </c>
      <c r="Y470" s="50" t="s">
        <v>171</v>
      </c>
      <c r="Z470" s="50" t="s">
        <v>171</v>
      </c>
      <c r="AA470" s="50" t="s">
        <v>171</v>
      </c>
      <c r="AB470" s="50" t="s">
        <v>171</v>
      </c>
      <c r="AC470" s="50" t="s">
        <v>171</v>
      </c>
      <c r="AD470" s="50" t="s">
        <v>171</v>
      </c>
      <c r="AE470" s="50" t="s">
        <v>171</v>
      </c>
      <c r="AF470" s="50" t="s">
        <v>171</v>
      </c>
      <c r="AG470" s="50" t="s">
        <v>171</v>
      </c>
      <c r="AH470" s="50" t="s">
        <v>171</v>
      </c>
      <c r="AI470" s="50" t="s">
        <v>171</v>
      </c>
      <c r="AJ470" s="50" t="s">
        <v>171</v>
      </c>
      <c r="AK470" s="50" t="s">
        <v>171</v>
      </c>
      <c r="AL470" s="50" t="s">
        <v>171</v>
      </c>
    </row>
    <row r="471" spans="2:38">
      <c r="B471" s="26"/>
      <c r="C471" s="23" t="s">
        <v>92</v>
      </c>
      <c r="D471" s="6" t="str">
        <f t="shared" ref="D471" si="635">IF(SUM(I471:O471)=0,"\I: ","ELE")</f>
        <v xml:space="preserve">\I: </v>
      </c>
      <c r="E471" s="11" t="s">
        <v>75</v>
      </c>
      <c r="F471" s="6" t="str">
        <f t="shared" si="630"/>
        <v>LU</v>
      </c>
      <c r="G471" s="22" t="str">
        <f>$G$7</f>
        <v>PASTI</v>
      </c>
      <c r="H471" t="s">
        <v>45</v>
      </c>
      <c r="I471" s="42" t="str">
        <f>IF(SUM(I472:I474)=0,"",SUM(I472:I474))</f>
        <v/>
      </c>
      <c r="J471" s="42" t="str">
        <f t="shared" ref="J471:K471" si="636">IF(SUM(J472:J474)=0,"",SUM(J472:J474))</f>
        <v/>
      </c>
      <c r="K471" s="42" t="str">
        <f t="shared" si="636"/>
        <v/>
      </c>
      <c r="L471" s="42" t="str">
        <f>IF(SUM(L472:L474)=0,"",SUM(L472:L474))</f>
        <v/>
      </c>
      <c r="M471" s="43" t="str">
        <f>IF(SUM(M472:M474)=0,"",SUM(M472:M474))</f>
        <v/>
      </c>
      <c r="N471" s="43" t="str">
        <f>IF(SUM(N472:N474)=0,"",SUM(N472:N474))</f>
        <v/>
      </c>
      <c r="O471" s="43" t="str">
        <f>IF(SUM(O472:O474)=0,"",SUM(O472:O474))</f>
        <v/>
      </c>
      <c r="P471" s="32"/>
      <c r="Q471" s="32"/>
      <c r="R471" s="43"/>
      <c r="S471" s="43"/>
      <c r="T471" s="43"/>
      <c r="U471" s="43"/>
      <c r="V471" s="43"/>
      <c r="W471" s="43"/>
      <c r="X471" s="43"/>
      <c r="Y471" s="43"/>
      <c r="Z471" s="43"/>
      <c r="AA471" s="43"/>
      <c r="AB471" s="43" t="s">
        <v>171</v>
      </c>
      <c r="AC471" s="43"/>
      <c r="AD471" s="43"/>
      <c r="AE471" s="43"/>
      <c r="AF471" s="43"/>
      <c r="AG471" s="43" t="s">
        <v>171</v>
      </c>
      <c r="AH471" s="43"/>
      <c r="AI471" s="43"/>
      <c r="AJ471" s="43"/>
      <c r="AK471" s="43"/>
      <c r="AL471" s="43"/>
    </row>
    <row r="472" spans="2:38">
      <c r="B472" s="26">
        <v>35</v>
      </c>
      <c r="C472" s="30" t="s">
        <v>2</v>
      </c>
      <c r="D472" s="6" t="s">
        <v>90</v>
      </c>
      <c r="E472" s="26"/>
      <c r="F472" s="6" t="str">
        <f t="shared" si="630"/>
        <v>LU</v>
      </c>
      <c r="G472" s="6" t="s">
        <v>90</v>
      </c>
      <c r="H472" s="28"/>
      <c r="I472" s="33" t="str">
        <f t="shared" ref="I472:K476" si="637">$L472</f>
        <v/>
      </c>
      <c r="J472" s="33" t="str">
        <f t="shared" si="637"/>
        <v/>
      </c>
      <c r="K472" s="33" t="str">
        <f t="shared" si="637"/>
        <v/>
      </c>
      <c r="L472" s="33" t="str">
        <f>IF(R472="","",R472/4)</f>
        <v/>
      </c>
      <c r="M472" s="33" t="str">
        <f>IF(SUM(S472:AB472)=0,"",SUM(S472:AB472))</f>
        <v/>
      </c>
      <c r="N472" s="33" t="str">
        <f>IF(SUM(AC472:AG472)=0,"",SUM(AC472:AG472))</f>
        <v/>
      </c>
      <c r="O472" s="33" t="str">
        <f>IF(SUM(AH472:AL472)=0,"",SUM(AH472:AL472))</f>
        <v/>
      </c>
      <c r="P472" s="33"/>
      <c r="Q472" s="33"/>
      <c r="R472" s="48" t="s">
        <v>171</v>
      </c>
      <c r="S472" s="50" t="s">
        <v>171</v>
      </c>
      <c r="T472" s="50" t="s">
        <v>171</v>
      </c>
      <c r="U472" s="50" t="s">
        <v>171</v>
      </c>
      <c r="V472" s="50" t="s">
        <v>171</v>
      </c>
      <c r="W472" s="50" t="s">
        <v>171</v>
      </c>
      <c r="X472" s="50" t="s">
        <v>171</v>
      </c>
      <c r="Y472" s="50" t="s">
        <v>171</v>
      </c>
      <c r="Z472" s="50" t="s">
        <v>171</v>
      </c>
      <c r="AA472" s="50" t="s">
        <v>171</v>
      </c>
      <c r="AB472" s="50" t="s">
        <v>171</v>
      </c>
      <c r="AC472" s="50" t="s">
        <v>171</v>
      </c>
      <c r="AD472" s="50" t="s">
        <v>171</v>
      </c>
      <c r="AE472" s="50" t="s">
        <v>171</v>
      </c>
      <c r="AF472" s="50" t="s">
        <v>171</v>
      </c>
      <c r="AG472" s="50" t="s">
        <v>171</v>
      </c>
      <c r="AH472" s="50" t="s">
        <v>171</v>
      </c>
      <c r="AI472" s="50" t="s">
        <v>171</v>
      </c>
      <c r="AJ472" s="50" t="s">
        <v>171</v>
      </c>
      <c r="AK472" s="50" t="s">
        <v>171</v>
      </c>
      <c r="AL472" s="50" t="s">
        <v>171</v>
      </c>
    </row>
    <row r="473" spans="2:38">
      <c r="B473" s="26">
        <v>40</v>
      </c>
      <c r="C473" s="30" t="s">
        <v>99</v>
      </c>
      <c r="D473" s="6" t="s">
        <v>90</v>
      </c>
      <c r="E473" s="26"/>
      <c r="F473" s="6" t="str">
        <f t="shared" si="630"/>
        <v>LU</v>
      </c>
      <c r="G473" s="6" t="s">
        <v>90</v>
      </c>
      <c r="H473" s="28"/>
      <c r="I473" s="33" t="str">
        <f t="shared" si="637"/>
        <v/>
      </c>
      <c r="J473" s="33" t="str">
        <f t="shared" si="637"/>
        <v/>
      </c>
      <c r="K473" s="33" t="str">
        <f t="shared" si="637"/>
        <v/>
      </c>
      <c r="L473" s="33" t="str">
        <f>IF(R473="","",R473/4)</f>
        <v/>
      </c>
      <c r="M473" s="33" t="str">
        <f t="shared" ref="M473:M474" si="638">IF(SUM(S473:AB473)=0,"",SUM(S473:AB473))</f>
        <v/>
      </c>
      <c r="N473" s="33" t="str">
        <f t="shared" ref="N473:N474" si="639">IF(SUM(AC473:AG473)=0,"",SUM(AC473:AG473))</f>
        <v/>
      </c>
      <c r="O473" s="33" t="str">
        <f t="shared" ref="O473:O474" si="640">IF(SUM(AH473:AL473)=0,"",SUM(AH473:AL473))</f>
        <v/>
      </c>
      <c r="P473" s="33"/>
      <c r="Q473" s="33"/>
      <c r="R473" s="48" t="s">
        <v>171</v>
      </c>
      <c r="S473" s="50" t="s">
        <v>171</v>
      </c>
      <c r="T473" s="50" t="s">
        <v>171</v>
      </c>
      <c r="U473" s="50" t="s">
        <v>171</v>
      </c>
      <c r="V473" s="50" t="s">
        <v>171</v>
      </c>
      <c r="W473" s="50" t="s">
        <v>171</v>
      </c>
      <c r="X473" s="50" t="s">
        <v>171</v>
      </c>
      <c r="Y473" s="50" t="s">
        <v>171</v>
      </c>
      <c r="Z473" s="50" t="s">
        <v>171</v>
      </c>
      <c r="AA473" s="50" t="s">
        <v>171</v>
      </c>
      <c r="AB473" s="50" t="s">
        <v>171</v>
      </c>
      <c r="AC473" s="50" t="s">
        <v>171</v>
      </c>
      <c r="AD473" s="50" t="s">
        <v>171</v>
      </c>
      <c r="AE473" s="50" t="s">
        <v>171</v>
      </c>
      <c r="AF473" s="50" t="s">
        <v>171</v>
      </c>
      <c r="AG473" s="50" t="s">
        <v>171</v>
      </c>
      <c r="AH473" s="50" t="s">
        <v>171</v>
      </c>
      <c r="AI473" s="50" t="s">
        <v>171</v>
      </c>
      <c r="AJ473" s="50" t="s">
        <v>171</v>
      </c>
      <c r="AK473" s="50" t="s">
        <v>171</v>
      </c>
      <c r="AL473" s="50" t="s">
        <v>171</v>
      </c>
    </row>
    <row r="474" spans="2:38">
      <c r="B474" s="26">
        <v>45</v>
      </c>
      <c r="C474" s="30" t="s">
        <v>4</v>
      </c>
      <c r="D474" s="6" t="s">
        <v>90</v>
      </c>
      <c r="E474" s="26"/>
      <c r="F474" s="6" t="str">
        <f t="shared" si="630"/>
        <v>LU</v>
      </c>
      <c r="G474" s="6" t="s">
        <v>90</v>
      </c>
      <c r="H474" s="28"/>
      <c r="I474" s="33" t="str">
        <f t="shared" si="637"/>
        <v/>
      </c>
      <c r="J474" s="33" t="str">
        <f t="shared" si="637"/>
        <v/>
      </c>
      <c r="K474" s="33" t="str">
        <f t="shared" si="637"/>
        <v/>
      </c>
      <c r="L474" s="33" t="str">
        <f>IF(R474="","",R474/4)</f>
        <v/>
      </c>
      <c r="M474" s="33" t="str">
        <f t="shared" si="638"/>
        <v/>
      </c>
      <c r="N474" s="33" t="str">
        <f t="shared" si="639"/>
        <v/>
      </c>
      <c r="O474" s="33" t="str">
        <f t="shared" si="640"/>
        <v/>
      </c>
      <c r="P474" s="33"/>
      <c r="Q474" s="33"/>
      <c r="R474" s="48" t="s">
        <v>171</v>
      </c>
      <c r="S474" s="50" t="s">
        <v>171</v>
      </c>
      <c r="T474" s="50" t="s">
        <v>171</v>
      </c>
      <c r="U474" s="50" t="s">
        <v>171</v>
      </c>
      <c r="V474" s="50" t="s">
        <v>171</v>
      </c>
      <c r="W474" s="50" t="s">
        <v>171</v>
      </c>
      <c r="X474" s="50" t="s">
        <v>171</v>
      </c>
      <c r="Y474" s="50" t="s">
        <v>171</v>
      </c>
      <c r="Z474" s="50" t="s">
        <v>171</v>
      </c>
      <c r="AA474" s="50" t="s">
        <v>171</v>
      </c>
      <c r="AB474" s="50" t="s">
        <v>171</v>
      </c>
      <c r="AC474" s="50" t="s">
        <v>171</v>
      </c>
      <c r="AD474" s="50" t="s">
        <v>171</v>
      </c>
      <c r="AE474" s="50" t="s">
        <v>171</v>
      </c>
      <c r="AF474" s="50" t="s">
        <v>171</v>
      </c>
      <c r="AG474" s="50" t="s">
        <v>171</v>
      </c>
      <c r="AH474" s="50" t="s">
        <v>171</v>
      </c>
      <c r="AI474" s="50" t="s">
        <v>171</v>
      </c>
      <c r="AJ474" s="50" t="s">
        <v>171</v>
      </c>
      <c r="AK474" s="50" t="s">
        <v>171</v>
      </c>
      <c r="AL474" s="50" t="s">
        <v>171</v>
      </c>
    </row>
    <row r="475" spans="2:38">
      <c r="B475" s="31">
        <v>51</v>
      </c>
      <c r="C475" t="s">
        <v>7</v>
      </c>
      <c r="D475" s="6" t="str">
        <f t="shared" ref="D475:D477" si="641">IF(SUM(I475:O475)=0,"\I: ","ELE")</f>
        <v>ELE</v>
      </c>
      <c r="E475" s="11" t="s">
        <v>76</v>
      </c>
      <c r="F475" s="6" t="str">
        <f t="shared" si="630"/>
        <v>LU</v>
      </c>
      <c r="G475" s="22" t="str">
        <f t="shared" ref="G475:G477" si="642">$G$7</f>
        <v>PASTI</v>
      </c>
      <c r="H475" t="s">
        <v>46</v>
      </c>
      <c r="I475" s="42" t="str">
        <f t="shared" si="637"/>
        <v/>
      </c>
      <c r="J475" s="42" t="str">
        <f t="shared" si="637"/>
        <v/>
      </c>
      <c r="K475" s="42" t="str">
        <f t="shared" si="637"/>
        <v/>
      </c>
      <c r="L475" s="42" t="str">
        <f>IF(R475="","",R475/4)</f>
        <v/>
      </c>
      <c r="M475" s="43">
        <f>IF(SUM(S475:AB475)=0,"",SUM(S475:AB475))</f>
        <v>361</v>
      </c>
      <c r="N475" s="43" t="str">
        <f>IF(SUM(AC475:AG475)=0,"",SUM(AC475:AG475))</f>
        <v/>
      </c>
      <c r="O475" s="43" t="str">
        <f>IF(SUM(AH475:AL475)=0,"",SUM(AH475:AL475))</f>
        <v/>
      </c>
      <c r="P475" s="32"/>
      <c r="Q475" s="32"/>
      <c r="R475" s="48" t="s">
        <v>171</v>
      </c>
      <c r="S475" s="50">
        <v>361</v>
      </c>
      <c r="T475" s="50" t="s">
        <v>171</v>
      </c>
      <c r="U475" s="50" t="s">
        <v>171</v>
      </c>
      <c r="V475" s="50" t="s">
        <v>171</v>
      </c>
      <c r="W475" s="50" t="s">
        <v>171</v>
      </c>
      <c r="X475" s="50" t="s">
        <v>171</v>
      </c>
      <c r="Y475" s="50" t="s">
        <v>171</v>
      </c>
      <c r="Z475" s="50" t="s">
        <v>171</v>
      </c>
      <c r="AA475" s="50" t="s">
        <v>171</v>
      </c>
      <c r="AB475" s="50" t="s">
        <v>171</v>
      </c>
      <c r="AC475" s="50" t="s">
        <v>171</v>
      </c>
      <c r="AD475" s="50" t="s">
        <v>171</v>
      </c>
      <c r="AE475" s="50" t="s">
        <v>171</v>
      </c>
      <c r="AF475" s="50" t="s">
        <v>171</v>
      </c>
      <c r="AG475" s="50" t="s">
        <v>171</v>
      </c>
      <c r="AH475" s="50" t="s">
        <v>171</v>
      </c>
      <c r="AI475" s="50" t="s">
        <v>171</v>
      </c>
      <c r="AJ475" s="50" t="s">
        <v>171</v>
      </c>
      <c r="AK475" s="50" t="s">
        <v>171</v>
      </c>
      <c r="AL475" s="50" t="s">
        <v>171</v>
      </c>
    </row>
    <row r="476" spans="2:38">
      <c r="B476" s="26">
        <v>56</v>
      </c>
      <c r="C476" t="s">
        <v>8</v>
      </c>
      <c r="D476" s="6" t="str">
        <f t="shared" si="641"/>
        <v>ELE</v>
      </c>
      <c r="E476" s="11" t="s">
        <v>77</v>
      </c>
      <c r="F476" s="6" t="str">
        <f t="shared" si="630"/>
        <v>LU</v>
      </c>
      <c r="G476" s="22" t="str">
        <f t="shared" si="642"/>
        <v>PASTI</v>
      </c>
      <c r="H476" t="s">
        <v>47</v>
      </c>
      <c r="I476" s="42">
        <f t="shared" si="637"/>
        <v>2.2999999999999998</v>
      </c>
      <c r="J476" s="42">
        <f t="shared" si="637"/>
        <v>2.2999999999999998</v>
      </c>
      <c r="K476" s="42">
        <f t="shared" si="637"/>
        <v>2.2999999999999998</v>
      </c>
      <c r="L476" s="42">
        <f>IF(R476="","",R476/4)</f>
        <v>2.2999999999999998</v>
      </c>
      <c r="M476" s="43" t="str">
        <f t="shared" ref="M476" si="643">IF(SUM(S476:AB476)=0,"",SUM(S476:AB476))</f>
        <v/>
      </c>
      <c r="N476" s="43" t="str">
        <f t="shared" ref="N476" si="644">IF(SUM(AC476:AG476)=0,"",SUM(AC476:AG476))</f>
        <v/>
      </c>
      <c r="O476" s="43" t="str">
        <f t="shared" ref="O476" si="645">IF(SUM(AH476:AL476)=0,"",SUM(AH476:AL476))</f>
        <v/>
      </c>
      <c r="P476" s="32"/>
      <c r="Q476" s="32"/>
      <c r="R476" s="48">
        <v>9.1999999999999993</v>
      </c>
      <c r="S476" s="50" t="s">
        <v>171</v>
      </c>
      <c r="T476" s="50" t="s">
        <v>171</v>
      </c>
      <c r="U476" s="50" t="s">
        <v>171</v>
      </c>
      <c r="V476" s="50" t="s">
        <v>171</v>
      </c>
      <c r="W476" s="50" t="s">
        <v>171</v>
      </c>
      <c r="X476" s="50" t="s">
        <v>171</v>
      </c>
      <c r="Y476" s="50" t="s">
        <v>171</v>
      </c>
      <c r="Z476" s="50" t="s">
        <v>171</v>
      </c>
      <c r="AA476" s="50" t="s">
        <v>171</v>
      </c>
      <c r="AB476" s="50" t="s">
        <v>171</v>
      </c>
      <c r="AC476" s="50" t="s">
        <v>171</v>
      </c>
      <c r="AD476" s="50" t="s">
        <v>171</v>
      </c>
      <c r="AE476" s="50" t="s">
        <v>171</v>
      </c>
      <c r="AF476" s="50" t="s">
        <v>171</v>
      </c>
      <c r="AG476" s="50" t="s">
        <v>171</v>
      </c>
      <c r="AH476" s="50" t="s">
        <v>171</v>
      </c>
      <c r="AI476" s="50" t="s">
        <v>171</v>
      </c>
      <c r="AJ476" s="50" t="s">
        <v>171</v>
      </c>
      <c r="AK476" s="50" t="s">
        <v>171</v>
      </c>
      <c r="AL476" s="50" t="s">
        <v>171</v>
      </c>
    </row>
    <row r="477" spans="2:38">
      <c r="B477" s="26"/>
      <c r="C477" s="23" t="s">
        <v>93</v>
      </c>
      <c r="D477" s="6" t="str">
        <f t="shared" si="641"/>
        <v xml:space="preserve">\I: </v>
      </c>
      <c r="E477" s="11" t="s">
        <v>78</v>
      </c>
      <c r="F477" s="6" t="str">
        <f t="shared" si="630"/>
        <v>LU</v>
      </c>
      <c r="G477" s="22" t="str">
        <f t="shared" si="642"/>
        <v>PASTI</v>
      </c>
      <c r="H477" t="s">
        <v>48</v>
      </c>
      <c r="I477" s="42" t="str">
        <f>IF(SUM(I478:I480)=0,"",SUM(I478:I480))</f>
        <v/>
      </c>
      <c r="J477" s="42" t="str">
        <f t="shared" ref="J477:K477" si="646">IF(SUM(J478:J480)=0,"",SUM(J478:J480))</f>
        <v/>
      </c>
      <c r="K477" s="42" t="str">
        <f t="shared" si="646"/>
        <v/>
      </c>
      <c r="L477" s="42" t="str">
        <f>IF(SUM(L478:L480)=0,"",SUM(L478:L480))</f>
        <v/>
      </c>
      <c r="M477" s="43" t="str">
        <f>IF(SUM(M478:M480)=0,"",SUM(M478:M480))</f>
        <v/>
      </c>
      <c r="N477" s="43" t="str">
        <f>IF(SUM(N478:N480)=0,"",SUM(N478:N480))</f>
        <v/>
      </c>
      <c r="O477" s="43" t="str">
        <f>IF(SUM(O478:O480)=0,"",SUM(O478:O480))</f>
        <v/>
      </c>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row>
    <row r="478" spans="2:38">
      <c r="B478" s="26">
        <v>61</v>
      </c>
      <c r="C478" s="29" t="s">
        <v>4</v>
      </c>
      <c r="D478" s="6" t="s">
        <v>90</v>
      </c>
      <c r="E478" s="27"/>
      <c r="F478" s="6" t="str">
        <f t="shared" si="630"/>
        <v>LU</v>
      </c>
      <c r="G478" s="6" t="s">
        <v>90</v>
      </c>
      <c r="H478" s="28"/>
      <c r="I478" s="33" t="str">
        <f t="shared" ref="I478:K486" si="647">$L478</f>
        <v/>
      </c>
      <c r="J478" s="33" t="str">
        <f t="shared" si="647"/>
        <v/>
      </c>
      <c r="K478" s="33" t="str">
        <f t="shared" si="647"/>
        <v/>
      </c>
      <c r="L478" s="33" t="str">
        <f t="shared" ref="L478:L483" si="648">IF(R478="","",R478/4)</f>
        <v/>
      </c>
      <c r="M478" s="33" t="str">
        <f t="shared" ref="M478:M483" si="649">IF(SUM(S478:AB478)=0,"",SUM(S478:AB478))</f>
        <v/>
      </c>
      <c r="N478" s="33" t="str">
        <f t="shared" ref="N478:N483" si="650">IF(SUM(AC478:AG478)=0,"",SUM(AC478:AG478))</f>
        <v/>
      </c>
      <c r="O478" s="33" t="str">
        <f t="shared" ref="O478:O483" si="651">IF(SUM(AH478:AL478)=0,"",SUM(AH478:AL478))</f>
        <v/>
      </c>
      <c r="P478" s="33"/>
      <c r="Q478" s="33"/>
      <c r="R478" s="48" t="s">
        <v>171</v>
      </c>
      <c r="S478" s="50" t="s">
        <v>171</v>
      </c>
      <c r="T478" s="50" t="s">
        <v>171</v>
      </c>
      <c r="U478" s="50" t="s">
        <v>171</v>
      </c>
      <c r="V478" s="50" t="s">
        <v>171</v>
      </c>
      <c r="W478" s="50" t="s">
        <v>171</v>
      </c>
      <c r="X478" s="50" t="s">
        <v>171</v>
      </c>
      <c r="Y478" s="50" t="s">
        <v>171</v>
      </c>
      <c r="Z478" s="50" t="s">
        <v>171</v>
      </c>
      <c r="AA478" s="50" t="s">
        <v>171</v>
      </c>
      <c r="AB478" s="50" t="s">
        <v>171</v>
      </c>
      <c r="AC478" s="50" t="s">
        <v>171</v>
      </c>
      <c r="AD478" s="50" t="s">
        <v>171</v>
      </c>
      <c r="AE478" s="50" t="s">
        <v>171</v>
      </c>
      <c r="AF478" s="50" t="s">
        <v>171</v>
      </c>
      <c r="AG478" s="50" t="s">
        <v>171</v>
      </c>
      <c r="AH478" s="50" t="s">
        <v>171</v>
      </c>
      <c r="AI478" s="50" t="s">
        <v>171</v>
      </c>
      <c r="AJ478" s="50" t="s">
        <v>171</v>
      </c>
      <c r="AK478" s="50" t="s">
        <v>171</v>
      </c>
      <c r="AL478" s="50" t="s">
        <v>171</v>
      </c>
    </row>
    <row r="479" spans="2:38">
      <c r="B479" s="26">
        <v>71</v>
      </c>
      <c r="C479" s="29" t="s">
        <v>10</v>
      </c>
      <c r="D479" s="6" t="s">
        <v>90</v>
      </c>
      <c r="E479" s="27"/>
      <c r="F479" s="6" t="str">
        <f t="shared" si="630"/>
        <v>LU</v>
      </c>
      <c r="G479" s="6" t="s">
        <v>90</v>
      </c>
      <c r="H479" s="28"/>
      <c r="I479" s="33" t="str">
        <f t="shared" si="647"/>
        <v/>
      </c>
      <c r="J479" s="33" t="str">
        <f t="shared" si="647"/>
        <v/>
      </c>
      <c r="K479" s="33" t="str">
        <f t="shared" si="647"/>
        <v/>
      </c>
      <c r="L479" s="33" t="str">
        <f t="shared" si="648"/>
        <v/>
      </c>
      <c r="M479" s="33" t="str">
        <f t="shared" si="649"/>
        <v/>
      </c>
      <c r="N479" s="33" t="str">
        <f t="shared" si="650"/>
        <v/>
      </c>
      <c r="O479" s="33" t="str">
        <f t="shared" si="651"/>
        <v/>
      </c>
      <c r="P479" s="33"/>
      <c r="Q479" s="33"/>
      <c r="R479" s="48" t="s">
        <v>171</v>
      </c>
      <c r="S479" s="50" t="s">
        <v>171</v>
      </c>
      <c r="T479" s="50" t="s">
        <v>171</v>
      </c>
      <c r="U479" s="50" t="s">
        <v>171</v>
      </c>
      <c r="V479" s="50" t="s">
        <v>171</v>
      </c>
      <c r="W479" s="50" t="s">
        <v>171</v>
      </c>
      <c r="X479" s="50" t="s">
        <v>171</v>
      </c>
      <c r="Y479" s="50" t="s">
        <v>171</v>
      </c>
      <c r="Z479" s="50" t="s">
        <v>171</v>
      </c>
      <c r="AA479" s="50" t="s">
        <v>171</v>
      </c>
      <c r="AB479" s="50" t="s">
        <v>171</v>
      </c>
      <c r="AC479" s="50" t="s">
        <v>171</v>
      </c>
      <c r="AD479" s="50" t="s">
        <v>171</v>
      </c>
      <c r="AE479" s="50" t="s">
        <v>171</v>
      </c>
      <c r="AF479" s="50" t="s">
        <v>171</v>
      </c>
      <c r="AG479" s="50" t="s">
        <v>171</v>
      </c>
      <c r="AH479" s="50" t="s">
        <v>171</v>
      </c>
      <c r="AI479" s="50" t="s">
        <v>171</v>
      </c>
      <c r="AJ479" s="50" t="s">
        <v>171</v>
      </c>
      <c r="AK479" s="50" t="s">
        <v>171</v>
      </c>
      <c r="AL479" s="50" t="s">
        <v>171</v>
      </c>
    </row>
    <row r="480" spans="2:38">
      <c r="B480" s="26">
        <v>76</v>
      </c>
      <c r="C480" s="29" t="s">
        <v>101</v>
      </c>
      <c r="D480" s="6" t="s">
        <v>90</v>
      </c>
      <c r="E480" s="27"/>
      <c r="F480" s="6" t="str">
        <f t="shared" si="630"/>
        <v>LU</v>
      </c>
      <c r="G480" s="6" t="s">
        <v>90</v>
      </c>
      <c r="H480" s="28"/>
      <c r="I480" s="33" t="str">
        <f t="shared" si="647"/>
        <v/>
      </c>
      <c r="J480" s="33" t="str">
        <f t="shared" si="647"/>
        <v/>
      </c>
      <c r="K480" s="33" t="str">
        <f t="shared" si="647"/>
        <v/>
      </c>
      <c r="L480" s="33" t="str">
        <f t="shared" si="648"/>
        <v/>
      </c>
      <c r="M480" s="33" t="str">
        <f t="shared" si="649"/>
        <v/>
      </c>
      <c r="N480" s="33" t="str">
        <f t="shared" si="650"/>
        <v/>
      </c>
      <c r="O480" s="33" t="str">
        <f t="shared" si="651"/>
        <v/>
      </c>
      <c r="P480" s="33"/>
      <c r="Q480" s="33"/>
      <c r="R480" s="48" t="s">
        <v>171</v>
      </c>
      <c r="S480" s="50" t="s">
        <v>171</v>
      </c>
      <c r="T480" s="50" t="s">
        <v>171</v>
      </c>
      <c r="U480" s="50" t="s">
        <v>171</v>
      </c>
      <c r="V480" s="50" t="s">
        <v>171</v>
      </c>
      <c r="W480" s="50" t="s">
        <v>171</v>
      </c>
      <c r="X480" s="50" t="s">
        <v>171</v>
      </c>
      <c r="Y480" s="50" t="s">
        <v>171</v>
      </c>
      <c r="Z480" s="50" t="s">
        <v>171</v>
      </c>
      <c r="AA480" s="50" t="s">
        <v>171</v>
      </c>
      <c r="AB480" s="50" t="s">
        <v>171</v>
      </c>
      <c r="AC480" s="50" t="s">
        <v>171</v>
      </c>
      <c r="AD480" s="50" t="s">
        <v>171</v>
      </c>
      <c r="AE480" s="50" t="s">
        <v>171</v>
      </c>
      <c r="AF480" s="50" t="s">
        <v>171</v>
      </c>
      <c r="AG480" s="50" t="s">
        <v>171</v>
      </c>
      <c r="AH480" s="50" t="s">
        <v>171</v>
      </c>
      <c r="AI480" s="50" t="s">
        <v>171</v>
      </c>
      <c r="AJ480" s="50" t="s">
        <v>171</v>
      </c>
      <c r="AK480" s="50" t="s">
        <v>171</v>
      </c>
      <c r="AL480" s="50" t="s">
        <v>171</v>
      </c>
    </row>
    <row r="481" spans="2:38">
      <c r="B481" s="26">
        <v>81</v>
      </c>
      <c r="C481" t="s">
        <v>12</v>
      </c>
      <c r="D481" s="6" t="str">
        <f t="shared" ref="D481:D484" si="652">IF(SUM(I481:O481)=0,"\I: ","ELE")</f>
        <v>ELE</v>
      </c>
      <c r="E481" s="11" t="s">
        <v>74</v>
      </c>
      <c r="F481" s="6" t="str">
        <f t="shared" si="630"/>
        <v>LU</v>
      </c>
      <c r="G481" s="22" t="str">
        <f t="shared" ref="G481:G484" si="653">$G$7</f>
        <v>PASTI</v>
      </c>
      <c r="H481" t="s">
        <v>44</v>
      </c>
      <c r="I481" s="42">
        <f t="shared" si="647"/>
        <v>0.4</v>
      </c>
      <c r="J481" s="42">
        <f t="shared" si="647"/>
        <v>0.4</v>
      </c>
      <c r="K481" s="42">
        <f t="shared" si="647"/>
        <v>0.4</v>
      </c>
      <c r="L481" s="42">
        <f t="shared" si="648"/>
        <v>0.4</v>
      </c>
      <c r="M481" s="43" t="str">
        <f t="shared" si="649"/>
        <v/>
      </c>
      <c r="N481" s="43" t="str">
        <f t="shared" si="650"/>
        <v/>
      </c>
      <c r="O481" s="43" t="str">
        <f t="shared" si="651"/>
        <v/>
      </c>
      <c r="P481" s="32"/>
      <c r="Q481" s="32"/>
      <c r="R481" s="48">
        <v>1.6</v>
      </c>
      <c r="S481" s="50" t="s">
        <v>171</v>
      </c>
      <c r="T481" s="50" t="s">
        <v>171</v>
      </c>
      <c r="U481" s="50" t="s">
        <v>171</v>
      </c>
      <c r="V481" s="50" t="s">
        <v>171</v>
      </c>
      <c r="W481" s="50" t="s">
        <v>171</v>
      </c>
      <c r="X481" s="50" t="s">
        <v>171</v>
      </c>
      <c r="Y481" s="50" t="s">
        <v>171</v>
      </c>
      <c r="Z481" s="50" t="s">
        <v>171</v>
      </c>
      <c r="AA481" s="50" t="s">
        <v>171</v>
      </c>
      <c r="AB481" s="50" t="s">
        <v>171</v>
      </c>
      <c r="AC481" s="50" t="s">
        <v>171</v>
      </c>
      <c r="AD481" s="50" t="s">
        <v>171</v>
      </c>
      <c r="AE481" s="50" t="s">
        <v>171</v>
      </c>
      <c r="AF481" s="50" t="s">
        <v>171</v>
      </c>
      <c r="AG481" s="50" t="s">
        <v>171</v>
      </c>
      <c r="AH481" s="50" t="s">
        <v>171</v>
      </c>
      <c r="AI481" s="50" t="s">
        <v>171</v>
      </c>
      <c r="AJ481" s="50" t="s">
        <v>171</v>
      </c>
      <c r="AK481" s="50" t="s">
        <v>171</v>
      </c>
      <c r="AL481" s="50" t="s">
        <v>171</v>
      </c>
    </row>
    <row r="482" spans="2:38">
      <c r="B482" s="26">
        <v>102</v>
      </c>
      <c r="C482" t="s">
        <v>13</v>
      </c>
      <c r="D482" s="6" t="str">
        <f t="shared" si="652"/>
        <v xml:space="preserve">\I: </v>
      </c>
      <c r="E482" s="11" t="s">
        <v>73</v>
      </c>
      <c r="F482" s="6" t="str">
        <f t="shared" si="630"/>
        <v>LU</v>
      </c>
      <c r="G482" s="22" t="str">
        <f t="shared" si="653"/>
        <v>PASTI</v>
      </c>
      <c r="H482" t="s">
        <v>43</v>
      </c>
      <c r="I482" s="42" t="str">
        <f t="shared" si="647"/>
        <v/>
      </c>
      <c r="J482" s="42" t="str">
        <f t="shared" si="647"/>
        <v/>
      </c>
      <c r="K482" s="42" t="str">
        <f t="shared" si="647"/>
        <v/>
      </c>
      <c r="L482" s="42" t="str">
        <f t="shared" si="648"/>
        <v/>
      </c>
      <c r="M482" s="43" t="str">
        <f t="shared" si="649"/>
        <v/>
      </c>
      <c r="N482" s="43" t="str">
        <f t="shared" si="650"/>
        <v/>
      </c>
      <c r="O482" s="43" t="str">
        <f t="shared" si="651"/>
        <v/>
      </c>
      <c r="P482" s="32"/>
      <c r="Q482" s="32"/>
      <c r="R482" s="48" t="s">
        <v>171</v>
      </c>
      <c r="S482" s="50" t="s">
        <v>171</v>
      </c>
      <c r="T482" s="50" t="s">
        <v>171</v>
      </c>
      <c r="U482" s="50" t="s">
        <v>171</v>
      </c>
      <c r="V482" s="50" t="s">
        <v>171</v>
      </c>
      <c r="W482" s="50" t="s">
        <v>171</v>
      </c>
      <c r="X482" s="50" t="s">
        <v>171</v>
      </c>
      <c r="Y482" s="50" t="s">
        <v>171</v>
      </c>
      <c r="Z482" s="50" t="s">
        <v>171</v>
      </c>
      <c r="AA482" s="50" t="s">
        <v>171</v>
      </c>
      <c r="AB482" s="50" t="s">
        <v>171</v>
      </c>
      <c r="AC482" s="50" t="s">
        <v>171</v>
      </c>
      <c r="AD482" s="50" t="s">
        <v>171</v>
      </c>
      <c r="AE482" s="50" t="s">
        <v>171</v>
      </c>
      <c r="AF482" s="50" t="s">
        <v>171</v>
      </c>
      <c r="AG482" s="50" t="s">
        <v>171</v>
      </c>
      <c r="AH482" s="50" t="s">
        <v>171</v>
      </c>
      <c r="AI482" s="50" t="s">
        <v>171</v>
      </c>
      <c r="AJ482" s="50" t="s">
        <v>171</v>
      </c>
      <c r="AK482" s="50" t="s">
        <v>171</v>
      </c>
      <c r="AL482" s="50" t="s">
        <v>171</v>
      </c>
    </row>
    <row r="483" spans="2:38">
      <c r="B483" s="26">
        <v>119</v>
      </c>
      <c r="C483" t="s">
        <v>1</v>
      </c>
      <c r="D483" s="6" t="str">
        <f t="shared" si="652"/>
        <v xml:space="preserve">\I: </v>
      </c>
      <c r="E483" s="11" t="s">
        <v>68</v>
      </c>
      <c r="F483" s="6" t="str">
        <f t="shared" si="630"/>
        <v>LU</v>
      </c>
      <c r="G483" s="22" t="str">
        <f t="shared" si="653"/>
        <v>PASTI</v>
      </c>
      <c r="H483" s="6" t="s">
        <v>38</v>
      </c>
      <c r="I483" s="42" t="str">
        <f t="shared" si="647"/>
        <v/>
      </c>
      <c r="J483" s="42" t="str">
        <f t="shared" si="647"/>
        <v/>
      </c>
      <c r="K483" s="42" t="str">
        <f t="shared" si="647"/>
        <v/>
      </c>
      <c r="L483" s="42" t="str">
        <f t="shared" si="648"/>
        <v/>
      </c>
      <c r="M483" s="43" t="str">
        <f t="shared" si="649"/>
        <v/>
      </c>
      <c r="N483" s="43" t="str">
        <f t="shared" si="650"/>
        <v/>
      </c>
      <c r="O483" s="43" t="str">
        <f t="shared" si="651"/>
        <v/>
      </c>
      <c r="P483" s="32"/>
      <c r="Q483" s="32"/>
      <c r="R483" s="48" t="s">
        <v>171</v>
      </c>
      <c r="S483" s="50" t="s">
        <v>171</v>
      </c>
      <c r="T483" s="50" t="s">
        <v>171</v>
      </c>
      <c r="U483" s="50" t="s">
        <v>171</v>
      </c>
      <c r="V483" s="50" t="s">
        <v>171</v>
      </c>
      <c r="W483" s="50" t="s">
        <v>171</v>
      </c>
      <c r="X483" s="50" t="s">
        <v>171</v>
      </c>
      <c r="Y483" s="50" t="s">
        <v>171</v>
      </c>
      <c r="Z483" s="50" t="s">
        <v>171</v>
      </c>
      <c r="AA483" s="50" t="s">
        <v>171</v>
      </c>
      <c r="AB483" s="50" t="s">
        <v>171</v>
      </c>
      <c r="AC483" s="50" t="s">
        <v>171</v>
      </c>
      <c r="AD483" s="50" t="s">
        <v>171</v>
      </c>
      <c r="AE483" s="50" t="s">
        <v>171</v>
      </c>
      <c r="AF483" s="50" t="s">
        <v>171</v>
      </c>
      <c r="AG483" s="50" t="s">
        <v>171</v>
      </c>
      <c r="AH483" s="50" t="s">
        <v>171</v>
      </c>
      <c r="AI483" s="50" t="s">
        <v>171</v>
      </c>
      <c r="AJ483" s="50" t="s">
        <v>171</v>
      </c>
      <c r="AK483" s="50" t="s">
        <v>171</v>
      </c>
      <c r="AL483" s="50" t="s">
        <v>171</v>
      </c>
    </row>
    <row r="484" spans="2:38">
      <c r="B484" s="26"/>
      <c r="C484" t="s">
        <v>168</v>
      </c>
      <c r="D484" s="6" t="str">
        <f t="shared" si="652"/>
        <v>ELE</v>
      </c>
      <c r="E484" s="11" t="s">
        <v>69</v>
      </c>
      <c r="F484" s="6" t="str">
        <f t="shared" si="630"/>
        <v>LU</v>
      </c>
      <c r="G484" s="22" t="str">
        <f t="shared" si="653"/>
        <v>PASTI</v>
      </c>
      <c r="H484" s="59" t="s">
        <v>39</v>
      </c>
      <c r="I484" s="42">
        <f>IF(SUM(I485:I486)=0,"",SUM(I485:I486))</f>
        <v>3.125</v>
      </c>
      <c r="J484" s="42">
        <f t="shared" ref="J484:L484" si="654">IF(SUM(J485:J486)=0,"",SUM(J485:J486))</f>
        <v>3.125</v>
      </c>
      <c r="K484" s="42">
        <f t="shared" si="654"/>
        <v>3.125</v>
      </c>
      <c r="L484" s="42">
        <f t="shared" si="654"/>
        <v>3.125</v>
      </c>
      <c r="M484" s="43">
        <f>IF(SUM(M485:M486)=0,"",SUM(M485:M486))</f>
        <v>14.7</v>
      </c>
      <c r="N484" s="43">
        <f t="shared" ref="N484:O484" si="655">IF(SUM(N485:N486)=0,"",SUM(N485:N486))</f>
        <v>4.7</v>
      </c>
      <c r="O484" s="43" t="str">
        <f t="shared" si="655"/>
        <v/>
      </c>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row>
    <row r="485" spans="2:38">
      <c r="B485" s="26">
        <v>124</v>
      </c>
      <c r="C485" t="s">
        <v>3</v>
      </c>
      <c r="D485" s="6" t="s">
        <v>90</v>
      </c>
      <c r="E485" s="11"/>
      <c r="F485" s="6" t="str">
        <f t="shared" si="630"/>
        <v>LU</v>
      </c>
      <c r="G485" s="6" t="s">
        <v>90</v>
      </c>
      <c r="H485" s="6"/>
      <c r="I485" s="42">
        <f t="shared" si="647"/>
        <v>3.125</v>
      </c>
      <c r="J485" s="42">
        <f t="shared" si="647"/>
        <v>3.125</v>
      </c>
      <c r="K485" s="42">
        <f t="shared" si="647"/>
        <v>3.125</v>
      </c>
      <c r="L485" s="42">
        <f t="shared" ref="L485:L486" si="656">IF(R485="","",R485/4)</f>
        <v>3.125</v>
      </c>
      <c r="M485" s="43">
        <f t="shared" ref="M485" si="657">IF(SUM(S485:AB485)=0,"",SUM(S485:AB485))</f>
        <v>14.7</v>
      </c>
      <c r="N485" s="43">
        <f t="shared" ref="N485:N492" si="658">IF(SUM(AC485:AG485)=0,"",SUM(AC485:AG485))</f>
        <v>4.7</v>
      </c>
      <c r="O485" s="43" t="str">
        <f t="shared" ref="O485:O492" si="659">IF(SUM(AH485:AL485)=0,"",SUM(AH485:AL485))</f>
        <v/>
      </c>
      <c r="P485" s="32"/>
      <c r="Q485" s="32"/>
      <c r="R485" s="48">
        <v>12.5</v>
      </c>
      <c r="S485" s="50" t="s">
        <v>171</v>
      </c>
      <c r="T485" s="50" t="s">
        <v>171</v>
      </c>
      <c r="U485" s="50" t="s">
        <v>171</v>
      </c>
      <c r="V485" s="50" t="s">
        <v>171</v>
      </c>
      <c r="W485" s="50" t="s">
        <v>171</v>
      </c>
      <c r="X485" s="50" t="s">
        <v>171</v>
      </c>
      <c r="Y485" s="50" t="s">
        <v>171</v>
      </c>
      <c r="Z485" s="50" t="s">
        <v>171</v>
      </c>
      <c r="AA485" s="50" t="s">
        <v>171</v>
      </c>
      <c r="AB485" s="50">
        <v>14.7</v>
      </c>
      <c r="AC485" s="50" t="s">
        <v>171</v>
      </c>
      <c r="AD485" s="50">
        <v>4.7</v>
      </c>
      <c r="AE485" s="50" t="s">
        <v>171</v>
      </c>
      <c r="AF485" s="50" t="s">
        <v>171</v>
      </c>
      <c r="AG485" s="50" t="s">
        <v>171</v>
      </c>
      <c r="AH485" s="50" t="s">
        <v>171</v>
      </c>
      <c r="AI485" s="50" t="s">
        <v>171</v>
      </c>
      <c r="AJ485" s="50" t="s">
        <v>171</v>
      </c>
      <c r="AK485" s="50" t="s">
        <v>171</v>
      </c>
      <c r="AL485" s="50" t="s">
        <v>171</v>
      </c>
    </row>
    <row r="486" spans="2:38">
      <c r="B486" s="26">
        <v>129</v>
      </c>
      <c r="C486" t="s">
        <v>4</v>
      </c>
      <c r="D486" s="6" t="s">
        <v>90</v>
      </c>
      <c r="E486" s="11"/>
      <c r="F486" s="6" t="str">
        <f t="shared" si="630"/>
        <v>LU</v>
      </c>
      <c r="G486" s="6" t="s">
        <v>90</v>
      </c>
      <c r="H486" s="6"/>
      <c r="I486" s="42" t="str">
        <f t="shared" si="647"/>
        <v/>
      </c>
      <c r="J486" s="42" t="str">
        <f t="shared" si="647"/>
        <v/>
      </c>
      <c r="K486" s="42" t="str">
        <f t="shared" si="647"/>
        <v/>
      </c>
      <c r="L486" s="42" t="str">
        <f t="shared" si="656"/>
        <v/>
      </c>
      <c r="M486" s="43" t="str">
        <f t="shared" ref="M486:M492" si="660">IF(SUM(S486:AB486)=0,"",SUM(S486:AB486))</f>
        <v/>
      </c>
      <c r="N486" s="43" t="str">
        <f t="shared" si="658"/>
        <v/>
      </c>
      <c r="O486" s="43" t="str">
        <f t="shared" si="659"/>
        <v/>
      </c>
      <c r="P486" s="32"/>
      <c r="Q486" s="32"/>
      <c r="R486" s="48" t="s">
        <v>171</v>
      </c>
      <c r="S486" s="50" t="s">
        <v>171</v>
      </c>
      <c r="T486" s="50" t="s">
        <v>171</v>
      </c>
      <c r="U486" s="50" t="s">
        <v>171</v>
      </c>
      <c r="V486" s="50" t="s">
        <v>171</v>
      </c>
      <c r="W486" s="50" t="s">
        <v>171</v>
      </c>
      <c r="X486" s="50" t="s">
        <v>171</v>
      </c>
      <c r="Y486" s="50" t="s">
        <v>171</v>
      </c>
      <c r="Z486" s="50" t="s">
        <v>171</v>
      </c>
      <c r="AA486" s="50" t="s">
        <v>171</v>
      </c>
      <c r="AB486" s="50" t="s">
        <v>171</v>
      </c>
      <c r="AC486" s="50" t="s">
        <v>171</v>
      </c>
      <c r="AD486" s="50" t="s">
        <v>171</v>
      </c>
      <c r="AE486" s="50" t="s">
        <v>171</v>
      </c>
      <c r="AF486" s="50" t="s">
        <v>171</v>
      </c>
      <c r="AG486" s="50" t="s">
        <v>171</v>
      </c>
      <c r="AH486" s="50" t="s">
        <v>171</v>
      </c>
      <c r="AI486" s="50" t="s">
        <v>171</v>
      </c>
      <c r="AJ486" s="50" t="s">
        <v>171</v>
      </c>
      <c r="AK486" s="50" t="s">
        <v>171</v>
      </c>
      <c r="AL486" s="50" t="s">
        <v>171</v>
      </c>
    </row>
    <row r="487" spans="2:38">
      <c r="B487" s="26">
        <v>135</v>
      </c>
      <c r="C487" s="11" t="s">
        <v>16</v>
      </c>
      <c r="D487" s="6" t="str">
        <f t="shared" ref="D487:D492" si="661">IF(SUM(I487:O487)=0,"\I: ","ELE")</f>
        <v>ELE</v>
      </c>
      <c r="E487" s="11" t="s">
        <v>82</v>
      </c>
      <c r="F487" s="6" t="str">
        <f t="shared" si="630"/>
        <v>LU</v>
      </c>
      <c r="G487" s="22" t="str">
        <f t="shared" ref="G487:G492" si="662">$G$7</f>
        <v>PASTI</v>
      </c>
      <c r="H487" s="6" t="s">
        <v>52</v>
      </c>
      <c r="I487" s="42" t="s">
        <v>224</v>
      </c>
      <c r="J487" s="42" t="s">
        <v>224</v>
      </c>
      <c r="K487" s="42" t="s">
        <v>224</v>
      </c>
      <c r="L487" s="42">
        <f>IF(R487="","",R487)</f>
        <v>14</v>
      </c>
      <c r="M487" s="43">
        <f t="shared" si="660"/>
        <v>30</v>
      </c>
      <c r="N487" s="43">
        <f t="shared" si="658"/>
        <v>20.000000000000007</v>
      </c>
      <c r="O487" s="43">
        <f t="shared" si="659"/>
        <v>58.8</v>
      </c>
      <c r="P487" s="32"/>
      <c r="Q487" s="32"/>
      <c r="R487" s="48">
        <v>14</v>
      </c>
      <c r="S487" s="50" t="s">
        <v>171</v>
      </c>
      <c r="T487" s="50" t="s">
        <v>171</v>
      </c>
      <c r="U487" s="50">
        <v>7</v>
      </c>
      <c r="V487" s="50">
        <v>14</v>
      </c>
      <c r="W487" s="50" t="s">
        <v>171</v>
      </c>
      <c r="X487" s="50" t="s">
        <v>171</v>
      </c>
      <c r="Y487" s="50" t="s">
        <v>171</v>
      </c>
      <c r="Z487" s="50">
        <v>8</v>
      </c>
      <c r="AA487" s="50" t="s">
        <v>171</v>
      </c>
      <c r="AB487" s="50">
        <v>1</v>
      </c>
      <c r="AC487" s="50">
        <v>1</v>
      </c>
      <c r="AD487" s="50">
        <v>13.000000000000007</v>
      </c>
      <c r="AE487" s="50" t="s">
        <v>171</v>
      </c>
      <c r="AF487" s="50" t="s">
        <v>171</v>
      </c>
      <c r="AG487" s="50">
        <v>6</v>
      </c>
      <c r="AH487" s="50">
        <v>58.8</v>
      </c>
      <c r="AI487" s="50" t="s">
        <v>171</v>
      </c>
      <c r="AJ487" s="50" t="s">
        <v>171</v>
      </c>
      <c r="AK487" s="50" t="s">
        <v>171</v>
      </c>
      <c r="AL487" s="50" t="s">
        <v>171</v>
      </c>
    </row>
    <row r="488" spans="2:38">
      <c r="B488" s="26">
        <v>140</v>
      </c>
      <c r="C488" s="11" t="s">
        <v>17</v>
      </c>
      <c r="D488" s="6" t="str">
        <f t="shared" si="661"/>
        <v xml:space="preserve">\I: </v>
      </c>
      <c r="E488" s="11" t="s">
        <v>81</v>
      </c>
      <c r="F488" s="6" t="str">
        <f t="shared" si="630"/>
        <v>LU</v>
      </c>
      <c r="G488" s="22" t="str">
        <f t="shared" si="662"/>
        <v>PASTI</v>
      </c>
      <c r="H488" s="6" t="s">
        <v>51</v>
      </c>
      <c r="I488" s="42" t="s">
        <v>224</v>
      </c>
      <c r="J488" s="42" t="s">
        <v>224</v>
      </c>
      <c r="K488" s="42" t="s">
        <v>224</v>
      </c>
      <c r="L488" s="42" t="str">
        <f t="shared" ref="L488:L492" si="663">IF(R488="","",R488)</f>
        <v/>
      </c>
      <c r="M488" s="43" t="str">
        <f t="shared" si="660"/>
        <v/>
      </c>
      <c r="N488" s="43" t="str">
        <f t="shared" si="658"/>
        <v/>
      </c>
      <c r="O488" s="43" t="str">
        <f t="shared" si="659"/>
        <v/>
      </c>
      <c r="P488" s="32"/>
      <c r="Q488" s="32"/>
      <c r="R488" s="48" t="s">
        <v>171</v>
      </c>
      <c r="S488" s="50" t="s">
        <v>171</v>
      </c>
      <c r="T488" s="50" t="s">
        <v>171</v>
      </c>
      <c r="U488" s="50" t="s">
        <v>171</v>
      </c>
      <c r="V488" s="50" t="s">
        <v>171</v>
      </c>
      <c r="W488" s="50" t="s">
        <v>171</v>
      </c>
      <c r="X488" s="50" t="s">
        <v>171</v>
      </c>
      <c r="Y488" s="50" t="s">
        <v>171</v>
      </c>
      <c r="Z488" s="50" t="s">
        <v>171</v>
      </c>
      <c r="AA488" s="50" t="s">
        <v>171</v>
      </c>
      <c r="AB488" s="50" t="s">
        <v>171</v>
      </c>
      <c r="AC488" s="50" t="s">
        <v>171</v>
      </c>
      <c r="AD488" s="50" t="s">
        <v>171</v>
      </c>
      <c r="AE488" s="50" t="s">
        <v>171</v>
      </c>
      <c r="AF488" s="50" t="s">
        <v>171</v>
      </c>
      <c r="AG488" s="50" t="s">
        <v>171</v>
      </c>
      <c r="AH488" s="50" t="s">
        <v>171</v>
      </c>
      <c r="AI488" s="50" t="s">
        <v>171</v>
      </c>
      <c r="AJ488" s="50" t="s">
        <v>171</v>
      </c>
      <c r="AK488" s="50" t="s">
        <v>171</v>
      </c>
      <c r="AL488" s="50" t="s">
        <v>171</v>
      </c>
    </row>
    <row r="489" spans="2:38">
      <c r="B489" s="26">
        <v>145</v>
      </c>
      <c r="C489" s="11" t="s">
        <v>18</v>
      </c>
      <c r="D489" s="6" t="str">
        <f t="shared" si="661"/>
        <v>ELE</v>
      </c>
      <c r="E489" s="11" t="s">
        <v>79</v>
      </c>
      <c r="F489" s="6" t="str">
        <f t="shared" si="630"/>
        <v>LU</v>
      </c>
      <c r="G489" s="22" t="str">
        <f t="shared" si="662"/>
        <v>PASTI</v>
      </c>
      <c r="H489" s="6" t="s">
        <v>49</v>
      </c>
      <c r="I489" s="42" t="s">
        <v>224</v>
      </c>
      <c r="J489" s="42" t="s">
        <v>224</v>
      </c>
      <c r="K489" s="42" t="s">
        <v>224</v>
      </c>
      <c r="L489" s="42">
        <f t="shared" si="663"/>
        <v>0.06</v>
      </c>
      <c r="M489" s="43">
        <f t="shared" si="660"/>
        <v>28.94</v>
      </c>
      <c r="N489" s="43">
        <f t="shared" si="658"/>
        <v>87.000000000000014</v>
      </c>
      <c r="O489" s="43">
        <f t="shared" si="659"/>
        <v>10.999999999999986</v>
      </c>
      <c r="P489" s="32"/>
      <c r="Q489" s="32"/>
      <c r="R489" s="48">
        <v>0.06</v>
      </c>
      <c r="S489" s="50" t="s">
        <v>171</v>
      </c>
      <c r="T489" s="50">
        <v>1.94</v>
      </c>
      <c r="U489" s="50">
        <v>12</v>
      </c>
      <c r="V489" s="50">
        <v>10.000000000000002</v>
      </c>
      <c r="W489" s="50" t="s">
        <v>171</v>
      </c>
      <c r="X489" s="50" t="s">
        <v>171</v>
      </c>
      <c r="Y489" s="50" t="s">
        <v>171</v>
      </c>
      <c r="Z489" s="50">
        <v>1</v>
      </c>
      <c r="AA489" s="50">
        <v>1</v>
      </c>
      <c r="AB489" s="50">
        <v>3</v>
      </c>
      <c r="AC489" s="50">
        <v>11.999999999999996</v>
      </c>
      <c r="AD489" s="50">
        <v>34</v>
      </c>
      <c r="AE489" s="50">
        <v>20</v>
      </c>
      <c r="AF489" s="50">
        <v>15</v>
      </c>
      <c r="AG489" s="50">
        <v>6.0000000000000142</v>
      </c>
      <c r="AH489" s="50">
        <v>6</v>
      </c>
      <c r="AI489" s="50">
        <v>4.9999999999999858</v>
      </c>
      <c r="AJ489" s="50" t="s">
        <v>171</v>
      </c>
      <c r="AK489" s="50" t="s">
        <v>171</v>
      </c>
      <c r="AL489" s="50" t="s">
        <v>171</v>
      </c>
    </row>
    <row r="490" spans="2:38">
      <c r="B490" s="26">
        <v>150</v>
      </c>
      <c r="C490" s="11" t="s">
        <v>19</v>
      </c>
      <c r="D490" s="6" t="str">
        <f t="shared" si="661"/>
        <v xml:space="preserve">\I: </v>
      </c>
      <c r="E490" s="11" t="s">
        <v>80</v>
      </c>
      <c r="F490" s="6" t="str">
        <f t="shared" si="630"/>
        <v>LU</v>
      </c>
      <c r="G490" s="22" t="str">
        <f t="shared" si="662"/>
        <v>PASTI</v>
      </c>
      <c r="H490" s="6" t="s">
        <v>50</v>
      </c>
      <c r="I490" s="42" t="s">
        <v>224</v>
      </c>
      <c r="J490" s="42" t="s">
        <v>224</v>
      </c>
      <c r="K490" s="42" t="s">
        <v>224</v>
      </c>
      <c r="L490" s="42" t="str">
        <f t="shared" si="663"/>
        <v/>
      </c>
      <c r="M490" s="43" t="str">
        <f t="shared" si="660"/>
        <v/>
      </c>
      <c r="N490" s="43" t="str">
        <f t="shared" si="658"/>
        <v/>
      </c>
      <c r="O490" s="43" t="str">
        <f t="shared" si="659"/>
        <v/>
      </c>
      <c r="P490" s="32"/>
      <c r="Q490" s="32"/>
      <c r="R490" s="48" t="s">
        <v>171</v>
      </c>
      <c r="S490" s="50" t="s">
        <v>171</v>
      </c>
      <c r="T490" s="50" t="s">
        <v>171</v>
      </c>
      <c r="U490" s="50" t="s">
        <v>171</v>
      </c>
      <c r="V490" s="50" t="s">
        <v>171</v>
      </c>
      <c r="W490" s="50" t="s">
        <v>171</v>
      </c>
      <c r="X490" s="50" t="s">
        <v>171</v>
      </c>
      <c r="Y490" s="50" t="s">
        <v>171</v>
      </c>
      <c r="Z490" s="50" t="s">
        <v>171</v>
      </c>
      <c r="AA490" s="50" t="s">
        <v>171</v>
      </c>
      <c r="AB490" s="50" t="s">
        <v>171</v>
      </c>
      <c r="AC490" s="50" t="s">
        <v>171</v>
      </c>
      <c r="AD490" s="50" t="s">
        <v>171</v>
      </c>
      <c r="AE490" s="50" t="s">
        <v>171</v>
      </c>
      <c r="AF490" s="50" t="s">
        <v>171</v>
      </c>
      <c r="AG490" s="50" t="s">
        <v>171</v>
      </c>
      <c r="AH490" s="50" t="s">
        <v>171</v>
      </c>
      <c r="AI490" s="50" t="s">
        <v>171</v>
      </c>
      <c r="AJ490" s="50" t="s">
        <v>171</v>
      </c>
      <c r="AK490" s="50" t="s">
        <v>171</v>
      </c>
      <c r="AL490" s="50" t="s">
        <v>171</v>
      </c>
    </row>
    <row r="491" spans="2:38">
      <c r="B491" s="26">
        <v>155</v>
      </c>
      <c r="C491" s="11" t="s">
        <v>20</v>
      </c>
      <c r="D491" s="6" t="str">
        <f t="shared" si="661"/>
        <v xml:space="preserve">\I: </v>
      </c>
      <c r="E491" s="11" t="s">
        <v>72</v>
      </c>
      <c r="F491" s="6" t="str">
        <f t="shared" si="630"/>
        <v>LU</v>
      </c>
      <c r="G491" s="22" t="str">
        <f t="shared" si="662"/>
        <v>PASTI</v>
      </c>
      <c r="H491" s="6" t="s">
        <v>42</v>
      </c>
      <c r="I491" s="42" t="s">
        <v>224</v>
      </c>
      <c r="J491" s="42" t="s">
        <v>224</v>
      </c>
      <c r="K491" s="42" t="s">
        <v>224</v>
      </c>
      <c r="L491" s="42" t="str">
        <f t="shared" si="663"/>
        <v/>
      </c>
      <c r="M491" s="43" t="str">
        <f t="shared" si="660"/>
        <v/>
      </c>
      <c r="N491" s="43" t="str">
        <f t="shared" si="658"/>
        <v/>
      </c>
      <c r="O491" s="43" t="str">
        <f t="shared" si="659"/>
        <v/>
      </c>
      <c r="P491" s="32"/>
      <c r="Q491" s="32"/>
      <c r="R491" s="48" t="s">
        <v>171</v>
      </c>
      <c r="S491" s="50" t="s">
        <v>171</v>
      </c>
      <c r="T491" s="50" t="s">
        <v>171</v>
      </c>
      <c r="U491" s="50" t="s">
        <v>171</v>
      </c>
      <c r="V491" s="50" t="s">
        <v>171</v>
      </c>
      <c r="W491" s="50" t="s">
        <v>171</v>
      </c>
      <c r="X491" s="50" t="s">
        <v>171</v>
      </c>
      <c r="Y491" s="50" t="s">
        <v>171</v>
      </c>
      <c r="Z491" s="50" t="s">
        <v>171</v>
      </c>
      <c r="AA491" s="50" t="s">
        <v>171</v>
      </c>
      <c r="AB491" s="50" t="s">
        <v>171</v>
      </c>
      <c r="AC491" s="50" t="s">
        <v>171</v>
      </c>
      <c r="AD491" s="50" t="s">
        <v>171</v>
      </c>
      <c r="AE491" s="50" t="s">
        <v>171</v>
      </c>
      <c r="AF491" s="50" t="s">
        <v>171</v>
      </c>
      <c r="AG491" s="50" t="s">
        <v>171</v>
      </c>
      <c r="AH491" s="50" t="s">
        <v>171</v>
      </c>
      <c r="AI491" s="50" t="s">
        <v>171</v>
      </c>
      <c r="AJ491" s="50" t="s">
        <v>171</v>
      </c>
      <c r="AK491" s="50" t="s">
        <v>171</v>
      </c>
      <c r="AL491" s="50" t="s">
        <v>171</v>
      </c>
    </row>
    <row r="492" spans="2:38">
      <c r="B492" s="60">
        <v>160</v>
      </c>
      <c r="C492" s="61" t="s">
        <v>21</v>
      </c>
      <c r="D492" s="5" t="str">
        <f t="shared" si="661"/>
        <v xml:space="preserve">\I: </v>
      </c>
      <c r="E492" s="61" t="s">
        <v>170</v>
      </c>
      <c r="F492" s="5" t="str">
        <f t="shared" si="630"/>
        <v>LU</v>
      </c>
      <c r="G492" s="36" t="str">
        <f t="shared" si="662"/>
        <v>PASTI</v>
      </c>
      <c r="H492" s="5" t="s">
        <v>169</v>
      </c>
      <c r="I492" s="52" t="s">
        <v>224</v>
      </c>
      <c r="J492" s="52" t="s">
        <v>224</v>
      </c>
      <c r="K492" s="52" t="s">
        <v>224</v>
      </c>
      <c r="L492" s="52" t="str">
        <f t="shared" si="663"/>
        <v/>
      </c>
      <c r="M492" s="44" t="str">
        <f t="shared" si="660"/>
        <v/>
      </c>
      <c r="N492" s="44" t="str">
        <f t="shared" si="658"/>
        <v/>
      </c>
      <c r="O492" s="44" t="str">
        <f t="shared" si="659"/>
        <v/>
      </c>
      <c r="P492" s="32"/>
      <c r="Q492" s="32"/>
      <c r="R492" s="49" t="s">
        <v>171</v>
      </c>
      <c r="S492" s="51" t="s">
        <v>171</v>
      </c>
      <c r="T492" s="51" t="s">
        <v>171</v>
      </c>
      <c r="U492" s="51" t="s">
        <v>171</v>
      </c>
      <c r="V492" s="51" t="s">
        <v>171</v>
      </c>
      <c r="W492" s="51" t="s">
        <v>171</v>
      </c>
      <c r="X492" s="51" t="s">
        <v>171</v>
      </c>
      <c r="Y492" s="51" t="s">
        <v>171</v>
      </c>
      <c r="Z492" s="51" t="s">
        <v>171</v>
      </c>
      <c r="AA492" s="51" t="s">
        <v>171</v>
      </c>
      <c r="AB492" s="51" t="s">
        <v>171</v>
      </c>
      <c r="AC492" s="51" t="s">
        <v>171</v>
      </c>
      <c r="AD492" s="51" t="s">
        <v>171</v>
      </c>
      <c r="AE492" s="51" t="s">
        <v>171</v>
      </c>
      <c r="AF492" s="51" t="s">
        <v>171</v>
      </c>
      <c r="AG492" s="51" t="s">
        <v>171</v>
      </c>
      <c r="AH492" s="51" t="s">
        <v>171</v>
      </c>
      <c r="AI492" s="51" t="s">
        <v>171</v>
      </c>
      <c r="AJ492" s="51" t="s">
        <v>171</v>
      </c>
      <c r="AK492" s="51" t="s">
        <v>171</v>
      </c>
      <c r="AL492" s="51" t="s">
        <v>171</v>
      </c>
    </row>
    <row r="493" spans="2:38">
      <c r="B493" s="26">
        <v>9</v>
      </c>
      <c r="C493" t="s">
        <v>1</v>
      </c>
      <c r="D493" s="6" t="str">
        <f>IF(SUM(I493:O493)=0,"\I: ","ELE")</f>
        <v xml:space="preserve">\I: </v>
      </c>
      <c r="E493" s="11" t="s">
        <v>70</v>
      </c>
      <c r="F493" s="34" t="s">
        <v>119</v>
      </c>
      <c r="G493" s="22" t="str">
        <f>$G$7</f>
        <v>PASTI</v>
      </c>
      <c r="H493" s="22" t="s">
        <v>40</v>
      </c>
      <c r="I493" s="42" t="str">
        <f>$L493</f>
        <v/>
      </c>
      <c r="J493" s="42" t="str">
        <f>$L493</f>
        <v/>
      </c>
      <c r="K493" s="42" t="str">
        <f>$L493</f>
        <v/>
      </c>
      <c r="L493" s="42" t="str">
        <f>IF(R493="","",R493/4)</f>
        <v/>
      </c>
      <c r="M493" s="43" t="str">
        <f>IF(SUM(S493:AB493)=0,"",SUM(S493:AB493))</f>
        <v/>
      </c>
      <c r="N493" s="43" t="str">
        <f>IF(SUM(AC493:AG493)=0,"",SUM(AC493:AG493))</f>
        <v/>
      </c>
      <c r="O493" s="43" t="str">
        <f>IF(SUM(AH493:AL493)=0,"",SUM(AH493:AL493))</f>
        <v/>
      </c>
      <c r="P493" s="32"/>
      <c r="Q493" s="32"/>
      <c r="R493" s="48" t="s">
        <v>171</v>
      </c>
      <c r="S493" s="50" t="s">
        <v>171</v>
      </c>
      <c r="T493" s="50" t="s">
        <v>171</v>
      </c>
      <c r="U493" s="50" t="s">
        <v>171</v>
      </c>
      <c r="V493" s="50" t="s">
        <v>171</v>
      </c>
      <c r="W493" s="50" t="s">
        <v>171</v>
      </c>
      <c r="X493" s="50" t="s">
        <v>171</v>
      </c>
      <c r="Y493" s="50" t="s">
        <v>171</v>
      </c>
      <c r="Z493" s="50" t="s">
        <v>171</v>
      </c>
      <c r="AA493" s="50" t="s">
        <v>171</v>
      </c>
      <c r="AB493" s="50" t="s">
        <v>171</v>
      </c>
      <c r="AC493" s="50" t="s">
        <v>171</v>
      </c>
      <c r="AD493" s="50" t="s">
        <v>171</v>
      </c>
      <c r="AE493" s="50" t="s">
        <v>171</v>
      </c>
      <c r="AF493" s="50" t="s">
        <v>171</v>
      </c>
      <c r="AG493" s="50" t="s">
        <v>171</v>
      </c>
      <c r="AH493" s="50" t="s">
        <v>171</v>
      </c>
      <c r="AI493" s="50" t="s">
        <v>171</v>
      </c>
      <c r="AJ493" s="50" t="s">
        <v>171</v>
      </c>
      <c r="AK493" s="50" t="s">
        <v>171</v>
      </c>
      <c r="AL493" s="50" t="s">
        <v>171</v>
      </c>
    </row>
    <row r="494" spans="2:38">
      <c r="B494" s="26"/>
      <c r="C494" s="23" t="s">
        <v>92</v>
      </c>
      <c r="D494" s="6" t="str">
        <f t="shared" ref="D494" si="664">IF(SUM(I494:O494)=0,"\I: ","ELE")</f>
        <v xml:space="preserve">\I: </v>
      </c>
      <c r="E494" s="11" t="s">
        <v>71</v>
      </c>
      <c r="F494" s="6" t="str">
        <f>F493</f>
        <v>LV</v>
      </c>
      <c r="G494" s="22" t="str">
        <f>$G$7</f>
        <v>PASTI</v>
      </c>
      <c r="H494" t="s">
        <v>41</v>
      </c>
      <c r="I494" s="42" t="str">
        <f>IF(SUM(I495:I497)=0,"",SUM(I495:I497))</f>
        <v/>
      </c>
      <c r="J494" s="42" t="str">
        <f t="shared" ref="J494:L494" si="665">IF(SUM(J495:J497)=0,"",SUM(J495:J497))</f>
        <v/>
      </c>
      <c r="K494" s="42" t="str">
        <f t="shared" si="665"/>
        <v/>
      </c>
      <c r="L494" s="42" t="str">
        <f t="shared" si="665"/>
        <v/>
      </c>
      <c r="M494" s="43" t="str">
        <f>IF(SUM(M495:M497)=0,"",SUM(M495:M497))</f>
        <v/>
      </c>
      <c r="N494" s="43" t="str">
        <f t="shared" ref="N494:O494" si="666">IF(SUM(N495:N497)=0,"",SUM(N495:N497))</f>
        <v/>
      </c>
      <c r="O494" s="43" t="str">
        <f t="shared" si="666"/>
        <v/>
      </c>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row>
    <row r="495" spans="2:38">
      <c r="B495" s="26">
        <v>14</v>
      </c>
      <c r="C495" s="30" t="s">
        <v>2</v>
      </c>
      <c r="D495" s="6" t="s">
        <v>90</v>
      </c>
      <c r="E495" s="26"/>
      <c r="F495" s="6" t="str">
        <f t="shared" ref="F495:F519" si="667">F494</f>
        <v>LV</v>
      </c>
      <c r="G495" s="6" t="s">
        <v>90</v>
      </c>
      <c r="H495" s="28"/>
      <c r="I495" s="33" t="str">
        <f>$L495</f>
        <v/>
      </c>
      <c r="J495" s="33" t="str">
        <f t="shared" ref="I495:K497" si="668">$L495</f>
        <v/>
      </c>
      <c r="K495" s="33" t="str">
        <f t="shared" si="668"/>
        <v/>
      </c>
      <c r="L495" s="33" t="str">
        <f>IF(R495="","",R495/4)</f>
        <v/>
      </c>
      <c r="M495" s="33" t="str">
        <f>IF(SUM(S495:AB495)=0,"",SUM(S495:AB495))</f>
        <v/>
      </c>
      <c r="N495" s="33" t="str">
        <f>IF(SUM(AC495:AG495)=0,"",SUM(AC495:AG495))</f>
        <v/>
      </c>
      <c r="O495" s="33" t="str">
        <f>IF(SUM(AH495:AL495)=0,"",SUM(AH495:AL495))</f>
        <v/>
      </c>
      <c r="P495" s="33"/>
      <c r="Q495" s="33"/>
      <c r="R495" s="48" t="s">
        <v>171</v>
      </c>
      <c r="S495" s="50" t="s">
        <v>171</v>
      </c>
      <c r="T495" s="50" t="s">
        <v>171</v>
      </c>
      <c r="U495" s="50" t="s">
        <v>171</v>
      </c>
      <c r="V495" s="50" t="s">
        <v>171</v>
      </c>
      <c r="W495" s="50" t="s">
        <v>171</v>
      </c>
      <c r="X495" s="50" t="s">
        <v>171</v>
      </c>
      <c r="Y495" s="50" t="s">
        <v>171</v>
      </c>
      <c r="Z495" s="50" t="s">
        <v>171</v>
      </c>
      <c r="AA495" s="50" t="s">
        <v>171</v>
      </c>
      <c r="AB495" s="50" t="s">
        <v>171</v>
      </c>
      <c r="AC495" s="50" t="s">
        <v>171</v>
      </c>
      <c r="AD495" s="50" t="s">
        <v>171</v>
      </c>
      <c r="AE495" s="50" t="s">
        <v>171</v>
      </c>
      <c r="AF495" s="50" t="s">
        <v>171</v>
      </c>
      <c r="AG495" s="50" t="s">
        <v>171</v>
      </c>
      <c r="AH495" s="50" t="s">
        <v>171</v>
      </c>
      <c r="AI495" s="50" t="s">
        <v>171</v>
      </c>
      <c r="AJ495" s="50" t="s">
        <v>171</v>
      </c>
      <c r="AK495" s="50" t="s">
        <v>171</v>
      </c>
      <c r="AL495" s="50" t="s">
        <v>171</v>
      </c>
    </row>
    <row r="496" spans="2:38">
      <c r="B496" s="26">
        <v>19</v>
      </c>
      <c r="C496" s="30" t="s">
        <v>99</v>
      </c>
      <c r="D496" s="6" t="s">
        <v>90</v>
      </c>
      <c r="E496" s="26"/>
      <c r="F496" s="6" t="str">
        <f t="shared" si="667"/>
        <v>LV</v>
      </c>
      <c r="G496" s="6" t="s">
        <v>90</v>
      </c>
      <c r="H496" s="28"/>
      <c r="I496" s="33" t="str">
        <f t="shared" si="668"/>
        <v/>
      </c>
      <c r="J496" s="33" t="str">
        <f t="shared" si="668"/>
        <v/>
      </c>
      <c r="K496" s="33" t="str">
        <f t="shared" si="668"/>
        <v/>
      </c>
      <c r="L496" s="33" t="str">
        <f>IF(R496="","",R496/4)</f>
        <v/>
      </c>
      <c r="M496" s="33" t="str">
        <f t="shared" ref="M496:M497" si="669">IF(SUM(S496:AB496)=0,"",SUM(S496:AB496))</f>
        <v/>
      </c>
      <c r="N496" s="33" t="str">
        <f t="shared" ref="N496:N497" si="670">IF(SUM(AC496:AG496)=0,"",SUM(AC496:AG496))</f>
        <v/>
      </c>
      <c r="O496" s="33" t="str">
        <f t="shared" ref="O496:O497" si="671">IF(SUM(AH496:AL496)=0,"",SUM(AH496:AL496))</f>
        <v/>
      </c>
      <c r="P496" s="33"/>
      <c r="Q496" s="33"/>
      <c r="R496" s="48" t="s">
        <v>171</v>
      </c>
      <c r="S496" s="50" t="s">
        <v>171</v>
      </c>
      <c r="T496" s="50" t="s">
        <v>171</v>
      </c>
      <c r="U496" s="50" t="s">
        <v>171</v>
      </c>
      <c r="V496" s="50" t="s">
        <v>171</v>
      </c>
      <c r="W496" s="50" t="s">
        <v>171</v>
      </c>
      <c r="X496" s="50" t="s">
        <v>171</v>
      </c>
      <c r="Y496" s="50" t="s">
        <v>171</v>
      </c>
      <c r="Z496" s="50" t="s">
        <v>171</v>
      </c>
      <c r="AA496" s="50" t="s">
        <v>171</v>
      </c>
      <c r="AB496" s="50" t="s">
        <v>171</v>
      </c>
      <c r="AC496" s="50" t="s">
        <v>171</v>
      </c>
      <c r="AD496" s="50" t="s">
        <v>171</v>
      </c>
      <c r="AE496" s="50" t="s">
        <v>171</v>
      </c>
      <c r="AF496" s="50" t="s">
        <v>171</v>
      </c>
      <c r="AG496" s="50" t="s">
        <v>171</v>
      </c>
      <c r="AH496" s="50" t="s">
        <v>171</v>
      </c>
      <c r="AI496" s="50" t="s">
        <v>171</v>
      </c>
      <c r="AJ496" s="50" t="s">
        <v>171</v>
      </c>
      <c r="AK496" s="50" t="s">
        <v>171</v>
      </c>
      <c r="AL496" s="50" t="s">
        <v>171</v>
      </c>
    </row>
    <row r="497" spans="2:38">
      <c r="B497" s="26">
        <v>24</v>
      </c>
      <c r="C497" s="30" t="s">
        <v>4</v>
      </c>
      <c r="D497" s="6" t="s">
        <v>90</v>
      </c>
      <c r="E497" s="26"/>
      <c r="F497" s="6" t="str">
        <f t="shared" si="667"/>
        <v>LV</v>
      </c>
      <c r="G497" s="6" t="s">
        <v>90</v>
      </c>
      <c r="H497" s="28"/>
      <c r="I497" s="33" t="str">
        <f t="shared" si="668"/>
        <v/>
      </c>
      <c r="J497" s="33" t="str">
        <f t="shared" si="668"/>
        <v/>
      </c>
      <c r="K497" s="33" t="str">
        <f t="shared" si="668"/>
        <v/>
      </c>
      <c r="L497" s="33" t="str">
        <f>IF(R497="","",R497/4)</f>
        <v/>
      </c>
      <c r="M497" s="33" t="str">
        <f t="shared" si="669"/>
        <v/>
      </c>
      <c r="N497" s="33" t="str">
        <f t="shared" si="670"/>
        <v/>
      </c>
      <c r="O497" s="33" t="str">
        <f t="shared" si="671"/>
        <v/>
      </c>
      <c r="P497" s="33"/>
      <c r="Q497" s="33"/>
      <c r="R497" s="48" t="s">
        <v>171</v>
      </c>
      <c r="S497" s="50" t="s">
        <v>171</v>
      </c>
      <c r="T497" s="50" t="s">
        <v>171</v>
      </c>
      <c r="U497" s="50" t="s">
        <v>171</v>
      </c>
      <c r="V497" s="50" t="s">
        <v>171</v>
      </c>
      <c r="W497" s="50" t="s">
        <v>171</v>
      </c>
      <c r="X497" s="50" t="s">
        <v>171</v>
      </c>
      <c r="Y497" s="50" t="s">
        <v>171</v>
      </c>
      <c r="Z497" s="50" t="s">
        <v>171</v>
      </c>
      <c r="AA497" s="50" t="s">
        <v>171</v>
      </c>
      <c r="AB497" s="50" t="s">
        <v>171</v>
      </c>
      <c r="AC497" s="50" t="s">
        <v>171</v>
      </c>
      <c r="AD497" s="50" t="s">
        <v>171</v>
      </c>
      <c r="AE497" s="50" t="s">
        <v>171</v>
      </c>
      <c r="AF497" s="50" t="s">
        <v>171</v>
      </c>
      <c r="AG497" s="50" t="s">
        <v>171</v>
      </c>
      <c r="AH497" s="50" t="s">
        <v>171</v>
      </c>
      <c r="AI497" s="50" t="s">
        <v>171</v>
      </c>
      <c r="AJ497" s="50" t="s">
        <v>171</v>
      </c>
      <c r="AK497" s="50" t="s">
        <v>171</v>
      </c>
      <c r="AL497" s="50" t="s">
        <v>171</v>
      </c>
    </row>
    <row r="498" spans="2:38">
      <c r="B498" s="26"/>
      <c r="C498" s="23" t="s">
        <v>92</v>
      </c>
      <c r="D498" s="6" t="str">
        <f t="shared" ref="D498" si="672">IF(SUM(I498:O498)=0,"\I: ","ELE")</f>
        <v xml:space="preserve">\I: </v>
      </c>
      <c r="E498" s="11" t="s">
        <v>75</v>
      </c>
      <c r="F498" s="6" t="str">
        <f t="shared" si="667"/>
        <v>LV</v>
      </c>
      <c r="G498" s="22" t="str">
        <f>$G$7</f>
        <v>PASTI</v>
      </c>
      <c r="H498" t="s">
        <v>45</v>
      </c>
      <c r="I498" s="42" t="str">
        <f>IF(SUM(I499:I501)=0,"",SUM(I499:I501))</f>
        <v/>
      </c>
      <c r="J498" s="42" t="str">
        <f t="shared" ref="J498:K498" si="673">IF(SUM(J499:J501)=0,"",SUM(J499:J501))</f>
        <v/>
      </c>
      <c r="K498" s="42" t="str">
        <f t="shared" si="673"/>
        <v/>
      </c>
      <c r="L498" s="42" t="str">
        <f>IF(SUM(L499:L501)=0,"",SUM(L499:L501))</f>
        <v/>
      </c>
      <c r="M498" s="43" t="str">
        <f>IF(SUM(M499:M501)=0,"",SUM(M499:M501))</f>
        <v/>
      </c>
      <c r="N498" s="43" t="str">
        <f>IF(SUM(N499:N501)=0,"",SUM(N499:N501))</f>
        <v/>
      </c>
      <c r="O498" s="43" t="str">
        <f>IF(SUM(O499:O501)=0,"",SUM(O499:O501))</f>
        <v/>
      </c>
      <c r="P498" s="32"/>
      <c r="Q498" s="32"/>
      <c r="R498" s="43"/>
      <c r="S498" s="43"/>
      <c r="T498" s="43"/>
      <c r="U498" s="43"/>
      <c r="V498" s="43"/>
      <c r="W498" s="43"/>
      <c r="X498" s="43"/>
      <c r="Y498" s="43"/>
      <c r="Z498" s="43"/>
      <c r="AA498" s="43"/>
      <c r="AB498" s="43" t="s">
        <v>171</v>
      </c>
      <c r="AC498" s="43"/>
      <c r="AD498" s="43"/>
      <c r="AE498" s="43"/>
      <c r="AF498" s="43"/>
      <c r="AG498" s="43" t="s">
        <v>171</v>
      </c>
      <c r="AH498" s="43"/>
      <c r="AI498" s="43"/>
      <c r="AJ498" s="43"/>
      <c r="AK498" s="43"/>
      <c r="AL498" s="43"/>
    </row>
    <row r="499" spans="2:38">
      <c r="B499" s="26">
        <v>35</v>
      </c>
      <c r="C499" s="30" t="s">
        <v>2</v>
      </c>
      <c r="D499" s="6" t="s">
        <v>90</v>
      </c>
      <c r="E499" s="26"/>
      <c r="F499" s="6" t="str">
        <f t="shared" si="667"/>
        <v>LV</v>
      </c>
      <c r="G499" s="6" t="s">
        <v>90</v>
      </c>
      <c r="H499" s="28"/>
      <c r="I499" s="33" t="str">
        <f t="shared" ref="I499:K503" si="674">$L499</f>
        <v/>
      </c>
      <c r="J499" s="33" t="str">
        <f t="shared" si="674"/>
        <v/>
      </c>
      <c r="K499" s="33" t="str">
        <f t="shared" si="674"/>
        <v/>
      </c>
      <c r="L499" s="33" t="str">
        <f>IF(R499="","",R499/4)</f>
        <v/>
      </c>
      <c r="M499" s="33" t="str">
        <f>IF(SUM(S499:AB499)=0,"",SUM(S499:AB499))</f>
        <v/>
      </c>
      <c r="N499" s="33" t="str">
        <f>IF(SUM(AC499:AG499)=0,"",SUM(AC499:AG499))</f>
        <v/>
      </c>
      <c r="O499" s="33" t="str">
        <f>IF(SUM(AH499:AL499)=0,"",SUM(AH499:AL499))</f>
        <v/>
      </c>
      <c r="P499" s="33"/>
      <c r="Q499" s="33"/>
      <c r="R499" s="48" t="s">
        <v>171</v>
      </c>
      <c r="S499" s="50" t="s">
        <v>171</v>
      </c>
      <c r="T499" s="50" t="s">
        <v>171</v>
      </c>
      <c r="U499" s="50" t="s">
        <v>171</v>
      </c>
      <c r="V499" s="50" t="s">
        <v>171</v>
      </c>
      <c r="W499" s="50" t="s">
        <v>171</v>
      </c>
      <c r="X499" s="50" t="s">
        <v>171</v>
      </c>
      <c r="Y499" s="50" t="s">
        <v>171</v>
      </c>
      <c r="Z499" s="50" t="s">
        <v>171</v>
      </c>
      <c r="AA499" s="50" t="s">
        <v>171</v>
      </c>
      <c r="AB499" s="50" t="s">
        <v>171</v>
      </c>
      <c r="AC499" s="50" t="s">
        <v>171</v>
      </c>
      <c r="AD499" s="50" t="s">
        <v>171</v>
      </c>
      <c r="AE499" s="50" t="s">
        <v>171</v>
      </c>
      <c r="AF499" s="50" t="s">
        <v>171</v>
      </c>
      <c r="AG499" s="50" t="s">
        <v>171</v>
      </c>
      <c r="AH499" s="50" t="s">
        <v>171</v>
      </c>
      <c r="AI499" s="50" t="s">
        <v>171</v>
      </c>
      <c r="AJ499" s="50" t="s">
        <v>171</v>
      </c>
      <c r="AK499" s="50" t="s">
        <v>171</v>
      </c>
      <c r="AL499" s="50" t="s">
        <v>171</v>
      </c>
    </row>
    <row r="500" spans="2:38">
      <c r="B500" s="26">
        <v>40</v>
      </c>
      <c r="C500" s="30" t="s">
        <v>99</v>
      </c>
      <c r="D500" s="6" t="s">
        <v>90</v>
      </c>
      <c r="E500" s="26"/>
      <c r="F500" s="6" t="str">
        <f t="shared" si="667"/>
        <v>LV</v>
      </c>
      <c r="G500" s="6" t="s">
        <v>90</v>
      </c>
      <c r="H500" s="28"/>
      <c r="I500" s="33" t="str">
        <f t="shared" si="674"/>
        <v/>
      </c>
      <c r="J500" s="33" t="str">
        <f t="shared" si="674"/>
        <v/>
      </c>
      <c r="K500" s="33" t="str">
        <f t="shared" si="674"/>
        <v/>
      </c>
      <c r="L500" s="33" t="str">
        <f>IF(R500="","",R500/4)</f>
        <v/>
      </c>
      <c r="M500" s="33" t="str">
        <f t="shared" ref="M500:M501" si="675">IF(SUM(S500:AB500)=0,"",SUM(S500:AB500))</f>
        <v/>
      </c>
      <c r="N500" s="33" t="str">
        <f t="shared" ref="N500:N501" si="676">IF(SUM(AC500:AG500)=0,"",SUM(AC500:AG500))</f>
        <v/>
      </c>
      <c r="O500" s="33" t="str">
        <f t="shared" ref="O500:O501" si="677">IF(SUM(AH500:AL500)=0,"",SUM(AH500:AL500))</f>
        <v/>
      </c>
      <c r="P500" s="33"/>
      <c r="Q500" s="33"/>
      <c r="R500" s="48" t="s">
        <v>171</v>
      </c>
      <c r="S500" s="50" t="s">
        <v>171</v>
      </c>
      <c r="T500" s="50" t="s">
        <v>171</v>
      </c>
      <c r="U500" s="50" t="s">
        <v>171</v>
      </c>
      <c r="V500" s="50" t="s">
        <v>171</v>
      </c>
      <c r="W500" s="50" t="s">
        <v>171</v>
      </c>
      <c r="X500" s="50" t="s">
        <v>171</v>
      </c>
      <c r="Y500" s="50" t="s">
        <v>171</v>
      </c>
      <c r="Z500" s="50" t="s">
        <v>171</v>
      </c>
      <c r="AA500" s="50" t="s">
        <v>171</v>
      </c>
      <c r="AB500" s="50" t="s">
        <v>171</v>
      </c>
      <c r="AC500" s="50" t="s">
        <v>171</v>
      </c>
      <c r="AD500" s="50" t="s">
        <v>171</v>
      </c>
      <c r="AE500" s="50" t="s">
        <v>171</v>
      </c>
      <c r="AF500" s="50" t="s">
        <v>171</v>
      </c>
      <c r="AG500" s="50" t="s">
        <v>171</v>
      </c>
      <c r="AH500" s="50" t="s">
        <v>171</v>
      </c>
      <c r="AI500" s="50" t="s">
        <v>171</v>
      </c>
      <c r="AJ500" s="50" t="s">
        <v>171</v>
      </c>
      <c r="AK500" s="50" t="s">
        <v>171</v>
      </c>
      <c r="AL500" s="50" t="s">
        <v>171</v>
      </c>
    </row>
    <row r="501" spans="2:38">
      <c r="B501" s="26">
        <v>45</v>
      </c>
      <c r="C501" s="30" t="s">
        <v>4</v>
      </c>
      <c r="D501" s="6" t="s">
        <v>90</v>
      </c>
      <c r="E501" s="26"/>
      <c r="F501" s="6" t="str">
        <f t="shared" si="667"/>
        <v>LV</v>
      </c>
      <c r="G501" s="6" t="s">
        <v>90</v>
      </c>
      <c r="H501" s="28"/>
      <c r="I501" s="33" t="str">
        <f t="shared" si="674"/>
        <v/>
      </c>
      <c r="J501" s="33" t="str">
        <f t="shared" si="674"/>
        <v/>
      </c>
      <c r="K501" s="33" t="str">
        <f t="shared" si="674"/>
        <v/>
      </c>
      <c r="L501" s="33" t="str">
        <f>IF(R501="","",R501/4)</f>
        <v/>
      </c>
      <c r="M501" s="33" t="str">
        <f t="shared" si="675"/>
        <v/>
      </c>
      <c r="N501" s="33" t="str">
        <f t="shared" si="676"/>
        <v/>
      </c>
      <c r="O501" s="33" t="str">
        <f t="shared" si="677"/>
        <v/>
      </c>
      <c r="P501" s="33"/>
      <c r="Q501" s="33"/>
      <c r="R501" s="48" t="s">
        <v>171</v>
      </c>
      <c r="S501" s="50" t="s">
        <v>171</v>
      </c>
      <c r="T501" s="50" t="s">
        <v>171</v>
      </c>
      <c r="U501" s="50" t="s">
        <v>171</v>
      </c>
      <c r="V501" s="50" t="s">
        <v>171</v>
      </c>
      <c r="W501" s="50" t="s">
        <v>171</v>
      </c>
      <c r="X501" s="50" t="s">
        <v>171</v>
      </c>
      <c r="Y501" s="50" t="s">
        <v>171</v>
      </c>
      <c r="Z501" s="50" t="s">
        <v>171</v>
      </c>
      <c r="AA501" s="50" t="s">
        <v>171</v>
      </c>
      <c r="AB501" s="50" t="s">
        <v>171</v>
      </c>
      <c r="AC501" s="50" t="s">
        <v>171</v>
      </c>
      <c r="AD501" s="50" t="s">
        <v>171</v>
      </c>
      <c r="AE501" s="50" t="s">
        <v>171</v>
      </c>
      <c r="AF501" s="50" t="s">
        <v>171</v>
      </c>
      <c r="AG501" s="50" t="s">
        <v>171</v>
      </c>
      <c r="AH501" s="50" t="s">
        <v>171</v>
      </c>
      <c r="AI501" s="50" t="s">
        <v>171</v>
      </c>
      <c r="AJ501" s="50" t="s">
        <v>171</v>
      </c>
      <c r="AK501" s="50" t="s">
        <v>171</v>
      </c>
      <c r="AL501" s="50" t="s">
        <v>171</v>
      </c>
    </row>
    <row r="502" spans="2:38">
      <c r="B502" s="31">
        <v>51</v>
      </c>
      <c r="C502" t="s">
        <v>7</v>
      </c>
      <c r="D502" s="6" t="str">
        <f t="shared" ref="D502:D504" si="678">IF(SUM(I502:O502)=0,"\I: ","ELE")</f>
        <v>ELE</v>
      </c>
      <c r="E502" s="11" t="s">
        <v>76</v>
      </c>
      <c r="F502" s="6" t="str">
        <f t="shared" si="667"/>
        <v>LV</v>
      </c>
      <c r="G502" s="22" t="str">
        <f t="shared" ref="G502:G504" si="679">$G$7</f>
        <v>PASTI</v>
      </c>
      <c r="H502" t="s">
        <v>46</v>
      </c>
      <c r="I502" s="42" t="str">
        <f t="shared" si="674"/>
        <v/>
      </c>
      <c r="J502" s="42" t="str">
        <f t="shared" si="674"/>
        <v/>
      </c>
      <c r="K502" s="42" t="str">
        <f t="shared" si="674"/>
        <v/>
      </c>
      <c r="L502" s="42" t="str">
        <f>IF(R502="","",R502/4)</f>
        <v/>
      </c>
      <c r="M502" s="43">
        <f>IF(SUM(S502:AB502)=0,"",SUM(S502:AB502))</f>
        <v>48</v>
      </c>
      <c r="N502" s="43" t="str">
        <f>IF(SUM(AC502:AG502)=0,"",SUM(AC502:AG502))</f>
        <v/>
      </c>
      <c r="O502" s="43" t="str">
        <f>IF(SUM(AH502:AL502)=0,"",SUM(AH502:AL502))</f>
        <v/>
      </c>
      <c r="P502" s="32"/>
      <c r="Q502" s="32"/>
      <c r="R502" s="48" t="s">
        <v>171</v>
      </c>
      <c r="S502" s="50" t="s">
        <v>171</v>
      </c>
      <c r="T502" s="50" t="s">
        <v>171</v>
      </c>
      <c r="U502" s="50" t="s">
        <v>171</v>
      </c>
      <c r="V502" s="50" t="s">
        <v>171</v>
      </c>
      <c r="W502" s="50" t="s">
        <v>171</v>
      </c>
      <c r="X502" s="50" t="s">
        <v>171</v>
      </c>
      <c r="Y502" s="50">
        <v>48</v>
      </c>
      <c r="Z502" s="50" t="s">
        <v>171</v>
      </c>
      <c r="AA502" s="50" t="s">
        <v>171</v>
      </c>
      <c r="AB502" s="50" t="s">
        <v>171</v>
      </c>
      <c r="AC502" s="50" t="s">
        <v>171</v>
      </c>
      <c r="AD502" s="50" t="s">
        <v>171</v>
      </c>
      <c r="AE502" s="50" t="s">
        <v>171</v>
      </c>
      <c r="AF502" s="50" t="s">
        <v>171</v>
      </c>
      <c r="AG502" s="50" t="s">
        <v>171</v>
      </c>
      <c r="AH502" s="50" t="s">
        <v>171</v>
      </c>
      <c r="AI502" s="50" t="s">
        <v>171</v>
      </c>
      <c r="AJ502" s="50" t="s">
        <v>171</v>
      </c>
      <c r="AK502" s="50" t="s">
        <v>171</v>
      </c>
      <c r="AL502" s="50" t="s">
        <v>171</v>
      </c>
    </row>
    <row r="503" spans="2:38">
      <c r="B503" s="26">
        <v>56</v>
      </c>
      <c r="C503" t="s">
        <v>8</v>
      </c>
      <c r="D503" s="6" t="str">
        <f t="shared" si="678"/>
        <v xml:space="preserve">\I: </v>
      </c>
      <c r="E503" s="11" t="s">
        <v>77</v>
      </c>
      <c r="F503" s="6" t="str">
        <f t="shared" si="667"/>
        <v>LV</v>
      </c>
      <c r="G503" s="22" t="str">
        <f t="shared" si="679"/>
        <v>PASTI</v>
      </c>
      <c r="H503" t="s">
        <v>47</v>
      </c>
      <c r="I503" s="42" t="str">
        <f t="shared" si="674"/>
        <v/>
      </c>
      <c r="J503" s="42" t="str">
        <f t="shared" si="674"/>
        <v/>
      </c>
      <c r="K503" s="42" t="str">
        <f t="shared" si="674"/>
        <v/>
      </c>
      <c r="L503" s="42" t="str">
        <f>IF(R503="","",R503/4)</f>
        <v/>
      </c>
      <c r="M503" s="43" t="str">
        <f t="shared" ref="M503" si="680">IF(SUM(S503:AB503)=0,"",SUM(S503:AB503))</f>
        <v/>
      </c>
      <c r="N503" s="43" t="str">
        <f t="shared" ref="N503" si="681">IF(SUM(AC503:AG503)=0,"",SUM(AC503:AG503))</f>
        <v/>
      </c>
      <c r="O503" s="43" t="str">
        <f t="shared" ref="O503" si="682">IF(SUM(AH503:AL503)=0,"",SUM(AH503:AL503))</f>
        <v/>
      </c>
      <c r="P503" s="32"/>
      <c r="Q503" s="32"/>
      <c r="R503" s="48" t="s">
        <v>171</v>
      </c>
      <c r="S503" s="50" t="s">
        <v>171</v>
      </c>
      <c r="T503" s="50" t="s">
        <v>171</v>
      </c>
      <c r="U503" s="50" t="s">
        <v>171</v>
      </c>
      <c r="V503" s="50" t="s">
        <v>171</v>
      </c>
      <c r="W503" s="50" t="s">
        <v>171</v>
      </c>
      <c r="X503" s="50" t="s">
        <v>171</v>
      </c>
      <c r="Y503" s="50" t="s">
        <v>171</v>
      </c>
      <c r="Z503" s="50" t="s">
        <v>171</v>
      </c>
      <c r="AA503" s="50" t="s">
        <v>171</v>
      </c>
      <c r="AB503" s="50" t="s">
        <v>171</v>
      </c>
      <c r="AC503" s="50" t="s">
        <v>171</v>
      </c>
      <c r="AD503" s="50" t="s">
        <v>171</v>
      </c>
      <c r="AE503" s="50" t="s">
        <v>171</v>
      </c>
      <c r="AF503" s="50" t="s">
        <v>171</v>
      </c>
      <c r="AG503" s="50" t="s">
        <v>171</v>
      </c>
      <c r="AH503" s="50" t="s">
        <v>171</v>
      </c>
      <c r="AI503" s="50" t="s">
        <v>171</v>
      </c>
      <c r="AJ503" s="50" t="s">
        <v>171</v>
      </c>
      <c r="AK503" s="50" t="s">
        <v>171</v>
      </c>
      <c r="AL503" s="50" t="s">
        <v>171</v>
      </c>
    </row>
    <row r="504" spans="2:38">
      <c r="B504" s="26"/>
      <c r="C504" s="23" t="s">
        <v>93</v>
      </c>
      <c r="D504" s="6" t="str">
        <f t="shared" si="678"/>
        <v xml:space="preserve">\I: </v>
      </c>
      <c r="E504" s="11" t="s">
        <v>78</v>
      </c>
      <c r="F504" s="6" t="str">
        <f t="shared" si="667"/>
        <v>LV</v>
      </c>
      <c r="G504" s="22" t="str">
        <f t="shared" si="679"/>
        <v>PASTI</v>
      </c>
      <c r="H504" t="s">
        <v>48</v>
      </c>
      <c r="I504" s="42" t="str">
        <f>IF(SUM(I505:I507)=0,"",SUM(I505:I507))</f>
        <v/>
      </c>
      <c r="J504" s="42" t="str">
        <f t="shared" ref="J504:K504" si="683">IF(SUM(J505:J507)=0,"",SUM(J505:J507))</f>
        <v/>
      </c>
      <c r="K504" s="42" t="str">
        <f t="shared" si="683"/>
        <v/>
      </c>
      <c r="L504" s="42" t="str">
        <f>IF(SUM(L505:L507)=0,"",SUM(L505:L507))</f>
        <v/>
      </c>
      <c r="M504" s="43" t="str">
        <f>IF(SUM(M505:M507)=0,"",SUM(M505:M507))</f>
        <v/>
      </c>
      <c r="N504" s="43" t="str">
        <f>IF(SUM(N505:N507)=0,"",SUM(N505:N507))</f>
        <v/>
      </c>
      <c r="O504" s="43" t="str">
        <f>IF(SUM(O505:O507)=0,"",SUM(O505:O507))</f>
        <v/>
      </c>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row>
    <row r="505" spans="2:38">
      <c r="B505" s="26">
        <v>61</v>
      </c>
      <c r="C505" s="29" t="s">
        <v>4</v>
      </c>
      <c r="D505" s="6" t="s">
        <v>90</v>
      </c>
      <c r="E505" s="27"/>
      <c r="F505" s="6" t="str">
        <f t="shared" si="667"/>
        <v>LV</v>
      </c>
      <c r="G505" s="6" t="s">
        <v>90</v>
      </c>
      <c r="H505" s="28"/>
      <c r="I505" s="33" t="str">
        <f t="shared" ref="I505:K513" si="684">$L505</f>
        <v/>
      </c>
      <c r="J505" s="33" t="str">
        <f t="shared" si="684"/>
        <v/>
      </c>
      <c r="K505" s="33" t="str">
        <f t="shared" si="684"/>
        <v/>
      </c>
      <c r="L505" s="33" t="str">
        <f t="shared" ref="L505:L510" si="685">IF(R505="","",R505/4)</f>
        <v/>
      </c>
      <c r="M505" s="33" t="str">
        <f t="shared" ref="M505:M510" si="686">IF(SUM(S505:AB505)=0,"",SUM(S505:AB505))</f>
        <v/>
      </c>
      <c r="N505" s="33" t="str">
        <f t="shared" ref="N505:N510" si="687">IF(SUM(AC505:AG505)=0,"",SUM(AC505:AG505))</f>
        <v/>
      </c>
      <c r="O505" s="33" t="str">
        <f t="shared" ref="O505:O510" si="688">IF(SUM(AH505:AL505)=0,"",SUM(AH505:AL505))</f>
        <v/>
      </c>
      <c r="P505" s="33"/>
      <c r="Q505" s="33"/>
      <c r="R505" s="48" t="s">
        <v>171</v>
      </c>
      <c r="S505" s="50" t="s">
        <v>171</v>
      </c>
      <c r="T505" s="50" t="s">
        <v>171</v>
      </c>
      <c r="U505" s="50" t="s">
        <v>171</v>
      </c>
      <c r="V505" s="50" t="s">
        <v>171</v>
      </c>
      <c r="W505" s="50" t="s">
        <v>171</v>
      </c>
      <c r="X505" s="50" t="s">
        <v>171</v>
      </c>
      <c r="Y505" s="50" t="s">
        <v>171</v>
      </c>
      <c r="Z505" s="50" t="s">
        <v>171</v>
      </c>
      <c r="AA505" s="50" t="s">
        <v>171</v>
      </c>
      <c r="AB505" s="50" t="s">
        <v>171</v>
      </c>
      <c r="AC505" s="50" t="s">
        <v>171</v>
      </c>
      <c r="AD505" s="50" t="s">
        <v>171</v>
      </c>
      <c r="AE505" s="50" t="s">
        <v>171</v>
      </c>
      <c r="AF505" s="50" t="s">
        <v>171</v>
      </c>
      <c r="AG505" s="50" t="s">
        <v>171</v>
      </c>
      <c r="AH505" s="50" t="s">
        <v>171</v>
      </c>
      <c r="AI505" s="50" t="s">
        <v>171</v>
      </c>
      <c r="AJ505" s="50" t="s">
        <v>171</v>
      </c>
      <c r="AK505" s="50" t="s">
        <v>171</v>
      </c>
      <c r="AL505" s="50" t="s">
        <v>171</v>
      </c>
    </row>
    <row r="506" spans="2:38">
      <c r="B506" s="26">
        <v>71</v>
      </c>
      <c r="C506" s="29" t="s">
        <v>10</v>
      </c>
      <c r="D506" s="6" t="s">
        <v>90</v>
      </c>
      <c r="E506" s="27"/>
      <c r="F506" s="6" t="str">
        <f t="shared" si="667"/>
        <v>LV</v>
      </c>
      <c r="G506" s="6" t="s">
        <v>90</v>
      </c>
      <c r="H506" s="28"/>
      <c r="I506" s="33" t="str">
        <f t="shared" si="684"/>
        <v/>
      </c>
      <c r="J506" s="33" t="str">
        <f t="shared" si="684"/>
        <v/>
      </c>
      <c r="K506" s="33" t="str">
        <f t="shared" si="684"/>
        <v/>
      </c>
      <c r="L506" s="33" t="str">
        <f t="shared" si="685"/>
        <v/>
      </c>
      <c r="M506" s="33" t="str">
        <f t="shared" si="686"/>
        <v/>
      </c>
      <c r="N506" s="33" t="str">
        <f t="shared" si="687"/>
        <v/>
      </c>
      <c r="O506" s="33" t="str">
        <f t="shared" si="688"/>
        <v/>
      </c>
      <c r="P506" s="33"/>
      <c r="Q506" s="33"/>
      <c r="R506" s="48" t="s">
        <v>171</v>
      </c>
      <c r="S506" s="50" t="s">
        <v>171</v>
      </c>
      <c r="T506" s="50" t="s">
        <v>171</v>
      </c>
      <c r="U506" s="50" t="s">
        <v>171</v>
      </c>
      <c r="V506" s="50" t="s">
        <v>171</v>
      </c>
      <c r="W506" s="50" t="s">
        <v>171</v>
      </c>
      <c r="X506" s="50" t="s">
        <v>171</v>
      </c>
      <c r="Y506" s="50" t="s">
        <v>171</v>
      </c>
      <c r="Z506" s="50" t="s">
        <v>171</v>
      </c>
      <c r="AA506" s="50" t="s">
        <v>171</v>
      </c>
      <c r="AB506" s="50" t="s">
        <v>171</v>
      </c>
      <c r="AC506" s="50" t="s">
        <v>171</v>
      </c>
      <c r="AD506" s="50" t="s">
        <v>171</v>
      </c>
      <c r="AE506" s="50" t="s">
        <v>171</v>
      </c>
      <c r="AF506" s="50" t="s">
        <v>171</v>
      </c>
      <c r="AG506" s="50" t="s">
        <v>171</v>
      </c>
      <c r="AH506" s="50" t="s">
        <v>171</v>
      </c>
      <c r="AI506" s="50" t="s">
        <v>171</v>
      </c>
      <c r="AJ506" s="50" t="s">
        <v>171</v>
      </c>
      <c r="AK506" s="50" t="s">
        <v>171</v>
      </c>
      <c r="AL506" s="50" t="s">
        <v>171</v>
      </c>
    </row>
    <row r="507" spans="2:38">
      <c r="B507" s="26">
        <v>76</v>
      </c>
      <c r="C507" s="29" t="s">
        <v>101</v>
      </c>
      <c r="D507" s="6" t="s">
        <v>90</v>
      </c>
      <c r="E507" s="27"/>
      <c r="F507" s="6" t="str">
        <f t="shared" si="667"/>
        <v>LV</v>
      </c>
      <c r="G507" s="6" t="s">
        <v>90</v>
      </c>
      <c r="H507" s="28"/>
      <c r="I507" s="33" t="str">
        <f t="shared" si="684"/>
        <v/>
      </c>
      <c r="J507" s="33" t="str">
        <f t="shared" si="684"/>
        <v/>
      </c>
      <c r="K507" s="33" t="str">
        <f t="shared" si="684"/>
        <v/>
      </c>
      <c r="L507" s="33" t="str">
        <f t="shared" si="685"/>
        <v/>
      </c>
      <c r="M507" s="33" t="str">
        <f t="shared" si="686"/>
        <v/>
      </c>
      <c r="N507" s="33" t="str">
        <f t="shared" si="687"/>
        <v/>
      </c>
      <c r="O507" s="33" t="str">
        <f t="shared" si="688"/>
        <v/>
      </c>
      <c r="P507" s="33"/>
      <c r="Q507" s="33"/>
      <c r="R507" s="48" t="s">
        <v>171</v>
      </c>
      <c r="S507" s="50" t="s">
        <v>171</v>
      </c>
      <c r="T507" s="50" t="s">
        <v>171</v>
      </c>
      <c r="U507" s="50" t="s">
        <v>171</v>
      </c>
      <c r="V507" s="50" t="s">
        <v>171</v>
      </c>
      <c r="W507" s="50" t="s">
        <v>171</v>
      </c>
      <c r="X507" s="50" t="s">
        <v>171</v>
      </c>
      <c r="Y507" s="50" t="s">
        <v>171</v>
      </c>
      <c r="Z507" s="50" t="s">
        <v>171</v>
      </c>
      <c r="AA507" s="50" t="s">
        <v>171</v>
      </c>
      <c r="AB507" s="50" t="s">
        <v>171</v>
      </c>
      <c r="AC507" s="50" t="s">
        <v>171</v>
      </c>
      <c r="AD507" s="50" t="s">
        <v>171</v>
      </c>
      <c r="AE507" s="50" t="s">
        <v>171</v>
      </c>
      <c r="AF507" s="50" t="s">
        <v>171</v>
      </c>
      <c r="AG507" s="50" t="s">
        <v>171</v>
      </c>
      <c r="AH507" s="50" t="s">
        <v>171</v>
      </c>
      <c r="AI507" s="50" t="s">
        <v>171</v>
      </c>
      <c r="AJ507" s="50" t="s">
        <v>171</v>
      </c>
      <c r="AK507" s="50" t="s">
        <v>171</v>
      </c>
      <c r="AL507" s="50" t="s">
        <v>171</v>
      </c>
    </row>
    <row r="508" spans="2:38">
      <c r="B508" s="26">
        <v>81</v>
      </c>
      <c r="C508" t="s">
        <v>12</v>
      </c>
      <c r="D508" s="6" t="str">
        <f t="shared" ref="D508:D511" si="689">IF(SUM(I508:O508)=0,"\I: ","ELE")</f>
        <v>ELE</v>
      </c>
      <c r="E508" s="11" t="s">
        <v>74</v>
      </c>
      <c r="F508" s="6" t="str">
        <f t="shared" si="667"/>
        <v>LV</v>
      </c>
      <c r="G508" s="22" t="str">
        <f t="shared" ref="G508:G511" si="690">$G$7</f>
        <v>PASTI</v>
      </c>
      <c r="H508" t="s">
        <v>44</v>
      </c>
      <c r="I508" s="42">
        <f t="shared" si="684"/>
        <v>0.3</v>
      </c>
      <c r="J508" s="42">
        <f t="shared" si="684"/>
        <v>0.3</v>
      </c>
      <c r="K508" s="42">
        <f t="shared" si="684"/>
        <v>0.3</v>
      </c>
      <c r="L508" s="42">
        <f t="shared" si="685"/>
        <v>0.3</v>
      </c>
      <c r="M508" s="43" t="str">
        <f t="shared" si="686"/>
        <v/>
      </c>
      <c r="N508" s="43" t="str">
        <f t="shared" si="687"/>
        <v/>
      </c>
      <c r="O508" s="43" t="str">
        <f t="shared" si="688"/>
        <v/>
      </c>
      <c r="P508" s="32"/>
      <c r="Q508" s="32"/>
      <c r="R508" s="48">
        <v>1.2</v>
      </c>
      <c r="S508" s="50" t="s">
        <v>171</v>
      </c>
      <c r="T508" s="50" t="s">
        <v>171</v>
      </c>
      <c r="U508" s="50" t="s">
        <v>171</v>
      </c>
      <c r="V508" s="50" t="s">
        <v>171</v>
      </c>
      <c r="W508" s="50" t="s">
        <v>171</v>
      </c>
      <c r="X508" s="50" t="s">
        <v>171</v>
      </c>
      <c r="Y508" s="50" t="s">
        <v>171</v>
      </c>
      <c r="Z508" s="50" t="s">
        <v>171</v>
      </c>
      <c r="AA508" s="50" t="s">
        <v>171</v>
      </c>
      <c r="AB508" s="50" t="s">
        <v>171</v>
      </c>
      <c r="AC508" s="50" t="s">
        <v>171</v>
      </c>
      <c r="AD508" s="50" t="s">
        <v>171</v>
      </c>
      <c r="AE508" s="50" t="s">
        <v>171</v>
      </c>
      <c r="AF508" s="50" t="s">
        <v>171</v>
      </c>
      <c r="AG508" s="50" t="s">
        <v>171</v>
      </c>
      <c r="AH508" s="50" t="s">
        <v>171</v>
      </c>
      <c r="AI508" s="50" t="s">
        <v>171</v>
      </c>
      <c r="AJ508" s="50" t="s">
        <v>171</v>
      </c>
      <c r="AK508" s="50" t="s">
        <v>171</v>
      </c>
      <c r="AL508" s="50" t="s">
        <v>171</v>
      </c>
    </row>
    <row r="509" spans="2:38">
      <c r="B509" s="26">
        <v>102</v>
      </c>
      <c r="C509" t="s">
        <v>13</v>
      </c>
      <c r="D509" s="6" t="str">
        <f t="shared" si="689"/>
        <v xml:space="preserve">\I: </v>
      </c>
      <c r="E509" s="11" t="s">
        <v>73</v>
      </c>
      <c r="F509" s="6" t="str">
        <f t="shared" si="667"/>
        <v>LV</v>
      </c>
      <c r="G509" s="22" t="str">
        <f t="shared" si="690"/>
        <v>PASTI</v>
      </c>
      <c r="H509" t="s">
        <v>43</v>
      </c>
      <c r="I509" s="42" t="str">
        <f t="shared" si="684"/>
        <v/>
      </c>
      <c r="J509" s="42" t="str">
        <f t="shared" si="684"/>
        <v/>
      </c>
      <c r="K509" s="42" t="str">
        <f t="shared" si="684"/>
        <v/>
      </c>
      <c r="L509" s="42" t="str">
        <f t="shared" si="685"/>
        <v/>
      </c>
      <c r="M509" s="43" t="str">
        <f t="shared" si="686"/>
        <v/>
      </c>
      <c r="N509" s="43" t="str">
        <f t="shared" si="687"/>
        <v/>
      </c>
      <c r="O509" s="43" t="str">
        <f t="shared" si="688"/>
        <v/>
      </c>
      <c r="P509" s="32"/>
      <c r="Q509" s="32"/>
      <c r="R509" s="48" t="s">
        <v>171</v>
      </c>
      <c r="S509" s="50" t="s">
        <v>171</v>
      </c>
      <c r="T509" s="50" t="s">
        <v>171</v>
      </c>
      <c r="U509" s="50" t="s">
        <v>171</v>
      </c>
      <c r="V509" s="50" t="s">
        <v>171</v>
      </c>
      <c r="W509" s="50" t="s">
        <v>171</v>
      </c>
      <c r="X509" s="50" t="s">
        <v>171</v>
      </c>
      <c r="Y509" s="50" t="s">
        <v>171</v>
      </c>
      <c r="Z509" s="50" t="s">
        <v>171</v>
      </c>
      <c r="AA509" s="50" t="s">
        <v>171</v>
      </c>
      <c r="AB509" s="50" t="s">
        <v>171</v>
      </c>
      <c r="AC509" s="50" t="s">
        <v>171</v>
      </c>
      <c r="AD509" s="50" t="s">
        <v>171</v>
      </c>
      <c r="AE509" s="50" t="s">
        <v>171</v>
      </c>
      <c r="AF509" s="50" t="s">
        <v>171</v>
      </c>
      <c r="AG509" s="50" t="s">
        <v>171</v>
      </c>
      <c r="AH509" s="50" t="s">
        <v>171</v>
      </c>
      <c r="AI509" s="50" t="s">
        <v>171</v>
      </c>
      <c r="AJ509" s="50" t="s">
        <v>171</v>
      </c>
      <c r="AK509" s="50" t="s">
        <v>171</v>
      </c>
      <c r="AL509" s="50" t="s">
        <v>171</v>
      </c>
    </row>
    <row r="510" spans="2:38">
      <c r="B510" s="26">
        <v>119</v>
      </c>
      <c r="C510" t="s">
        <v>1</v>
      </c>
      <c r="D510" s="6" t="str">
        <f t="shared" si="689"/>
        <v xml:space="preserve">\I: </v>
      </c>
      <c r="E510" s="11" t="s">
        <v>68</v>
      </c>
      <c r="F510" s="6" t="str">
        <f t="shared" si="667"/>
        <v>LV</v>
      </c>
      <c r="G510" s="22" t="str">
        <f t="shared" si="690"/>
        <v>PASTI</v>
      </c>
      <c r="H510" s="6" t="s">
        <v>38</v>
      </c>
      <c r="I510" s="42" t="str">
        <f t="shared" si="684"/>
        <v/>
      </c>
      <c r="J510" s="42" t="str">
        <f t="shared" si="684"/>
        <v/>
      </c>
      <c r="K510" s="42" t="str">
        <f t="shared" si="684"/>
        <v/>
      </c>
      <c r="L510" s="42" t="str">
        <f t="shared" si="685"/>
        <v/>
      </c>
      <c r="M510" s="43" t="str">
        <f t="shared" si="686"/>
        <v/>
      </c>
      <c r="N510" s="43" t="str">
        <f t="shared" si="687"/>
        <v/>
      </c>
      <c r="O510" s="43" t="str">
        <f t="shared" si="688"/>
        <v/>
      </c>
      <c r="P510" s="32"/>
      <c r="Q510" s="32"/>
      <c r="R510" s="48" t="s">
        <v>171</v>
      </c>
      <c r="S510" s="50" t="s">
        <v>171</v>
      </c>
      <c r="T510" s="50" t="s">
        <v>171</v>
      </c>
      <c r="U510" s="50" t="s">
        <v>171</v>
      </c>
      <c r="V510" s="50" t="s">
        <v>171</v>
      </c>
      <c r="W510" s="50" t="s">
        <v>171</v>
      </c>
      <c r="X510" s="50" t="s">
        <v>171</v>
      </c>
      <c r="Y510" s="50" t="s">
        <v>171</v>
      </c>
      <c r="Z510" s="50" t="s">
        <v>171</v>
      </c>
      <c r="AA510" s="50" t="s">
        <v>171</v>
      </c>
      <c r="AB510" s="50" t="s">
        <v>171</v>
      </c>
      <c r="AC510" s="50" t="s">
        <v>171</v>
      </c>
      <c r="AD510" s="50" t="s">
        <v>171</v>
      </c>
      <c r="AE510" s="50" t="s">
        <v>171</v>
      </c>
      <c r="AF510" s="50" t="s">
        <v>171</v>
      </c>
      <c r="AG510" s="50" t="s">
        <v>171</v>
      </c>
      <c r="AH510" s="50" t="s">
        <v>171</v>
      </c>
      <c r="AI510" s="50" t="s">
        <v>171</v>
      </c>
      <c r="AJ510" s="50" t="s">
        <v>171</v>
      </c>
      <c r="AK510" s="50" t="s">
        <v>171</v>
      </c>
      <c r="AL510" s="50" t="s">
        <v>171</v>
      </c>
    </row>
    <row r="511" spans="2:38">
      <c r="B511" s="26"/>
      <c r="C511" t="s">
        <v>168</v>
      </c>
      <c r="D511" s="6" t="str">
        <f t="shared" si="689"/>
        <v xml:space="preserve">\I: </v>
      </c>
      <c r="E511" s="11" t="s">
        <v>69</v>
      </c>
      <c r="F511" s="6" t="str">
        <f t="shared" si="667"/>
        <v>LV</v>
      </c>
      <c r="G511" s="22" t="str">
        <f t="shared" si="690"/>
        <v>PASTI</v>
      </c>
      <c r="H511" s="59" t="s">
        <v>39</v>
      </c>
      <c r="I511" s="42" t="str">
        <f>IF(SUM(I512:I513)=0,"",SUM(I512:I513))</f>
        <v/>
      </c>
      <c r="J511" s="42" t="str">
        <f t="shared" ref="J511:L511" si="691">IF(SUM(J512:J513)=0,"",SUM(J512:J513))</f>
        <v/>
      </c>
      <c r="K511" s="42" t="str">
        <f t="shared" si="691"/>
        <v/>
      </c>
      <c r="L511" s="42" t="str">
        <f t="shared" si="691"/>
        <v/>
      </c>
      <c r="M511" s="43" t="str">
        <f>IF(SUM(M512:M513)=0,"",SUM(M512:M513))</f>
        <v/>
      </c>
      <c r="N511" s="43" t="str">
        <f t="shared" ref="N511:O511" si="692">IF(SUM(N512:N513)=0,"",SUM(N512:N513))</f>
        <v/>
      </c>
      <c r="O511" s="43" t="str">
        <f t="shared" si="692"/>
        <v/>
      </c>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row>
    <row r="512" spans="2:38">
      <c r="B512" s="26">
        <v>124</v>
      </c>
      <c r="C512" t="s">
        <v>3</v>
      </c>
      <c r="D512" s="6" t="s">
        <v>90</v>
      </c>
      <c r="E512" s="11"/>
      <c r="F512" s="6" t="str">
        <f t="shared" si="667"/>
        <v>LV</v>
      </c>
      <c r="G512" s="6" t="s">
        <v>90</v>
      </c>
      <c r="H512" s="6"/>
      <c r="I512" s="42" t="str">
        <f t="shared" si="684"/>
        <v/>
      </c>
      <c r="J512" s="42" t="str">
        <f t="shared" si="684"/>
        <v/>
      </c>
      <c r="K512" s="42" t="str">
        <f t="shared" si="684"/>
        <v/>
      </c>
      <c r="L512" s="42" t="str">
        <f t="shared" ref="L512:L513" si="693">IF(R512="","",R512/4)</f>
        <v/>
      </c>
      <c r="M512" s="43" t="str">
        <f t="shared" ref="M512" si="694">IF(SUM(S512:AB512)=0,"",SUM(S512:AB512))</f>
        <v/>
      </c>
      <c r="N512" s="43" t="str">
        <f t="shared" ref="N512:N519" si="695">IF(SUM(AC512:AG512)=0,"",SUM(AC512:AG512))</f>
        <v/>
      </c>
      <c r="O512" s="43" t="str">
        <f t="shared" ref="O512:O519" si="696">IF(SUM(AH512:AL512)=0,"",SUM(AH512:AL512))</f>
        <v/>
      </c>
      <c r="P512" s="32"/>
      <c r="Q512" s="32"/>
      <c r="R512" s="48" t="s">
        <v>171</v>
      </c>
      <c r="S512" s="50" t="s">
        <v>171</v>
      </c>
      <c r="T512" s="50" t="s">
        <v>171</v>
      </c>
      <c r="U512" s="50" t="s">
        <v>171</v>
      </c>
      <c r="V512" s="50" t="s">
        <v>171</v>
      </c>
      <c r="W512" s="50" t="s">
        <v>171</v>
      </c>
      <c r="X512" s="50" t="s">
        <v>171</v>
      </c>
      <c r="Y512" s="50" t="s">
        <v>171</v>
      </c>
      <c r="Z512" s="50" t="s">
        <v>171</v>
      </c>
      <c r="AA512" s="50" t="s">
        <v>171</v>
      </c>
      <c r="AB512" s="50" t="s">
        <v>171</v>
      </c>
      <c r="AC512" s="50" t="s">
        <v>171</v>
      </c>
      <c r="AD512" s="50" t="s">
        <v>171</v>
      </c>
      <c r="AE512" s="50" t="s">
        <v>171</v>
      </c>
      <c r="AF512" s="50" t="s">
        <v>171</v>
      </c>
      <c r="AG512" s="50" t="s">
        <v>171</v>
      </c>
      <c r="AH512" s="50" t="s">
        <v>171</v>
      </c>
      <c r="AI512" s="50" t="s">
        <v>171</v>
      </c>
      <c r="AJ512" s="50" t="s">
        <v>171</v>
      </c>
      <c r="AK512" s="50" t="s">
        <v>171</v>
      </c>
      <c r="AL512" s="50" t="s">
        <v>171</v>
      </c>
    </row>
    <row r="513" spans="2:38">
      <c r="B513" s="26">
        <v>129</v>
      </c>
      <c r="C513" t="s">
        <v>4</v>
      </c>
      <c r="D513" s="6" t="s">
        <v>90</v>
      </c>
      <c r="E513" s="11"/>
      <c r="F513" s="6" t="str">
        <f t="shared" si="667"/>
        <v>LV</v>
      </c>
      <c r="G513" s="6" t="s">
        <v>90</v>
      </c>
      <c r="H513" s="6"/>
      <c r="I513" s="42" t="str">
        <f t="shared" si="684"/>
        <v/>
      </c>
      <c r="J513" s="42" t="str">
        <f t="shared" si="684"/>
        <v/>
      </c>
      <c r="K513" s="42" t="str">
        <f t="shared" si="684"/>
        <v/>
      </c>
      <c r="L513" s="42" t="str">
        <f t="shared" si="693"/>
        <v/>
      </c>
      <c r="M513" s="43" t="str">
        <f t="shared" ref="M513:M519" si="697">IF(SUM(S513:AB513)=0,"",SUM(S513:AB513))</f>
        <v/>
      </c>
      <c r="N513" s="43" t="str">
        <f t="shared" si="695"/>
        <v/>
      </c>
      <c r="O513" s="43" t="str">
        <f t="shared" si="696"/>
        <v/>
      </c>
      <c r="P513" s="32"/>
      <c r="Q513" s="32"/>
      <c r="R513" s="48" t="s">
        <v>171</v>
      </c>
      <c r="S513" s="50" t="s">
        <v>171</v>
      </c>
      <c r="T513" s="50" t="s">
        <v>171</v>
      </c>
      <c r="U513" s="50" t="s">
        <v>171</v>
      </c>
      <c r="V513" s="50" t="s">
        <v>171</v>
      </c>
      <c r="W513" s="50" t="s">
        <v>171</v>
      </c>
      <c r="X513" s="50" t="s">
        <v>171</v>
      </c>
      <c r="Y513" s="50" t="s">
        <v>171</v>
      </c>
      <c r="Z513" s="50" t="s">
        <v>171</v>
      </c>
      <c r="AA513" s="50" t="s">
        <v>171</v>
      </c>
      <c r="AB513" s="50" t="s">
        <v>171</v>
      </c>
      <c r="AC513" s="50" t="s">
        <v>171</v>
      </c>
      <c r="AD513" s="50" t="s">
        <v>171</v>
      </c>
      <c r="AE513" s="50" t="s">
        <v>171</v>
      </c>
      <c r="AF513" s="50" t="s">
        <v>171</v>
      </c>
      <c r="AG513" s="50" t="s">
        <v>171</v>
      </c>
      <c r="AH513" s="50" t="s">
        <v>171</v>
      </c>
      <c r="AI513" s="50" t="s">
        <v>171</v>
      </c>
      <c r="AJ513" s="50" t="s">
        <v>171</v>
      </c>
      <c r="AK513" s="50" t="s">
        <v>171</v>
      </c>
      <c r="AL513" s="50" t="s">
        <v>171</v>
      </c>
    </row>
    <row r="514" spans="2:38">
      <c r="B514" s="26">
        <v>135</v>
      </c>
      <c r="C514" s="11" t="s">
        <v>16</v>
      </c>
      <c r="D514" s="6" t="str">
        <f t="shared" ref="D514:D519" si="698">IF(SUM(I514:O514)=0,"\I: ","ELE")</f>
        <v>ELE</v>
      </c>
      <c r="E514" s="11" t="s">
        <v>82</v>
      </c>
      <c r="F514" s="6" t="str">
        <f t="shared" si="667"/>
        <v>LV</v>
      </c>
      <c r="G514" s="22" t="str">
        <f t="shared" ref="G514:G519" si="699">$G$7</f>
        <v>PASTI</v>
      </c>
      <c r="H514" s="6" t="s">
        <v>52</v>
      </c>
      <c r="I514" s="42" t="s">
        <v>224</v>
      </c>
      <c r="J514" s="42" t="s">
        <v>224</v>
      </c>
      <c r="K514" s="42" t="s">
        <v>224</v>
      </c>
      <c r="L514" s="42">
        <f>IF(R514="","",R514)</f>
        <v>2.2000000000000002</v>
      </c>
      <c r="M514" s="43">
        <f t="shared" si="697"/>
        <v>27.8</v>
      </c>
      <c r="N514" s="43">
        <f t="shared" si="695"/>
        <v>39</v>
      </c>
      <c r="O514" s="43">
        <f t="shared" si="696"/>
        <v>51</v>
      </c>
      <c r="P514" s="32"/>
      <c r="Q514" s="32"/>
      <c r="R514" s="48">
        <v>2.2000000000000002</v>
      </c>
      <c r="S514" s="50" t="s">
        <v>171</v>
      </c>
      <c r="T514" s="50">
        <v>19.799999999999997</v>
      </c>
      <c r="U514" s="50">
        <v>4</v>
      </c>
      <c r="V514" s="50" t="s">
        <v>171</v>
      </c>
      <c r="W514" s="50" t="s">
        <v>171</v>
      </c>
      <c r="X514" s="50" t="s">
        <v>171</v>
      </c>
      <c r="Y514" s="50" t="s">
        <v>171</v>
      </c>
      <c r="Z514" s="50">
        <v>2</v>
      </c>
      <c r="AA514" s="50">
        <v>1.0000000000000036</v>
      </c>
      <c r="AB514" s="50">
        <v>1</v>
      </c>
      <c r="AC514" s="50">
        <v>6</v>
      </c>
      <c r="AD514" s="50">
        <v>23</v>
      </c>
      <c r="AE514" s="50">
        <v>8</v>
      </c>
      <c r="AF514" s="50">
        <v>2</v>
      </c>
      <c r="AG514" s="50" t="s">
        <v>171</v>
      </c>
      <c r="AH514" s="50">
        <v>1</v>
      </c>
      <c r="AI514" s="50" t="s">
        <v>171</v>
      </c>
      <c r="AJ514" s="50">
        <v>50</v>
      </c>
      <c r="AK514" s="50" t="s">
        <v>171</v>
      </c>
      <c r="AL514" s="50" t="s">
        <v>171</v>
      </c>
    </row>
    <row r="515" spans="2:38">
      <c r="B515" s="26">
        <v>140</v>
      </c>
      <c r="C515" s="11" t="s">
        <v>17</v>
      </c>
      <c r="D515" s="6" t="str">
        <f t="shared" si="698"/>
        <v xml:space="preserve">\I: </v>
      </c>
      <c r="E515" s="11" t="s">
        <v>81</v>
      </c>
      <c r="F515" s="6" t="str">
        <f t="shared" si="667"/>
        <v>LV</v>
      </c>
      <c r="G515" s="22" t="str">
        <f t="shared" si="699"/>
        <v>PASTI</v>
      </c>
      <c r="H515" s="6" t="s">
        <v>51</v>
      </c>
      <c r="I515" s="42" t="s">
        <v>224</v>
      </c>
      <c r="J515" s="42" t="s">
        <v>224</v>
      </c>
      <c r="K515" s="42" t="s">
        <v>224</v>
      </c>
      <c r="L515" s="42" t="str">
        <f t="shared" ref="L515:L519" si="700">IF(R515="","",R515)</f>
        <v/>
      </c>
      <c r="M515" s="43" t="str">
        <f t="shared" si="697"/>
        <v/>
      </c>
      <c r="N515" s="43" t="str">
        <f t="shared" si="695"/>
        <v/>
      </c>
      <c r="O515" s="43" t="str">
        <f t="shared" si="696"/>
        <v/>
      </c>
      <c r="P515" s="32"/>
      <c r="Q515" s="32"/>
      <c r="R515" s="48" t="s">
        <v>171</v>
      </c>
      <c r="S515" s="50" t="s">
        <v>171</v>
      </c>
      <c r="T515" s="50" t="s">
        <v>171</v>
      </c>
      <c r="U515" s="50" t="s">
        <v>171</v>
      </c>
      <c r="V515" s="50" t="s">
        <v>171</v>
      </c>
      <c r="W515" s="50" t="s">
        <v>171</v>
      </c>
      <c r="X515" s="50" t="s">
        <v>171</v>
      </c>
      <c r="Y515" s="50" t="s">
        <v>171</v>
      </c>
      <c r="Z515" s="50" t="s">
        <v>171</v>
      </c>
      <c r="AA515" s="50" t="s">
        <v>171</v>
      </c>
      <c r="AB515" s="50" t="s">
        <v>171</v>
      </c>
      <c r="AC515" s="50" t="s">
        <v>171</v>
      </c>
      <c r="AD515" s="50" t="s">
        <v>171</v>
      </c>
      <c r="AE515" s="50" t="s">
        <v>171</v>
      </c>
      <c r="AF515" s="50" t="s">
        <v>171</v>
      </c>
      <c r="AG515" s="50" t="s">
        <v>171</v>
      </c>
      <c r="AH515" s="50" t="s">
        <v>171</v>
      </c>
      <c r="AI515" s="50" t="s">
        <v>171</v>
      </c>
      <c r="AJ515" s="50" t="s">
        <v>171</v>
      </c>
      <c r="AK515" s="50" t="s">
        <v>171</v>
      </c>
      <c r="AL515" s="50" t="s">
        <v>171</v>
      </c>
    </row>
    <row r="516" spans="2:38">
      <c r="B516" s="26">
        <v>145</v>
      </c>
      <c r="C516" s="11" t="s">
        <v>18</v>
      </c>
      <c r="D516" s="6" t="str">
        <f t="shared" si="698"/>
        <v>ELE</v>
      </c>
      <c r="E516" s="11" t="s">
        <v>79</v>
      </c>
      <c r="F516" s="6" t="str">
        <f t="shared" si="667"/>
        <v>LV</v>
      </c>
      <c r="G516" s="22" t="str">
        <f t="shared" si="699"/>
        <v>PASTI</v>
      </c>
      <c r="H516" s="6" t="s">
        <v>49</v>
      </c>
      <c r="I516" s="42" t="s">
        <v>224</v>
      </c>
      <c r="J516" s="42" t="s">
        <v>224</v>
      </c>
      <c r="K516" s="42" t="s">
        <v>224</v>
      </c>
      <c r="L516" s="42" t="str">
        <f t="shared" si="700"/>
        <v/>
      </c>
      <c r="M516" s="43" t="str">
        <f t="shared" si="697"/>
        <v/>
      </c>
      <c r="N516" s="43">
        <f t="shared" si="695"/>
        <v>1.5</v>
      </c>
      <c r="O516" s="43" t="str">
        <f t="shared" si="696"/>
        <v/>
      </c>
      <c r="P516" s="32"/>
      <c r="Q516" s="32"/>
      <c r="R516" s="48" t="s">
        <v>171</v>
      </c>
      <c r="S516" s="50" t="s">
        <v>171</v>
      </c>
      <c r="T516" s="50" t="s">
        <v>171</v>
      </c>
      <c r="U516" s="50" t="s">
        <v>171</v>
      </c>
      <c r="V516" s="50" t="s">
        <v>171</v>
      </c>
      <c r="W516" s="50" t="s">
        <v>171</v>
      </c>
      <c r="X516" s="50" t="s">
        <v>171</v>
      </c>
      <c r="Y516" s="50" t="s">
        <v>171</v>
      </c>
      <c r="Z516" s="50" t="s">
        <v>171</v>
      </c>
      <c r="AA516" s="50" t="s">
        <v>171</v>
      </c>
      <c r="AB516" s="50" t="s">
        <v>171</v>
      </c>
      <c r="AC516" s="50" t="s">
        <v>171</v>
      </c>
      <c r="AD516" s="50" t="s">
        <v>171</v>
      </c>
      <c r="AE516" s="50" t="s">
        <v>171</v>
      </c>
      <c r="AF516" s="50" t="s">
        <v>171</v>
      </c>
      <c r="AG516" s="50">
        <v>1.5</v>
      </c>
      <c r="AH516" s="50" t="s">
        <v>171</v>
      </c>
      <c r="AI516" s="50" t="s">
        <v>171</v>
      </c>
      <c r="AJ516" s="50" t="s">
        <v>171</v>
      </c>
      <c r="AK516" s="50" t="s">
        <v>171</v>
      </c>
      <c r="AL516" s="50" t="s">
        <v>171</v>
      </c>
    </row>
    <row r="517" spans="2:38">
      <c r="B517" s="26">
        <v>150</v>
      </c>
      <c r="C517" s="11" t="s">
        <v>19</v>
      </c>
      <c r="D517" s="6" t="str">
        <f t="shared" si="698"/>
        <v xml:space="preserve">\I: </v>
      </c>
      <c r="E517" s="11" t="s">
        <v>80</v>
      </c>
      <c r="F517" s="6" t="str">
        <f t="shared" si="667"/>
        <v>LV</v>
      </c>
      <c r="G517" s="22" t="str">
        <f t="shared" si="699"/>
        <v>PASTI</v>
      </c>
      <c r="H517" s="6" t="s">
        <v>50</v>
      </c>
      <c r="I517" s="42" t="s">
        <v>224</v>
      </c>
      <c r="J517" s="42" t="s">
        <v>224</v>
      </c>
      <c r="K517" s="42" t="s">
        <v>224</v>
      </c>
      <c r="L517" s="42" t="str">
        <f t="shared" si="700"/>
        <v/>
      </c>
      <c r="M517" s="43" t="str">
        <f t="shared" si="697"/>
        <v/>
      </c>
      <c r="N517" s="43" t="str">
        <f t="shared" si="695"/>
        <v/>
      </c>
      <c r="O517" s="43" t="str">
        <f t="shared" si="696"/>
        <v/>
      </c>
      <c r="P517" s="32"/>
      <c r="Q517" s="32"/>
      <c r="R517" s="48" t="s">
        <v>171</v>
      </c>
      <c r="S517" s="50" t="s">
        <v>171</v>
      </c>
      <c r="T517" s="50" t="s">
        <v>171</v>
      </c>
      <c r="U517" s="50" t="s">
        <v>171</v>
      </c>
      <c r="V517" s="50" t="s">
        <v>171</v>
      </c>
      <c r="W517" s="50" t="s">
        <v>171</v>
      </c>
      <c r="X517" s="50" t="s">
        <v>171</v>
      </c>
      <c r="Y517" s="50" t="s">
        <v>171</v>
      </c>
      <c r="Z517" s="50" t="s">
        <v>171</v>
      </c>
      <c r="AA517" s="50" t="s">
        <v>171</v>
      </c>
      <c r="AB517" s="50" t="s">
        <v>171</v>
      </c>
      <c r="AC517" s="50" t="s">
        <v>171</v>
      </c>
      <c r="AD517" s="50" t="s">
        <v>171</v>
      </c>
      <c r="AE517" s="50" t="s">
        <v>171</v>
      </c>
      <c r="AF517" s="50" t="s">
        <v>171</v>
      </c>
      <c r="AG517" s="50" t="s">
        <v>171</v>
      </c>
      <c r="AH517" s="50" t="s">
        <v>171</v>
      </c>
      <c r="AI517" s="50" t="s">
        <v>171</v>
      </c>
      <c r="AJ517" s="50" t="s">
        <v>171</v>
      </c>
      <c r="AK517" s="50" t="s">
        <v>171</v>
      </c>
      <c r="AL517" s="50" t="s">
        <v>171</v>
      </c>
    </row>
    <row r="518" spans="2:38">
      <c r="B518" s="26">
        <v>155</v>
      </c>
      <c r="C518" s="11" t="s">
        <v>20</v>
      </c>
      <c r="D518" s="6" t="str">
        <f t="shared" si="698"/>
        <v xml:space="preserve">\I: </v>
      </c>
      <c r="E518" s="11" t="s">
        <v>72</v>
      </c>
      <c r="F518" s="6" t="str">
        <f t="shared" si="667"/>
        <v>LV</v>
      </c>
      <c r="G518" s="22" t="str">
        <f t="shared" si="699"/>
        <v>PASTI</v>
      </c>
      <c r="H518" s="6" t="s">
        <v>42</v>
      </c>
      <c r="I518" s="42" t="s">
        <v>224</v>
      </c>
      <c r="J518" s="42" t="s">
        <v>224</v>
      </c>
      <c r="K518" s="42" t="s">
        <v>224</v>
      </c>
      <c r="L518" s="42" t="str">
        <f t="shared" si="700"/>
        <v/>
      </c>
      <c r="M518" s="43" t="str">
        <f t="shared" si="697"/>
        <v/>
      </c>
      <c r="N518" s="43" t="str">
        <f t="shared" si="695"/>
        <v/>
      </c>
      <c r="O518" s="43" t="str">
        <f t="shared" si="696"/>
        <v/>
      </c>
      <c r="P518" s="32"/>
      <c r="Q518" s="32"/>
      <c r="R518" s="48" t="s">
        <v>171</v>
      </c>
      <c r="S518" s="50" t="s">
        <v>171</v>
      </c>
      <c r="T518" s="50" t="s">
        <v>171</v>
      </c>
      <c r="U518" s="50" t="s">
        <v>171</v>
      </c>
      <c r="V518" s="50" t="s">
        <v>171</v>
      </c>
      <c r="W518" s="50" t="s">
        <v>171</v>
      </c>
      <c r="X518" s="50" t="s">
        <v>171</v>
      </c>
      <c r="Y518" s="50" t="s">
        <v>171</v>
      </c>
      <c r="Z518" s="50" t="s">
        <v>171</v>
      </c>
      <c r="AA518" s="50" t="s">
        <v>171</v>
      </c>
      <c r="AB518" s="50" t="s">
        <v>171</v>
      </c>
      <c r="AC518" s="50" t="s">
        <v>171</v>
      </c>
      <c r="AD518" s="50" t="s">
        <v>171</v>
      </c>
      <c r="AE518" s="50" t="s">
        <v>171</v>
      </c>
      <c r="AF518" s="50" t="s">
        <v>171</v>
      </c>
      <c r="AG518" s="50" t="s">
        <v>171</v>
      </c>
      <c r="AH518" s="50" t="s">
        <v>171</v>
      </c>
      <c r="AI518" s="50" t="s">
        <v>171</v>
      </c>
      <c r="AJ518" s="50" t="s">
        <v>171</v>
      </c>
      <c r="AK518" s="50" t="s">
        <v>171</v>
      </c>
      <c r="AL518" s="50" t="s">
        <v>171</v>
      </c>
    </row>
    <row r="519" spans="2:38">
      <c r="B519" s="60">
        <v>160</v>
      </c>
      <c r="C519" s="61" t="s">
        <v>21</v>
      </c>
      <c r="D519" s="5" t="str">
        <f t="shared" si="698"/>
        <v xml:space="preserve">\I: </v>
      </c>
      <c r="E519" s="61" t="s">
        <v>170</v>
      </c>
      <c r="F519" s="5" t="str">
        <f t="shared" si="667"/>
        <v>LV</v>
      </c>
      <c r="G519" s="36" t="str">
        <f t="shared" si="699"/>
        <v>PASTI</v>
      </c>
      <c r="H519" s="5" t="s">
        <v>169</v>
      </c>
      <c r="I519" s="52" t="s">
        <v>224</v>
      </c>
      <c r="J519" s="52" t="s">
        <v>224</v>
      </c>
      <c r="K519" s="52" t="s">
        <v>224</v>
      </c>
      <c r="L519" s="52" t="str">
        <f t="shared" si="700"/>
        <v/>
      </c>
      <c r="M519" s="44" t="str">
        <f t="shared" si="697"/>
        <v/>
      </c>
      <c r="N519" s="44" t="str">
        <f t="shared" si="695"/>
        <v/>
      </c>
      <c r="O519" s="44" t="str">
        <f t="shared" si="696"/>
        <v/>
      </c>
      <c r="P519" s="32"/>
      <c r="Q519" s="32"/>
      <c r="R519" s="49" t="s">
        <v>171</v>
      </c>
      <c r="S519" s="51" t="s">
        <v>171</v>
      </c>
      <c r="T519" s="51" t="s">
        <v>171</v>
      </c>
      <c r="U519" s="51" t="s">
        <v>171</v>
      </c>
      <c r="V519" s="51" t="s">
        <v>171</v>
      </c>
      <c r="W519" s="51" t="s">
        <v>171</v>
      </c>
      <c r="X519" s="51" t="s">
        <v>171</v>
      </c>
      <c r="Y519" s="51" t="s">
        <v>171</v>
      </c>
      <c r="Z519" s="51" t="s">
        <v>171</v>
      </c>
      <c r="AA519" s="51" t="s">
        <v>171</v>
      </c>
      <c r="AB519" s="51" t="s">
        <v>171</v>
      </c>
      <c r="AC519" s="51" t="s">
        <v>171</v>
      </c>
      <c r="AD519" s="51" t="s">
        <v>171</v>
      </c>
      <c r="AE519" s="51" t="s">
        <v>171</v>
      </c>
      <c r="AF519" s="51" t="s">
        <v>171</v>
      </c>
      <c r="AG519" s="51" t="s">
        <v>171</v>
      </c>
      <c r="AH519" s="51" t="s">
        <v>171</v>
      </c>
      <c r="AI519" s="51" t="s">
        <v>171</v>
      </c>
      <c r="AJ519" s="51" t="s">
        <v>171</v>
      </c>
      <c r="AK519" s="51" t="s">
        <v>171</v>
      </c>
      <c r="AL519" s="51" t="s">
        <v>171</v>
      </c>
    </row>
    <row r="520" spans="2:38">
      <c r="B520" s="26">
        <v>9</v>
      </c>
      <c r="C520" t="s">
        <v>1</v>
      </c>
      <c r="D520" s="6" t="str">
        <f>IF(SUM(I520:O520)=0,"\I: ","ELE")</f>
        <v xml:space="preserve">\I: </v>
      </c>
      <c r="E520" s="11" t="s">
        <v>70</v>
      </c>
      <c r="F520" s="34" t="s">
        <v>120</v>
      </c>
      <c r="G520" s="22" t="str">
        <f>$G$7</f>
        <v>PASTI</v>
      </c>
      <c r="H520" s="22" t="s">
        <v>40</v>
      </c>
      <c r="I520" s="42" t="str">
        <f>$L520</f>
        <v/>
      </c>
      <c r="J520" s="42" t="str">
        <f>$L520</f>
        <v/>
      </c>
      <c r="K520" s="42" t="str">
        <f>$L520</f>
        <v/>
      </c>
      <c r="L520" s="42" t="str">
        <f>IF(R520="","",R520/4)</f>
        <v/>
      </c>
      <c r="M520" s="43" t="str">
        <f>IF(SUM(S520:AB520)=0,"",SUM(S520:AB520))</f>
        <v/>
      </c>
      <c r="N520" s="43" t="str">
        <f>IF(SUM(AC520:AG520)=0,"",SUM(AC520:AG520))</f>
        <v/>
      </c>
      <c r="O520" s="43" t="str">
        <f>IF(SUM(AH520:AL520)=0,"",SUM(AH520:AL520))</f>
        <v/>
      </c>
      <c r="P520" s="32"/>
      <c r="Q520" s="32"/>
      <c r="R520" s="48" t="s">
        <v>171</v>
      </c>
      <c r="S520" s="50" t="s">
        <v>171</v>
      </c>
      <c r="T520" s="50" t="s">
        <v>171</v>
      </c>
      <c r="U520" s="50" t="s">
        <v>171</v>
      </c>
      <c r="V520" s="50" t="s">
        <v>171</v>
      </c>
      <c r="W520" s="50" t="s">
        <v>171</v>
      </c>
      <c r="X520" s="50" t="s">
        <v>171</v>
      </c>
      <c r="Y520" s="50" t="s">
        <v>171</v>
      </c>
      <c r="Z520" s="50" t="s">
        <v>171</v>
      </c>
      <c r="AA520" s="50" t="s">
        <v>171</v>
      </c>
      <c r="AB520" s="50" t="s">
        <v>171</v>
      </c>
      <c r="AC520" s="50" t="s">
        <v>171</v>
      </c>
      <c r="AD520" s="50" t="s">
        <v>171</v>
      </c>
      <c r="AE520" s="50" t="s">
        <v>171</v>
      </c>
      <c r="AF520" s="50" t="s">
        <v>171</v>
      </c>
      <c r="AG520" s="50" t="s">
        <v>171</v>
      </c>
      <c r="AH520" s="50" t="s">
        <v>171</v>
      </c>
      <c r="AI520" s="50" t="s">
        <v>171</v>
      </c>
      <c r="AJ520" s="50" t="s">
        <v>171</v>
      </c>
      <c r="AK520" s="50" t="s">
        <v>171</v>
      </c>
      <c r="AL520" s="50" t="s">
        <v>171</v>
      </c>
    </row>
    <row r="521" spans="2:38">
      <c r="B521" s="26"/>
      <c r="C521" s="23" t="s">
        <v>92</v>
      </c>
      <c r="D521" s="6" t="str">
        <f t="shared" ref="D521" si="701">IF(SUM(I521:O521)=0,"\I: ","ELE")</f>
        <v xml:space="preserve">\I: </v>
      </c>
      <c r="E521" s="11" t="s">
        <v>71</v>
      </c>
      <c r="F521" s="6" t="str">
        <f>F520</f>
        <v>MT</v>
      </c>
      <c r="G521" s="22" t="str">
        <f>$G$7</f>
        <v>PASTI</v>
      </c>
      <c r="H521" t="s">
        <v>41</v>
      </c>
      <c r="I521" s="42" t="str">
        <f>IF(SUM(I522:I524)=0,"",SUM(I522:I524))</f>
        <v/>
      </c>
      <c r="J521" s="42" t="str">
        <f t="shared" ref="J521:L521" si="702">IF(SUM(J522:J524)=0,"",SUM(J522:J524))</f>
        <v/>
      </c>
      <c r="K521" s="42" t="str">
        <f t="shared" si="702"/>
        <v/>
      </c>
      <c r="L521" s="42" t="str">
        <f t="shared" si="702"/>
        <v/>
      </c>
      <c r="M521" s="43" t="str">
        <f>IF(SUM(M522:M524)=0,"",SUM(M522:M524))</f>
        <v/>
      </c>
      <c r="N521" s="43" t="str">
        <f t="shared" ref="N521:O521" si="703">IF(SUM(N522:N524)=0,"",SUM(N522:N524))</f>
        <v/>
      </c>
      <c r="O521" s="43" t="str">
        <f t="shared" si="703"/>
        <v/>
      </c>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row>
    <row r="522" spans="2:38">
      <c r="B522" s="26">
        <v>14</v>
      </c>
      <c r="C522" s="30" t="s">
        <v>2</v>
      </c>
      <c r="D522" s="6" t="s">
        <v>90</v>
      </c>
      <c r="E522" s="26"/>
      <c r="F522" s="6" t="str">
        <f t="shared" ref="F522:F546" si="704">F521</f>
        <v>MT</v>
      </c>
      <c r="G522" s="6" t="s">
        <v>90</v>
      </c>
      <c r="H522" s="28"/>
      <c r="I522" s="33" t="str">
        <f>$L522</f>
        <v/>
      </c>
      <c r="J522" s="33" t="str">
        <f t="shared" ref="I522:K524" si="705">$L522</f>
        <v/>
      </c>
      <c r="K522" s="33" t="str">
        <f t="shared" si="705"/>
        <v/>
      </c>
      <c r="L522" s="33" t="str">
        <f>IF(R522="","",R522/4)</f>
        <v/>
      </c>
      <c r="M522" s="33" t="str">
        <f>IF(SUM(S522:AB522)=0,"",SUM(S522:AB522))</f>
        <v/>
      </c>
      <c r="N522" s="33" t="str">
        <f>IF(SUM(AC522:AG522)=0,"",SUM(AC522:AG522))</f>
        <v/>
      </c>
      <c r="O522" s="33" t="str">
        <f>IF(SUM(AH522:AL522)=0,"",SUM(AH522:AL522))</f>
        <v/>
      </c>
      <c r="P522" s="33"/>
      <c r="Q522" s="33"/>
      <c r="R522" s="48" t="s">
        <v>171</v>
      </c>
      <c r="S522" s="50" t="s">
        <v>171</v>
      </c>
      <c r="T522" s="50" t="s">
        <v>171</v>
      </c>
      <c r="U522" s="50" t="s">
        <v>171</v>
      </c>
      <c r="V522" s="50" t="s">
        <v>171</v>
      </c>
      <c r="W522" s="50" t="s">
        <v>171</v>
      </c>
      <c r="X522" s="50" t="s">
        <v>171</v>
      </c>
      <c r="Y522" s="50" t="s">
        <v>171</v>
      </c>
      <c r="Z522" s="50" t="s">
        <v>171</v>
      </c>
      <c r="AA522" s="50" t="s">
        <v>171</v>
      </c>
      <c r="AB522" s="50" t="s">
        <v>171</v>
      </c>
      <c r="AC522" s="50" t="s">
        <v>171</v>
      </c>
      <c r="AD522" s="50" t="s">
        <v>171</v>
      </c>
      <c r="AE522" s="50" t="s">
        <v>171</v>
      </c>
      <c r="AF522" s="50" t="s">
        <v>171</v>
      </c>
      <c r="AG522" s="50" t="s">
        <v>171</v>
      </c>
      <c r="AH522" s="50" t="s">
        <v>171</v>
      </c>
      <c r="AI522" s="50" t="s">
        <v>171</v>
      </c>
      <c r="AJ522" s="50" t="s">
        <v>171</v>
      </c>
      <c r="AK522" s="50" t="s">
        <v>171</v>
      </c>
      <c r="AL522" s="50" t="s">
        <v>171</v>
      </c>
    </row>
    <row r="523" spans="2:38">
      <c r="B523" s="26">
        <v>19</v>
      </c>
      <c r="C523" s="30" t="s">
        <v>99</v>
      </c>
      <c r="D523" s="6" t="s">
        <v>90</v>
      </c>
      <c r="E523" s="26"/>
      <c r="F523" s="6" t="str">
        <f t="shared" si="704"/>
        <v>MT</v>
      </c>
      <c r="G523" s="6" t="s">
        <v>90</v>
      </c>
      <c r="H523" s="28"/>
      <c r="I523" s="33" t="str">
        <f t="shared" si="705"/>
        <v/>
      </c>
      <c r="J523" s="33" t="str">
        <f t="shared" si="705"/>
        <v/>
      </c>
      <c r="K523" s="33" t="str">
        <f t="shared" si="705"/>
        <v/>
      </c>
      <c r="L523" s="33" t="str">
        <f>IF(R523="","",R523/4)</f>
        <v/>
      </c>
      <c r="M523" s="33" t="str">
        <f t="shared" ref="M523:M524" si="706">IF(SUM(S523:AB523)=0,"",SUM(S523:AB523))</f>
        <v/>
      </c>
      <c r="N523" s="33" t="str">
        <f t="shared" ref="N523:N524" si="707">IF(SUM(AC523:AG523)=0,"",SUM(AC523:AG523))</f>
        <v/>
      </c>
      <c r="O523" s="33" t="str">
        <f t="shared" ref="O523:O524" si="708">IF(SUM(AH523:AL523)=0,"",SUM(AH523:AL523))</f>
        <v/>
      </c>
      <c r="P523" s="33"/>
      <c r="Q523" s="33"/>
      <c r="R523" s="48" t="s">
        <v>171</v>
      </c>
      <c r="S523" s="50" t="s">
        <v>171</v>
      </c>
      <c r="T523" s="50" t="s">
        <v>171</v>
      </c>
      <c r="U523" s="50" t="s">
        <v>171</v>
      </c>
      <c r="V523" s="50" t="s">
        <v>171</v>
      </c>
      <c r="W523" s="50" t="s">
        <v>171</v>
      </c>
      <c r="X523" s="50" t="s">
        <v>171</v>
      </c>
      <c r="Y523" s="50" t="s">
        <v>171</v>
      </c>
      <c r="Z523" s="50" t="s">
        <v>171</v>
      </c>
      <c r="AA523" s="50" t="s">
        <v>171</v>
      </c>
      <c r="AB523" s="50" t="s">
        <v>171</v>
      </c>
      <c r="AC523" s="50" t="s">
        <v>171</v>
      </c>
      <c r="AD523" s="50" t="s">
        <v>171</v>
      </c>
      <c r="AE523" s="50" t="s">
        <v>171</v>
      </c>
      <c r="AF523" s="50" t="s">
        <v>171</v>
      </c>
      <c r="AG523" s="50" t="s">
        <v>171</v>
      </c>
      <c r="AH523" s="50" t="s">
        <v>171</v>
      </c>
      <c r="AI523" s="50" t="s">
        <v>171</v>
      </c>
      <c r="AJ523" s="50" t="s">
        <v>171</v>
      </c>
      <c r="AK523" s="50" t="s">
        <v>171</v>
      </c>
      <c r="AL523" s="50" t="s">
        <v>171</v>
      </c>
    </row>
    <row r="524" spans="2:38">
      <c r="B524" s="26">
        <v>24</v>
      </c>
      <c r="C524" s="30" t="s">
        <v>4</v>
      </c>
      <c r="D524" s="6" t="s">
        <v>90</v>
      </c>
      <c r="E524" s="26"/>
      <c r="F524" s="6" t="str">
        <f t="shared" si="704"/>
        <v>MT</v>
      </c>
      <c r="G524" s="6" t="s">
        <v>90</v>
      </c>
      <c r="H524" s="28"/>
      <c r="I524" s="33" t="str">
        <f t="shared" si="705"/>
        <v/>
      </c>
      <c r="J524" s="33" t="str">
        <f t="shared" si="705"/>
        <v/>
      </c>
      <c r="K524" s="33" t="str">
        <f t="shared" si="705"/>
        <v/>
      </c>
      <c r="L524" s="33" t="str">
        <f>IF(R524="","",R524/4)</f>
        <v/>
      </c>
      <c r="M524" s="33" t="str">
        <f t="shared" si="706"/>
        <v/>
      </c>
      <c r="N524" s="33" t="str">
        <f t="shared" si="707"/>
        <v/>
      </c>
      <c r="O524" s="33" t="str">
        <f t="shared" si="708"/>
        <v/>
      </c>
      <c r="P524" s="33"/>
      <c r="Q524" s="33"/>
      <c r="R524" s="48" t="s">
        <v>171</v>
      </c>
      <c r="S524" s="50" t="s">
        <v>171</v>
      </c>
      <c r="T524" s="50" t="s">
        <v>171</v>
      </c>
      <c r="U524" s="50" t="s">
        <v>171</v>
      </c>
      <c r="V524" s="50" t="s">
        <v>171</v>
      </c>
      <c r="W524" s="50" t="s">
        <v>171</v>
      </c>
      <c r="X524" s="50" t="s">
        <v>171</v>
      </c>
      <c r="Y524" s="50" t="s">
        <v>171</v>
      </c>
      <c r="Z524" s="50" t="s">
        <v>171</v>
      </c>
      <c r="AA524" s="50" t="s">
        <v>171</v>
      </c>
      <c r="AB524" s="50" t="s">
        <v>171</v>
      </c>
      <c r="AC524" s="50" t="s">
        <v>171</v>
      </c>
      <c r="AD524" s="50" t="s">
        <v>171</v>
      </c>
      <c r="AE524" s="50" t="s">
        <v>171</v>
      </c>
      <c r="AF524" s="50" t="s">
        <v>171</v>
      </c>
      <c r="AG524" s="50" t="s">
        <v>171</v>
      </c>
      <c r="AH524" s="50" t="s">
        <v>171</v>
      </c>
      <c r="AI524" s="50" t="s">
        <v>171</v>
      </c>
      <c r="AJ524" s="50" t="s">
        <v>171</v>
      </c>
      <c r="AK524" s="50" t="s">
        <v>171</v>
      </c>
      <c r="AL524" s="50" t="s">
        <v>171</v>
      </c>
    </row>
    <row r="525" spans="2:38">
      <c r="B525" s="26"/>
      <c r="C525" s="23" t="s">
        <v>92</v>
      </c>
      <c r="D525" s="6" t="str">
        <f t="shared" ref="D525" si="709">IF(SUM(I525:O525)=0,"\I: ","ELE")</f>
        <v xml:space="preserve">\I: </v>
      </c>
      <c r="E525" s="11" t="s">
        <v>75</v>
      </c>
      <c r="F525" s="6" t="str">
        <f t="shared" si="704"/>
        <v>MT</v>
      </c>
      <c r="G525" s="22" t="str">
        <f>$G$7</f>
        <v>PASTI</v>
      </c>
      <c r="H525" t="s">
        <v>45</v>
      </c>
      <c r="I525" s="42" t="str">
        <f>IF(SUM(I526:I528)=0,"",SUM(I526:I528))</f>
        <v/>
      </c>
      <c r="J525" s="42" t="str">
        <f t="shared" ref="J525:K525" si="710">IF(SUM(J526:J528)=0,"",SUM(J526:J528))</f>
        <v/>
      </c>
      <c r="K525" s="42" t="str">
        <f t="shared" si="710"/>
        <v/>
      </c>
      <c r="L525" s="42" t="str">
        <f>IF(SUM(L526:L528)=0,"",SUM(L526:L528))</f>
        <v/>
      </c>
      <c r="M525" s="43" t="str">
        <f>IF(SUM(M526:M528)=0,"",SUM(M526:M528))</f>
        <v/>
      </c>
      <c r="N525" s="43" t="str">
        <f>IF(SUM(N526:N528)=0,"",SUM(N526:N528))</f>
        <v/>
      </c>
      <c r="O525" s="43" t="str">
        <f>IF(SUM(O526:O528)=0,"",SUM(O526:O528))</f>
        <v/>
      </c>
      <c r="P525" s="32"/>
      <c r="Q525" s="32"/>
      <c r="R525" s="43"/>
      <c r="S525" s="43"/>
      <c r="T525" s="43"/>
      <c r="U525" s="43"/>
      <c r="V525" s="43"/>
      <c r="W525" s="43"/>
      <c r="X525" s="43"/>
      <c r="Y525" s="43"/>
      <c r="Z525" s="43"/>
      <c r="AA525" s="43"/>
      <c r="AB525" s="43" t="s">
        <v>171</v>
      </c>
      <c r="AC525" s="43"/>
      <c r="AD525" s="43"/>
      <c r="AE525" s="43"/>
      <c r="AF525" s="43"/>
      <c r="AG525" s="43" t="s">
        <v>171</v>
      </c>
      <c r="AH525" s="43"/>
      <c r="AI525" s="43"/>
      <c r="AJ525" s="43"/>
      <c r="AK525" s="43"/>
      <c r="AL525" s="43"/>
    </row>
    <row r="526" spans="2:38">
      <c r="B526" s="26">
        <v>35</v>
      </c>
      <c r="C526" s="30" t="s">
        <v>2</v>
      </c>
      <c r="D526" s="6" t="s">
        <v>90</v>
      </c>
      <c r="E526" s="26"/>
      <c r="F526" s="6" t="str">
        <f t="shared" si="704"/>
        <v>MT</v>
      </c>
      <c r="G526" s="6" t="s">
        <v>90</v>
      </c>
      <c r="H526" s="28"/>
      <c r="I526" s="33" t="str">
        <f t="shared" ref="I526:K530" si="711">$L526</f>
        <v/>
      </c>
      <c r="J526" s="33" t="str">
        <f t="shared" si="711"/>
        <v/>
      </c>
      <c r="K526" s="33" t="str">
        <f t="shared" si="711"/>
        <v/>
      </c>
      <c r="L526" s="33" t="str">
        <f>IF(R526="","",R526/4)</f>
        <v/>
      </c>
      <c r="M526" s="33" t="str">
        <f>IF(SUM(S526:AB526)=0,"",SUM(S526:AB526))</f>
        <v/>
      </c>
      <c r="N526" s="33" t="str">
        <f>IF(SUM(AC526:AG526)=0,"",SUM(AC526:AG526))</f>
        <v/>
      </c>
      <c r="O526" s="33" t="str">
        <f>IF(SUM(AH526:AL526)=0,"",SUM(AH526:AL526))</f>
        <v/>
      </c>
      <c r="P526" s="33"/>
      <c r="Q526" s="33"/>
      <c r="R526" s="48" t="s">
        <v>171</v>
      </c>
      <c r="S526" s="50" t="s">
        <v>171</v>
      </c>
      <c r="T526" s="50" t="s">
        <v>171</v>
      </c>
      <c r="U526" s="50" t="s">
        <v>171</v>
      </c>
      <c r="V526" s="50" t="s">
        <v>171</v>
      </c>
      <c r="W526" s="50" t="s">
        <v>171</v>
      </c>
      <c r="X526" s="50" t="s">
        <v>171</v>
      </c>
      <c r="Y526" s="50" t="s">
        <v>171</v>
      </c>
      <c r="Z526" s="50" t="s">
        <v>171</v>
      </c>
      <c r="AA526" s="50" t="s">
        <v>171</v>
      </c>
      <c r="AB526" s="50" t="s">
        <v>171</v>
      </c>
      <c r="AC526" s="50" t="s">
        <v>171</v>
      </c>
      <c r="AD526" s="50" t="s">
        <v>171</v>
      </c>
      <c r="AE526" s="50" t="s">
        <v>171</v>
      </c>
      <c r="AF526" s="50" t="s">
        <v>171</v>
      </c>
      <c r="AG526" s="50" t="s">
        <v>171</v>
      </c>
      <c r="AH526" s="50" t="s">
        <v>171</v>
      </c>
      <c r="AI526" s="50" t="s">
        <v>171</v>
      </c>
      <c r="AJ526" s="50" t="s">
        <v>171</v>
      </c>
      <c r="AK526" s="50" t="s">
        <v>171</v>
      </c>
      <c r="AL526" s="50" t="s">
        <v>171</v>
      </c>
    </row>
    <row r="527" spans="2:38">
      <c r="B527" s="26">
        <v>40</v>
      </c>
      <c r="C527" s="30" t="s">
        <v>99</v>
      </c>
      <c r="D527" s="6" t="s">
        <v>90</v>
      </c>
      <c r="E527" s="26"/>
      <c r="F527" s="6" t="str">
        <f t="shared" si="704"/>
        <v>MT</v>
      </c>
      <c r="G527" s="6" t="s">
        <v>90</v>
      </c>
      <c r="H527" s="28"/>
      <c r="I527" s="33" t="str">
        <f t="shared" si="711"/>
        <v/>
      </c>
      <c r="J527" s="33" t="str">
        <f t="shared" si="711"/>
        <v/>
      </c>
      <c r="K527" s="33" t="str">
        <f t="shared" si="711"/>
        <v/>
      </c>
      <c r="L527" s="33" t="str">
        <f>IF(R527="","",R527/4)</f>
        <v/>
      </c>
      <c r="M527" s="33" t="str">
        <f t="shared" ref="M527:M528" si="712">IF(SUM(S527:AB527)=0,"",SUM(S527:AB527))</f>
        <v/>
      </c>
      <c r="N527" s="33" t="str">
        <f t="shared" ref="N527:N528" si="713">IF(SUM(AC527:AG527)=0,"",SUM(AC527:AG527))</f>
        <v/>
      </c>
      <c r="O527" s="33" t="str">
        <f t="shared" ref="O527:O528" si="714">IF(SUM(AH527:AL527)=0,"",SUM(AH527:AL527))</f>
        <v/>
      </c>
      <c r="P527" s="33"/>
      <c r="Q527" s="33"/>
      <c r="R527" s="48" t="s">
        <v>171</v>
      </c>
      <c r="S527" s="50" t="s">
        <v>171</v>
      </c>
      <c r="T527" s="50" t="s">
        <v>171</v>
      </c>
      <c r="U527" s="50" t="s">
        <v>171</v>
      </c>
      <c r="V527" s="50" t="s">
        <v>171</v>
      </c>
      <c r="W527" s="50" t="s">
        <v>171</v>
      </c>
      <c r="X527" s="50" t="s">
        <v>171</v>
      </c>
      <c r="Y527" s="50" t="s">
        <v>171</v>
      </c>
      <c r="Z527" s="50" t="s">
        <v>171</v>
      </c>
      <c r="AA527" s="50" t="s">
        <v>171</v>
      </c>
      <c r="AB527" s="50" t="s">
        <v>171</v>
      </c>
      <c r="AC527" s="50" t="s">
        <v>171</v>
      </c>
      <c r="AD527" s="50" t="s">
        <v>171</v>
      </c>
      <c r="AE527" s="50" t="s">
        <v>171</v>
      </c>
      <c r="AF527" s="50" t="s">
        <v>171</v>
      </c>
      <c r="AG527" s="50" t="s">
        <v>171</v>
      </c>
      <c r="AH527" s="50" t="s">
        <v>171</v>
      </c>
      <c r="AI527" s="50" t="s">
        <v>171</v>
      </c>
      <c r="AJ527" s="50" t="s">
        <v>171</v>
      </c>
      <c r="AK527" s="50" t="s">
        <v>171</v>
      </c>
      <c r="AL527" s="50" t="s">
        <v>171</v>
      </c>
    </row>
    <row r="528" spans="2:38">
      <c r="B528" s="26">
        <v>45</v>
      </c>
      <c r="C528" s="30" t="s">
        <v>4</v>
      </c>
      <c r="D528" s="6" t="s">
        <v>90</v>
      </c>
      <c r="E528" s="26"/>
      <c r="F528" s="6" t="str">
        <f t="shared" si="704"/>
        <v>MT</v>
      </c>
      <c r="G528" s="6" t="s">
        <v>90</v>
      </c>
      <c r="H528" s="28"/>
      <c r="I528" s="33" t="str">
        <f t="shared" si="711"/>
        <v/>
      </c>
      <c r="J528" s="33" t="str">
        <f t="shared" si="711"/>
        <v/>
      </c>
      <c r="K528" s="33" t="str">
        <f t="shared" si="711"/>
        <v/>
      </c>
      <c r="L528" s="33" t="str">
        <f>IF(R528="","",R528/4)</f>
        <v/>
      </c>
      <c r="M528" s="33" t="str">
        <f t="shared" si="712"/>
        <v/>
      </c>
      <c r="N528" s="33" t="str">
        <f t="shared" si="713"/>
        <v/>
      </c>
      <c r="O528" s="33" t="str">
        <f t="shared" si="714"/>
        <v/>
      </c>
      <c r="P528" s="33"/>
      <c r="Q528" s="33"/>
      <c r="R528" s="48" t="s">
        <v>171</v>
      </c>
      <c r="S528" s="50" t="s">
        <v>171</v>
      </c>
      <c r="T528" s="50" t="s">
        <v>171</v>
      </c>
      <c r="U528" s="50" t="s">
        <v>171</v>
      </c>
      <c r="V528" s="50" t="s">
        <v>171</v>
      </c>
      <c r="W528" s="50" t="s">
        <v>171</v>
      </c>
      <c r="X528" s="50" t="s">
        <v>171</v>
      </c>
      <c r="Y528" s="50" t="s">
        <v>171</v>
      </c>
      <c r="Z528" s="50" t="s">
        <v>171</v>
      </c>
      <c r="AA528" s="50" t="s">
        <v>171</v>
      </c>
      <c r="AB528" s="50" t="s">
        <v>171</v>
      </c>
      <c r="AC528" s="50" t="s">
        <v>171</v>
      </c>
      <c r="AD528" s="50" t="s">
        <v>171</v>
      </c>
      <c r="AE528" s="50" t="s">
        <v>171</v>
      </c>
      <c r="AF528" s="50" t="s">
        <v>171</v>
      </c>
      <c r="AG528" s="50" t="s">
        <v>171</v>
      </c>
      <c r="AH528" s="50" t="s">
        <v>171</v>
      </c>
      <c r="AI528" s="50" t="s">
        <v>171</v>
      </c>
      <c r="AJ528" s="50" t="s">
        <v>171</v>
      </c>
      <c r="AK528" s="50" t="s">
        <v>171</v>
      </c>
      <c r="AL528" s="50" t="s">
        <v>171</v>
      </c>
    </row>
    <row r="529" spans="2:38">
      <c r="B529" s="31">
        <v>51</v>
      </c>
      <c r="C529" t="s">
        <v>7</v>
      </c>
      <c r="D529" s="6" t="str">
        <f t="shared" ref="D529:D531" si="715">IF(SUM(I529:O529)=0,"\I: ","ELE")</f>
        <v xml:space="preserve">\I: </v>
      </c>
      <c r="E529" s="11" t="s">
        <v>76</v>
      </c>
      <c r="F529" s="6" t="str">
        <f t="shared" si="704"/>
        <v>MT</v>
      </c>
      <c r="G529" s="22" t="str">
        <f t="shared" ref="G529:G531" si="716">$G$7</f>
        <v>PASTI</v>
      </c>
      <c r="H529" t="s">
        <v>46</v>
      </c>
      <c r="I529" s="42" t="str">
        <f t="shared" si="711"/>
        <v/>
      </c>
      <c r="J529" s="42" t="str">
        <f t="shared" si="711"/>
        <v/>
      </c>
      <c r="K529" s="42" t="str">
        <f t="shared" si="711"/>
        <v/>
      </c>
      <c r="L529" s="42" t="str">
        <f>IF(R529="","",R529/4)</f>
        <v/>
      </c>
      <c r="M529" s="43" t="str">
        <f>IF(SUM(S529:AB529)=0,"",SUM(S529:AB529))</f>
        <v/>
      </c>
      <c r="N529" s="43" t="str">
        <f>IF(SUM(AC529:AG529)=0,"",SUM(AC529:AG529))</f>
        <v/>
      </c>
      <c r="O529" s="43" t="str">
        <f>IF(SUM(AH529:AL529)=0,"",SUM(AH529:AL529))</f>
        <v/>
      </c>
      <c r="P529" s="32"/>
      <c r="Q529" s="32"/>
      <c r="R529" s="48" t="s">
        <v>171</v>
      </c>
      <c r="S529" s="50" t="s">
        <v>171</v>
      </c>
      <c r="T529" s="50" t="s">
        <v>171</v>
      </c>
      <c r="U529" s="50" t="s">
        <v>171</v>
      </c>
      <c r="V529" s="50" t="s">
        <v>171</v>
      </c>
      <c r="W529" s="50" t="s">
        <v>171</v>
      </c>
      <c r="X529" s="50" t="s">
        <v>171</v>
      </c>
      <c r="Y529" s="50" t="s">
        <v>171</v>
      </c>
      <c r="Z529" s="50" t="s">
        <v>171</v>
      </c>
      <c r="AA529" s="50" t="s">
        <v>171</v>
      </c>
      <c r="AB529" s="50" t="s">
        <v>171</v>
      </c>
      <c r="AC529" s="50" t="s">
        <v>171</v>
      </c>
      <c r="AD529" s="50" t="s">
        <v>171</v>
      </c>
      <c r="AE529" s="50" t="s">
        <v>171</v>
      </c>
      <c r="AF529" s="50" t="s">
        <v>171</v>
      </c>
      <c r="AG529" s="50" t="s">
        <v>171</v>
      </c>
      <c r="AH529" s="50" t="s">
        <v>171</v>
      </c>
      <c r="AI529" s="50" t="s">
        <v>171</v>
      </c>
      <c r="AJ529" s="50" t="s">
        <v>171</v>
      </c>
      <c r="AK529" s="50" t="s">
        <v>171</v>
      </c>
      <c r="AL529" s="50" t="s">
        <v>171</v>
      </c>
    </row>
    <row r="530" spans="2:38">
      <c r="B530" s="26">
        <v>56</v>
      </c>
      <c r="C530" t="s">
        <v>8</v>
      </c>
      <c r="D530" s="6" t="str">
        <f t="shared" si="715"/>
        <v>ELE</v>
      </c>
      <c r="E530" s="11" t="s">
        <v>77</v>
      </c>
      <c r="F530" s="6" t="str">
        <f t="shared" si="704"/>
        <v>MT</v>
      </c>
      <c r="G530" s="22" t="str">
        <f t="shared" si="716"/>
        <v>PASTI</v>
      </c>
      <c r="H530" t="s">
        <v>47</v>
      </c>
      <c r="I530" s="42" t="str">
        <f t="shared" si="711"/>
        <v/>
      </c>
      <c r="J530" s="42" t="str">
        <f t="shared" si="711"/>
        <v/>
      </c>
      <c r="K530" s="42" t="str">
        <f t="shared" si="711"/>
        <v/>
      </c>
      <c r="L530" s="42" t="str">
        <f>IF(R530="","",R530/4)</f>
        <v/>
      </c>
      <c r="M530" s="43" t="str">
        <f t="shared" ref="M530" si="717">IF(SUM(S530:AB530)=0,"",SUM(S530:AB530))</f>
        <v/>
      </c>
      <c r="N530" s="43" t="str">
        <f t="shared" ref="N530" si="718">IF(SUM(AC530:AG530)=0,"",SUM(AC530:AG530))</f>
        <v/>
      </c>
      <c r="O530" s="43">
        <f t="shared" ref="O530" si="719">IF(SUM(AH530:AL530)=0,"",SUM(AH530:AL530))</f>
        <v>151.5</v>
      </c>
      <c r="P530" s="32"/>
      <c r="Q530" s="32"/>
      <c r="R530" s="48" t="s">
        <v>171</v>
      </c>
      <c r="S530" s="50" t="s">
        <v>171</v>
      </c>
      <c r="T530" s="50" t="s">
        <v>171</v>
      </c>
      <c r="U530" s="50" t="s">
        <v>171</v>
      </c>
      <c r="V530" s="50" t="s">
        <v>171</v>
      </c>
      <c r="W530" s="50" t="s">
        <v>171</v>
      </c>
      <c r="X530" s="50" t="s">
        <v>171</v>
      </c>
      <c r="Y530" s="50" t="s">
        <v>171</v>
      </c>
      <c r="Z530" s="50" t="s">
        <v>171</v>
      </c>
      <c r="AA530" s="50" t="s">
        <v>171</v>
      </c>
      <c r="AB530" s="50" t="s">
        <v>171</v>
      </c>
      <c r="AC530" s="50" t="s">
        <v>171</v>
      </c>
      <c r="AD530" s="50" t="s">
        <v>171</v>
      </c>
      <c r="AE530" s="50" t="s">
        <v>171</v>
      </c>
      <c r="AF530" s="50" t="s">
        <v>171</v>
      </c>
      <c r="AG530" s="50" t="s">
        <v>171</v>
      </c>
      <c r="AH530" s="50" t="s">
        <v>171</v>
      </c>
      <c r="AI530" s="50">
        <v>151.5</v>
      </c>
      <c r="AJ530" s="50" t="s">
        <v>171</v>
      </c>
      <c r="AK530" s="50" t="s">
        <v>171</v>
      </c>
      <c r="AL530" s="50" t="s">
        <v>171</v>
      </c>
    </row>
    <row r="531" spans="2:38">
      <c r="B531" s="26"/>
      <c r="C531" s="23" t="s">
        <v>93</v>
      </c>
      <c r="D531" s="6" t="str">
        <f t="shared" si="715"/>
        <v>ELE</v>
      </c>
      <c r="E531" s="11" t="s">
        <v>78</v>
      </c>
      <c r="F531" s="6" t="str">
        <f t="shared" si="704"/>
        <v>MT</v>
      </c>
      <c r="G531" s="22" t="str">
        <f t="shared" si="716"/>
        <v>PASTI</v>
      </c>
      <c r="H531" t="s">
        <v>48</v>
      </c>
      <c r="I531" s="42" t="str">
        <f>IF(SUM(I532:I534)=0,"",SUM(I532:I534))</f>
        <v/>
      </c>
      <c r="J531" s="42" t="str">
        <f t="shared" ref="J531:K531" si="720">IF(SUM(J532:J534)=0,"",SUM(J532:J534))</f>
        <v/>
      </c>
      <c r="K531" s="42" t="str">
        <f t="shared" si="720"/>
        <v/>
      </c>
      <c r="L531" s="42" t="str">
        <f>IF(SUM(L532:L534)=0,"",SUM(L532:L534))</f>
        <v/>
      </c>
      <c r="M531" s="43" t="str">
        <f>IF(SUM(M532:M534)=0,"",SUM(M532:M534))</f>
        <v/>
      </c>
      <c r="N531" s="43" t="str">
        <f>IF(SUM(N532:N534)=0,"",SUM(N532:N534))</f>
        <v/>
      </c>
      <c r="O531" s="43">
        <f>IF(SUM(O532:O534)=0,"",SUM(O532:O534))</f>
        <v>66</v>
      </c>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row>
    <row r="532" spans="2:38">
      <c r="B532" s="26">
        <v>61</v>
      </c>
      <c r="C532" s="29" t="s">
        <v>4</v>
      </c>
      <c r="D532" s="6" t="s">
        <v>90</v>
      </c>
      <c r="E532" s="27"/>
      <c r="F532" s="6" t="str">
        <f t="shared" si="704"/>
        <v>MT</v>
      </c>
      <c r="G532" s="6" t="s">
        <v>90</v>
      </c>
      <c r="H532" s="28"/>
      <c r="I532" s="33" t="str">
        <f t="shared" ref="I532:K540" si="721">$L532</f>
        <v/>
      </c>
      <c r="J532" s="33" t="str">
        <f t="shared" si="721"/>
        <v/>
      </c>
      <c r="K532" s="33" t="str">
        <f t="shared" si="721"/>
        <v/>
      </c>
      <c r="L532" s="33" t="str">
        <f t="shared" ref="L532:L537" si="722">IF(R532="","",R532/4)</f>
        <v/>
      </c>
      <c r="M532" s="33" t="str">
        <f t="shared" ref="M532:M537" si="723">IF(SUM(S532:AB532)=0,"",SUM(S532:AB532))</f>
        <v/>
      </c>
      <c r="N532" s="33" t="str">
        <f t="shared" ref="N532:N537" si="724">IF(SUM(AC532:AG532)=0,"",SUM(AC532:AG532))</f>
        <v/>
      </c>
      <c r="O532" s="33">
        <f t="shared" ref="O532:O537" si="725">IF(SUM(AH532:AL532)=0,"",SUM(AH532:AL532))</f>
        <v>66</v>
      </c>
      <c r="P532" s="33"/>
      <c r="Q532" s="33"/>
      <c r="R532" s="48" t="s">
        <v>171</v>
      </c>
      <c r="S532" s="50" t="s">
        <v>171</v>
      </c>
      <c r="T532" s="50" t="s">
        <v>171</v>
      </c>
      <c r="U532" s="50" t="s">
        <v>171</v>
      </c>
      <c r="V532" s="50" t="s">
        <v>171</v>
      </c>
      <c r="W532" s="50" t="s">
        <v>171</v>
      </c>
      <c r="X532" s="50" t="s">
        <v>171</v>
      </c>
      <c r="Y532" s="50" t="s">
        <v>171</v>
      </c>
      <c r="Z532" s="50" t="s">
        <v>171</v>
      </c>
      <c r="AA532" s="50" t="s">
        <v>171</v>
      </c>
      <c r="AB532" s="50" t="s">
        <v>171</v>
      </c>
      <c r="AC532" s="50" t="s">
        <v>171</v>
      </c>
      <c r="AD532" s="50" t="s">
        <v>171</v>
      </c>
      <c r="AE532" s="50" t="s">
        <v>171</v>
      </c>
      <c r="AF532" s="50" t="s">
        <v>171</v>
      </c>
      <c r="AG532" s="50" t="s">
        <v>171</v>
      </c>
      <c r="AH532" s="50" t="s">
        <v>171</v>
      </c>
      <c r="AI532" s="50">
        <v>66</v>
      </c>
      <c r="AJ532" s="50" t="s">
        <v>171</v>
      </c>
      <c r="AK532" s="50" t="s">
        <v>171</v>
      </c>
      <c r="AL532" s="50" t="s">
        <v>171</v>
      </c>
    </row>
    <row r="533" spans="2:38">
      <c r="B533" s="26">
        <v>71</v>
      </c>
      <c r="C533" s="29" t="s">
        <v>10</v>
      </c>
      <c r="D533" s="6" t="s">
        <v>90</v>
      </c>
      <c r="E533" s="27"/>
      <c r="F533" s="6" t="str">
        <f t="shared" si="704"/>
        <v>MT</v>
      </c>
      <c r="G533" s="6" t="s">
        <v>90</v>
      </c>
      <c r="H533" s="28"/>
      <c r="I533" s="33" t="str">
        <f t="shared" si="721"/>
        <v/>
      </c>
      <c r="J533" s="33" t="str">
        <f t="shared" si="721"/>
        <v/>
      </c>
      <c r="K533" s="33" t="str">
        <f t="shared" si="721"/>
        <v/>
      </c>
      <c r="L533" s="33" t="str">
        <f t="shared" si="722"/>
        <v/>
      </c>
      <c r="M533" s="33" t="str">
        <f t="shared" si="723"/>
        <v/>
      </c>
      <c r="N533" s="33" t="str">
        <f t="shared" si="724"/>
        <v/>
      </c>
      <c r="O533" s="33" t="str">
        <f t="shared" si="725"/>
        <v/>
      </c>
      <c r="P533" s="33"/>
      <c r="Q533" s="33"/>
      <c r="R533" s="48" t="s">
        <v>171</v>
      </c>
      <c r="S533" s="50" t="s">
        <v>171</v>
      </c>
      <c r="T533" s="50" t="s">
        <v>171</v>
      </c>
      <c r="U533" s="50" t="s">
        <v>171</v>
      </c>
      <c r="V533" s="50" t="s">
        <v>171</v>
      </c>
      <c r="W533" s="50" t="s">
        <v>171</v>
      </c>
      <c r="X533" s="50" t="s">
        <v>171</v>
      </c>
      <c r="Y533" s="50" t="s">
        <v>171</v>
      </c>
      <c r="Z533" s="50" t="s">
        <v>171</v>
      </c>
      <c r="AA533" s="50" t="s">
        <v>171</v>
      </c>
      <c r="AB533" s="50" t="s">
        <v>171</v>
      </c>
      <c r="AC533" s="50" t="s">
        <v>171</v>
      </c>
      <c r="AD533" s="50" t="s">
        <v>171</v>
      </c>
      <c r="AE533" s="50" t="s">
        <v>171</v>
      </c>
      <c r="AF533" s="50" t="s">
        <v>171</v>
      </c>
      <c r="AG533" s="50" t="s">
        <v>171</v>
      </c>
      <c r="AH533" s="50" t="s">
        <v>171</v>
      </c>
      <c r="AI533" s="50" t="s">
        <v>171</v>
      </c>
      <c r="AJ533" s="50" t="s">
        <v>171</v>
      </c>
      <c r="AK533" s="50" t="s">
        <v>171</v>
      </c>
      <c r="AL533" s="50" t="s">
        <v>171</v>
      </c>
    </row>
    <row r="534" spans="2:38">
      <c r="B534" s="26">
        <v>76</v>
      </c>
      <c r="C534" s="29" t="s">
        <v>101</v>
      </c>
      <c r="D534" s="6" t="s">
        <v>90</v>
      </c>
      <c r="E534" s="27"/>
      <c r="F534" s="6" t="str">
        <f t="shared" si="704"/>
        <v>MT</v>
      </c>
      <c r="G534" s="6" t="s">
        <v>90</v>
      </c>
      <c r="H534" s="28"/>
      <c r="I534" s="33" t="str">
        <f t="shared" si="721"/>
        <v/>
      </c>
      <c r="J534" s="33" t="str">
        <f t="shared" si="721"/>
        <v/>
      </c>
      <c r="K534" s="33" t="str">
        <f t="shared" si="721"/>
        <v/>
      </c>
      <c r="L534" s="33" t="str">
        <f t="shared" si="722"/>
        <v/>
      </c>
      <c r="M534" s="33" t="str">
        <f t="shared" si="723"/>
        <v/>
      </c>
      <c r="N534" s="33" t="str">
        <f t="shared" si="724"/>
        <v/>
      </c>
      <c r="O534" s="33" t="str">
        <f t="shared" si="725"/>
        <v/>
      </c>
      <c r="P534" s="33"/>
      <c r="Q534" s="33"/>
      <c r="R534" s="48" t="s">
        <v>171</v>
      </c>
      <c r="S534" s="50" t="s">
        <v>171</v>
      </c>
      <c r="T534" s="50" t="s">
        <v>171</v>
      </c>
      <c r="U534" s="50" t="s">
        <v>171</v>
      </c>
      <c r="V534" s="50" t="s">
        <v>171</v>
      </c>
      <c r="W534" s="50" t="s">
        <v>171</v>
      </c>
      <c r="X534" s="50" t="s">
        <v>171</v>
      </c>
      <c r="Y534" s="50" t="s">
        <v>171</v>
      </c>
      <c r="Z534" s="50" t="s">
        <v>171</v>
      </c>
      <c r="AA534" s="50" t="s">
        <v>171</v>
      </c>
      <c r="AB534" s="50" t="s">
        <v>171</v>
      </c>
      <c r="AC534" s="50" t="s">
        <v>171</v>
      </c>
      <c r="AD534" s="50" t="s">
        <v>171</v>
      </c>
      <c r="AE534" s="50" t="s">
        <v>171</v>
      </c>
      <c r="AF534" s="50" t="s">
        <v>171</v>
      </c>
      <c r="AG534" s="50" t="s">
        <v>171</v>
      </c>
      <c r="AH534" s="50" t="s">
        <v>171</v>
      </c>
      <c r="AI534" s="50" t="s">
        <v>171</v>
      </c>
      <c r="AJ534" s="50" t="s">
        <v>171</v>
      </c>
      <c r="AK534" s="50" t="s">
        <v>171</v>
      </c>
      <c r="AL534" s="50" t="s">
        <v>171</v>
      </c>
    </row>
    <row r="535" spans="2:38">
      <c r="B535" s="26">
        <v>81</v>
      </c>
      <c r="C535" t="s">
        <v>12</v>
      </c>
      <c r="D535" s="6" t="str">
        <f t="shared" ref="D535:D538" si="726">IF(SUM(I535:O535)=0,"\I: ","ELE")</f>
        <v>ELE</v>
      </c>
      <c r="E535" s="11" t="s">
        <v>74</v>
      </c>
      <c r="F535" s="6" t="str">
        <f t="shared" si="704"/>
        <v>MT</v>
      </c>
      <c r="G535" s="22" t="str">
        <f t="shared" ref="G535:G538" si="727">$G$7</f>
        <v>PASTI</v>
      </c>
      <c r="H535" t="s">
        <v>44</v>
      </c>
      <c r="I535" s="42">
        <f t="shared" si="721"/>
        <v>27.75</v>
      </c>
      <c r="J535" s="42">
        <f t="shared" si="721"/>
        <v>27.75</v>
      </c>
      <c r="K535" s="42">
        <f t="shared" si="721"/>
        <v>27.75</v>
      </c>
      <c r="L535" s="42">
        <f t="shared" si="722"/>
        <v>27.75</v>
      </c>
      <c r="M535" s="43">
        <f t="shared" si="723"/>
        <v>110</v>
      </c>
      <c r="N535" s="43" t="str">
        <f t="shared" si="724"/>
        <v/>
      </c>
      <c r="O535" s="43" t="str">
        <f t="shared" si="725"/>
        <v/>
      </c>
      <c r="P535" s="32"/>
      <c r="Q535" s="32"/>
      <c r="R535" s="48">
        <v>111</v>
      </c>
      <c r="S535" s="50" t="s">
        <v>171</v>
      </c>
      <c r="T535" s="50" t="s">
        <v>171</v>
      </c>
      <c r="U535" s="50" t="s">
        <v>171</v>
      </c>
      <c r="V535" s="50" t="s">
        <v>171</v>
      </c>
      <c r="W535" s="50" t="s">
        <v>171</v>
      </c>
      <c r="X535" s="50">
        <v>110</v>
      </c>
      <c r="Y535" s="50" t="s">
        <v>171</v>
      </c>
      <c r="Z535" s="50" t="s">
        <v>171</v>
      </c>
      <c r="AA535" s="50" t="s">
        <v>171</v>
      </c>
      <c r="AB535" s="50" t="s">
        <v>171</v>
      </c>
      <c r="AC535" s="50" t="s">
        <v>171</v>
      </c>
      <c r="AD535" s="50" t="s">
        <v>171</v>
      </c>
      <c r="AE535" s="50" t="s">
        <v>171</v>
      </c>
      <c r="AF535" s="50" t="s">
        <v>171</v>
      </c>
      <c r="AG535" s="50" t="s">
        <v>171</v>
      </c>
      <c r="AH535" s="50" t="s">
        <v>171</v>
      </c>
      <c r="AI535" s="50" t="s">
        <v>171</v>
      </c>
      <c r="AJ535" s="50" t="s">
        <v>171</v>
      </c>
      <c r="AK535" s="50" t="s">
        <v>171</v>
      </c>
      <c r="AL535" s="50" t="s">
        <v>171</v>
      </c>
    </row>
    <row r="536" spans="2:38">
      <c r="B536" s="26">
        <v>102</v>
      </c>
      <c r="C536" t="s">
        <v>13</v>
      </c>
      <c r="D536" s="6" t="str">
        <f t="shared" si="726"/>
        <v>ELE</v>
      </c>
      <c r="E536" s="11" t="s">
        <v>73</v>
      </c>
      <c r="F536" s="6" t="str">
        <f t="shared" si="704"/>
        <v>MT</v>
      </c>
      <c r="G536" s="22" t="str">
        <f t="shared" si="727"/>
        <v>PASTI</v>
      </c>
      <c r="H536" t="s">
        <v>43</v>
      </c>
      <c r="I536" s="42">
        <f t="shared" si="721"/>
        <v>87.75</v>
      </c>
      <c r="J536" s="42">
        <f t="shared" si="721"/>
        <v>87.75</v>
      </c>
      <c r="K536" s="42">
        <f t="shared" si="721"/>
        <v>87.75</v>
      </c>
      <c r="L536" s="42">
        <f t="shared" si="722"/>
        <v>87.75</v>
      </c>
      <c r="M536" s="43" t="str">
        <f t="shared" si="723"/>
        <v/>
      </c>
      <c r="N536" s="43">
        <f t="shared" si="724"/>
        <v>136</v>
      </c>
      <c r="O536" s="43" t="str">
        <f t="shared" si="725"/>
        <v/>
      </c>
      <c r="P536" s="32"/>
      <c r="Q536" s="32"/>
      <c r="R536" s="48">
        <v>351</v>
      </c>
      <c r="S536" s="50" t="s">
        <v>171</v>
      </c>
      <c r="T536" s="50" t="s">
        <v>171</v>
      </c>
      <c r="U536" s="50" t="s">
        <v>171</v>
      </c>
      <c r="V536" s="50" t="s">
        <v>171</v>
      </c>
      <c r="W536" s="50" t="s">
        <v>171</v>
      </c>
      <c r="X536" s="50" t="s">
        <v>171</v>
      </c>
      <c r="Y536" s="50" t="s">
        <v>171</v>
      </c>
      <c r="Z536" s="50" t="s">
        <v>171</v>
      </c>
      <c r="AA536" s="50" t="s">
        <v>171</v>
      </c>
      <c r="AB536" s="50" t="s">
        <v>171</v>
      </c>
      <c r="AC536" s="50" t="s">
        <v>171</v>
      </c>
      <c r="AD536" s="50">
        <v>136</v>
      </c>
      <c r="AE536" s="50" t="s">
        <v>171</v>
      </c>
      <c r="AF536" s="50" t="s">
        <v>171</v>
      </c>
      <c r="AG536" s="50" t="s">
        <v>171</v>
      </c>
      <c r="AH536" s="50" t="s">
        <v>171</v>
      </c>
      <c r="AI536" s="50" t="s">
        <v>171</v>
      </c>
      <c r="AJ536" s="50" t="s">
        <v>171</v>
      </c>
      <c r="AK536" s="50" t="s">
        <v>171</v>
      </c>
      <c r="AL536" s="50" t="s">
        <v>171</v>
      </c>
    </row>
    <row r="537" spans="2:38">
      <c r="B537" s="26">
        <v>119</v>
      </c>
      <c r="C537" t="s">
        <v>1</v>
      </c>
      <c r="D537" s="6" t="str">
        <f t="shared" si="726"/>
        <v xml:space="preserve">\I: </v>
      </c>
      <c r="E537" s="11" t="s">
        <v>68</v>
      </c>
      <c r="F537" s="6" t="str">
        <f t="shared" si="704"/>
        <v>MT</v>
      </c>
      <c r="G537" s="22" t="str">
        <f t="shared" si="727"/>
        <v>PASTI</v>
      </c>
      <c r="H537" s="6" t="s">
        <v>38</v>
      </c>
      <c r="I537" s="42" t="str">
        <f t="shared" si="721"/>
        <v/>
      </c>
      <c r="J537" s="42" t="str">
        <f t="shared" si="721"/>
        <v/>
      </c>
      <c r="K537" s="42" t="str">
        <f t="shared" si="721"/>
        <v/>
      </c>
      <c r="L537" s="42" t="str">
        <f t="shared" si="722"/>
        <v/>
      </c>
      <c r="M537" s="43" t="str">
        <f t="shared" si="723"/>
        <v/>
      </c>
      <c r="N537" s="43" t="str">
        <f t="shared" si="724"/>
        <v/>
      </c>
      <c r="O537" s="43" t="str">
        <f t="shared" si="725"/>
        <v/>
      </c>
      <c r="P537" s="32"/>
      <c r="Q537" s="32"/>
      <c r="R537" s="48" t="s">
        <v>171</v>
      </c>
      <c r="S537" s="50" t="s">
        <v>171</v>
      </c>
      <c r="T537" s="50" t="s">
        <v>171</v>
      </c>
      <c r="U537" s="50" t="s">
        <v>171</v>
      </c>
      <c r="V537" s="50" t="s">
        <v>171</v>
      </c>
      <c r="W537" s="50" t="s">
        <v>171</v>
      </c>
      <c r="X537" s="50" t="s">
        <v>171</v>
      </c>
      <c r="Y537" s="50" t="s">
        <v>171</v>
      </c>
      <c r="Z537" s="50" t="s">
        <v>171</v>
      </c>
      <c r="AA537" s="50" t="s">
        <v>171</v>
      </c>
      <c r="AB537" s="50" t="s">
        <v>171</v>
      </c>
      <c r="AC537" s="50" t="s">
        <v>171</v>
      </c>
      <c r="AD537" s="50" t="s">
        <v>171</v>
      </c>
      <c r="AE537" s="50" t="s">
        <v>171</v>
      </c>
      <c r="AF537" s="50" t="s">
        <v>171</v>
      </c>
      <c r="AG537" s="50" t="s">
        <v>171</v>
      </c>
      <c r="AH537" s="50" t="s">
        <v>171</v>
      </c>
      <c r="AI537" s="50" t="s">
        <v>171</v>
      </c>
      <c r="AJ537" s="50" t="s">
        <v>171</v>
      </c>
      <c r="AK537" s="50" t="s">
        <v>171</v>
      </c>
      <c r="AL537" s="50" t="s">
        <v>171</v>
      </c>
    </row>
    <row r="538" spans="2:38">
      <c r="B538" s="26"/>
      <c r="C538" t="s">
        <v>168</v>
      </c>
      <c r="D538" s="6" t="str">
        <f t="shared" si="726"/>
        <v xml:space="preserve">\I: </v>
      </c>
      <c r="E538" s="11" t="s">
        <v>69</v>
      </c>
      <c r="F538" s="6" t="str">
        <f t="shared" si="704"/>
        <v>MT</v>
      </c>
      <c r="G538" s="22" t="str">
        <f t="shared" si="727"/>
        <v>PASTI</v>
      </c>
      <c r="H538" s="59" t="s">
        <v>39</v>
      </c>
      <c r="I538" s="42" t="str">
        <f>IF(SUM(I539:I540)=0,"",SUM(I539:I540))</f>
        <v/>
      </c>
      <c r="J538" s="42" t="str">
        <f t="shared" ref="J538:L538" si="728">IF(SUM(J539:J540)=0,"",SUM(J539:J540))</f>
        <v/>
      </c>
      <c r="K538" s="42" t="str">
        <f t="shared" si="728"/>
        <v/>
      </c>
      <c r="L538" s="42" t="str">
        <f t="shared" si="728"/>
        <v/>
      </c>
      <c r="M538" s="43" t="str">
        <f>IF(SUM(M539:M540)=0,"",SUM(M539:M540))</f>
        <v/>
      </c>
      <c r="N538" s="43" t="str">
        <f t="shared" ref="N538:O538" si="729">IF(SUM(N539:N540)=0,"",SUM(N539:N540))</f>
        <v/>
      </c>
      <c r="O538" s="43" t="str">
        <f t="shared" si="729"/>
        <v/>
      </c>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row>
    <row r="539" spans="2:38">
      <c r="B539" s="26">
        <v>124</v>
      </c>
      <c r="C539" t="s">
        <v>3</v>
      </c>
      <c r="D539" s="6" t="s">
        <v>90</v>
      </c>
      <c r="E539" s="11"/>
      <c r="F539" s="6" t="str">
        <f t="shared" si="704"/>
        <v>MT</v>
      </c>
      <c r="G539" s="6" t="s">
        <v>90</v>
      </c>
      <c r="H539" s="6"/>
      <c r="I539" s="42" t="str">
        <f t="shared" si="721"/>
        <v/>
      </c>
      <c r="J539" s="42" t="str">
        <f t="shared" si="721"/>
        <v/>
      </c>
      <c r="K539" s="42" t="str">
        <f t="shared" si="721"/>
        <v/>
      </c>
      <c r="L539" s="42" t="str">
        <f t="shared" ref="L539:L540" si="730">IF(R539="","",R539/4)</f>
        <v/>
      </c>
      <c r="M539" s="43" t="str">
        <f t="shared" ref="M539" si="731">IF(SUM(S539:AB539)=0,"",SUM(S539:AB539))</f>
        <v/>
      </c>
      <c r="N539" s="43" t="str">
        <f t="shared" ref="N539:N546" si="732">IF(SUM(AC539:AG539)=0,"",SUM(AC539:AG539))</f>
        <v/>
      </c>
      <c r="O539" s="43" t="str">
        <f t="shared" ref="O539:O546" si="733">IF(SUM(AH539:AL539)=0,"",SUM(AH539:AL539))</f>
        <v/>
      </c>
      <c r="P539" s="32"/>
      <c r="Q539" s="32"/>
      <c r="R539" s="48" t="s">
        <v>171</v>
      </c>
      <c r="S539" s="50" t="s">
        <v>171</v>
      </c>
      <c r="T539" s="50" t="s">
        <v>171</v>
      </c>
      <c r="U539" s="50" t="s">
        <v>171</v>
      </c>
      <c r="V539" s="50" t="s">
        <v>171</v>
      </c>
      <c r="W539" s="50" t="s">
        <v>171</v>
      </c>
      <c r="X539" s="50" t="s">
        <v>171</v>
      </c>
      <c r="Y539" s="50" t="s">
        <v>171</v>
      </c>
      <c r="Z539" s="50" t="s">
        <v>171</v>
      </c>
      <c r="AA539" s="50" t="s">
        <v>171</v>
      </c>
      <c r="AB539" s="50" t="s">
        <v>171</v>
      </c>
      <c r="AC539" s="50" t="s">
        <v>171</v>
      </c>
      <c r="AD539" s="50" t="s">
        <v>171</v>
      </c>
      <c r="AE539" s="50" t="s">
        <v>171</v>
      </c>
      <c r="AF539" s="50" t="s">
        <v>171</v>
      </c>
      <c r="AG539" s="50" t="s">
        <v>171</v>
      </c>
      <c r="AH539" s="50" t="s">
        <v>171</v>
      </c>
      <c r="AI539" s="50" t="s">
        <v>171</v>
      </c>
      <c r="AJ539" s="50" t="s">
        <v>171</v>
      </c>
      <c r="AK539" s="50" t="s">
        <v>171</v>
      </c>
      <c r="AL539" s="50" t="s">
        <v>171</v>
      </c>
    </row>
    <row r="540" spans="2:38">
      <c r="B540" s="26">
        <v>129</v>
      </c>
      <c r="C540" t="s">
        <v>4</v>
      </c>
      <c r="D540" s="6" t="s">
        <v>90</v>
      </c>
      <c r="E540" s="11"/>
      <c r="F540" s="6" t="str">
        <f t="shared" si="704"/>
        <v>MT</v>
      </c>
      <c r="G540" s="6" t="s">
        <v>90</v>
      </c>
      <c r="H540" s="6"/>
      <c r="I540" s="42" t="str">
        <f t="shared" si="721"/>
        <v/>
      </c>
      <c r="J540" s="42" t="str">
        <f t="shared" si="721"/>
        <v/>
      </c>
      <c r="K540" s="42" t="str">
        <f t="shared" si="721"/>
        <v/>
      </c>
      <c r="L540" s="42" t="str">
        <f t="shared" si="730"/>
        <v/>
      </c>
      <c r="M540" s="43" t="str">
        <f t="shared" ref="M540:M546" si="734">IF(SUM(S540:AB540)=0,"",SUM(S540:AB540))</f>
        <v/>
      </c>
      <c r="N540" s="43" t="str">
        <f t="shared" si="732"/>
        <v/>
      </c>
      <c r="O540" s="43" t="str">
        <f t="shared" si="733"/>
        <v/>
      </c>
      <c r="P540" s="32"/>
      <c r="Q540" s="32"/>
      <c r="R540" s="48" t="s">
        <v>171</v>
      </c>
      <c r="S540" s="50" t="s">
        <v>171</v>
      </c>
      <c r="T540" s="50" t="s">
        <v>171</v>
      </c>
      <c r="U540" s="50" t="s">
        <v>171</v>
      </c>
      <c r="V540" s="50" t="s">
        <v>171</v>
      </c>
      <c r="W540" s="50" t="s">
        <v>171</v>
      </c>
      <c r="X540" s="50" t="s">
        <v>171</v>
      </c>
      <c r="Y540" s="50" t="s">
        <v>171</v>
      </c>
      <c r="Z540" s="50" t="s">
        <v>171</v>
      </c>
      <c r="AA540" s="50" t="s">
        <v>171</v>
      </c>
      <c r="AB540" s="50" t="s">
        <v>171</v>
      </c>
      <c r="AC540" s="50" t="s">
        <v>171</v>
      </c>
      <c r="AD540" s="50" t="s">
        <v>171</v>
      </c>
      <c r="AE540" s="50" t="s">
        <v>171</v>
      </c>
      <c r="AF540" s="50" t="s">
        <v>171</v>
      </c>
      <c r="AG540" s="50" t="s">
        <v>171</v>
      </c>
      <c r="AH540" s="50" t="s">
        <v>171</v>
      </c>
      <c r="AI540" s="50" t="s">
        <v>171</v>
      </c>
      <c r="AJ540" s="50" t="s">
        <v>171</v>
      </c>
      <c r="AK540" s="50" t="s">
        <v>171</v>
      </c>
      <c r="AL540" s="50" t="s">
        <v>171</v>
      </c>
    </row>
    <row r="541" spans="2:38">
      <c r="B541" s="26">
        <v>135</v>
      </c>
      <c r="C541" s="11" t="s">
        <v>16</v>
      </c>
      <c r="D541" s="6" t="str">
        <f t="shared" ref="D541:D546" si="735">IF(SUM(I541:O541)=0,"\I: ","ELE")</f>
        <v xml:space="preserve">\I: </v>
      </c>
      <c r="E541" s="11" t="s">
        <v>82</v>
      </c>
      <c r="F541" s="6" t="str">
        <f t="shared" si="704"/>
        <v>MT</v>
      </c>
      <c r="G541" s="22" t="str">
        <f t="shared" ref="G541:G546" si="736">$G$7</f>
        <v>PASTI</v>
      </c>
      <c r="H541" s="6" t="s">
        <v>52</v>
      </c>
      <c r="I541" s="42" t="s">
        <v>224</v>
      </c>
      <c r="J541" s="42" t="s">
        <v>224</v>
      </c>
      <c r="K541" s="42" t="s">
        <v>224</v>
      </c>
      <c r="L541" s="42" t="str">
        <f>IF(R541="","",R541)</f>
        <v/>
      </c>
      <c r="M541" s="43" t="str">
        <f t="shared" si="734"/>
        <v/>
      </c>
      <c r="N541" s="43" t="str">
        <f t="shared" si="732"/>
        <v/>
      </c>
      <c r="O541" s="43" t="str">
        <f t="shared" si="733"/>
        <v/>
      </c>
      <c r="P541" s="32"/>
      <c r="Q541" s="32"/>
      <c r="R541" s="48" t="s">
        <v>171</v>
      </c>
      <c r="S541" s="50" t="s">
        <v>171</v>
      </c>
      <c r="T541" s="50" t="s">
        <v>171</v>
      </c>
      <c r="U541" s="50" t="s">
        <v>171</v>
      </c>
      <c r="V541" s="50" t="s">
        <v>171</v>
      </c>
      <c r="W541" s="50" t="s">
        <v>171</v>
      </c>
      <c r="X541" s="50" t="s">
        <v>171</v>
      </c>
      <c r="Y541" s="50" t="s">
        <v>171</v>
      </c>
      <c r="Z541" s="50" t="s">
        <v>171</v>
      </c>
      <c r="AA541" s="50" t="s">
        <v>171</v>
      </c>
      <c r="AB541" s="50" t="s">
        <v>171</v>
      </c>
      <c r="AC541" s="50" t="s">
        <v>171</v>
      </c>
      <c r="AD541" s="50" t="s">
        <v>171</v>
      </c>
      <c r="AE541" s="50" t="s">
        <v>171</v>
      </c>
      <c r="AF541" s="50" t="s">
        <v>171</v>
      </c>
      <c r="AG541" s="50" t="s">
        <v>171</v>
      </c>
      <c r="AH541" s="50" t="s">
        <v>171</v>
      </c>
      <c r="AI541" s="50" t="s">
        <v>171</v>
      </c>
      <c r="AJ541" s="50" t="s">
        <v>171</v>
      </c>
      <c r="AK541" s="50" t="s">
        <v>171</v>
      </c>
      <c r="AL541" s="50" t="s">
        <v>171</v>
      </c>
    </row>
    <row r="542" spans="2:38">
      <c r="B542" s="26">
        <v>140</v>
      </c>
      <c r="C542" s="11" t="s">
        <v>17</v>
      </c>
      <c r="D542" s="6" t="str">
        <f t="shared" si="735"/>
        <v xml:space="preserve">\I: </v>
      </c>
      <c r="E542" s="11" t="s">
        <v>81</v>
      </c>
      <c r="F542" s="6" t="str">
        <f t="shared" si="704"/>
        <v>MT</v>
      </c>
      <c r="G542" s="22" t="str">
        <f t="shared" si="736"/>
        <v>PASTI</v>
      </c>
      <c r="H542" s="6" t="s">
        <v>51</v>
      </c>
      <c r="I542" s="42" t="s">
        <v>224</v>
      </c>
      <c r="J542" s="42" t="s">
        <v>224</v>
      </c>
      <c r="K542" s="42" t="s">
        <v>224</v>
      </c>
      <c r="L542" s="42" t="str">
        <f t="shared" ref="L542:L546" si="737">IF(R542="","",R542)</f>
        <v/>
      </c>
      <c r="M542" s="43" t="str">
        <f t="shared" si="734"/>
        <v/>
      </c>
      <c r="N542" s="43" t="str">
        <f t="shared" si="732"/>
        <v/>
      </c>
      <c r="O542" s="43" t="str">
        <f t="shared" si="733"/>
        <v/>
      </c>
      <c r="P542" s="32"/>
      <c r="Q542" s="32"/>
      <c r="R542" s="48" t="s">
        <v>171</v>
      </c>
      <c r="S542" s="50" t="s">
        <v>171</v>
      </c>
      <c r="T542" s="50" t="s">
        <v>171</v>
      </c>
      <c r="U542" s="50" t="s">
        <v>171</v>
      </c>
      <c r="V542" s="50" t="s">
        <v>171</v>
      </c>
      <c r="W542" s="50" t="s">
        <v>171</v>
      </c>
      <c r="X542" s="50" t="s">
        <v>171</v>
      </c>
      <c r="Y542" s="50" t="s">
        <v>171</v>
      </c>
      <c r="Z542" s="50" t="s">
        <v>171</v>
      </c>
      <c r="AA542" s="50" t="s">
        <v>171</v>
      </c>
      <c r="AB542" s="50" t="s">
        <v>171</v>
      </c>
      <c r="AC542" s="50" t="s">
        <v>171</v>
      </c>
      <c r="AD542" s="50" t="s">
        <v>171</v>
      </c>
      <c r="AE542" s="50" t="s">
        <v>171</v>
      </c>
      <c r="AF542" s="50" t="s">
        <v>171</v>
      </c>
      <c r="AG542" s="50" t="s">
        <v>171</v>
      </c>
      <c r="AH542" s="50" t="s">
        <v>171</v>
      </c>
      <c r="AI542" s="50" t="s">
        <v>171</v>
      </c>
      <c r="AJ542" s="50" t="s">
        <v>171</v>
      </c>
      <c r="AK542" s="50" t="s">
        <v>171</v>
      </c>
      <c r="AL542" s="50" t="s">
        <v>171</v>
      </c>
    </row>
    <row r="543" spans="2:38">
      <c r="B543" s="26">
        <v>145</v>
      </c>
      <c r="C543" s="11" t="s">
        <v>18</v>
      </c>
      <c r="D543" s="6" t="str">
        <f t="shared" si="735"/>
        <v>ELE</v>
      </c>
      <c r="E543" s="11" t="s">
        <v>79</v>
      </c>
      <c r="F543" s="6" t="str">
        <f t="shared" si="704"/>
        <v>MT</v>
      </c>
      <c r="G543" s="22" t="str">
        <f t="shared" si="736"/>
        <v>PASTI</v>
      </c>
      <c r="H543" s="6" t="s">
        <v>49</v>
      </c>
      <c r="I543" s="42" t="s">
        <v>224</v>
      </c>
      <c r="J543" s="42" t="s">
        <v>224</v>
      </c>
      <c r="K543" s="42" t="s">
        <v>224</v>
      </c>
      <c r="L543" s="42" t="str">
        <f t="shared" si="737"/>
        <v/>
      </c>
      <c r="M543" s="43">
        <f t="shared" si="734"/>
        <v>0.75070999999999999</v>
      </c>
      <c r="N543" s="43">
        <f t="shared" si="732"/>
        <v>74.012540000000001</v>
      </c>
      <c r="O543" s="43">
        <f t="shared" si="733"/>
        <v>34.40352</v>
      </c>
      <c r="P543" s="32"/>
      <c r="Q543" s="32"/>
      <c r="R543" s="48" t="s">
        <v>171</v>
      </c>
      <c r="S543" s="50" t="s">
        <v>171</v>
      </c>
      <c r="T543" s="50" t="s">
        <v>171</v>
      </c>
      <c r="U543" s="50" t="s">
        <v>171</v>
      </c>
      <c r="V543" s="50" t="s">
        <v>171</v>
      </c>
      <c r="W543" s="50" t="s">
        <v>171</v>
      </c>
      <c r="X543" s="50">
        <v>1.17E-3</v>
      </c>
      <c r="Y543" s="50">
        <v>1.1200000000000002E-2</v>
      </c>
      <c r="Z543" s="50">
        <v>1.1999999999999997E-3</v>
      </c>
      <c r="AA543" s="50">
        <v>0.26099999999999995</v>
      </c>
      <c r="AB543" s="50">
        <v>0.47613999999999995</v>
      </c>
      <c r="AC543" s="50">
        <v>4.5773200000000003</v>
      </c>
      <c r="AD543" s="50">
        <v>10.34196</v>
      </c>
      <c r="AE543" s="50">
        <v>12.799049999999999</v>
      </c>
      <c r="AF543" s="50">
        <v>26.437219999999996</v>
      </c>
      <c r="AG543" s="50">
        <v>19.856990000000007</v>
      </c>
      <c r="AH543" s="50">
        <v>18.783519999999999</v>
      </c>
      <c r="AI543" s="50">
        <v>15.62</v>
      </c>
      <c r="AJ543" s="50" t="s">
        <v>171</v>
      </c>
      <c r="AK543" s="50" t="s">
        <v>171</v>
      </c>
      <c r="AL543" s="50" t="s">
        <v>171</v>
      </c>
    </row>
    <row r="544" spans="2:38">
      <c r="B544" s="26">
        <v>150</v>
      </c>
      <c r="C544" s="11" t="s">
        <v>19</v>
      </c>
      <c r="D544" s="6" t="str">
        <f t="shared" si="735"/>
        <v xml:space="preserve">\I: </v>
      </c>
      <c r="E544" s="11" t="s">
        <v>80</v>
      </c>
      <c r="F544" s="6" t="str">
        <f t="shared" si="704"/>
        <v>MT</v>
      </c>
      <c r="G544" s="22" t="str">
        <f t="shared" si="736"/>
        <v>PASTI</v>
      </c>
      <c r="H544" s="6" t="s">
        <v>50</v>
      </c>
      <c r="I544" s="42" t="s">
        <v>224</v>
      </c>
      <c r="J544" s="42" t="s">
        <v>224</v>
      </c>
      <c r="K544" s="42" t="s">
        <v>224</v>
      </c>
      <c r="L544" s="42" t="str">
        <f t="shared" si="737"/>
        <v/>
      </c>
      <c r="M544" s="43" t="str">
        <f t="shared" si="734"/>
        <v/>
      </c>
      <c r="N544" s="43" t="str">
        <f t="shared" si="732"/>
        <v/>
      </c>
      <c r="O544" s="43" t="str">
        <f t="shared" si="733"/>
        <v/>
      </c>
      <c r="P544" s="32"/>
      <c r="Q544" s="32"/>
      <c r="R544" s="48" t="s">
        <v>171</v>
      </c>
      <c r="S544" s="50" t="s">
        <v>171</v>
      </c>
      <c r="T544" s="50" t="s">
        <v>171</v>
      </c>
      <c r="U544" s="50" t="s">
        <v>171</v>
      </c>
      <c r="V544" s="50" t="s">
        <v>171</v>
      </c>
      <c r="W544" s="50" t="s">
        <v>171</v>
      </c>
      <c r="X544" s="50" t="s">
        <v>171</v>
      </c>
      <c r="Y544" s="50" t="s">
        <v>171</v>
      </c>
      <c r="Z544" s="50" t="s">
        <v>171</v>
      </c>
      <c r="AA544" s="50" t="s">
        <v>171</v>
      </c>
      <c r="AB544" s="50" t="s">
        <v>171</v>
      </c>
      <c r="AC544" s="50" t="s">
        <v>171</v>
      </c>
      <c r="AD544" s="50" t="s">
        <v>171</v>
      </c>
      <c r="AE544" s="50" t="s">
        <v>171</v>
      </c>
      <c r="AF544" s="50" t="s">
        <v>171</v>
      </c>
      <c r="AG544" s="50" t="s">
        <v>171</v>
      </c>
      <c r="AH544" s="50" t="s">
        <v>171</v>
      </c>
      <c r="AI544" s="50" t="s">
        <v>171</v>
      </c>
      <c r="AJ544" s="50" t="s">
        <v>171</v>
      </c>
      <c r="AK544" s="50" t="s">
        <v>171</v>
      </c>
      <c r="AL544" s="50" t="s">
        <v>171</v>
      </c>
    </row>
    <row r="545" spans="2:38">
      <c r="B545" s="26">
        <v>155</v>
      </c>
      <c r="C545" s="11" t="s">
        <v>20</v>
      </c>
      <c r="D545" s="6" t="str">
        <f t="shared" si="735"/>
        <v xml:space="preserve">\I: </v>
      </c>
      <c r="E545" s="11" t="s">
        <v>72</v>
      </c>
      <c r="F545" s="6" t="str">
        <f t="shared" si="704"/>
        <v>MT</v>
      </c>
      <c r="G545" s="22" t="str">
        <f t="shared" si="736"/>
        <v>PASTI</v>
      </c>
      <c r="H545" s="6" t="s">
        <v>42</v>
      </c>
      <c r="I545" s="42" t="s">
        <v>224</v>
      </c>
      <c r="J545" s="42" t="s">
        <v>224</v>
      </c>
      <c r="K545" s="42" t="s">
        <v>224</v>
      </c>
      <c r="L545" s="42" t="str">
        <f t="shared" si="737"/>
        <v/>
      </c>
      <c r="M545" s="43" t="str">
        <f t="shared" si="734"/>
        <v/>
      </c>
      <c r="N545" s="43" t="str">
        <f t="shared" si="732"/>
        <v/>
      </c>
      <c r="O545" s="43" t="str">
        <f t="shared" si="733"/>
        <v/>
      </c>
      <c r="P545" s="32"/>
      <c r="Q545" s="32"/>
      <c r="R545" s="48" t="s">
        <v>171</v>
      </c>
      <c r="S545" s="50" t="s">
        <v>171</v>
      </c>
      <c r="T545" s="50" t="s">
        <v>171</v>
      </c>
      <c r="U545" s="50" t="s">
        <v>171</v>
      </c>
      <c r="V545" s="50" t="s">
        <v>171</v>
      </c>
      <c r="W545" s="50" t="s">
        <v>171</v>
      </c>
      <c r="X545" s="50" t="s">
        <v>171</v>
      </c>
      <c r="Y545" s="50" t="s">
        <v>171</v>
      </c>
      <c r="Z545" s="50" t="s">
        <v>171</v>
      </c>
      <c r="AA545" s="50" t="s">
        <v>171</v>
      </c>
      <c r="AB545" s="50" t="s">
        <v>171</v>
      </c>
      <c r="AC545" s="50" t="s">
        <v>171</v>
      </c>
      <c r="AD545" s="50" t="s">
        <v>171</v>
      </c>
      <c r="AE545" s="50" t="s">
        <v>171</v>
      </c>
      <c r="AF545" s="50" t="s">
        <v>171</v>
      </c>
      <c r="AG545" s="50" t="s">
        <v>171</v>
      </c>
      <c r="AH545" s="50" t="s">
        <v>171</v>
      </c>
      <c r="AI545" s="50" t="s">
        <v>171</v>
      </c>
      <c r="AJ545" s="50" t="s">
        <v>171</v>
      </c>
      <c r="AK545" s="50" t="s">
        <v>171</v>
      </c>
      <c r="AL545" s="50" t="s">
        <v>171</v>
      </c>
    </row>
    <row r="546" spans="2:38">
      <c r="B546" s="60">
        <v>160</v>
      </c>
      <c r="C546" s="61" t="s">
        <v>21</v>
      </c>
      <c r="D546" s="5" t="str">
        <f t="shared" si="735"/>
        <v xml:space="preserve">\I: </v>
      </c>
      <c r="E546" s="61" t="s">
        <v>170</v>
      </c>
      <c r="F546" s="5" t="str">
        <f t="shared" si="704"/>
        <v>MT</v>
      </c>
      <c r="G546" s="36" t="str">
        <f t="shared" si="736"/>
        <v>PASTI</v>
      </c>
      <c r="H546" s="5" t="s">
        <v>169</v>
      </c>
      <c r="I546" s="52" t="s">
        <v>224</v>
      </c>
      <c r="J546" s="52" t="s">
        <v>224</v>
      </c>
      <c r="K546" s="52" t="s">
        <v>224</v>
      </c>
      <c r="L546" s="52" t="str">
        <f t="shared" si="737"/>
        <v/>
      </c>
      <c r="M546" s="44" t="str">
        <f t="shared" si="734"/>
        <v/>
      </c>
      <c r="N546" s="44" t="str">
        <f t="shared" si="732"/>
        <v/>
      </c>
      <c r="O546" s="44" t="str">
        <f t="shared" si="733"/>
        <v/>
      </c>
      <c r="P546" s="32"/>
      <c r="Q546" s="32"/>
      <c r="R546" s="49" t="s">
        <v>171</v>
      </c>
      <c r="S546" s="51" t="s">
        <v>171</v>
      </c>
      <c r="T546" s="51" t="s">
        <v>171</v>
      </c>
      <c r="U546" s="51" t="s">
        <v>171</v>
      </c>
      <c r="V546" s="51" t="s">
        <v>171</v>
      </c>
      <c r="W546" s="51" t="s">
        <v>171</v>
      </c>
      <c r="X546" s="51" t="s">
        <v>171</v>
      </c>
      <c r="Y546" s="51" t="s">
        <v>171</v>
      </c>
      <c r="Z546" s="51" t="s">
        <v>171</v>
      </c>
      <c r="AA546" s="51" t="s">
        <v>171</v>
      </c>
      <c r="AB546" s="51" t="s">
        <v>171</v>
      </c>
      <c r="AC546" s="51" t="s">
        <v>171</v>
      </c>
      <c r="AD546" s="51" t="s">
        <v>171</v>
      </c>
      <c r="AE546" s="51" t="s">
        <v>171</v>
      </c>
      <c r="AF546" s="51" t="s">
        <v>171</v>
      </c>
      <c r="AG546" s="51" t="s">
        <v>171</v>
      </c>
      <c r="AH546" s="51" t="s">
        <v>171</v>
      </c>
      <c r="AI546" s="51" t="s">
        <v>171</v>
      </c>
      <c r="AJ546" s="51" t="s">
        <v>171</v>
      </c>
      <c r="AK546" s="51" t="s">
        <v>171</v>
      </c>
      <c r="AL546" s="51" t="s">
        <v>171</v>
      </c>
    </row>
    <row r="547" spans="2:38">
      <c r="B547" s="26">
        <v>9</v>
      </c>
      <c r="C547" t="s">
        <v>1</v>
      </c>
      <c r="D547" s="6" t="str">
        <f>IF(SUM(I547:O547)=0,"\I: ","ELE")</f>
        <v>ELE</v>
      </c>
      <c r="E547" s="11" t="s">
        <v>70</v>
      </c>
      <c r="F547" s="34" t="s">
        <v>121</v>
      </c>
      <c r="G547" s="22" t="str">
        <f>$G$7</f>
        <v>PASTI</v>
      </c>
      <c r="H547" s="22" t="s">
        <v>40</v>
      </c>
      <c r="I547" s="42">
        <f>$L547</f>
        <v>62.5</v>
      </c>
      <c r="J547" s="42">
        <f>$L547</f>
        <v>62.5</v>
      </c>
      <c r="K547" s="42">
        <f>$L547</f>
        <v>62.5</v>
      </c>
      <c r="L547" s="42">
        <f>IF(R547="","",R547/4)</f>
        <v>62.5</v>
      </c>
      <c r="M547" s="43" t="str">
        <f>IF(SUM(S547:AB547)=0,"",SUM(S547:AB547))</f>
        <v/>
      </c>
      <c r="N547" s="43" t="str">
        <f>IF(SUM(AC547:AG547)=0,"",SUM(AC547:AG547))</f>
        <v/>
      </c>
      <c r="O547" s="43" t="str">
        <f>IF(SUM(AH547:AL547)=0,"",SUM(AH547:AL547))</f>
        <v/>
      </c>
      <c r="P547" s="32"/>
      <c r="Q547" s="32"/>
      <c r="R547" s="48">
        <v>250</v>
      </c>
      <c r="S547" s="50" t="s">
        <v>171</v>
      </c>
      <c r="T547" s="50" t="s">
        <v>171</v>
      </c>
      <c r="U547" s="50" t="s">
        <v>171</v>
      </c>
      <c r="V547" s="50" t="s">
        <v>171</v>
      </c>
      <c r="W547" s="50" t="s">
        <v>171</v>
      </c>
      <c r="X547" s="50" t="s">
        <v>171</v>
      </c>
      <c r="Y547" s="50" t="s">
        <v>171</v>
      </c>
      <c r="Z547" s="50" t="s">
        <v>171</v>
      </c>
      <c r="AA547" s="50" t="s">
        <v>171</v>
      </c>
      <c r="AB547" s="50" t="s">
        <v>171</v>
      </c>
      <c r="AC547" s="50" t="s">
        <v>171</v>
      </c>
      <c r="AD547" s="50" t="s">
        <v>171</v>
      </c>
      <c r="AE547" s="50" t="s">
        <v>171</v>
      </c>
      <c r="AF547" s="50" t="s">
        <v>171</v>
      </c>
      <c r="AG547" s="50" t="s">
        <v>171</v>
      </c>
      <c r="AH547" s="50" t="s">
        <v>171</v>
      </c>
      <c r="AI547" s="50" t="s">
        <v>171</v>
      </c>
      <c r="AJ547" s="50" t="s">
        <v>171</v>
      </c>
      <c r="AK547" s="50" t="s">
        <v>171</v>
      </c>
      <c r="AL547" s="50" t="s">
        <v>171</v>
      </c>
    </row>
    <row r="548" spans="2:38">
      <c r="B548" s="26"/>
      <c r="C548" s="23" t="s">
        <v>92</v>
      </c>
      <c r="D548" s="6" t="str">
        <f t="shared" ref="D548" si="738">IF(SUM(I548:O548)=0,"\I: ","ELE")</f>
        <v>ELE</v>
      </c>
      <c r="E548" s="11" t="s">
        <v>71</v>
      </c>
      <c r="F548" s="6" t="str">
        <f>F547</f>
        <v>NL</v>
      </c>
      <c r="G548" s="22" t="str">
        <f>$G$7</f>
        <v>PASTI</v>
      </c>
      <c r="H548" t="s">
        <v>41</v>
      </c>
      <c r="I548" s="42">
        <f>IF(SUM(I549:I551)=0,"",SUM(I549:I551))</f>
        <v>526</v>
      </c>
      <c r="J548" s="42">
        <f t="shared" ref="J548:L548" si="739">IF(SUM(J549:J551)=0,"",SUM(J549:J551))</f>
        <v>526</v>
      </c>
      <c r="K548" s="42">
        <f t="shared" si="739"/>
        <v>526</v>
      </c>
      <c r="L548" s="42">
        <f t="shared" si="739"/>
        <v>526</v>
      </c>
      <c r="M548" s="43" t="str">
        <f>IF(SUM(M549:M551)=0,"",SUM(M549:M551))</f>
        <v/>
      </c>
      <c r="N548" s="43">
        <f t="shared" ref="N548:O548" si="740">IF(SUM(N549:N551)=0,"",SUM(N549:N551))</f>
        <v>1560</v>
      </c>
      <c r="O548" s="43" t="str">
        <f t="shared" si="740"/>
        <v/>
      </c>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row>
    <row r="549" spans="2:38">
      <c r="B549" s="26">
        <v>14</v>
      </c>
      <c r="C549" s="30" t="s">
        <v>2</v>
      </c>
      <c r="D549" s="6" t="s">
        <v>90</v>
      </c>
      <c r="E549" s="26"/>
      <c r="F549" s="6" t="str">
        <f t="shared" ref="F549:F573" si="741">F548</f>
        <v>NL</v>
      </c>
      <c r="G549" s="6" t="s">
        <v>90</v>
      </c>
      <c r="H549" s="28"/>
      <c r="I549" s="33">
        <f>$L549</f>
        <v>157.5</v>
      </c>
      <c r="J549" s="33">
        <f t="shared" ref="I549:K551" si="742">$L549</f>
        <v>157.5</v>
      </c>
      <c r="K549" s="33">
        <f t="shared" si="742"/>
        <v>157.5</v>
      </c>
      <c r="L549" s="33">
        <f>IF(R549="","",R549/4)</f>
        <v>157.5</v>
      </c>
      <c r="M549" s="33" t="str">
        <f>IF(SUM(S549:AB549)=0,"",SUM(S549:AB549))</f>
        <v/>
      </c>
      <c r="N549" s="33">
        <f>IF(SUM(AC549:AG549)=0,"",SUM(AC549:AG549))</f>
        <v>1560</v>
      </c>
      <c r="O549" s="33" t="str">
        <f>IF(SUM(AH549:AL549)=0,"",SUM(AH549:AL549))</f>
        <v/>
      </c>
      <c r="P549" s="33"/>
      <c r="Q549" s="33"/>
      <c r="R549" s="48">
        <v>630</v>
      </c>
      <c r="S549" s="50" t="s">
        <v>171</v>
      </c>
      <c r="T549" s="50" t="s">
        <v>171</v>
      </c>
      <c r="U549" s="50" t="s">
        <v>171</v>
      </c>
      <c r="V549" s="50" t="s">
        <v>171</v>
      </c>
      <c r="W549" s="50" t="s">
        <v>171</v>
      </c>
      <c r="X549" s="50" t="s">
        <v>171</v>
      </c>
      <c r="Y549" s="50" t="s">
        <v>171</v>
      </c>
      <c r="Z549" s="50" t="s">
        <v>171</v>
      </c>
      <c r="AA549" s="50" t="s">
        <v>171</v>
      </c>
      <c r="AB549" s="50" t="s">
        <v>171</v>
      </c>
      <c r="AC549" s="50" t="s">
        <v>171</v>
      </c>
      <c r="AD549" s="50" t="s">
        <v>171</v>
      </c>
      <c r="AE549" s="50" t="s">
        <v>171</v>
      </c>
      <c r="AF549" s="50">
        <v>780</v>
      </c>
      <c r="AG549" s="50">
        <v>780</v>
      </c>
      <c r="AH549" s="50" t="s">
        <v>171</v>
      </c>
      <c r="AI549" s="50" t="s">
        <v>171</v>
      </c>
      <c r="AJ549" s="50" t="s">
        <v>171</v>
      </c>
      <c r="AK549" s="50" t="s">
        <v>171</v>
      </c>
      <c r="AL549" s="50" t="s">
        <v>171</v>
      </c>
    </row>
    <row r="550" spans="2:38">
      <c r="B550" s="26">
        <v>19</v>
      </c>
      <c r="C550" s="30" t="s">
        <v>99</v>
      </c>
      <c r="D550" s="6" t="s">
        <v>90</v>
      </c>
      <c r="E550" s="26"/>
      <c r="F550" s="6" t="str">
        <f t="shared" si="741"/>
        <v>NL</v>
      </c>
      <c r="G550" s="6" t="s">
        <v>90</v>
      </c>
      <c r="H550" s="28"/>
      <c r="I550" s="33" t="str">
        <f t="shared" si="742"/>
        <v/>
      </c>
      <c r="J550" s="33" t="str">
        <f t="shared" si="742"/>
        <v/>
      </c>
      <c r="K550" s="33" t="str">
        <f t="shared" si="742"/>
        <v/>
      </c>
      <c r="L550" s="33" t="str">
        <f>IF(R550="","",R550/4)</f>
        <v/>
      </c>
      <c r="M550" s="33" t="str">
        <f t="shared" ref="M550:M551" si="743">IF(SUM(S550:AB550)=0,"",SUM(S550:AB550))</f>
        <v/>
      </c>
      <c r="N550" s="33" t="str">
        <f t="shared" ref="N550:N551" si="744">IF(SUM(AC550:AG550)=0,"",SUM(AC550:AG550))</f>
        <v/>
      </c>
      <c r="O550" s="33" t="str">
        <f t="shared" ref="O550:O551" si="745">IF(SUM(AH550:AL550)=0,"",SUM(AH550:AL550))</f>
        <v/>
      </c>
      <c r="P550" s="33"/>
      <c r="Q550" s="33"/>
      <c r="R550" s="48" t="s">
        <v>171</v>
      </c>
      <c r="S550" s="50" t="s">
        <v>171</v>
      </c>
      <c r="T550" s="50" t="s">
        <v>171</v>
      </c>
      <c r="U550" s="50" t="s">
        <v>171</v>
      </c>
      <c r="V550" s="50" t="s">
        <v>171</v>
      </c>
      <c r="W550" s="50" t="s">
        <v>171</v>
      </c>
      <c r="X550" s="50" t="s">
        <v>171</v>
      </c>
      <c r="Y550" s="50" t="s">
        <v>171</v>
      </c>
      <c r="Z550" s="50" t="s">
        <v>171</v>
      </c>
      <c r="AA550" s="50" t="s">
        <v>171</v>
      </c>
      <c r="AB550" s="50" t="s">
        <v>171</v>
      </c>
      <c r="AC550" s="50" t="s">
        <v>171</v>
      </c>
      <c r="AD550" s="50" t="s">
        <v>171</v>
      </c>
      <c r="AE550" s="50" t="s">
        <v>171</v>
      </c>
      <c r="AF550" s="50" t="s">
        <v>171</v>
      </c>
      <c r="AG550" s="50" t="s">
        <v>171</v>
      </c>
      <c r="AH550" s="50" t="s">
        <v>171</v>
      </c>
      <c r="AI550" s="50" t="s">
        <v>171</v>
      </c>
      <c r="AJ550" s="50" t="s">
        <v>171</v>
      </c>
      <c r="AK550" s="50" t="s">
        <v>171</v>
      </c>
      <c r="AL550" s="50" t="s">
        <v>171</v>
      </c>
    </row>
    <row r="551" spans="2:38">
      <c r="B551" s="26">
        <v>24</v>
      </c>
      <c r="C551" s="30" t="s">
        <v>4</v>
      </c>
      <c r="D551" s="6" t="s">
        <v>90</v>
      </c>
      <c r="E551" s="26"/>
      <c r="F551" s="6" t="str">
        <f t="shared" si="741"/>
        <v>NL</v>
      </c>
      <c r="G551" s="6" t="s">
        <v>90</v>
      </c>
      <c r="H551" s="28"/>
      <c r="I551" s="33">
        <f t="shared" si="742"/>
        <v>368.5</v>
      </c>
      <c r="J551" s="33">
        <f t="shared" si="742"/>
        <v>368.5</v>
      </c>
      <c r="K551" s="33">
        <f t="shared" si="742"/>
        <v>368.5</v>
      </c>
      <c r="L551" s="33">
        <f>IF(R551="","",R551/4)</f>
        <v>368.5</v>
      </c>
      <c r="M551" s="33" t="str">
        <f t="shared" si="743"/>
        <v/>
      </c>
      <c r="N551" s="33" t="str">
        <f t="shared" si="744"/>
        <v/>
      </c>
      <c r="O551" s="33" t="str">
        <f t="shared" si="745"/>
        <v/>
      </c>
      <c r="P551" s="33"/>
      <c r="Q551" s="33"/>
      <c r="R551" s="48">
        <v>1474</v>
      </c>
      <c r="S551" s="50" t="s">
        <v>171</v>
      </c>
      <c r="T551" s="50" t="s">
        <v>171</v>
      </c>
      <c r="U551" s="50" t="s">
        <v>171</v>
      </c>
      <c r="V551" s="50" t="s">
        <v>171</v>
      </c>
      <c r="W551" s="50" t="s">
        <v>171</v>
      </c>
      <c r="X551" s="50" t="s">
        <v>171</v>
      </c>
      <c r="Y551" s="50" t="s">
        <v>171</v>
      </c>
      <c r="Z551" s="50" t="s">
        <v>171</v>
      </c>
      <c r="AA551" s="50" t="s">
        <v>171</v>
      </c>
      <c r="AB551" s="50" t="s">
        <v>171</v>
      </c>
      <c r="AC551" s="50" t="s">
        <v>171</v>
      </c>
      <c r="AD551" s="50" t="s">
        <v>171</v>
      </c>
      <c r="AE551" s="50" t="s">
        <v>171</v>
      </c>
      <c r="AF551" s="50" t="s">
        <v>171</v>
      </c>
      <c r="AG551" s="50" t="s">
        <v>171</v>
      </c>
      <c r="AH551" s="50" t="s">
        <v>171</v>
      </c>
      <c r="AI551" s="50" t="s">
        <v>171</v>
      </c>
      <c r="AJ551" s="50" t="s">
        <v>171</v>
      </c>
      <c r="AK551" s="50" t="s">
        <v>171</v>
      </c>
      <c r="AL551" s="50" t="s">
        <v>171</v>
      </c>
    </row>
    <row r="552" spans="2:38">
      <c r="B552" s="26"/>
      <c r="C552" s="23" t="s">
        <v>92</v>
      </c>
      <c r="D552" s="6" t="str">
        <f t="shared" ref="D552" si="746">IF(SUM(I552:O552)=0,"\I: ","ELE")</f>
        <v xml:space="preserve">\I: </v>
      </c>
      <c r="E552" s="11" t="s">
        <v>75</v>
      </c>
      <c r="F552" s="6" t="str">
        <f t="shared" si="741"/>
        <v>NL</v>
      </c>
      <c r="G552" s="22" t="str">
        <f>$G$7</f>
        <v>PASTI</v>
      </c>
      <c r="H552" t="s">
        <v>45</v>
      </c>
      <c r="I552" s="42" t="str">
        <f>IF(SUM(I553:I555)=0,"",SUM(I553:I555))</f>
        <v/>
      </c>
      <c r="J552" s="42" t="str">
        <f t="shared" ref="J552:K552" si="747">IF(SUM(J553:J555)=0,"",SUM(J553:J555))</f>
        <v/>
      </c>
      <c r="K552" s="42" t="str">
        <f t="shared" si="747"/>
        <v/>
      </c>
      <c r="L552" s="42" t="str">
        <f>IF(SUM(L553:L555)=0,"",SUM(L553:L555))</f>
        <v/>
      </c>
      <c r="M552" s="43" t="str">
        <f>IF(SUM(M553:M555)=0,"",SUM(M553:M555))</f>
        <v/>
      </c>
      <c r="N552" s="43" t="str">
        <f>IF(SUM(N553:N555)=0,"",SUM(N553:N555))</f>
        <v/>
      </c>
      <c r="O552" s="43" t="str">
        <f>IF(SUM(O553:O555)=0,"",SUM(O553:O555))</f>
        <v/>
      </c>
      <c r="P552" s="32"/>
      <c r="Q552" s="32"/>
      <c r="R552" s="43"/>
      <c r="S552" s="43"/>
      <c r="T552" s="43"/>
      <c r="U552" s="43"/>
      <c r="V552" s="43"/>
      <c r="W552" s="43"/>
      <c r="X552" s="43"/>
      <c r="Y552" s="43"/>
      <c r="Z552" s="43"/>
      <c r="AA552" s="43"/>
      <c r="AB552" s="43" t="s">
        <v>171</v>
      </c>
      <c r="AC552" s="43"/>
      <c r="AD552" s="43"/>
      <c r="AE552" s="43"/>
      <c r="AF552" s="43"/>
      <c r="AG552" s="43" t="s">
        <v>171</v>
      </c>
      <c r="AH552" s="43"/>
      <c r="AI552" s="43"/>
      <c r="AJ552" s="43"/>
      <c r="AK552" s="43"/>
      <c r="AL552" s="43"/>
    </row>
    <row r="553" spans="2:38">
      <c r="B553" s="26">
        <v>35</v>
      </c>
      <c r="C553" s="30" t="s">
        <v>2</v>
      </c>
      <c r="D553" s="6" t="s">
        <v>90</v>
      </c>
      <c r="E553" s="26"/>
      <c r="F553" s="6" t="str">
        <f t="shared" si="741"/>
        <v>NL</v>
      </c>
      <c r="G553" s="6" t="s">
        <v>90</v>
      </c>
      <c r="H553" s="28"/>
      <c r="I553" s="33" t="str">
        <f t="shared" ref="I553:K557" si="748">$L553</f>
        <v/>
      </c>
      <c r="J553" s="33" t="str">
        <f t="shared" si="748"/>
        <v/>
      </c>
      <c r="K553" s="33" t="str">
        <f t="shared" si="748"/>
        <v/>
      </c>
      <c r="L553" s="33" t="str">
        <f>IF(R553="","",R553/4)</f>
        <v/>
      </c>
      <c r="M553" s="33" t="str">
        <f>IF(SUM(S553:AB553)=0,"",SUM(S553:AB553))</f>
        <v/>
      </c>
      <c r="N553" s="33" t="str">
        <f>IF(SUM(AC553:AG553)=0,"",SUM(AC553:AG553))</f>
        <v/>
      </c>
      <c r="O553" s="33" t="str">
        <f>IF(SUM(AH553:AL553)=0,"",SUM(AH553:AL553))</f>
        <v/>
      </c>
      <c r="P553" s="33"/>
      <c r="Q553" s="33"/>
      <c r="R553" s="48" t="s">
        <v>171</v>
      </c>
      <c r="S553" s="50" t="s">
        <v>171</v>
      </c>
      <c r="T553" s="50" t="s">
        <v>171</v>
      </c>
      <c r="U553" s="50" t="s">
        <v>171</v>
      </c>
      <c r="V553" s="50" t="s">
        <v>171</v>
      </c>
      <c r="W553" s="50" t="s">
        <v>171</v>
      </c>
      <c r="X553" s="50" t="s">
        <v>171</v>
      </c>
      <c r="Y553" s="50" t="s">
        <v>171</v>
      </c>
      <c r="Z553" s="50" t="s">
        <v>171</v>
      </c>
      <c r="AA553" s="50" t="s">
        <v>171</v>
      </c>
      <c r="AB553" s="50" t="s">
        <v>171</v>
      </c>
      <c r="AC553" s="50" t="s">
        <v>171</v>
      </c>
      <c r="AD553" s="50" t="s">
        <v>171</v>
      </c>
      <c r="AE553" s="50" t="s">
        <v>171</v>
      </c>
      <c r="AF553" s="50" t="s">
        <v>171</v>
      </c>
      <c r="AG553" s="50" t="s">
        <v>171</v>
      </c>
      <c r="AH553" s="50" t="s">
        <v>171</v>
      </c>
      <c r="AI553" s="50" t="s">
        <v>171</v>
      </c>
      <c r="AJ553" s="50" t="s">
        <v>171</v>
      </c>
      <c r="AK553" s="50" t="s">
        <v>171</v>
      </c>
      <c r="AL553" s="50" t="s">
        <v>171</v>
      </c>
    </row>
    <row r="554" spans="2:38">
      <c r="B554" s="26">
        <v>40</v>
      </c>
      <c r="C554" s="30" t="s">
        <v>99</v>
      </c>
      <c r="D554" s="6" t="s">
        <v>90</v>
      </c>
      <c r="E554" s="26"/>
      <c r="F554" s="6" t="str">
        <f t="shared" si="741"/>
        <v>NL</v>
      </c>
      <c r="G554" s="6" t="s">
        <v>90</v>
      </c>
      <c r="H554" s="28"/>
      <c r="I554" s="33" t="str">
        <f t="shared" si="748"/>
        <v/>
      </c>
      <c r="J554" s="33" t="str">
        <f t="shared" si="748"/>
        <v/>
      </c>
      <c r="K554" s="33" t="str">
        <f t="shared" si="748"/>
        <v/>
      </c>
      <c r="L554" s="33" t="str">
        <f>IF(R554="","",R554/4)</f>
        <v/>
      </c>
      <c r="M554" s="33" t="str">
        <f t="shared" ref="M554:M555" si="749">IF(SUM(S554:AB554)=0,"",SUM(S554:AB554))</f>
        <v/>
      </c>
      <c r="N554" s="33" t="str">
        <f t="shared" ref="N554:N555" si="750">IF(SUM(AC554:AG554)=0,"",SUM(AC554:AG554))</f>
        <v/>
      </c>
      <c r="O554" s="33" t="str">
        <f t="shared" ref="O554:O555" si="751">IF(SUM(AH554:AL554)=0,"",SUM(AH554:AL554))</f>
        <v/>
      </c>
      <c r="P554" s="33"/>
      <c r="Q554" s="33"/>
      <c r="R554" s="48" t="s">
        <v>171</v>
      </c>
      <c r="S554" s="50" t="s">
        <v>171</v>
      </c>
      <c r="T554" s="50" t="s">
        <v>171</v>
      </c>
      <c r="U554" s="50" t="s">
        <v>171</v>
      </c>
      <c r="V554" s="50" t="s">
        <v>171</v>
      </c>
      <c r="W554" s="50" t="s">
        <v>171</v>
      </c>
      <c r="X554" s="50" t="s">
        <v>171</v>
      </c>
      <c r="Y554" s="50" t="s">
        <v>171</v>
      </c>
      <c r="Z554" s="50" t="s">
        <v>171</v>
      </c>
      <c r="AA554" s="50" t="s">
        <v>171</v>
      </c>
      <c r="AB554" s="50" t="s">
        <v>171</v>
      </c>
      <c r="AC554" s="50" t="s">
        <v>171</v>
      </c>
      <c r="AD554" s="50" t="s">
        <v>171</v>
      </c>
      <c r="AE554" s="50" t="s">
        <v>171</v>
      </c>
      <c r="AF554" s="50" t="s">
        <v>171</v>
      </c>
      <c r="AG554" s="50" t="s">
        <v>171</v>
      </c>
      <c r="AH554" s="50" t="s">
        <v>171</v>
      </c>
      <c r="AI554" s="50" t="s">
        <v>171</v>
      </c>
      <c r="AJ554" s="50" t="s">
        <v>171</v>
      </c>
      <c r="AK554" s="50" t="s">
        <v>171</v>
      </c>
      <c r="AL554" s="50" t="s">
        <v>171</v>
      </c>
    </row>
    <row r="555" spans="2:38">
      <c r="B555" s="26">
        <v>45</v>
      </c>
      <c r="C555" s="30" t="s">
        <v>4</v>
      </c>
      <c r="D555" s="6" t="s">
        <v>90</v>
      </c>
      <c r="E555" s="26"/>
      <c r="F555" s="6" t="str">
        <f t="shared" si="741"/>
        <v>NL</v>
      </c>
      <c r="G555" s="6" t="s">
        <v>90</v>
      </c>
      <c r="H555" s="28"/>
      <c r="I555" s="33" t="str">
        <f t="shared" si="748"/>
        <v/>
      </c>
      <c r="J555" s="33" t="str">
        <f t="shared" si="748"/>
        <v/>
      </c>
      <c r="K555" s="33" t="str">
        <f t="shared" si="748"/>
        <v/>
      </c>
      <c r="L555" s="33" t="str">
        <f>IF(R555="","",R555/4)</f>
        <v/>
      </c>
      <c r="M555" s="33" t="str">
        <f t="shared" si="749"/>
        <v/>
      </c>
      <c r="N555" s="33" t="str">
        <f t="shared" si="750"/>
        <v/>
      </c>
      <c r="O555" s="33" t="str">
        <f t="shared" si="751"/>
        <v/>
      </c>
      <c r="P555" s="33"/>
      <c r="Q555" s="33"/>
      <c r="R555" s="48" t="s">
        <v>171</v>
      </c>
      <c r="S555" s="50" t="s">
        <v>171</v>
      </c>
      <c r="T555" s="50" t="s">
        <v>171</v>
      </c>
      <c r="U555" s="50" t="s">
        <v>171</v>
      </c>
      <c r="V555" s="50" t="s">
        <v>171</v>
      </c>
      <c r="W555" s="50" t="s">
        <v>171</v>
      </c>
      <c r="X555" s="50" t="s">
        <v>171</v>
      </c>
      <c r="Y555" s="50" t="s">
        <v>171</v>
      </c>
      <c r="Z555" s="50" t="s">
        <v>171</v>
      </c>
      <c r="AA555" s="50" t="s">
        <v>171</v>
      </c>
      <c r="AB555" s="50" t="s">
        <v>171</v>
      </c>
      <c r="AC555" s="50" t="s">
        <v>171</v>
      </c>
      <c r="AD555" s="50" t="s">
        <v>171</v>
      </c>
      <c r="AE555" s="50" t="s">
        <v>171</v>
      </c>
      <c r="AF555" s="50" t="s">
        <v>171</v>
      </c>
      <c r="AG555" s="50" t="s">
        <v>171</v>
      </c>
      <c r="AH555" s="50" t="s">
        <v>171</v>
      </c>
      <c r="AI555" s="50" t="s">
        <v>171</v>
      </c>
      <c r="AJ555" s="50" t="s">
        <v>171</v>
      </c>
      <c r="AK555" s="50" t="s">
        <v>171</v>
      </c>
      <c r="AL555" s="50" t="s">
        <v>171</v>
      </c>
    </row>
    <row r="556" spans="2:38">
      <c r="B556" s="31">
        <v>51</v>
      </c>
      <c r="C556" t="s">
        <v>7</v>
      </c>
      <c r="D556" s="6" t="str">
        <f t="shared" ref="D556:D558" si="752">IF(SUM(I556:O556)=0,"\I: ","ELE")</f>
        <v>ELE</v>
      </c>
      <c r="E556" s="11" t="s">
        <v>76</v>
      </c>
      <c r="F556" s="6" t="str">
        <f t="shared" si="741"/>
        <v>NL</v>
      </c>
      <c r="G556" s="22" t="str">
        <f t="shared" ref="G556:G558" si="753">$G$7</f>
        <v>PASTI</v>
      </c>
      <c r="H556" t="s">
        <v>46</v>
      </c>
      <c r="I556" s="42">
        <f t="shared" si="748"/>
        <v>613.27625</v>
      </c>
      <c r="J556" s="42">
        <f t="shared" si="748"/>
        <v>613.27625</v>
      </c>
      <c r="K556" s="42">
        <f t="shared" si="748"/>
        <v>613.27625</v>
      </c>
      <c r="L556" s="42">
        <f>IF(R556="","",R556/4)</f>
        <v>613.27625</v>
      </c>
      <c r="M556" s="43">
        <f>IF(SUM(S556:AB556)=0,"",SUM(S556:AB556))</f>
        <v>2165</v>
      </c>
      <c r="N556" s="43">
        <f>IF(SUM(AC556:AG556)=0,"",SUM(AC556:AG556))</f>
        <v>4741</v>
      </c>
      <c r="O556" s="43" t="str">
        <f>IF(SUM(AH556:AL556)=0,"",SUM(AH556:AL556))</f>
        <v/>
      </c>
      <c r="P556" s="32"/>
      <c r="Q556" s="32"/>
      <c r="R556" s="48">
        <v>2453.105</v>
      </c>
      <c r="S556" s="50" t="s">
        <v>171</v>
      </c>
      <c r="T556" s="50" t="s">
        <v>171</v>
      </c>
      <c r="U556" s="50" t="s">
        <v>171</v>
      </c>
      <c r="V556" s="50" t="s">
        <v>171</v>
      </c>
      <c r="W556" s="50" t="s">
        <v>171</v>
      </c>
      <c r="X556" s="50" t="s">
        <v>171</v>
      </c>
      <c r="Y556" s="50" t="s">
        <v>171</v>
      </c>
      <c r="Z556" s="50" t="s">
        <v>171</v>
      </c>
      <c r="AA556" s="50">
        <v>870</v>
      </c>
      <c r="AB556" s="50">
        <v>1295</v>
      </c>
      <c r="AC556" s="50">
        <v>1735</v>
      </c>
      <c r="AD556" s="50">
        <v>840</v>
      </c>
      <c r="AE556" s="50">
        <v>1746</v>
      </c>
      <c r="AF556" s="50" t="s">
        <v>171</v>
      </c>
      <c r="AG556" s="50">
        <v>420</v>
      </c>
      <c r="AH556" s="50" t="s">
        <v>171</v>
      </c>
      <c r="AI556" s="50" t="s">
        <v>171</v>
      </c>
      <c r="AJ556" s="50" t="s">
        <v>171</v>
      </c>
      <c r="AK556" s="50" t="s">
        <v>171</v>
      </c>
      <c r="AL556" s="50" t="s">
        <v>171</v>
      </c>
    </row>
    <row r="557" spans="2:38">
      <c r="B557" s="26">
        <v>56</v>
      </c>
      <c r="C557" t="s">
        <v>8</v>
      </c>
      <c r="D557" s="6" t="str">
        <f t="shared" si="752"/>
        <v>ELE</v>
      </c>
      <c r="E557" s="11" t="s">
        <v>77</v>
      </c>
      <c r="F557" s="6" t="str">
        <f t="shared" si="741"/>
        <v>NL</v>
      </c>
      <c r="G557" s="22" t="str">
        <f t="shared" si="753"/>
        <v>PASTI</v>
      </c>
      <c r="H557" t="s">
        <v>47</v>
      </c>
      <c r="I557" s="42">
        <f t="shared" si="748"/>
        <v>476.26249999999999</v>
      </c>
      <c r="J557" s="42">
        <f t="shared" si="748"/>
        <v>476.26249999999999</v>
      </c>
      <c r="K557" s="42">
        <f t="shared" si="748"/>
        <v>476.26249999999999</v>
      </c>
      <c r="L557" s="42">
        <f>IF(R557="","",R557/4)</f>
        <v>476.26249999999999</v>
      </c>
      <c r="M557" s="43">
        <f t="shared" ref="M557" si="754">IF(SUM(S557:AB557)=0,"",SUM(S557:AB557))</f>
        <v>152.5</v>
      </c>
      <c r="N557" s="43">
        <f t="shared" ref="N557" si="755">IF(SUM(AC557:AG557)=0,"",SUM(AC557:AG557))</f>
        <v>168</v>
      </c>
      <c r="O557" s="43" t="str">
        <f t="shared" ref="O557" si="756">IF(SUM(AH557:AL557)=0,"",SUM(AH557:AL557))</f>
        <v/>
      </c>
      <c r="P557" s="32"/>
      <c r="Q557" s="32"/>
      <c r="R557" s="48">
        <v>1905.05</v>
      </c>
      <c r="S557" s="50" t="s">
        <v>171</v>
      </c>
      <c r="T557" s="50" t="s">
        <v>171</v>
      </c>
      <c r="U557" s="50" t="s">
        <v>171</v>
      </c>
      <c r="V557" s="50">
        <v>124</v>
      </c>
      <c r="W557" s="50">
        <v>28.5</v>
      </c>
      <c r="X557" s="50" t="s">
        <v>171</v>
      </c>
      <c r="Y557" s="50" t="s">
        <v>171</v>
      </c>
      <c r="Z557" s="50" t="s">
        <v>171</v>
      </c>
      <c r="AA557" s="50" t="s">
        <v>171</v>
      </c>
      <c r="AB557" s="50" t="s">
        <v>171</v>
      </c>
      <c r="AC557" s="50">
        <v>24</v>
      </c>
      <c r="AD557" s="50">
        <v>144</v>
      </c>
      <c r="AE557" s="50" t="s">
        <v>171</v>
      </c>
      <c r="AF557" s="50" t="s">
        <v>171</v>
      </c>
      <c r="AG557" s="50" t="s">
        <v>171</v>
      </c>
      <c r="AH557" s="50" t="s">
        <v>171</v>
      </c>
      <c r="AI557" s="50" t="s">
        <v>171</v>
      </c>
      <c r="AJ557" s="50" t="s">
        <v>171</v>
      </c>
      <c r="AK557" s="50" t="s">
        <v>171</v>
      </c>
      <c r="AL557" s="50" t="s">
        <v>171</v>
      </c>
    </row>
    <row r="558" spans="2:38">
      <c r="B558" s="26"/>
      <c r="C558" s="23" t="s">
        <v>93</v>
      </c>
      <c r="D558" s="6" t="str">
        <f t="shared" si="752"/>
        <v>ELE</v>
      </c>
      <c r="E558" s="11" t="s">
        <v>78</v>
      </c>
      <c r="F558" s="6" t="str">
        <f t="shared" si="741"/>
        <v>NL</v>
      </c>
      <c r="G558" s="22" t="str">
        <f t="shared" si="753"/>
        <v>PASTI</v>
      </c>
      <c r="H558" t="s">
        <v>48</v>
      </c>
      <c r="I558" s="42">
        <f>IF(SUM(I559:I561)=0,"",SUM(I559:I561))</f>
        <v>776.76250000000005</v>
      </c>
      <c r="J558" s="42">
        <f t="shared" ref="J558:K558" si="757">IF(SUM(J559:J561)=0,"",SUM(J559:J561))</f>
        <v>776.76250000000005</v>
      </c>
      <c r="K558" s="42">
        <f t="shared" si="757"/>
        <v>776.76250000000005</v>
      </c>
      <c r="L558" s="42">
        <f>IF(SUM(L559:L561)=0,"",SUM(L559:L561))</f>
        <v>776.76250000000005</v>
      </c>
      <c r="M558" s="43">
        <f>IF(SUM(M559:M561)=0,"",SUM(M559:M561))</f>
        <v>36.5</v>
      </c>
      <c r="N558" s="43" t="str">
        <f>IF(SUM(N559:N561)=0,"",SUM(N559:N561))</f>
        <v/>
      </c>
      <c r="O558" s="43" t="str">
        <f>IF(SUM(O559:O561)=0,"",SUM(O559:O561))</f>
        <v/>
      </c>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row>
    <row r="559" spans="2:38">
      <c r="B559" s="26">
        <v>61</v>
      </c>
      <c r="C559" s="29" t="s">
        <v>4</v>
      </c>
      <c r="D559" s="6" t="s">
        <v>90</v>
      </c>
      <c r="E559" s="27"/>
      <c r="F559" s="6" t="str">
        <f t="shared" si="741"/>
        <v>NL</v>
      </c>
      <c r="G559" s="6" t="s">
        <v>90</v>
      </c>
      <c r="H559" s="28"/>
      <c r="I559" s="33">
        <f t="shared" ref="I559:K567" si="758">$L559</f>
        <v>631.15000000000009</v>
      </c>
      <c r="J559" s="33">
        <f t="shared" si="758"/>
        <v>631.15000000000009</v>
      </c>
      <c r="K559" s="33">
        <f t="shared" si="758"/>
        <v>631.15000000000009</v>
      </c>
      <c r="L559" s="33">
        <f t="shared" ref="L559:L564" si="759">IF(R559="","",R559/4)</f>
        <v>631.15000000000009</v>
      </c>
      <c r="M559" s="33">
        <f t="shared" ref="M559:M564" si="760">IF(SUM(S559:AB559)=0,"",SUM(S559:AB559))</f>
        <v>36.5</v>
      </c>
      <c r="N559" s="33" t="str">
        <f t="shared" ref="N559:N564" si="761">IF(SUM(AC559:AG559)=0,"",SUM(AC559:AG559))</f>
        <v/>
      </c>
      <c r="O559" s="33" t="str">
        <f t="shared" ref="O559:O564" si="762">IF(SUM(AH559:AL559)=0,"",SUM(AH559:AL559))</f>
        <v/>
      </c>
      <c r="P559" s="33"/>
      <c r="Q559" s="33"/>
      <c r="R559" s="48">
        <v>2524.6000000000004</v>
      </c>
      <c r="S559" s="50" t="s">
        <v>171</v>
      </c>
      <c r="T559" s="50" t="s">
        <v>171</v>
      </c>
      <c r="U559" s="50" t="s">
        <v>171</v>
      </c>
      <c r="V559" s="50" t="s">
        <v>171</v>
      </c>
      <c r="W559" s="50">
        <v>36.5</v>
      </c>
      <c r="X559" s="50" t="s">
        <v>171</v>
      </c>
      <c r="Y559" s="50" t="s">
        <v>171</v>
      </c>
      <c r="Z559" s="50" t="s">
        <v>171</v>
      </c>
      <c r="AA559" s="50" t="s">
        <v>171</v>
      </c>
      <c r="AB559" s="50" t="s">
        <v>171</v>
      </c>
      <c r="AC559" s="50" t="s">
        <v>171</v>
      </c>
      <c r="AD559" s="50" t="s">
        <v>171</v>
      </c>
      <c r="AE559" s="50" t="s">
        <v>171</v>
      </c>
      <c r="AF559" s="50" t="s">
        <v>171</v>
      </c>
      <c r="AG559" s="50" t="s">
        <v>171</v>
      </c>
      <c r="AH559" s="50" t="s">
        <v>171</v>
      </c>
      <c r="AI559" s="50" t="s">
        <v>171</v>
      </c>
      <c r="AJ559" s="50" t="s">
        <v>171</v>
      </c>
      <c r="AK559" s="50" t="s">
        <v>171</v>
      </c>
      <c r="AL559" s="50" t="s">
        <v>171</v>
      </c>
    </row>
    <row r="560" spans="2:38">
      <c r="B560" s="26">
        <v>71</v>
      </c>
      <c r="C560" s="29" t="s">
        <v>10</v>
      </c>
      <c r="D560" s="6" t="s">
        <v>90</v>
      </c>
      <c r="E560" s="27"/>
      <c r="F560" s="6" t="str">
        <f t="shared" si="741"/>
        <v>NL</v>
      </c>
      <c r="G560" s="6" t="s">
        <v>90</v>
      </c>
      <c r="H560" s="28"/>
      <c r="I560" s="33">
        <f t="shared" si="758"/>
        <v>145.61250000000001</v>
      </c>
      <c r="J560" s="33">
        <f t="shared" si="758"/>
        <v>145.61250000000001</v>
      </c>
      <c r="K560" s="33">
        <f t="shared" si="758"/>
        <v>145.61250000000001</v>
      </c>
      <c r="L560" s="33">
        <f t="shared" si="759"/>
        <v>145.61250000000001</v>
      </c>
      <c r="M560" s="33" t="str">
        <f t="shared" si="760"/>
        <v/>
      </c>
      <c r="N560" s="33" t="str">
        <f t="shared" si="761"/>
        <v/>
      </c>
      <c r="O560" s="33" t="str">
        <f t="shared" si="762"/>
        <v/>
      </c>
      <c r="P560" s="33"/>
      <c r="Q560" s="33"/>
      <c r="R560" s="48">
        <v>582.45000000000005</v>
      </c>
      <c r="S560" s="50" t="s">
        <v>171</v>
      </c>
      <c r="T560" s="50" t="s">
        <v>171</v>
      </c>
      <c r="U560" s="50" t="s">
        <v>171</v>
      </c>
      <c r="V560" s="50" t="s">
        <v>171</v>
      </c>
      <c r="W560" s="50" t="s">
        <v>171</v>
      </c>
      <c r="X560" s="50" t="s">
        <v>171</v>
      </c>
      <c r="Y560" s="50" t="s">
        <v>171</v>
      </c>
      <c r="Z560" s="50" t="s">
        <v>171</v>
      </c>
      <c r="AA560" s="50" t="s">
        <v>171</v>
      </c>
      <c r="AB560" s="50" t="s">
        <v>171</v>
      </c>
      <c r="AC560" s="50" t="s">
        <v>171</v>
      </c>
      <c r="AD560" s="50" t="s">
        <v>171</v>
      </c>
      <c r="AE560" s="50" t="s">
        <v>171</v>
      </c>
      <c r="AF560" s="50" t="s">
        <v>171</v>
      </c>
      <c r="AG560" s="50" t="s">
        <v>171</v>
      </c>
      <c r="AH560" s="50" t="s">
        <v>171</v>
      </c>
      <c r="AI560" s="50" t="s">
        <v>171</v>
      </c>
      <c r="AJ560" s="50" t="s">
        <v>171</v>
      </c>
      <c r="AK560" s="50" t="s">
        <v>171</v>
      </c>
      <c r="AL560" s="50" t="s">
        <v>171</v>
      </c>
    </row>
    <row r="561" spans="2:38">
      <c r="B561" s="26">
        <v>76</v>
      </c>
      <c r="C561" s="29" t="s">
        <v>101</v>
      </c>
      <c r="D561" s="6" t="s">
        <v>90</v>
      </c>
      <c r="E561" s="27"/>
      <c r="F561" s="6" t="str">
        <f t="shared" si="741"/>
        <v>NL</v>
      </c>
      <c r="G561" s="6" t="s">
        <v>90</v>
      </c>
      <c r="H561" s="28"/>
      <c r="I561" s="33" t="str">
        <f t="shared" si="758"/>
        <v/>
      </c>
      <c r="J561" s="33" t="str">
        <f t="shared" si="758"/>
        <v/>
      </c>
      <c r="K561" s="33" t="str">
        <f t="shared" si="758"/>
        <v/>
      </c>
      <c r="L561" s="33" t="str">
        <f t="shared" si="759"/>
        <v/>
      </c>
      <c r="M561" s="33" t="str">
        <f t="shared" si="760"/>
        <v/>
      </c>
      <c r="N561" s="33" t="str">
        <f t="shared" si="761"/>
        <v/>
      </c>
      <c r="O561" s="33" t="str">
        <f t="shared" si="762"/>
        <v/>
      </c>
      <c r="P561" s="33"/>
      <c r="Q561" s="33"/>
      <c r="R561" s="48" t="s">
        <v>171</v>
      </c>
      <c r="S561" s="50" t="s">
        <v>171</v>
      </c>
      <c r="T561" s="50" t="s">
        <v>171</v>
      </c>
      <c r="U561" s="50" t="s">
        <v>171</v>
      </c>
      <c r="V561" s="50" t="s">
        <v>171</v>
      </c>
      <c r="W561" s="50" t="s">
        <v>171</v>
      </c>
      <c r="X561" s="50" t="s">
        <v>171</v>
      </c>
      <c r="Y561" s="50" t="s">
        <v>171</v>
      </c>
      <c r="Z561" s="50" t="s">
        <v>171</v>
      </c>
      <c r="AA561" s="50" t="s">
        <v>171</v>
      </c>
      <c r="AB561" s="50" t="s">
        <v>171</v>
      </c>
      <c r="AC561" s="50" t="s">
        <v>171</v>
      </c>
      <c r="AD561" s="50" t="s">
        <v>171</v>
      </c>
      <c r="AE561" s="50" t="s">
        <v>171</v>
      </c>
      <c r="AF561" s="50" t="s">
        <v>171</v>
      </c>
      <c r="AG561" s="50" t="s">
        <v>171</v>
      </c>
      <c r="AH561" s="50" t="s">
        <v>171</v>
      </c>
      <c r="AI561" s="50" t="s">
        <v>171</v>
      </c>
      <c r="AJ561" s="50" t="s">
        <v>171</v>
      </c>
      <c r="AK561" s="50" t="s">
        <v>171</v>
      </c>
      <c r="AL561" s="50" t="s">
        <v>171</v>
      </c>
    </row>
    <row r="562" spans="2:38">
      <c r="B562" s="26">
        <v>81</v>
      </c>
      <c r="C562" t="s">
        <v>12</v>
      </c>
      <c r="D562" s="6" t="str">
        <f t="shared" ref="D562:D565" si="763">IF(SUM(I562:O562)=0,"\I: ","ELE")</f>
        <v xml:space="preserve">\I: </v>
      </c>
      <c r="E562" s="11" t="s">
        <v>74</v>
      </c>
      <c r="F562" s="6" t="str">
        <f t="shared" si="741"/>
        <v>NL</v>
      </c>
      <c r="G562" s="22" t="str">
        <f t="shared" ref="G562:G565" si="764">$G$7</f>
        <v>PASTI</v>
      </c>
      <c r="H562" t="s">
        <v>44</v>
      </c>
      <c r="I562" s="42" t="str">
        <f t="shared" si="758"/>
        <v/>
      </c>
      <c r="J562" s="42" t="str">
        <f t="shared" si="758"/>
        <v/>
      </c>
      <c r="K562" s="42" t="str">
        <f t="shared" si="758"/>
        <v/>
      </c>
      <c r="L562" s="42" t="str">
        <f t="shared" si="759"/>
        <v/>
      </c>
      <c r="M562" s="43" t="str">
        <f t="shared" si="760"/>
        <v/>
      </c>
      <c r="N562" s="43" t="str">
        <f t="shared" si="761"/>
        <v/>
      </c>
      <c r="O562" s="43" t="str">
        <f t="shared" si="762"/>
        <v/>
      </c>
      <c r="P562" s="32"/>
      <c r="Q562" s="32"/>
      <c r="R562" s="48" t="s">
        <v>171</v>
      </c>
      <c r="S562" s="50" t="s">
        <v>171</v>
      </c>
      <c r="T562" s="50" t="s">
        <v>171</v>
      </c>
      <c r="U562" s="50" t="s">
        <v>171</v>
      </c>
      <c r="V562" s="50" t="s">
        <v>171</v>
      </c>
      <c r="W562" s="50" t="s">
        <v>171</v>
      </c>
      <c r="X562" s="50" t="s">
        <v>171</v>
      </c>
      <c r="Y562" s="50" t="s">
        <v>171</v>
      </c>
      <c r="Z562" s="50" t="s">
        <v>171</v>
      </c>
      <c r="AA562" s="50" t="s">
        <v>171</v>
      </c>
      <c r="AB562" s="50" t="s">
        <v>171</v>
      </c>
      <c r="AC562" s="50" t="s">
        <v>171</v>
      </c>
      <c r="AD562" s="50" t="s">
        <v>171</v>
      </c>
      <c r="AE562" s="50" t="s">
        <v>171</v>
      </c>
      <c r="AF562" s="50" t="s">
        <v>171</v>
      </c>
      <c r="AG562" s="50" t="s">
        <v>171</v>
      </c>
      <c r="AH562" s="50" t="s">
        <v>171</v>
      </c>
      <c r="AI562" s="50" t="s">
        <v>171</v>
      </c>
      <c r="AJ562" s="50" t="s">
        <v>171</v>
      </c>
      <c r="AK562" s="50" t="s">
        <v>171</v>
      </c>
      <c r="AL562" s="50" t="s">
        <v>171</v>
      </c>
    </row>
    <row r="563" spans="2:38">
      <c r="B563" s="26">
        <v>102</v>
      </c>
      <c r="C563" t="s">
        <v>13</v>
      </c>
      <c r="D563" s="6" t="str">
        <f t="shared" si="763"/>
        <v xml:space="preserve">\I: </v>
      </c>
      <c r="E563" s="11" t="s">
        <v>73</v>
      </c>
      <c r="F563" s="6" t="str">
        <f t="shared" si="741"/>
        <v>NL</v>
      </c>
      <c r="G563" s="22" t="str">
        <f t="shared" si="764"/>
        <v>PASTI</v>
      </c>
      <c r="H563" t="s">
        <v>43</v>
      </c>
      <c r="I563" s="42" t="str">
        <f t="shared" si="758"/>
        <v/>
      </c>
      <c r="J563" s="42" t="str">
        <f t="shared" si="758"/>
        <v/>
      </c>
      <c r="K563" s="42" t="str">
        <f t="shared" si="758"/>
        <v/>
      </c>
      <c r="L563" s="42" t="str">
        <f t="shared" si="759"/>
        <v/>
      </c>
      <c r="M563" s="43" t="str">
        <f t="shared" si="760"/>
        <v/>
      </c>
      <c r="N563" s="43" t="str">
        <f t="shared" si="761"/>
        <v/>
      </c>
      <c r="O563" s="43" t="str">
        <f t="shared" si="762"/>
        <v/>
      </c>
      <c r="P563" s="32"/>
      <c r="Q563" s="32"/>
      <c r="R563" s="48" t="s">
        <v>171</v>
      </c>
      <c r="S563" s="50" t="s">
        <v>171</v>
      </c>
      <c r="T563" s="50" t="s">
        <v>171</v>
      </c>
      <c r="U563" s="50" t="s">
        <v>171</v>
      </c>
      <c r="V563" s="50" t="s">
        <v>171</v>
      </c>
      <c r="W563" s="50" t="s">
        <v>171</v>
      </c>
      <c r="X563" s="50" t="s">
        <v>171</v>
      </c>
      <c r="Y563" s="50" t="s">
        <v>171</v>
      </c>
      <c r="Z563" s="50" t="s">
        <v>171</v>
      </c>
      <c r="AA563" s="50" t="s">
        <v>171</v>
      </c>
      <c r="AB563" s="50" t="s">
        <v>171</v>
      </c>
      <c r="AC563" s="50" t="s">
        <v>171</v>
      </c>
      <c r="AD563" s="50" t="s">
        <v>171</v>
      </c>
      <c r="AE563" s="50" t="s">
        <v>171</v>
      </c>
      <c r="AF563" s="50" t="s">
        <v>171</v>
      </c>
      <c r="AG563" s="50" t="s">
        <v>171</v>
      </c>
      <c r="AH563" s="50" t="s">
        <v>171</v>
      </c>
      <c r="AI563" s="50" t="s">
        <v>171</v>
      </c>
      <c r="AJ563" s="50" t="s">
        <v>171</v>
      </c>
      <c r="AK563" s="50" t="s">
        <v>171</v>
      </c>
      <c r="AL563" s="50" t="s">
        <v>171</v>
      </c>
    </row>
    <row r="564" spans="2:38">
      <c r="B564" s="26">
        <v>119</v>
      </c>
      <c r="C564" t="s">
        <v>1</v>
      </c>
      <c r="D564" s="6" t="str">
        <f t="shared" si="763"/>
        <v xml:space="preserve">\I: </v>
      </c>
      <c r="E564" s="11" t="s">
        <v>68</v>
      </c>
      <c r="F564" s="6" t="str">
        <f t="shared" si="741"/>
        <v>NL</v>
      </c>
      <c r="G564" s="22" t="str">
        <f t="shared" si="764"/>
        <v>PASTI</v>
      </c>
      <c r="H564" s="6" t="s">
        <v>38</v>
      </c>
      <c r="I564" s="42" t="str">
        <f t="shared" si="758"/>
        <v/>
      </c>
      <c r="J564" s="42" t="str">
        <f t="shared" si="758"/>
        <v/>
      </c>
      <c r="K564" s="42" t="str">
        <f t="shared" si="758"/>
        <v/>
      </c>
      <c r="L564" s="42" t="str">
        <f t="shared" si="759"/>
        <v/>
      </c>
      <c r="M564" s="43" t="str">
        <f t="shared" si="760"/>
        <v/>
      </c>
      <c r="N564" s="43" t="str">
        <f t="shared" si="761"/>
        <v/>
      </c>
      <c r="O564" s="43" t="str">
        <f t="shared" si="762"/>
        <v/>
      </c>
      <c r="P564" s="32"/>
      <c r="Q564" s="32"/>
      <c r="R564" s="48" t="s">
        <v>171</v>
      </c>
      <c r="S564" s="50" t="s">
        <v>171</v>
      </c>
      <c r="T564" s="50" t="s">
        <v>171</v>
      </c>
      <c r="U564" s="50" t="s">
        <v>171</v>
      </c>
      <c r="V564" s="50" t="s">
        <v>171</v>
      </c>
      <c r="W564" s="50" t="s">
        <v>171</v>
      </c>
      <c r="X564" s="50" t="s">
        <v>171</v>
      </c>
      <c r="Y564" s="50" t="s">
        <v>171</v>
      </c>
      <c r="Z564" s="50" t="s">
        <v>171</v>
      </c>
      <c r="AA564" s="50" t="s">
        <v>171</v>
      </c>
      <c r="AB564" s="50" t="s">
        <v>171</v>
      </c>
      <c r="AC564" s="50" t="s">
        <v>171</v>
      </c>
      <c r="AD564" s="50" t="s">
        <v>171</v>
      </c>
      <c r="AE564" s="50" t="s">
        <v>171</v>
      </c>
      <c r="AF564" s="50" t="s">
        <v>171</v>
      </c>
      <c r="AG564" s="50" t="s">
        <v>171</v>
      </c>
      <c r="AH564" s="50" t="s">
        <v>171</v>
      </c>
      <c r="AI564" s="50" t="s">
        <v>171</v>
      </c>
      <c r="AJ564" s="50" t="s">
        <v>171</v>
      </c>
      <c r="AK564" s="50" t="s">
        <v>171</v>
      </c>
      <c r="AL564" s="50" t="s">
        <v>171</v>
      </c>
    </row>
    <row r="565" spans="2:38">
      <c r="B565" s="26"/>
      <c r="C565" t="s">
        <v>168</v>
      </c>
      <c r="D565" s="6" t="str">
        <f t="shared" si="763"/>
        <v>ELE</v>
      </c>
      <c r="E565" s="11" t="s">
        <v>69</v>
      </c>
      <c r="F565" s="6" t="str">
        <f t="shared" si="741"/>
        <v>NL</v>
      </c>
      <c r="G565" s="22" t="str">
        <f t="shared" si="764"/>
        <v>PASTI</v>
      </c>
      <c r="H565" s="59" t="s">
        <v>39</v>
      </c>
      <c r="I565" s="42">
        <f>IF(SUM(I566:I567)=0,"",SUM(I566:I567))</f>
        <v>92.024999999999991</v>
      </c>
      <c r="J565" s="42">
        <f t="shared" ref="J565:L565" si="765">IF(SUM(J566:J567)=0,"",SUM(J566:J567))</f>
        <v>92.024999999999991</v>
      </c>
      <c r="K565" s="42">
        <f t="shared" si="765"/>
        <v>92.024999999999991</v>
      </c>
      <c r="L565" s="42">
        <f t="shared" si="765"/>
        <v>92.024999999999991</v>
      </c>
      <c r="M565" s="43">
        <f>IF(SUM(M566:M567)=0,"",SUM(M566:M567))</f>
        <v>70</v>
      </c>
      <c r="N565" s="43">
        <f t="shared" ref="N565:O565" si="766">IF(SUM(N566:N567)=0,"",SUM(N566:N567))</f>
        <v>1850</v>
      </c>
      <c r="O565" s="43" t="str">
        <f t="shared" si="766"/>
        <v/>
      </c>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row>
    <row r="566" spans="2:38">
      <c r="B566" s="26">
        <v>124</v>
      </c>
      <c r="C566" t="s">
        <v>3</v>
      </c>
      <c r="D566" s="6" t="s">
        <v>90</v>
      </c>
      <c r="E566" s="11"/>
      <c r="F566" s="6" t="str">
        <f t="shared" si="741"/>
        <v>NL</v>
      </c>
      <c r="G566" s="6" t="s">
        <v>90</v>
      </c>
      <c r="H566" s="6"/>
      <c r="I566" s="42">
        <f t="shared" si="758"/>
        <v>67.524999999999991</v>
      </c>
      <c r="J566" s="42">
        <f t="shared" si="758"/>
        <v>67.524999999999991</v>
      </c>
      <c r="K566" s="42">
        <f t="shared" si="758"/>
        <v>67.524999999999991</v>
      </c>
      <c r="L566" s="42">
        <f t="shared" ref="L566:L567" si="767">IF(R566="","",R566/4)</f>
        <v>67.524999999999991</v>
      </c>
      <c r="M566" s="43">
        <f t="shared" ref="M566" si="768">IF(SUM(S566:AB566)=0,"",SUM(S566:AB566))</f>
        <v>70</v>
      </c>
      <c r="N566" s="43" t="str">
        <f t="shared" ref="N566:N573" si="769">IF(SUM(AC566:AG566)=0,"",SUM(AC566:AG566))</f>
        <v/>
      </c>
      <c r="O566" s="43" t="str">
        <f t="shared" ref="O566:O573" si="770">IF(SUM(AH566:AL566)=0,"",SUM(AH566:AL566))</f>
        <v/>
      </c>
      <c r="P566" s="32"/>
      <c r="Q566" s="32"/>
      <c r="R566" s="48">
        <v>270.09999999999997</v>
      </c>
      <c r="S566" s="50" t="s">
        <v>171</v>
      </c>
      <c r="T566" s="50" t="s">
        <v>171</v>
      </c>
      <c r="U566" s="50" t="s">
        <v>171</v>
      </c>
      <c r="V566" s="50" t="s">
        <v>171</v>
      </c>
      <c r="W566" s="50" t="s">
        <v>171</v>
      </c>
      <c r="X566" s="50" t="s">
        <v>171</v>
      </c>
      <c r="Y566" s="50">
        <v>70</v>
      </c>
      <c r="Z566" s="50" t="s">
        <v>171</v>
      </c>
      <c r="AA566" s="50" t="s">
        <v>171</v>
      </c>
      <c r="AB566" s="50" t="s">
        <v>171</v>
      </c>
      <c r="AC566" s="50" t="s">
        <v>171</v>
      </c>
      <c r="AD566" s="50" t="s">
        <v>171</v>
      </c>
      <c r="AE566" s="50" t="s">
        <v>171</v>
      </c>
      <c r="AF566" s="50" t="s">
        <v>171</v>
      </c>
      <c r="AG566" s="50" t="s">
        <v>171</v>
      </c>
      <c r="AH566" s="50" t="s">
        <v>171</v>
      </c>
      <c r="AI566" s="50" t="s">
        <v>171</v>
      </c>
      <c r="AJ566" s="50" t="s">
        <v>171</v>
      </c>
      <c r="AK566" s="50" t="s">
        <v>171</v>
      </c>
      <c r="AL566" s="50" t="s">
        <v>171</v>
      </c>
    </row>
    <row r="567" spans="2:38">
      <c r="B567" s="26">
        <v>129</v>
      </c>
      <c r="C567" t="s">
        <v>4</v>
      </c>
      <c r="D567" s="6" t="s">
        <v>90</v>
      </c>
      <c r="E567" s="11"/>
      <c r="F567" s="6" t="str">
        <f t="shared" si="741"/>
        <v>NL</v>
      </c>
      <c r="G567" s="6" t="s">
        <v>90</v>
      </c>
      <c r="H567" s="6"/>
      <c r="I567" s="42">
        <f t="shared" si="758"/>
        <v>24.5</v>
      </c>
      <c r="J567" s="42">
        <f t="shared" si="758"/>
        <v>24.5</v>
      </c>
      <c r="K567" s="42">
        <f t="shared" si="758"/>
        <v>24.5</v>
      </c>
      <c r="L567" s="42">
        <f t="shared" si="767"/>
        <v>24.5</v>
      </c>
      <c r="M567" s="43" t="str">
        <f t="shared" ref="M567:M573" si="771">IF(SUM(S567:AB567)=0,"",SUM(S567:AB567))</f>
        <v/>
      </c>
      <c r="N567" s="43">
        <f t="shared" si="769"/>
        <v>1850</v>
      </c>
      <c r="O567" s="43" t="str">
        <f t="shared" si="770"/>
        <v/>
      </c>
      <c r="P567" s="32"/>
      <c r="Q567" s="32"/>
      <c r="R567" s="48">
        <v>98</v>
      </c>
      <c r="S567" s="50" t="s">
        <v>171</v>
      </c>
      <c r="T567" s="50" t="s">
        <v>171</v>
      </c>
      <c r="U567" s="50" t="s">
        <v>171</v>
      </c>
      <c r="V567" s="50" t="s">
        <v>171</v>
      </c>
      <c r="W567" s="50" t="s">
        <v>171</v>
      </c>
      <c r="X567" s="50" t="s">
        <v>171</v>
      </c>
      <c r="Y567" s="50" t="s">
        <v>171</v>
      </c>
      <c r="Z567" s="50" t="s">
        <v>171</v>
      </c>
      <c r="AA567" s="50" t="s">
        <v>171</v>
      </c>
      <c r="AB567" s="50" t="s">
        <v>171</v>
      </c>
      <c r="AC567" s="50" t="s">
        <v>171</v>
      </c>
      <c r="AD567" s="50" t="s">
        <v>171</v>
      </c>
      <c r="AE567" s="50" t="s">
        <v>171</v>
      </c>
      <c r="AF567" s="50">
        <v>1850</v>
      </c>
      <c r="AG567" s="50" t="s">
        <v>171</v>
      </c>
      <c r="AH567" s="50" t="s">
        <v>171</v>
      </c>
      <c r="AI567" s="50" t="s">
        <v>171</v>
      </c>
      <c r="AJ567" s="50" t="s">
        <v>171</v>
      </c>
      <c r="AK567" s="50" t="s">
        <v>171</v>
      </c>
      <c r="AL567" s="50" t="s">
        <v>171</v>
      </c>
    </row>
    <row r="568" spans="2:38">
      <c r="B568" s="26">
        <v>135</v>
      </c>
      <c r="C568" s="11" t="s">
        <v>16</v>
      </c>
      <c r="D568" s="6" t="str">
        <f t="shared" ref="D568:D573" si="772">IF(SUM(I568:O568)=0,"\I: ","ELE")</f>
        <v>ELE</v>
      </c>
      <c r="E568" s="11" t="s">
        <v>82</v>
      </c>
      <c r="F568" s="6" t="str">
        <f t="shared" si="741"/>
        <v>NL</v>
      </c>
      <c r="G568" s="22" t="str">
        <f t="shared" ref="G568:G573" si="773">$G$7</f>
        <v>PASTI</v>
      </c>
      <c r="H568" s="6" t="s">
        <v>52</v>
      </c>
      <c r="I568" s="42" t="s">
        <v>224</v>
      </c>
      <c r="J568" s="42" t="s">
        <v>224</v>
      </c>
      <c r="K568" s="42" t="s">
        <v>224</v>
      </c>
      <c r="L568" s="42">
        <f>IF(R568="","",R568)</f>
        <v>458.82699999999954</v>
      </c>
      <c r="M568" s="43">
        <f t="shared" si="771"/>
        <v>1703.5570000000005</v>
      </c>
      <c r="N568" s="43">
        <f t="shared" si="769"/>
        <v>1046.6329999999998</v>
      </c>
      <c r="O568" s="43">
        <f t="shared" si="770"/>
        <v>1743.0549999999998</v>
      </c>
      <c r="P568" s="32"/>
      <c r="Q568" s="32"/>
      <c r="R568" s="48">
        <v>458.82699999999954</v>
      </c>
      <c r="S568" s="50">
        <v>7.6730000000004566</v>
      </c>
      <c r="T568" s="50">
        <v>185.08000000000004</v>
      </c>
      <c r="U568" s="50">
        <v>241</v>
      </c>
      <c r="V568" s="50">
        <v>189.24800000000005</v>
      </c>
      <c r="W568" s="50">
        <v>166.7199999999998</v>
      </c>
      <c r="X568" s="50">
        <v>240.52100000000019</v>
      </c>
      <c r="Y568" s="50">
        <v>199.05500000000006</v>
      </c>
      <c r="Z568" s="50">
        <v>329.86500000000001</v>
      </c>
      <c r="AA568" s="50">
        <v>104.96000000000004</v>
      </c>
      <c r="AB568" s="50">
        <v>39.434999999999718</v>
      </c>
      <c r="AC568" s="50">
        <v>82.599999999999909</v>
      </c>
      <c r="AD568" s="50">
        <v>117.40000000000009</v>
      </c>
      <c r="AE568" s="50">
        <v>285.56500000000005</v>
      </c>
      <c r="AF568" s="50">
        <v>158.97499999999991</v>
      </c>
      <c r="AG568" s="50">
        <v>402.09299999999985</v>
      </c>
      <c r="AH568" s="50">
        <v>290.63000000000056</v>
      </c>
      <c r="AI568" s="50">
        <v>35.734999999999218</v>
      </c>
      <c r="AJ568" s="50">
        <v>797.49</v>
      </c>
      <c r="AK568" s="50">
        <v>306</v>
      </c>
      <c r="AL568" s="50">
        <v>313.2</v>
      </c>
    </row>
    <row r="569" spans="2:38">
      <c r="B569" s="26">
        <v>140</v>
      </c>
      <c r="C569" s="11" t="s">
        <v>17</v>
      </c>
      <c r="D569" s="6" t="str">
        <f t="shared" si="772"/>
        <v>ELE</v>
      </c>
      <c r="E569" s="11" t="s">
        <v>81</v>
      </c>
      <c r="F569" s="6" t="str">
        <f t="shared" si="741"/>
        <v>NL</v>
      </c>
      <c r="G569" s="22" t="str">
        <f t="shared" si="773"/>
        <v>PASTI</v>
      </c>
      <c r="H569" s="6" t="s">
        <v>51</v>
      </c>
      <c r="I569" s="42" t="s">
        <v>224</v>
      </c>
      <c r="J569" s="42" t="s">
        <v>224</v>
      </c>
      <c r="K569" s="42" t="s">
        <v>224</v>
      </c>
      <c r="L569" s="42">
        <f t="shared" ref="L569:L573" si="774">IF(R569="","",R569)</f>
        <v>18.8</v>
      </c>
      <c r="M569" s="43">
        <f t="shared" si="771"/>
        <v>228</v>
      </c>
      <c r="N569" s="43">
        <f t="shared" si="769"/>
        <v>129</v>
      </c>
      <c r="O569" s="43">
        <f t="shared" si="770"/>
        <v>2051</v>
      </c>
      <c r="P569" s="32"/>
      <c r="Q569" s="32"/>
      <c r="R569" s="48">
        <v>18.8</v>
      </c>
      <c r="S569" s="50" t="s">
        <v>171</v>
      </c>
      <c r="T569" s="50" t="s">
        <v>171</v>
      </c>
      <c r="U569" s="50" t="s">
        <v>171</v>
      </c>
      <c r="V569" s="50" t="s">
        <v>171</v>
      </c>
      <c r="W569" s="50" t="s">
        <v>171</v>
      </c>
      <c r="X569" s="50">
        <v>108</v>
      </c>
      <c r="Y569" s="50" t="s">
        <v>171</v>
      </c>
      <c r="Z569" s="50">
        <v>120</v>
      </c>
      <c r="AA569" s="50" t="s">
        <v>171</v>
      </c>
      <c r="AB569" s="50" t="s">
        <v>171</v>
      </c>
      <c r="AC569" s="50" t="s">
        <v>171</v>
      </c>
      <c r="AD569" s="50" t="s">
        <v>171</v>
      </c>
      <c r="AE569" s="50" t="s">
        <v>171</v>
      </c>
      <c r="AF569" s="50" t="s">
        <v>171</v>
      </c>
      <c r="AG569" s="50">
        <v>129</v>
      </c>
      <c r="AH569" s="50">
        <v>600</v>
      </c>
      <c r="AI569" s="50" t="s">
        <v>171</v>
      </c>
      <c r="AJ569" s="50">
        <v>408</v>
      </c>
      <c r="AK569" s="50">
        <v>488</v>
      </c>
      <c r="AL569" s="50">
        <v>555</v>
      </c>
    </row>
    <row r="570" spans="2:38">
      <c r="B570" s="26">
        <v>145</v>
      </c>
      <c r="C570" s="11" t="s">
        <v>18</v>
      </c>
      <c r="D570" s="6" t="str">
        <f t="shared" si="772"/>
        <v>ELE</v>
      </c>
      <c r="E570" s="11" t="s">
        <v>79</v>
      </c>
      <c r="F570" s="6" t="str">
        <f t="shared" si="741"/>
        <v>NL</v>
      </c>
      <c r="G570" s="22" t="str">
        <f t="shared" si="773"/>
        <v>PASTI</v>
      </c>
      <c r="H570" s="6" t="s">
        <v>49</v>
      </c>
      <c r="I570" s="42" t="s">
        <v>224</v>
      </c>
      <c r="J570" s="42" t="s">
        <v>224</v>
      </c>
      <c r="K570" s="42" t="s">
        <v>224</v>
      </c>
      <c r="L570" s="42">
        <f t="shared" si="774"/>
        <v>13</v>
      </c>
      <c r="M570" s="43">
        <f t="shared" si="771"/>
        <v>77</v>
      </c>
      <c r="N570" s="43">
        <f t="shared" si="769"/>
        <v>1425</v>
      </c>
      <c r="O570" s="43">
        <f t="shared" si="770"/>
        <v>1234</v>
      </c>
      <c r="P570" s="32"/>
      <c r="Q570" s="32"/>
      <c r="R570" s="48">
        <v>13</v>
      </c>
      <c r="S570" s="50">
        <v>8</v>
      </c>
      <c r="T570" s="50">
        <v>5</v>
      </c>
      <c r="U570" s="50">
        <v>19.999999999999996</v>
      </c>
      <c r="V570" s="50">
        <v>4</v>
      </c>
      <c r="W570" s="50">
        <v>1</v>
      </c>
      <c r="X570" s="50">
        <v>2</v>
      </c>
      <c r="Y570" s="50">
        <v>1</v>
      </c>
      <c r="Z570" s="50">
        <v>5</v>
      </c>
      <c r="AA570" s="50">
        <v>9.9999999999999929</v>
      </c>
      <c r="AB570" s="50">
        <v>21</v>
      </c>
      <c r="AC570" s="50">
        <v>59</v>
      </c>
      <c r="AD570" s="50">
        <v>220</v>
      </c>
      <c r="AE570" s="50">
        <v>377</v>
      </c>
      <c r="AF570" s="50">
        <v>302</v>
      </c>
      <c r="AG570" s="50">
        <v>467</v>
      </c>
      <c r="AH570" s="50">
        <v>534</v>
      </c>
      <c r="AI570" s="50">
        <v>700</v>
      </c>
      <c r="AJ570" s="50" t="s">
        <v>171</v>
      </c>
      <c r="AK570" s="50" t="s">
        <v>171</v>
      </c>
      <c r="AL570" s="50" t="s">
        <v>171</v>
      </c>
    </row>
    <row r="571" spans="2:38">
      <c r="B571" s="26">
        <v>150</v>
      </c>
      <c r="C571" s="11" t="s">
        <v>19</v>
      </c>
      <c r="D571" s="6" t="str">
        <f t="shared" si="772"/>
        <v xml:space="preserve">\I: </v>
      </c>
      <c r="E571" s="11" t="s">
        <v>80</v>
      </c>
      <c r="F571" s="6" t="str">
        <f t="shared" si="741"/>
        <v>NL</v>
      </c>
      <c r="G571" s="22" t="str">
        <f t="shared" si="773"/>
        <v>PASTI</v>
      </c>
      <c r="H571" s="6" t="s">
        <v>50</v>
      </c>
      <c r="I571" s="42" t="s">
        <v>224</v>
      </c>
      <c r="J571" s="42" t="s">
        <v>224</v>
      </c>
      <c r="K571" s="42" t="s">
        <v>224</v>
      </c>
      <c r="L571" s="42" t="str">
        <f t="shared" si="774"/>
        <v/>
      </c>
      <c r="M571" s="43" t="str">
        <f t="shared" si="771"/>
        <v/>
      </c>
      <c r="N571" s="43" t="str">
        <f t="shared" si="769"/>
        <v/>
      </c>
      <c r="O571" s="43" t="str">
        <f t="shared" si="770"/>
        <v/>
      </c>
      <c r="P571" s="32"/>
      <c r="Q571" s="32"/>
      <c r="R571" s="48" t="s">
        <v>171</v>
      </c>
      <c r="S571" s="50" t="s">
        <v>171</v>
      </c>
      <c r="T571" s="50" t="s">
        <v>171</v>
      </c>
      <c r="U571" s="50" t="s">
        <v>171</v>
      </c>
      <c r="V571" s="50" t="s">
        <v>171</v>
      </c>
      <c r="W571" s="50" t="s">
        <v>171</v>
      </c>
      <c r="X571" s="50" t="s">
        <v>171</v>
      </c>
      <c r="Y571" s="50" t="s">
        <v>171</v>
      </c>
      <c r="Z571" s="50" t="s">
        <v>171</v>
      </c>
      <c r="AA571" s="50" t="s">
        <v>171</v>
      </c>
      <c r="AB571" s="50" t="s">
        <v>171</v>
      </c>
      <c r="AC571" s="50" t="s">
        <v>171</v>
      </c>
      <c r="AD571" s="50" t="s">
        <v>171</v>
      </c>
      <c r="AE571" s="50" t="s">
        <v>171</v>
      </c>
      <c r="AF571" s="50" t="s">
        <v>171</v>
      </c>
      <c r="AG571" s="50" t="s">
        <v>171</v>
      </c>
      <c r="AH571" s="50" t="s">
        <v>171</v>
      </c>
      <c r="AI571" s="50" t="s">
        <v>171</v>
      </c>
      <c r="AJ571" s="50" t="s">
        <v>171</v>
      </c>
      <c r="AK571" s="50" t="s">
        <v>171</v>
      </c>
      <c r="AL571" s="50" t="s">
        <v>171</v>
      </c>
    </row>
    <row r="572" spans="2:38">
      <c r="B572" s="26">
        <v>155</v>
      </c>
      <c r="C572" s="11" t="s">
        <v>20</v>
      </c>
      <c r="D572" s="6" t="str">
        <f t="shared" si="772"/>
        <v xml:space="preserve">\I: </v>
      </c>
      <c r="E572" s="11" t="s">
        <v>72</v>
      </c>
      <c r="F572" s="6" t="str">
        <f t="shared" si="741"/>
        <v>NL</v>
      </c>
      <c r="G572" s="22" t="str">
        <f t="shared" si="773"/>
        <v>PASTI</v>
      </c>
      <c r="H572" s="6" t="s">
        <v>42</v>
      </c>
      <c r="I572" s="42" t="s">
        <v>224</v>
      </c>
      <c r="J572" s="42" t="s">
        <v>224</v>
      </c>
      <c r="K572" s="42" t="s">
        <v>224</v>
      </c>
      <c r="L572" s="42" t="str">
        <f t="shared" si="774"/>
        <v/>
      </c>
      <c r="M572" s="43" t="str">
        <f t="shared" si="771"/>
        <v/>
      </c>
      <c r="N572" s="43" t="str">
        <f t="shared" si="769"/>
        <v/>
      </c>
      <c r="O572" s="43" t="str">
        <f t="shared" si="770"/>
        <v/>
      </c>
      <c r="P572" s="32"/>
      <c r="Q572" s="32"/>
      <c r="R572" s="48" t="s">
        <v>171</v>
      </c>
      <c r="S572" s="50" t="s">
        <v>171</v>
      </c>
      <c r="T572" s="50" t="s">
        <v>171</v>
      </c>
      <c r="U572" s="50" t="s">
        <v>171</v>
      </c>
      <c r="V572" s="50" t="s">
        <v>171</v>
      </c>
      <c r="W572" s="50" t="s">
        <v>171</v>
      </c>
      <c r="X572" s="50" t="s">
        <v>171</v>
      </c>
      <c r="Y572" s="50" t="s">
        <v>171</v>
      </c>
      <c r="Z572" s="50" t="s">
        <v>171</v>
      </c>
      <c r="AA572" s="50" t="s">
        <v>171</v>
      </c>
      <c r="AB572" s="50" t="s">
        <v>171</v>
      </c>
      <c r="AC572" s="50" t="s">
        <v>171</v>
      </c>
      <c r="AD572" s="50" t="s">
        <v>171</v>
      </c>
      <c r="AE572" s="50" t="s">
        <v>171</v>
      </c>
      <c r="AF572" s="50" t="s">
        <v>171</v>
      </c>
      <c r="AG572" s="50" t="s">
        <v>171</v>
      </c>
      <c r="AH572" s="50" t="s">
        <v>171</v>
      </c>
      <c r="AI572" s="50" t="s">
        <v>171</v>
      </c>
      <c r="AJ572" s="50" t="s">
        <v>171</v>
      </c>
      <c r="AK572" s="50" t="s">
        <v>171</v>
      </c>
      <c r="AL572" s="50" t="s">
        <v>171</v>
      </c>
    </row>
    <row r="573" spans="2:38">
      <c r="B573" s="60">
        <v>160</v>
      </c>
      <c r="C573" s="61" t="s">
        <v>21</v>
      </c>
      <c r="D573" s="5" t="str">
        <f t="shared" si="772"/>
        <v>ELE</v>
      </c>
      <c r="E573" s="61" t="s">
        <v>170</v>
      </c>
      <c r="F573" s="5" t="str">
        <f t="shared" si="741"/>
        <v>NL</v>
      </c>
      <c r="G573" s="36" t="str">
        <f t="shared" si="773"/>
        <v>PASTI</v>
      </c>
      <c r="H573" s="5" t="s">
        <v>169</v>
      </c>
      <c r="I573" s="52" t="s">
        <v>224</v>
      </c>
      <c r="J573" s="52" t="s">
        <v>224</v>
      </c>
      <c r="K573" s="52" t="s">
        <v>224</v>
      </c>
      <c r="L573" s="52" t="str">
        <f t="shared" si="774"/>
        <v/>
      </c>
      <c r="M573" s="44" t="str">
        <f t="shared" si="771"/>
        <v/>
      </c>
      <c r="N573" s="44">
        <f t="shared" si="769"/>
        <v>1.2</v>
      </c>
      <c r="O573" s="44" t="str">
        <f t="shared" si="770"/>
        <v/>
      </c>
      <c r="P573" s="32"/>
      <c r="Q573" s="32"/>
      <c r="R573" s="49" t="s">
        <v>171</v>
      </c>
      <c r="S573" s="51" t="s">
        <v>171</v>
      </c>
      <c r="T573" s="51" t="s">
        <v>171</v>
      </c>
      <c r="U573" s="51" t="s">
        <v>171</v>
      </c>
      <c r="V573" s="51" t="s">
        <v>171</v>
      </c>
      <c r="W573" s="51" t="s">
        <v>171</v>
      </c>
      <c r="X573" s="51" t="s">
        <v>171</v>
      </c>
      <c r="Y573" s="51" t="s">
        <v>171</v>
      </c>
      <c r="Z573" s="51" t="s">
        <v>171</v>
      </c>
      <c r="AA573" s="51" t="s">
        <v>171</v>
      </c>
      <c r="AB573" s="51" t="s">
        <v>171</v>
      </c>
      <c r="AC573" s="51" t="s">
        <v>171</v>
      </c>
      <c r="AD573" s="51" t="s">
        <v>171</v>
      </c>
      <c r="AE573" s="51" t="s">
        <v>171</v>
      </c>
      <c r="AF573" s="51" t="s">
        <v>171</v>
      </c>
      <c r="AG573" s="51">
        <v>1.2</v>
      </c>
      <c r="AH573" s="51" t="s">
        <v>171</v>
      </c>
      <c r="AI573" s="51" t="s">
        <v>171</v>
      </c>
      <c r="AJ573" s="51" t="s">
        <v>171</v>
      </c>
      <c r="AK573" s="51" t="s">
        <v>171</v>
      </c>
      <c r="AL573" s="51" t="s">
        <v>171</v>
      </c>
    </row>
    <row r="574" spans="2:38">
      <c r="B574" s="26">
        <v>9</v>
      </c>
      <c r="C574" t="s">
        <v>1</v>
      </c>
      <c r="D574" s="6" t="str">
        <f>IF(SUM(I574:O574)=0,"\I: ","ELE")</f>
        <v xml:space="preserve">\I: </v>
      </c>
      <c r="E574" s="11" t="s">
        <v>70</v>
      </c>
      <c r="F574" s="34" t="s">
        <v>122</v>
      </c>
      <c r="G574" s="22" t="str">
        <f>$G$7</f>
        <v>PASTI</v>
      </c>
      <c r="H574" s="22" t="s">
        <v>40</v>
      </c>
      <c r="I574" s="42" t="str">
        <f>$L574</f>
        <v/>
      </c>
      <c r="J574" s="42" t="str">
        <f>$L574</f>
        <v/>
      </c>
      <c r="K574" s="42" t="str">
        <f>$L574</f>
        <v/>
      </c>
      <c r="L574" s="42" t="str">
        <f>IF(R574="","",R574/4)</f>
        <v/>
      </c>
      <c r="M574" s="43" t="str">
        <f>IF(SUM(S574:AB574)=0,"",SUM(S574:AB574))</f>
        <v/>
      </c>
      <c r="N574" s="43" t="str">
        <f>IF(SUM(AC574:AG574)=0,"",SUM(AC574:AG574))</f>
        <v/>
      </c>
      <c r="O574" s="43" t="str">
        <f>IF(SUM(AH574:AL574)=0,"",SUM(AH574:AL574))</f>
        <v/>
      </c>
      <c r="P574" s="32"/>
      <c r="Q574" s="32"/>
      <c r="R574" s="48" t="s">
        <v>171</v>
      </c>
      <c r="S574" s="50" t="s">
        <v>171</v>
      </c>
      <c r="T574" s="50" t="s">
        <v>171</v>
      </c>
      <c r="U574" s="50" t="s">
        <v>171</v>
      </c>
      <c r="V574" s="50" t="s">
        <v>171</v>
      </c>
      <c r="W574" s="50" t="s">
        <v>171</v>
      </c>
      <c r="X574" s="50" t="s">
        <v>171</v>
      </c>
      <c r="Y574" s="50" t="s">
        <v>171</v>
      </c>
      <c r="Z574" s="50" t="s">
        <v>171</v>
      </c>
      <c r="AA574" s="50" t="s">
        <v>171</v>
      </c>
      <c r="AB574" s="50" t="s">
        <v>171</v>
      </c>
      <c r="AC574" s="50" t="s">
        <v>171</v>
      </c>
      <c r="AD574" s="50" t="s">
        <v>171</v>
      </c>
      <c r="AE574" s="50" t="s">
        <v>171</v>
      </c>
      <c r="AF574" s="50" t="s">
        <v>171</v>
      </c>
      <c r="AG574" s="50" t="s">
        <v>171</v>
      </c>
      <c r="AH574" s="50" t="s">
        <v>171</v>
      </c>
      <c r="AI574" s="50" t="s">
        <v>171</v>
      </c>
      <c r="AJ574" s="50" t="s">
        <v>171</v>
      </c>
      <c r="AK574" s="50" t="s">
        <v>171</v>
      </c>
      <c r="AL574" s="50" t="s">
        <v>171</v>
      </c>
    </row>
    <row r="575" spans="2:38">
      <c r="B575" s="26"/>
      <c r="C575" s="23" t="s">
        <v>92</v>
      </c>
      <c r="D575" s="6" t="str">
        <f t="shared" ref="D575" si="775">IF(SUM(I575:O575)=0,"\I: ","ELE")</f>
        <v>ELE</v>
      </c>
      <c r="E575" s="11" t="s">
        <v>71</v>
      </c>
      <c r="F575" s="6" t="str">
        <f>F574</f>
        <v>PL</v>
      </c>
      <c r="G575" s="22" t="str">
        <f>$G$7</f>
        <v>PASTI</v>
      </c>
      <c r="H575" t="s">
        <v>41</v>
      </c>
      <c r="I575" s="42">
        <f>IF(SUM(I576:I578)=0,"",SUM(I576:I578))</f>
        <v>1670.4</v>
      </c>
      <c r="J575" s="42">
        <f t="shared" ref="J575:L575" si="776">IF(SUM(J576:J578)=0,"",SUM(J576:J578))</f>
        <v>1670.4</v>
      </c>
      <c r="K575" s="42">
        <f t="shared" si="776"/>
        <v>1670.4</v>
      </c>
      <c r="L575" s="42">
        <f t="shared" si="776"/>
        <v>1670.4</v>
      </c>
      <c r="M575" s="43">
        <f>IF(SUM(M576:M578)=0,"",SUM(M576:M578))</f>
        <v>746</v>
      </c>
      <c r="N575" s="43" t="str">
        <f t="shared" ref="N575:O575" si="777">IF(SUM(N576:N578)=0,"",SUM(N576:N578))</f>
        <v/>
      </c>
      <c r="O575" s="43">
        <f t="shared" si="777"/>
        <v>3585</v>
      </c>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row>
    <row r="576" spans="2:38">
      <c r="B576" s="26">
        <v>14</v>
      </c>
      <c r="C576" s="30" t="s">
        <v>2</v>
      </c>
      <c r="D576" s="6" t="s">
        <v>90</v>
      </c>
      <c r="E576" s="26"/>
      <c r="F576" s="6" t="str">
        <f t="shared" ref="F576:F600" si="778">F575</f>
        <v>PL</v>
      </c>
      <c r="G576" s="6" t="s">
        <v>90</v>
      </c>
      <c r="H576" s="28"/>
      <c r="I576" s="33" t="str">
        <f>$L576</f>
        <v/>
      </c>
      <c r="J576" s="33" t="str">
        <f t="shared" ref="I576:K578" si="779">$L576</f>
        <v/>
      </c>
      <c r="K576" s="33" t="str">
        <f t="shared" si="779"/>
        <v/>
      </c>
      <c r="L576" s="33" t="str">
        <f>IF(R576="","",R576/4)</f>
        <v/>
      </c>
      <c r="M576" s="33">
        <f>IF(SUM(S576:AB576)=0,"",SUM(S576:AB576))</f>
        <v>440</v>
      </c>
      <c r="N576" s="33" t="str">
        <f>IF(SUM(AC576:AG576)=0,"",SUM(AC576:AG576))</f>
        <v/>
      </c>
      <c r="O576" s="33">
        <f>IF(SUM(AH576:AL576)=0,"",SUM(AH576:AL576))</f>
        <v>1865</v>
      </c>
      <c r="P576" s="33"/>
      <c r="Q576" s="33"/>
      <c r="R576" s="48" t="s">
        <v>171</v>
      </c>
      <c r="S576" s="50" t="s">
        <v>171</v>
      </c>
      <c r="T576" s="50" t="s">
        <v>171</v>
      </c>
      <c r="U576" s="50" t="s">
        <v>171</v>
      </c>
      <c r="V576" s="50" t="s">
        <v>171</v>
      </c>
      <c r="W576" s="50" t="s">
        <v>171</v>
      </c>
      <c r="X576" s="50" t="s">
        <v>171</v>
      </c>
      <c r="Y576" s="50" t="s">
        <v>171</v>
      </c>
      <c r="Z576" s="50">
        <v>440</v>
      </c>
      <c r="AA576" s="50" t="s">
        <v>171</v>
      </c>
      <c r="AB576" s="50" t="s">
        <v>171</v>
      </c>
      <c r="AC576" s="50" t="s">
        <v>171</v>
      </c>
      <c r="AD576" s="50" t="s">
        <v>171</v>
      </c>
      <c r="AE576" s="50" t="s">
        <v>171</v>
      </c>
      <c r="AF576" s="50" t="s">
        <v>171</v>
      </c>
      <c r="AG576" s="50" t="s">
        <v>171</v>
      </c>
      <c r="AH576" s="50" t="s">
        <v>171</v>
      </c>
      <c r="AI576" s="50">
        <v>1010</v>
      </c>
      <c r="AJ576" s="50">
        <v>855</v>
      </c>
      <c r="AK576" s="50" t="s">
        <v>171</v>
      </c>
      <c r="AL576" s="50" t="s">
        <v>171</v>
      </c>
    </row>
    <row r="577" spans="2:38">
      <c r="B577" s="26">
        <v>19</v>
      </c>
      <c r="C577" s="30" t="s">
        <v>99</v>
      </c>
      <c r="D577" s="6" t="s">
        <v>90</v>
      </c>
      <c r="E577" s="26"/>
      <c r="F577" s="6" t="str">
        <f t="shared" si="778"/>
        <v>PL</v>
      </c>
      <c r="G577" s="6" t="s">
        <v>90</v>
      </c>
      <c r="H577" s="28"/>
      <c r="I577" s="33" t="str">
        <f t="shared" si="779"/>
        <v/>
      </c>
      <c r="J577" s="33" t="str">
        <f t="shared" si="779"/>
        <v/>
      </c>
      <c r="K577" s="33" t="str">
        <f t="shared" si="779"/>
        <v/>
      </c>
      <c r="L577" s="33" t="str">
        <f>IF(R577="","",R577/4)</f>
        <v/>
      </c>
      <c r="M577" s="33" t="str">
        <f t="shared" ref="M577:M578" si="780">IF(SUM(S577:AB577)=0,"",SUM(S577:AB577))</f>
        <v/>
      </c>
      <c r="N577" s="33" t="str">
        <f t="shared" ref="N577:N578" si="781">IF(SUM(AC577:AG577)=0,"",SUM(AC577:AG577))</f>
        <v/>
      </c>
      <c r="O577" s="33" t="str">
        <f t="shared" ref="O577:O578" si="782">IF(SUM(AH577:AL577)=0,"",SUM(AH577:AL577))</f>
        <v/>
      </c>
      <c r="P577" s="33"/>
      <c r="Q577" s="33"/>
      <c r="R577" s="48" t="s">
        <v>171</v>
      </c>
      <c r="S577" s="50" t="s">
        <v>171</v>
      </c>
      <c r="T577" s="50" t="s">
        <v>171</v>
      </c>
      <c r="U577" s="50" t="s">
        <v>171</v>
      </c>
      <c r="V577" s="50" t="s">
        <v>171</v>
      </c>
      <c r="W577" s="50" t="s">
        <v>171</v>
      </c>
      <c r="X577" s="50" t="s">
        <v>171</v>
      </c>
      <c r="Y577" s="50" t="s">
        <v>171</v>
      </c>
      <c r="Z577" s="50" t="s">
        <v>171</v>
      </c>
      <c r="AA577" s="50" t="s">
        <v>171</v>
      </c>
      <c r="AB577" s="50" t="s">
        <v>171</v>
      </c>
      <c r="AC577" s="50" t="s">
        <v>171</v>
      </c>
      <c r="AD577" s="50" t="s">
        <v>171</v>
      </c>
      <c r="AE577" s="50" t="s">
        <v>171</v>
      </c>
      <c r="AF577" s="50" t="s">
        <v>171</v>
      </c>
      <c r="AG577" s="50" t="s">
        <v>171</v>
      </c>
      <c r="AH577" s="50" t="s">
        <v>171</v>
      </c>
      <c r="AI577" s="50" t="s">
        <v>171</v>
      </c>
      <c r="AJ577" s="50" t="s">
        <v>171</v>
      </c>
      <c r="AK577" s="50" t="s">
        <v>171</v>
      </c>
      <c r="AL577" s="50" t="s">
        <v>171</v>
      </c>
    </row>
    <row r="578" spans="2:38">
      <c r="B578" s="26">
        <v>24</v>
      </c>
      <c r="C578" s="30" t="s">
        <v>4</v>
      </c>
      <c r="D578" s="6" t="s">
        <v>90</v>
      </c>
      <c r="E578" s="26"/>
      <c r="F578" s="6" t="str">
        <f t="shared" si="778"/>
        <v>PL</v>
      </c>
      <c r="G578" s="6" t="s">
        <v>90</v>
      </c>
      <c r="H578" s="28"/>
      <c r="I578" s="33">
        <f t="shared" si="779"/>
        <v>1670.4</v>
      </c>
      <c r="J578" s="33">
        <f t="shared" si="779"/>
        <v>1670.4</v>
      </c>
      <c r="K578" s="33">
        <f t="shared" si="779"/>
        <v>1670.4</v>
      </c>
      <c r="L578" s="33">
        <f>IF(R578="","",R578/4)</f>
        <v>1670.4</v>
      </c>
      <c r="M578" s="33">
        <f t="shared" si="780"/>
        <v>306</v>
      </c>
      <c r="N578" s="33" t="str">
        <f t="shared" si="781"/>
        <v/>
      </c>
      <c r="O578" s="33">
        <f t="shared" si="782"/>
        <v>1720</v>
      </c>
      <c r="P578" s="33"/>
      <c r="Q578" s="33"/>
      <c r="R578" s="48">
        <v>6681.6</v>
      </c>
      <c r="S578" s="50" t="s">
        <v>171</v>
      </c>
      <c r="T578" s="50" t="s">
        <v>171</v>
      </c>
      <c r="U578" s="50" t="s">
        <v>171</v>
      </c>
      <c r="V578" s="50">
        <v>306</v>
      </c>
      <c r="W578" s="50" t="s">
        <v>171</v>
      </c>
      <c r="X578" s="50" t="s">
        <v>171</v>
      </c>
      <c r="Y578" s="50" t="s">
        <v>171</v>
      </c>
      <c r="Z578" s="50" t="s">
        <v>171</v>
      </c>
      <c r="AA578" s="50" t="s">
        <v>171</v>
      </c>
      <c r="AB578" s="50" t="s">
        <v>171</v>
      </c>
      <c r="AC578" s="50" t="s">
        <v>171</v>
      </c>
      <c r="AD578" s="50" t="s">
        <v>171</v>
      </c>
      <c r="AE578" s="50" t="s">
        <v>171</v>
      </c>
      <c r="AF578" s="50" t="s">
        <v>171</v>
      </c>
      <c r="AG578" s="50" t="s">
        <v>171</v>
      </c>
      <c r="AH578" s="50" t="s">
        <v>171</v>
      </c>
      <c r="AI578" s="50" t="s">
        <v>171</v>
      </c>
      <c r="AJ578" s="50">
        <v>855</v>
      </c>
      <c r="AK578" s="50">
        <v>865</v>
      </c>
      <c r="AL578" s="50" t="s">
        <v>171</v>
      </c>
    </row>
    <row r="579" spans="2:38">
      <c r="B579" s="26"/>
      <c r="C579" s="23" t="s">
        <v>92</v>
      </c>
      <c r="D579" s="6" t="str">
        <f t="shared" ref="D579" si="783">IF(SUM(I579:O579)=0,"\I: ","ELE")</f>
        <v>ELE</v>
      </c>
      <c r="E579" s="11" t="s">
        <v>75</v>
      </c>
      <c r="F579" s="6" t="str">
        <f t="shared" si="778"/>
        <v>PL</v>
      </c>
      <c r="G579" s="22" t="str">
        <f>$G$7</f>
        <v>PASTI</v>
      </c>
      <c r="H579" t="s">
        <v>45</v>
      </c>
      <c r="I579" s="42">
        <f>IF(SUM(I580:I582)=0,"",SUM(I580:I582))</f>
        <v>1805.75</v>
      </c>
      <c r="J579" s="42">
        <f t="shared" ref="J579:K579" si="784">IF(SUM(J580:J582)=0,"",SUM(J580:J582))</f>
        <v>1805.75</v>
      </c>
      <c r="K579" s="42">
        <f t="shared" si="784"/>
        <v>1805.75</v>
      </c>
      <c r="L579" s="42">
        <f>IF(SUM(L580:L582)=0,"",SUM(L580:L582))</f>
        <v>1805.75</v>
      </c>
      <c r="M579" s="43">
        <f>IF(SUM(M580:M582)=0,"",SUM(M580:M582))</f>
        <v>672</v>
      </c>
      <c r="N579" s="43">
        <f>IF(SUM(N580:N582)=0,"",SUM(N580:N582))</f>
        <v>815</v>
      </c>
      <c r="O579" s="43">
        <f>IF(SUM(O580:O582)=0,"",SUM(O580:O582))</f>
        <v>476.8</v>
      </c>
      <c r="P579" s="32"/>
      <c r="Q579" s="32"/>
      <c r="R579" s="43"/>
      <c r="S579" s="43"/>
      <c r="T579" s="43"/>
      <c r="U579" s="43"/>
      <c r="V579" s="43"/>
      <c r="W579" s="43"/>
      <c r="X579" s="43"/>
      <c r="Y579" s="43"/>
      <c r="Z579" s="43"/>
      <c r="AA579" s="43"/>
      <c r="AB579" s="43" t="s">
        <v>171</v>
      </c>
      <c r="AC579" s="43"/>
      <c r="AD579" s="43"/>
      <c r="AE579" s="43"/>
      <c r="AF579" s="43"/>
      <c r="AG579" s="43" t="s">
        <v>171</v>
      </c>
      <c r="AH579" s="43"/>
      <c r="AI579" s="43"/>
      <c r="AJ579" s="43"/>
      <c r="AK579" s="43"/>
      <c r="AL579" s="43"/>
    </row>
    <row r="580" spans="2:38">
      <c r="B580" s="26">
        <v>35</v>
      </c>
      <c r="C580" s="30" t="s">
        <v>2</v>
      </c>
      <c r="D580" s="6" t="s">
        <v>90</v>
      </c>
      <c r="E580" s="26"/>
      <c r="F580" s="6" t="str">
        <f t="shared" si="778"/>
        <v>PL</v>
      </c>
      <c r="G580" s="6" t="s">
        <v>90</v>
      </c>
      <c r="H580" s="28"/>
      <c r="I580" s="33" t="str">
        <f t="shared" ref="I580:K584" si="785">$L580</f>
        <v/>
      </c>
      <c r="J580" s="33" t="str">
        <f t="shared" si="785"/>
        <v/>
      </c>
      <c r="K580" s="33" t="str">
        <f t="shared" si="785"/>
        <v/>
      </c>
      <c r="L580" s="33" t="str">
        <f>IF(R580="","",R580/4)</f>
        <v/>
      </c>
      <c r="M580" s="33">
        <f>IF(SUM(S580:AB580)=0,"",SUM(S580:AB580))</f>
        <v>446</v>
      </c>
      <c r="N580" s="33">
        <f>IF(SUM(AC580:AG580)=0,"",SUM(AC580:AG580))</f>
        <v>815</v>
      </c>
      <c r="O580" s="33" t="str">
        <f>IF(SUM(AH580:AL580)=0,"",SUM(AH580:AL580))</f>
        <v/>
      </c>
      <c r="P580" s="33"/>
      <c r="Q580" s="33"/>
      <c r="R580" s="48" t="s">
        <v>171</v>
      </c>
      <c r="S580" s="50" t="s">
        <v>171</v>
      </c>
      <c r="T580" s="50" t="s">
        <v>171</v>
      </c>
      <c r="U580" s="50" t="s">
        <v>171</v>
      </c>
      <c r="V580" s="50" t="s">
        <v>171</v>
      </c>
      <c r="W580" s="50" t="s">
        <v>171</v>
      </c>
      <c r="X580" s="50" t="s">
        <v>171</v>
      </c>
      <c r="Y580" s="50">
        <v>446</v>
      </c>
      <c r="Z580" s="50" t="s">
        <v>171</v>
      </c>
      <c r="AA580" s="50" t="s">
        <v>171</v>
      </c>
      <c r="AB580" s="50" t="s">
        <v>171</v>
      </c>
      <c r="AC580" s="50">
        <v>815</v>
      </c>
      <c r="AD580" s="50" t="s">
        <v>171</v>
      </c>
      <c r="AE580" s="50" t="s">
        <v>171</v>
      </c>
      <c r="AF580" s="50" t="s">
        <v>171</v>
      </c>
      <c r="AG580" s="50" t="s">
        <v>171</v>
      </c>
      <c r="AH580" s="50" t="s">
        <v>171</v>
      </c>
      <c r="AI580" s="50" t="s">
        <v>171</v>
      </c>
      <c r="AJ580" s="50" t="s">
        <v>171</v>
      </c>
      <c r="AK580" s="50" t="s">
        <v>171</v>
      </c>
      <c r="AL580" s="50" t="s">
        <v>171</v>
      </c>
    </row>
    <row r="581" spans="2:38">
      <c r="B581" s="26">
        <v>40</v>
      </c>
      <c r="C581" s="30" t="s">
        <v>99</v>
      </c>
      <c r="D581" s="6" t="s">
        <v>90</v>
      </c>
      <c r="E581" s="26"/>
      <c r="F581" s="6" t="str">
        <f t="shared" si="778"/>
        <v>PL</v>
      </c>
      <c r="G581" s="6" t="s">
        <v>90</v>
      </c>
      <c r="H581" s="28"/>
      <c r="I581" s="33" t="str">
        <f t="shared" si="785"/>
        <v/>
      </c>
      <c r="J581" s="33" t="str">
        <f t="shared" si="785"/>
        <v/>
      </c>
      <c r="K581" s="33" t="str">
        <f t="shared" si="785"/>
        <v/>
      </c>
      <c r="L581" s="33" t="str">
        <f>IF(R581="","",R581/4)</f>
        <v/>
      </c>
      <c r="M581" s="33" t="str">
        <f t="shared" ref="M581:M582" si="786">IF(SUM(S581:AB581)=0,"",SUM(S581:AB581))</f>
        <v/>
      </c>
      <c r="N581" s="33" t="str">
        <f t="shared" ref="N581:N582" si="787">IF(SUM(AC581:AG581)=0,"",SUM(AC581:AG581))</f>
        <v/>
      </c>
      <c r="O581" s="33" t="str">
        <f t="shared" ref="O581:O582" si="788">IF(SUM(AH581:AL581)=0,"",SUM(AH581:AL581))</f>
        <v/>
      </c>
      <c r="P581" s="33"/>
      <c r="Q581" s="33"/>
      <c r="R581" s="48" t="s">
        <v>171</v>
      </c>
      <c r="S581" s="50" t="s">
        <v>171</v>
      </c>
      <c r="T581" s="50" t="s">
        <v>171</v>
      </c>
      <c r="U581" s="50" t="s">
        <v>171</v>
      </c>
      <c r="V581" s="50" t="s">
        <v>171</v>
      </c>
      <c r="W581" s="50" t="s">
        <v>171</v>
      </c>
      <c r="X581" s="50" t="s">
        <v>171</v>
      </c>
      <c r="Y581" s="50" t="s">
        <v>171</v>
      </c>
      <c r="Z581" s="50" t="s">
        <v>171</v>
      </c>
      <c r="AA581" s="50" t="s">
        <v>171</v>
      </c>
      <c r="AB581" s="50" t="s">
        <v>171</v>
      </c>
      <c r="AC581" s="50" t="s">
        <v>171</v>
      </c>
      <c r="AD581" s="50" t="s">
        <v>171</v>
      </c>
      <c r="AE581" s="50" t="s">
        <v>171</v>
      </c>
      <c r="AF581" s="50" t="s">
        <v>171</v>
      </c>
      <c r="AG581" s="50" t="s">
        <v>171</v>
      </c>
      <c r="AH581" s="50" t="s">
        <v>171</v>
      </c>
      <c r="AI581" s="50" t="s">
        <v>171</v>
      </c>
      <c r="AJ581" s="50" t="s">
        <v>171</v>
      </c>
      <c r="AK581" s="50" t="s">
        <v>171</v>
      </c>
      <c r="AL581" s="50" t="s">
        <v>171</v>
      </c>
    </row>
    <row r="582" spans="2:38">
      <c r="B582" s="26">
        <v>45</v>
      </c>
      <c r="C582" s="30" t="s">
        <v>4</v>
      </c>
      <c r="D582" s="6" t="s">
        <v>90</v>
      </c>
      <c r="E582" s="26"/>
      <c r="F582" s="6" t="str">
        <f t="shared" si="778"/>
        <v>PL</v>
      </c>
      <c r="G582" s="6" t="s">
        <v>90</v>
      </c>
      <c r="H582" s="28"/>
      <c r="I582" s="33">
        <f t="shared" si="785"/>
        <v>1805.75</v>
      </c>
      <c r="J582" s="33">
        <f t="shared" si="785"/>
        <v>1805.75</v>
      </c>
      <c r="K582" s="33">
        <f t="shared" si="785"/>
        <v>1805.75</v>
      </c>
      <c r="L582" s="33">
        <f>IF(R582="","",R582/4)</f>
        <v>1805.75</v>
      </c>
      <c r="M582" s="33">
        <f t="shared" si="786"/>
        <v>226</v>
      </c>
      <c r="N582" s="33" t="str">
        <f t="shared" si="787"/>
        <v/>
      </c>
      <c r="O582" s="33">
        <f t="shared" si="788"/>
        <v>476.8</v>
      </c>
      <c r="P582" s="33"/>
      <c r="Q582" s="33"/>
      <c r="R582" s="48">
        <v>7223</v>
      </c>
      <c r="S582" s="50" t="s">
        <v>171</v>
      </c>
      <c r="T582" s="50" t="s">
        <v>171</v>
      </c>
      <c r="U582" s="50">
        <v>226</v>
      </c>
      <c r="V582" s="50" t="s">
        <v>171</v>
      </c>
      <c r="W582" s="50" t="s">
        <v>171</v>
      </c>
      <c r="X582" s="50" t="s">
        <v>171</v>
      </c>
      <c r="Y582" s="50" t="s">
        <v>171</v>
      </c>
      <c r="Z582" s="50" t="s">
        <v>171</v>
      </c>
      <c r="AA582" s="50" t="s">
        <v>171</v>
      </c>
      <c r="AB582" s="50" t="s">
        <v>171</v>
      </c>
      <c r="AC582" s="50" t="s">
        <v>171</v>
      </c>
      <c r="AD582" s="50" t="s">
        <v>171</v>
      </c>
      <c r="AE582" s="50" t="s">
        <v>171</v>
      </c>
      <c r="AF582" s="50" t="s">
        <v>171</v>
      </c>
      <c r="AG582" s="50" t="s">
        <v>171</v>
      </c>
      <c r="AH582" s="50" t="s">
        <v>171</v>
      </c>
      <c r="AI582" s="50" t="s">
        <v>171</v>
      </c>
      <c r="AJ582" s="50" t="s">
        <v>171</v>
      </c>
      <c r="AK582" s="50" t="s">
        <v>171</v>
      </c>
      <c r="AL582" s="50">
        <v>476.8</v>
      </c>
    </row>
    <row r="583" spans="2:38">
      <c r="B583" s="31">
        <v>51</v>
      </c>
      <c r="C583" t="s">
        <v>7</v>
      </c>
      <c r="D583" s="6" t="str">
        <f t="shared" ref="D583:D585" si="789">IF(SUM(I583:O583)=0,"\I: ","ELE")</f>
        <v>ELE</v>
      </c>
      <c r="E583" s="11" t="s">
        <v>76</v>
      </c>
      <c r="F583" s="6" t="str">
        <f t="shared" si="778"/>
        <v>PL</v>
      </c>
      <c r="G583" s="22" t="str">
        <f t="shared" ref="G583:G585" si="790">$G$7</f>
        <v>PASTI</v>
      </c>
      <c r="H583" t="s">
        <v>46</v>
      </c>
      <c r="I583" s="42" t="str">
        <f t="shared" si="785"/>
        <v/>
      </c>
      <c r="J583" s="42" t="str">
        <f t="shared" si="785"/>
        <v/>
      </c>
      <c r="K583" s="42" t="str">
        <f t="shared" si="785"/>
        <v/>
      </c>
      <c r="L583" s="42" t="str">
        <f>IF(R583="","",R583/4)</f>
        <v/>
      </c>
      <c r="M583" s="43">
        <f>IF(SUM(S583:AB583)=0,"",SUM(S583:AB583))</f>
        <v>110</v>
      </c>
      <c r="N583" s="43">
        <f>IF(SUM(AC583:AG583)=0,"",SUM(AC583:AG583))</f>
        <v>463</v>
      </c>
      <c r="O583" s="43" t="str">
        <f>IF(SUM(AH583:AL583)=0,"",SUM(AH583:AL583))</f>
        <v/>
      </c>
      <c r="P583" s="32"/>
      <c r="Q583" s="32"/>
      <c r="R583" s="48" t="s">
        <v>171</v>
      </c>
      <c r="S583" s="50" t="s">
        <v>171</v>
      </c>
      <c r="T583" s="50">
        <v>110</v>
      </c>
      <c r="U583" s="50" t="s">
        <v>171</v>
      </c>
      <c r="V583" s="50" t="s">
        <v>171</v>
      </c>
      <c r="W583" s="50" t="s">
        <v>171</v>
      </c>
      <c r="X583" s="50" t="s">
        <v>171</v>
      </c>
      <c r="Y583" s="50" t="s">
        <v>171</v>
      </c>
      <c r="Z583" s="50" t="s">
        <v>171</v>
      </c>
      <c r="AA583" s="50" t="s">
        <v>171</v>
      </c>
      <c r="AB583" s="50" t="s">
        <v>171</v>
      </c>
      <c r="AC583" s="50" t="s">
        <v>171</v>
      </c>
      <c r="AD583" s="50" t="s">
        <v>171</v>
      </c>
      <c r="AE583" s="50" t="s">
        <v>171</v>
      </c>
      <c r="AF583" s="50" t="s">
        <v>171</v>
      </c>
      <c r="AG583" s="50">
        <v>463</v>
      </c>
      <c r="AH583" s="50" t="s">
        <v>171</v>
      </c>
      <c r="AI583" s="50" t="s">
        <v>171</v>
      </c>
      <c r="AJ583" s="50" t="s">
        <v>171</v>
      </c>
      <c r="AK583" s="50" t="s">
        <v>171</v>
      </c>
      <c r="AL583" s="50" t="s">
        <v>171</v>
      </c>
    </row>
    <row r="584" spans="2:38">
      <c r="B584" s="26">
        <v>56</v>
      </c>
      <c r="C584" t="s">
        <v>8</v>
      </c>
      <c r="D584" s="6" t="str">
        <f t="shared" si="789"/>
        <v>ELE</v>
      </c>
      <c r="E584" s="11" t="s">
        <v>77</v>
      </c>
      <c r="F584" s="6" t="str">
        <f t="shared" si="778"/>
        <v>PL</v>
      </c>
      <c r="G584" s="22" t="str">
        <f t="shared" si="790"/>
        <v>PASTI</v>
      </c>
      <c r="H584" t="s">
        <v>47</v>
      </c>
      <c r="I584" s="42">
        <f t="shared" si="785"/>
        <v>0.97499999999999998</v>
      </c>
      <c r="J584" s="42">
        <f t="shared" si="785"/>
        <v>0.97499999999999998</v>
      </c>
      <c r="K584" s="42">
        <f t="shared" si="785"/>
        <v>0.97499999999999998</v>
      </c>
      <c r="L584" s="42">
        <f>IF(R584="","",R584/4)</f>
        <v>0.97499999999999998</v>
      </c>
      <c r="M584" s="43" t="str">
        <f t="shared" ref="M584" si="791">IF(SUM(S584:AB584)=0,"",SUM(S584:AB584))</f>
        <v/>
      </c>
      <c r="N584" s="43" t="str">
        <f t="shared" ref="N584" si="792">IF(SUM(AC584:AG584)=0,"",SUM(AC584:AG584))</f>
        <v/>
      </c>
      <c r="O584" s="43" t="str">
        <f t="shared" ref="O584" si="793">IF(SUM(AH584:AL584)=0,"",SUM(AH584:AL584))</f>
        <v/>
      </c>
      <c r="P584" s="32"/>
      <c r="Q584" s="32"/>
      <c r="R584" s="48">
        <v>3.9</v>
      </c>
      <c r="S584" s="50" t="s">
        <v>171</v>
      </c>
      <c r="T584" s="50" t="s">
        <v>171</v>
      </c>
      <c r="U584" s="50" t="s">
        <v>171</v>
      </c>
      <c r="V584" s="50" t="s">
        <v>171</v>
      </c>
      <c r="W584" s="50" t="s">
        <v>171</v>
      </c>
      <c r="X584" s="50" t="s">
        <v>171</v>
      </c>
      <c r="Y584" s="50" t="s">
        <v>171</v>
      </c>
      <c r="Z584" s="50" t="s">
        <v>171</v>
      </c>
      <c r="AA584" s="50" t="s">
        <v>171</v>
      </c>
      <c r="AB584" s="50" t="s">
        <v>171</v>
      </c>
      <c r="AC584" s="50" t="s">
        <v>171</v>
      </c>
      <c r="AD584" s="50" t="s">
        <v>171</v>
      </c>
      <c r="AE584" s="50" t="s">
        <v>171</v>
      </c>
      <c r="AF584" s="50" t="s">
        <v>171</v>
      </c>
      <c r="AG584" s="50" t="s">
        <v>171</v>
      </c>
      <c r="AH584" s="50" t="s">
        <v>171</v>
      </c>
      <c r="AI584" s="50" t="s">
        <v>171</v>
      </c>
      <c r="AJ584" s="50" t="s">
        <v>171</v>
      </c>
      <c r="AK584" s="50" t="s">
        <v>171</v>
      </c>
      <c r="AL584" s="50" t="s">
        <v>171</v>
      </c>
    </row>
    <row r="585" spans="2:38">
      <c r="B585" s="26"/>
      <c r="C585" s="23" t="s">
        <v>93</v>
      </c>
      <c r="D585" s="6" t="str">
        <f t="shared" si="789"/>
        <v xml:space="preserve">\I: </v>
      </c>
      <c r="E585" s="11" t="s">
        <v>78</v>
      </c>
      <c r="F585" s="6" t="str">
        <f t="shared" si="778"/>
        <v>PL</v>
      </c>
      <c r="G585" s="22" t="str">
        <f t="shared" si="790"/>
        <v>PASTI</v>
      </c>
      <c r="H585" t="s">
        <v>48</v>
      </c>
      <c r="I585" s="42" t="str">
        <f>IF(SUM(I586:I588)=0,"",SUM(I586:I588))</f>
        <v/>
      </c>
      <c r="J585" s="42" t="str">
        <f t="shared" ref="J585:K585" si="794">IF(SUM(J586:J588)=0,"",SUM(J586:J588))</f>
        <v/>
      </c>
      <c r="K585" s="42" t="str">
        <f t="shared" si="794"/>
        <v/>
      </c>
      <c r="L585" s="42" t="str">
        <f>IF(SUM(L586:L588)=0,"",SUM(L586:L588))</f>
        <v/>
      </c>
      <c r="M585" s="43" t="str">
        <f>IF(SUM(M586:M588)=0,"",SUM(M586:M588))</f>
        <v/>
      </c>
      <c r="N585" s="43" t="str">
        <f>IF(SUM(N586:N588)=0,"",SUM(N586:N588))</f>
        <v/>
      </c>
      <c r="O585" s="43" t="str">
        <f>IF(SUM(O586:O588)=0,"",SUM(O586:O588))</f>
        <v/>
      </c>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row>
    <row r="586" spans="2:38">
      <c r="B586" s="26">
        <v>61</v>
      </c>
      <c r="C586" s="29" t="s">
        <v>4</v>
      </c>
      <c r="D586" s="6" t="s">
        <v>90</v>
      </c>
      <c r="E586" s="27"/>
      <c r="F586" s="6" t="str">
        <f t="shared" si="778"/>
        <v>PL</v>
      </c>
      <c r="G586" s="6" t="s">
        <v>90</v>
      </c>
      <c r="H586" s="28"/>
      <c r="I586" s="33" t="str">
        <f t="shared" ref="I586:K594" si="795">$L586</f>
        <v/>
      </c>
      <c r="J586" s="33" t="str">
        <f t="shared" si="795"/>
        <v/>
      </c>
      <c r="K586" s="33" t="str">
        <f t="shared" si="795"/>
        <v/>
      </c>
      <c r="L586" s="33" t="str">
        <f t="shared" ref="L586:L591" si="796">IF(R586="","",R586/4)</f>
        <v/>
      </c>
      <c r="M586" s="33" t="str">
        <f t="shared" ref="M586:M591" si="797">IF(SUM(S586:AB586)=0,"",SUM(S586:AB586))</f>
        <v/>
      </c>
      <c r="N586" s="33" t="str">
        <f t="shared" ref="N586:N591" si="798">IF(SUM(AC586:AG586)=0,"",SUM(AC586:AG586))</f>
        <v/>
      </c>
      <c r="O586" s="33" t="str">
        <f t="shared" ref="O586:O591" si="799">IF(SUM(AH586:AL586)=0,"",SUM(AH586:AL586))</f>
        <v/>
      </c>
      <c r="P586" s="33"/>
      <c r="Q586" s="33"/>
      <c r="R586" s="48" t="s">
        <v>171</v>
      </c>
      <c r="S586" s="50" t="s">
        <v>171</v>
      </c>
      <c r="T586" s="50" t="s">
        <v>171</v>
      </c>
      <c r="U586" s="50" t="s">
        <v>171</v>
      </c>
      <c r="V586" s="50" t="s">
        <v>171</v>
      </c>
      <c r="W586" s="50" t="s">
        <v>171</v>
      </c>
      <c r="X586" s="50" t="s">
        <v>171</v>
      </c>
      <c r="Y586" s="50" t="s">
        <v>171</v>
      </c>
      <c r="Z586" s="50" t="s">
        <v>171</v>
      </c>
      <c r="AA586" s="50" t="s">
        <v>171</v>
      </c>
      <c r="AB586" s="50" t="s">
        <v>171</v>
      </c>
      <c r="AC586" s="50" t="s">
        <v>171</v>
      </c>
      <c r="AD586" s="50" t="s">
        <v>171</v>
      </c>
      <c r="AE586" s="50" t="s">
        <v>171</v>
      </c>
      <c r="AF586" s="50" t="s">
        <v>171</v>
      </c>
      <c r="AG586" s="50" t="s">
        <v>171</v>
      </c>
      <c r="AH586" s="50" t="s">
        <v>171</v>
      </c>
      <c r="AI586" s="50" t="s">
        <v>171</v>
      </c>
      <c r="AJ586" s="50" t="s">
        <v>171</v>
      </c>
      <c r="AK586" s="50" t="s">
        <v>171</v>
      </c>
      <c r="AL586" s="50" t="s">
        <v>171</v>
      </c>
    </row>
    <row r="587" spans="2:38">
      <c r="B587" s="26">
        <v>71</v>
      </c>
      <c r="C587" s="29" t="s">
        <v>10</v>
      </c>
      <c r="D587" s="6" t="s">
        <v>90</v>
      </c>
      <c r="E587" s="27"/>
      <c r="F587" s="6" t="str">
        <f t="shared" si="778"/>
        <v>PL</v>
      </c>
      <c r="G587" s="6" t="s">
        <v>90</v>
      </c>
      <c r="H587" s="28"/>
      <c r="I587" s="33" t="str">
        <f t="shared" si="795"/>
        <v/>
      </c>
      <c r="J587" s="33" t="str">
        <f t="shared" si="795"/>
        <v/>
      </c>
      <c r="K587" s="33" t="str">
        <f t="shared" si="795"/>
        <v/>
      </c>
      <c r="L587" s="33" t="str">
        <f t="shared" si="796"/>
        <v/>
      </c>
      <c r="M587" s="33" t="str">
        <f t="shared" si="797"/>
        <v/>
      </c>
      <c r="N587" s="33" t="str">
        <f t="shared" si="798"/>
        <v/>
      </c>
      <c r="O587" s="33" t="str">
        <f t="shared" si="799"/>
        <v/>
      </c>
      <c r="P587" s="33"/>
      <c r="Q587" s="33"/>
      <c r="R587" s="48" t="s">
        <v>171</v>
      </c>
      <c r="S587" s="50" t="s">
        <v>171</v>
      </c>
      <c r="T587" s="50" t="s">
        <v>171</v>
      </c>
      <c r="U587" s="50" t="s">
        <v>171</v>
      </c>
      <c r="V587" s="50" t="s">
        <v>171</v>
      </c>
      <c r="W587" s="50" t="s">
        <v>171</v>
      </c>
      <c r="X587" s="50" t="s">
        <v>171</v>
      </c>
      <c r="Y587" s="50" t="s">
        <v>171</v>
      </c>
      <c r="Z587" s="50" t="s">
        <v>171</v>
      </c>
      <c r="AA587" s="50" t="s">
        <v>171</v>
      </c>
      <c r="AB587" s="50" t="s">
        <v>171</v>
      </c>
      <c r="AC587" s="50" t="s">
        <v>171</v>
      </c>
      <c r="AD587" s="50" t="s">
        <v>171</v>
      </c>
      <c r="AE587" s="50" t="s">
        <v>171</v>
      </c>
      <c r="AF587" s="50" t="s">
        <v>171</v>
      </c>
      <c r="AG587" s="50" t="s">
        <v>171</v>
      </c>
      <c r="AH587" s="50" t="s">
        <v>171</v>
      </c>
      <c r="AI587" s="50" t="s">
        <v>171</v>
      </c>
      <c r="AJ587" s="50" t="s">
        <v>171</v>
      </c>
      <c r="AK587" s="50" t="s">
        <v>171</v>
      </c>
      <c r="AL587" s="50" t="s">
        <v>171</v>
      </c>
    </row>
    <row r="588" spans="2:38">
      <c r="B588" s="26">
        <v>76</v>
      </c>
      <c r="C588" s="29" t="s">
        <v>101</v>
      </c>
      <c r="D588" s="6" t="s">
        <v>90</v>
      </c>
      <c r="E588" s="27"/>
      <c r="F588" s="6" t="str">
        <f t="shared" si="778"/>
        <v>PL</v>
      </c>
      <c r="G588" s="6" t="s">
        <v>90</v>
      </c>
      <c r="H588" s="28"/>
      <c r="I588" s="33" t="str">
        <f t="shared" si="795"/>
        <v/>
      </c>
      <c r="J588" s="33" t="str">
        <f t="shared" si="795"/>
        <v/>
      </c>
      <c r="K588" s="33" t="str">
        <f t="shared" si="795"/>
        <v/>
      </c>
      <c r="L588" s="33" t="str">
        <f t="shared" si="796"/>
        <v/>
      </c>
      <c r="M588" s="33" t="str">
        <f t="shared" si="797"/>
        <v/>
      </c>
      <c r="N588" s="33" t="str">
        <f t="shared" si="798"/>
        <v/>
      </c>
      <c r="O588" s="33" t="str">
        <f t="shared" si="799"/>
        <v/>
      </c>
      <c r="P588" s="33"/>
      <c r="Q588" s="33"/>
      <c r="R588" s="48" t="s">
        <v>171</v>
      </c>
      <c r="S588" s="50" t="s">
        <v>171</v>
      </c>
      <c r="T588" s="50" t="s">
        <v>171</v>
      </c>
      <c r="U588" s="50" t="s">
        <v>171</v>
      </c>
      <c r="V588" s="50" t="s">
        <v>171</v>
      </c>
      <c r="W588" s="50" t="s">
        <v>171</v>
      </c>
      <c r="X588" s="50" t="s">
        <v>171</v>
      </c>
      <c r="Y588" s="50" t="s">
        <v>171</v>
      </c>
      <c r="Z588" s="50" t="s">
        <v>171</v>
      </c>
      <c r="AA588" s="50" t="s">
        <v>171</v>
      </c>
      <c r="AB588" s="50" t="s">
        <v>171</v>
      </c>
      <c r="AC588" s="50" t="s">
        <v>171</v>
      </c>
      <c r="AD588" s="50" t="s">
        <v>171</v>
      </c>
      <c r="AE588" s="50" t="s">
        <v>171</v>
      </c>
      <c r="AF588" s="50" t="s">
        <v>171</v>
      </c>
      <c r="AG588" s="50" t="s">
        <v>171</v>
      </c>
      <c r="AH588" s="50" t="s">
        <v>171</v>
      </c>
      <c r="AI588" s="50" t="s">
        <v>171</v>
      </c>
      <c r="AJ588" s="50" t="s">
        <v>171</v>
      </c>
      <c r="AK588" s="50" t="s">
        <v>171</v>
      </c>
      <c r="AL588" s="50" t="s">
        <v>171</v>
      </c>
    </row>
    <row r="589" spans="2:38">
      <c r="B589" s="26">
        <v>81</v>
      </c>
      <c r="C589" t="s">
        <v>12</v>
      </c>
      <c r="D589" s="6" t="str">
        <f t="shared" ref="D589:D592" si="800">IF(SUM(I589:O589)=0,"\I: ","ELE")</f>
        <v>ELE</v>
      </c>
      <c r="E589" s="11" t="s">
        <v>74</v>
      </c>
      <c r="F589" s="6" t="str">
        <f t="shared" si="778"/>
        <v>PL</v>
      </c>
      <c r="G589" s="22" t="str">
        <f t="shared" ref="G589:G592" si="801">$G$7</f>
        <v>PASTI</v>
      </c>
      <c r="H589" t="s">
        <v>44</v>
      </c>
      <c r="I589" s="42">
        <f t="shared" si="795"/>
        <v>2.85</v>
      </c>
      <c r="J589" s="42">
        <f t="shared" si="795"/>
        <v>2.85</v>
      </c>
      <c r="K589" s="42">
        <f t="shared" si="795"/>
        <v>2.85</v>
      </c>
      <c r="L589" s="42">
        <f t="shared" si="796"/>
        <v>2.85</v>
      </c>
      <c r="M589" s="43" t="str">
        <f t="shared" si="797"/>
        <v/>
      </c>
      <c r="N589" s="43" t="str">
        <f t="shared" si="798"/>
        <v/>
      </c>
      <c r="O589" s="43" t="str">
        <f t="shared" si="799"/>
        <v/>
      </c>
      <c r="P589" s="32"/>
      <c r="Q589" s="32"/>
      <c r="R589" s="48">
        <v>11.4</v>
      </c>
      <c r="S589" s="50" t="s">
        <v>171</v>
      </c>
      <c r="T589" s="50" t="s">
        <v>171</v>
      </c>
      <c r="U589" s="50" t="s">
        <v>171</v>
      </c>
      <c r="V589" s="50" t="s">
        <v>171</v>
      </c>
      <c r="W589" s="50" t="s">
        <v>171</v>
      </c>
      <c r="X589" s="50" t="s">
        <v>171</v>
      </c>
      <c r="Y589" s="50" t="s">
        <v>171</v>
      </c>
      <c r="Z589" s="50" t="s">
        <v>171</v>
      </c>
      <c r="AA589" s="50" t="s">
        <v>171</v>
      </c>
      <c r="AB589" s="50" t="s">
        <v>171</v>
      </c>
      <c r="AC589" s="50" t="s">
        <v>171</v>
      </c>
      <c r="AD589" s="50" t="s">
        <v>171</v>
      </c>
      <c r="AE589" s="50" t="s">
        <v>171</v>
      </c>
      <c r="AF589" s="50" t="s">
        <v>171</v>
      </c>
      <c r="AG589" s="50" t="s">
        <v>171</v>
      </c>
      <c r="AH589" s="50" t="s">
        <v>171</v>
      </c>
      <c r="AI589" s="50" t="s">
        <v>171</v>
      </c>
      <c r="AJ589" s="50" t="s">
        <v>171</v>
      </c>
      <c r="AK589" s="50" t="s">
        <v>171</v>
      </c>
      <c r="AL589" s="50" t="s">
        <v>171</v>
      </c>
    </row>
    <row r="590" spans="2:38">
      <c r="B590" s="26">
        <v>102</v>
      </c>
      <c r="C590" t="s">
        <v>13</v>
      </c>
      <c r="D590" s="6" t="str">
        <f t="shared" si="800"/>
        <v>ELE</v>
      </c>
      <c r="E590" s="11" t="s">
        <v>73</v>
      </c>
      <c r="F590" s="6" t="str">
        <f t="shared" si="778"/>
        <v>PL</v>
      </c>
      <c r="G590" s="22" t="str">
        <f t="shared" si="801"/>
        <v>PASTI</v>
      </c>
      <c r="H590" t="s">
        <v>43</v>
      </c>
      <c r="I590" s="42">
        <f t="shared" si="795"/>
        <v>3.375</v>
      </c>
      <c r="J590" s="42">
        <f t="shared" si="795"/>
        <v>3.375</v>
      </c>
      <c r="K590" s="42">
        <f t="shared" si="795"/>
        <v>3.375</v>
      </c>
      <c r="L590" s="42">
        <f t="shared" si="796"/>
        <v>3.375</v>
      </c>
      <c r="M590" s="43" t="str">
        <f t="shared" si="797"/>
        <v/>
      </c>
      <c r="N590" s="43" t="str">
        <f t="shared" si="798"/>
        <v/>
      </c>
      <c r="O590" s="43" t="str">
        <f t="shared" si="799"/>
        <v/>
      </c>
      <c r="P590" s="32"/>
      <c r="Q590" s="32"/>
      <c r="R590" s="48">
        <v>13.5</v>
      </c>
      <c r="S590" s="50" t="s">
        <v>171</v>
      </c>
      <c r="T590" s="50" t="s">
        <v>171</v>
      </c>
      <c r="U590" s="50" t="s">
        <v>171</v>
      </c>
      <c r="V590" s="50" t="s">
        <v>171</v>
      </c>
      <c r="W590" s="50" t="s">
        <v>171</v>
      </c>
      <c r="X590" s="50" t="s">
        <v>171</v>
      </c>
      <c r="Y590" s="50" t="s">
        <v>171</v>
      </c>
      <c r="Z590" s="50" t="s">
        <v>171</v>
      </c>
      <c r="AA590" s="50" t="s">
        <v>171</v>
      </c>
      <c r="AB590" s="50" t="s">
        <v>171</v>
      </c>
      <c r="AC590" s="50" t="s">
        <v>171</v>
      </c>
      <c r="AD590" s="50" t="s">
        <v>171</v>
      </c>
      <c r="AE590" s="50" t="s">
        <v>171</v>
      </c>
      <c r="AF590" s="50" t="s">
        <v>171</v>
      </c>
      <c r="AG590" s="50" t="s">
        <v>171</v>
      </c>
      <c r="AH590" s="50" t="s">
        <v>171</v>
      </c>
      <c r="AI590" s="50" t="s">
        <v>171</v>
      </c>
      <c r="AJ590" s="50" t="s">
        <v>171</v>
      </c>
      <c r="AK590" s="50" t="s">
        <v>171</v>
      </c>
      <c r="AL590" s="50" t="s">
        <v>171</v>
      </c>
    </row>
    <row r="591" spans="2:38">
      <c r="B591" s="26">
        <v>119</v>
      </c>
      <c r="C591" t="s">
        <v>1</v>
      </c>
      <c r="D591" s="6" t="str">
        <f t="shared" si="800"/>
        <v xml:space="preserve">\I: </v>
      </c>
      <c r="E591" s="11" t="s">
        <v>68</v>
      </c>
      <c r="F591" s="6" t="str">
        <f t="shared" si="778"/>
        <v>PL</v>
      </c>
      <c r="G591" s="22" t="str">
        <f t="shared" si="801"/>
        <v>PASTI</v>
      </c>
      <c r="H591" s="6" t="s">
        <v>38</v>
      </c>
      <c r="I591" s="42" t="str">
        <f t="shared" si="795"/>
        <v/>
      </c>
      <c r="J591" s="42" t="str">
        <f t="shared" si="795"/>
        <v/>
      </c>
      <c r="K591" s="42" t="str">
        <f t="shared" si="795"/>
        <v/>
      </c>
      <c r="L591" s="42" t="str">
        <f t="shared" si="796"/>
        <v/>
      </c>
      <c r="M591" s="43" t="str">
        <f t="shared" si="797"/>
        <v/>
      </c>
      <c r="N591" s="43" t="str">
        <f t="shared" si="798"/>
        <v/>
      </c>
      <c r="O591" s="43" t="str">
        <f t="shared" si="799"/>
        <v/>
      </c>
      <c r="P591" s="32"/>
      <c r="Q591" s="32"/>
      <c r="R591" s="48" t="s">
        <v>171</v>
      </c>
      <c r="S591" s="50" t="s">
        <v>171</v>
      </c>
      <c r="T591" s="50" t="s">
        <v>171</v>
      </c>
      <c r="U591" s="50" t="s">
        <v>171</v>
      </c>
      <c r="V591" s="50" t="s">
        <v>171</v>
      </c>
      <c r="W591" s="50" t="s">
        <v>171</v>
      </c>
      <c r="X591" s="50" t="s">
        <v>171</v>
      </c>
      <c r="Y591" s="50" t="s">
        <v>171</v>
      </c>
      <c r="Z591" s="50" t="s">
        <v>171</v>
      </c>
      <c r="AA591" s="50" t="s">
        <v>171</v>
      </c>
      <c r="AB591" s="50" t="s">
        <v>171</v>
      </c>
      <c r="AC591" s="50" t="s">
        <v>171</v>
      </c>
      <c r="AD591" s="50" t="s">
        <v>171</v>
      </c>
      <c r="AE591" s="50" t="s">
        <v>171</v>
      </c>
      <c r="AF591" s="50" t="s">
        <v>171</v>
      </c>
      <c r="AG591" s="50" t="s">
        <v>171</v>
      </c>
      <c r="AH591" s="50" t="s">
        <v>171</v>
      </c>
      <c r="AI591" s="50" t="s">
        <v>171</v>
      </c>
      <c r="AJ591" s="50" t="s">
        <v>171</v>
      </c>
      <c r="AK591" s="50" t="s">
        <v>171</v>
      </c>
      <c r="AL591" s="50" t="s">
        <v>171</v>
      </c>
    </row>
    <row r="592" spans="2:38">
      <c r="B592" s="26"/>
      <c r="C592" t="s">
        <v>168</v>
      </c>
      <c r="D592" s="6" t="str">
        <f t="shared" si="800"/>
        <v>ELE</v>
      </c>
      <c r="E592" s="11" t="s">
        <v>69</v>
      </c>
      <c r="F592" s="6" t="str">
        <f t="shared" si="778"/>
        <v>PL</v>
      </c>
      <c r="G592" s="22" t="str">
        <f t="shared" si="801"/>
        <v>PASTI</v>
      </c>
      <c r="H592" s="59" t="s">
        <v>39</v>
      </c>
      <c r="I592" s="42" t="str">
        <f>IF(SUM(I593:I594)=0,"",SUM(I593:I594))</f>
        <v/>
      </c>
      <c r="J592" s="42" t="str">
        <f t="shared" ref="J592:L592" si="802">IF(SUM(J593:J594)=0,"",SUM(J593:J594))</f>
        <v/>
      </c>
      <c r="K592" s="42" t="str">
        <f t="shared" si="802"/>
        <v/>
      </c>
      <c r="L592" s="42" t="str">
        <f t="shared" si="802"/>
        <v/>
      </c>
      <c r="M592" s="43" t="str">
        <f>IF(SUM(M593:M594)=0,"",SUM(M593:M594))</f>
        <v/>
      </c>
      <c r="N592" s="43">
        <f t="shared" ref="N592:O592" si="803">IF(SUM(N593:N594)=0,"",SUM(N593:N594))</f>
        <v>188</v>
      </c>
      <c r="O592" s="43" t="str">
        <f t="shared" si="803"/>
        <v/>
      </c>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row>
    <row r="593" spans="2:38">
      <c r="B593" s="26">
        <v>124</v>
      </c>
      <c r="C593" t="s">
        <v>3</v>
      </c>
      <c r="D593" s="6" t="s">
        <v>90</v>
      </c>
      <c r="E593" s="11"/>
      <c r="F593" s="6" t="str">
        <f t="shared" si="778"/>
        <v>PL</v>
      </c>
      <c r="G593" s="6" t="s">
        <v>90</v>
      </c>
      <c r="H593" s="6"/>
      <c r="I593" s="42" t="str">
        <f t="shared" si="795"/>
        <v/>
      </c>
      <c r="J593" s="42" t="str">
        <f t="shared" si="795"/>
        <v/>
      </c>
      <c r="K593" s="42" t="str">
        <f t="shared" si="795"/>
        <v/>
      </c>
      <c r="L593" s="42" t="str">
        <f t="shared" ref="L593:L594" si="804">IF(R593="","",R593/4)</f>
        <v/>
      </c>
      <c r="M593" s="43" t="str">
        <f t="shared" ref="M593" si="805">IF(SUM(S593:AB593)=0,"",SUM(S593:AB593))</f>
        <v/>
      </c>
      <c r="N593" s="43" t="str">
        <f t="shared" ref="N593:N600" si="806">IF(SUM(AC593:AG593)=0,"",SUM(AC593:AG593))</f>
        <v/>
      </c>
      <c r="O593" s="43" t="str">
        <f t="shared" ref="O593:O600" si="807">IF(SUM(AH593:AL593)=0,"",SUM(AH593:AL593))</f>
        <v/>
      </c>
      <c r="P593" s="32"/>
      <c r="Q593" s="32"/>
      <c r="R593" s="48" t="s">
        <v>171</v>
      </c>
      <c r="S593" s="50" t="s">
        <v>171</v>
      </c>
      <c r="T593" s="50" t="s">
        <v>171</v>
      </c>
      <c r="U593" s="50" t="s">
        <v>171</v>
      </c>
      <c r="V593" s="50" t="s">
        <v>171</v>
      </c>
      <c r="W593" s="50" t="s">
        <v>171</v>
      </c>
      <c r="X593" s="50" t="s">
        <v>171</v>
      </c>
      <c r="Y593" s="50" t="s">
        <v>171</v>
      </c>
      <c r="Z593" s="50" t="s">
        <v>171</v>
      </c>
      <c r="AA593" s="50" t="s">
        <v>171</v>
      </c>
      <c r="AB593" s="50" t="s">
        <v>171</v>
      </c>
      <c r="AC593" s="50" t="s">
        <v>171</v>
      </c>
      <c r="AD593" s="50" t="s">
        <v>171</v>
      </c>
      <c r="AE593" s="50" t="s">
        <v>171</v>
      </c>
      <c r="AF593" s="50" t="s">
        <v>171</v>
      </c>
      <c r="AG593" s="50" t="s">
        <v>171</v>
      </c>
      <c r="AH593" s="50" t="s">
        <v>171</v>
      </c>
      <c r="AI593" s="50" t="s">
        <v>171</v>
      </c>
      <c r="AJ593" s="50" t="s">
        <v>171</v>
      </c>
      <c r="AK593" s="50" t="s">
        <v>171</v>
      </c>
      <c r="AL593" s="50" t="s">
        <v>171</v>
      </c>
    </row>
    <row r="594" spans="2:38">
      <c r="B594" s="26">
        <v>129</v>
      </c>
      <c r="C594" t="s">
        <v>4</v>
      </c>
      <c r="D594" s="6" t="s">
        <v>90</v>
      </c>
      <c r="E594" s="11"/>
      <c r="F594" s="6" t="str">
        <f t="shared" si="778"/>
        <v>PL</v>
      </c>
      <c r="G594" s="6" t="s">
        <v>90</v>
      </c>
      <c r="H594" s="6"/>
      <c r="I594" s="42" t="str">
        <f t="shared" si="795"/>
        <v/>
      </c>
      <c r="J594" s="42" t="str">
        <f t="shared" si="795"/>
        <v/>
      </c>
      <c r="K594" s="42" t="str">
        <f t="shared" si="795"/>
        <v/>
      </c>
      <c r="L594" s="42" t="str">
        <f t="shared" si="804"/>
        <v/>
      </c>
      <c r="M594" s="43" t="str">
        <f t="shared" ref="M594:M600" si="808">IF(SUM(S594:AB594)=0,"",SUM(S594:AB594))</f>
        <v/>
      </c>
      <c r="N594" s="43">
        <f t="shared" si="806"/>
        <v>188</v>
      </c>
      <c r="O594" s="43" t="str">
        <f t="shared" si="807"/>
        <v/>
      </c>
      <c r="P594" s="32"/>
      <c r="Q594" s="32"/>
      <c r="R594" s="48" t="s">
        <v>171</v>
      </c>
      <c r="S594" s="50" t="s">
        <v>171</v>
      </c>
      <c r="T594" s="50" t="s">
        <v>171</v>
      </c>
      <c r="U594" s="50" t="s">
        <v>171</v>
      </c>
      <c r="V594" s="50" t="s">
        <v>171</v>
      </c>
      <c r="W594" s="50" t="s">
        <v>171</v>
      </c>
      <c r="X594" s="50" t="s">
        <v>171</v>
      </c>
      <c r="Y594" s="50" t="s">
        <v>171</v>
      </c>
      <c r="Z594" s="50" t="s">
        <v>171</v>
      </c>
      <c r="AA594" s="50" t="s">
        <v>171</v>
      </c>
      <c r="AB594" s="50" t="s">
        <v>171</v>
      </c>
      <c r="AC594" s="50">
        <v>188</v>
      </c>
      <c r="AD594" s="50" t="s">
        <v>171</v>
      </c>
      <c r="AE594" s="50" t="s">
        <v>171</v>
      </c>
      <c r="AF594" s="50" t="s">
        <v>171</v>
      </c>
      <c r="AG594" s="50" t="s">
        <v>171</v>
      </c>
      <c r="AH594" s="50" t="s">
        <v>171</v>
      </c>
      <c r="AI594" s="50" t="s">
        <v>171</v>
      </c>
      <c r="AJ594" s="50" t="s">
        <v>171</v>
      </c>
      <c r="AK594" s="50" t="s">
        <v>171</v>
      </c>
      <c r="AL594" s="50" t="s">
        <v>171</v>
      </c>
    </row>
    <row r="595" spans="2:38">
      <c r="B595" s="26">
        <v>135</v>
      </c>
      <c r="C595" s="11" t="s">
        <v>16</v>
      </c>
      <c r="D595" s="6" t="str">
        <f t="shared" ref="D595:D600" si="809">IF(SUM(I595:O595)=0,"\I: ","ELE")</f>
        <v>ELE</v>
      </c>
      <c r="E595" s="11" t="s">
        <v>82</v>
      </c>
      <c r="F595" s="6" t="str">
        <f t="shared" si="778"/>
        <v>PL</v>
      </c>
      <c r="G595" s="22" t="str">
        <f t="shared" ref="G595:G600" si="810">$G$7</f>
        <v>PASTI</v>
      </c>
      <c r="H595" s="6" t="s">
        <v>52</v>
      </c>
      <c r="I595" s="42" t="s">
        <v>224</v>
      </c>
      <c r="J595" s="42" t="s">
        <v>224</v>
      </c>
      <c r="K595" s="42" t="s">
        <v>224</v>
      </c>
      <c r="L595" s="42">
        <f>IF(R595="","",R595)</f>
        <v>4.0550000000000006</v>
      </c>
      <c r="M595" s="43">
        <f t="shared" si="808"/>
        <v>1103.9449999999999</v>
      </c>
      <c r="N595" s="43">
        <f t="shared" si="806"/>
        <v>3778</v>
      </c>
      <c r="O595" s="43">
        <f t="shared" si="807"/>
        <v>1738.5699999999997</v>
      </c>
      <c r="P595" s="32"/>
      <c r="Q595" s="32"/>
      <c r="R595" s="48">
        <v>4.0550000000000006</v>
      </c>
      <c r="S595" s="50">
        <v>14.945</v>
      </c>
      <c r="T595" s="50">
        <v>13</v>
      </c>
      <c r="U595" s="50">
        <v>28</v>
      </c>
      <c r="V595" s="50">
        <v>10</v>
      </c>
      <c r="W595" s="50">
        <v>51.000000000000007</v>
      </c>
      <c r="X595" s="50">
        <v>51</v>
      </c>
      <c r="Y595" s="50">
        <v>133.99999999999997</v>
      </c>
      <c r="Z595" s="50">
        <v>220</v>
      </c>
      <c r="AA595" s="50">
        <v>183</v>
      </c>
      <c r="AB595" s="50">
        <v>399</v>
      </c>
      <c r="AC595" s="50">
        <v>692.00000000000023</v>
      </c>
      <c r="AD595" s="50">
        <v>763.99999999999977</v>
      </c>
      <c r="AE595" s="50">
        <v>865</v>
      </c>
      <c r="AF595" s="50">
        <v>406.99999999999955</v>
      </c>
      <c r="AG595" s="50">
        <v>1050.0000000000005</v>
      </c>
      <c r="AH595" s="50">
        <v>861.5699999999988</v>
      </c>
      <c r="AI595" s="50">
        <v>650.00000000000091</v>
      </c>
      <c r="AJ595" s="50">
        <v>227</v>
      </c>
      <c r="AK595" s="50" t="s">
        <v>171</v>
      </c>
      <c r="AL595" s="50" t="s">
        <v>171</v>
      </c>
    </row>
    <row r="596" spans="2:38">
      <c r="B596" s="26">
        <v>140</v>
      </c>
      <c r="C596" s="11" t="s">
        <v>17</v>
      </c>
      <c r="D596" s="6" t="str">
        <f t="shared" si="809"/>
        <v xml:space="preserve">\I: </v>
      </c>
      <c r="E596" s="11" t="s">
        <v>81</v>
      </c>
      <c r="F596" s="6" t="str">
        <f t="shared" si="778"/>
        <v>PL</v>
      </c>
      <c r="G596" s="22" t="str">
        <f t="shared" si="810"/>
        <v>PASTI</v>
      </c>
      <c r="H596" s="6" t="s">
        <v>51</v>
      </c>
      <c r="I596" s="42" t="s">
        <v>224</v>
      </c>
      <c r="J596" s="42" t="s">
        <v>224</v>
      </c>
      <c r="K596" s="42" t="s">
        <v>224</v>
      </c>
      <c r="L596" s="42" t="str">
        <f t="shared" ref="L596:L600" si="811">IF(R596="","",R596)</f>
        <v/>
      </c>
      <c r="M596" s="43" t="str">
        <f t="shared" si="808"/>
        <v/>
      </c>
      <c r="N596" s="43" t="str">
        <f t="shared" si="806"/>
        <v/>
      </c>
      <c r="O596" s="43" t="str">
        <f t="shared" si="807"/>
        <v/>
      </c>
      <c r="P596" s="32"/>
      <c r="Q596" s="32"/>
      <c r="R596" s="48" t="s">
        <v>171</v>
      </c>
      <c r="S596" s="50" t="s">
        <v>171</v>
      </c>
      <c r="T596" s="50" t="s">
        <v>171</v>
      </c>
      <c r="U596" s="50" t="s">
        <v>171</v>
      </c>
      <c r="V596" s="50" t="s">
        <v>171</v>
      </c>
      <c r="W596" s="50" t="s">
        <v>171</v>
      </c>
      <c r="X596" s="50" t="s">
        <v>171</v>
      </c>
      <c r="Y596" s="50" t="s">
        <v>171</v>
      </c>
      <c r="Z596" s="50" t="s">
        <v>171</v>
      </c>
      <c r="AA596" s="50" t="s">
        <v>171</v>
      </c>
      <c r="AB596" s="50" t="s">
        <v>171</v>
      </c>
      <c r="AC596" s="50" t="s">
        <v>171</v>
      </c>
      <c r="AD596" s="50" t="s">
        <v>171</v>
      </c>
      <c r="AE596" s="50" t="s">
        <v>171</v>
      </c>
      <c r="AF596" s="50" t="s">
        <v>171</v>
      </c>
      <c r="AG596" s="50" t="s">
        <v>171</v>
      </c>
      <c r="AH596" s="50" t="s">
        <v>171</v>
      </c>
      <c r="AI596" s="50" t="s">
        <v>171</v>
      </c>
      <c r="AJ596" s="50" t="s">
        <v>171</v>
      </c>
      <c r="AK596" s="50" t="s">
        <v>171</v>
      </c>
      <c r="AL596" s="50" t="s">
        <v>171</v>
      </c>
    </row>
    <row r="597" spans="2:38">
      <c r="B597" s="26">
        <v>145</v>
      </c>
      <c r="C597" s="11" t="s">
        <v>18</v>
      </c>
      <c r="D597" s="6" t="str">
        <f t="shared" si="809"/>
        <v>ELE</v>
      </c>
      <c r="E597" s="11" t="s">
        <v>79</v>
      </c>
      <c r="F597" s="6" t="str">
        <f t="shared" si="778"/>
        <v>PL</v>
      </c>
      <c r="G597" s="22" t="str">
        <f t="shared" si="810"/>
        <v>PASTI</v>
      </c>
      <c r="H597" s="6" t="s">
        <v>49</v>
      </c>
      <c r="I597" s="42" t="s">
        <v>224</v>
      </c>
      <c r="J597" s="42" t="s">
        <v>224</v>
      </c>
      <c r="K597" s="42" t="s">
        <v>224</v>
      </c>
      <c r="L597" s="42" t="str">
        <f t="shared" si="811"/>
        <v/>
      </c>
      <c r="M597" s="43" t="str">
        <f t="shared" si="808"/>
        <v/>
      </c>
      <c r="N597" s="43">
        <f t="shared" si="806"/>
        <v>108</v>
      </c>
      <c r="O597" s="43">
        <f t="shared" si="807"/>
        <v>215.3</v>
      </c>
      <c r="P597" s="32"/>
      <c r="Q597" s="32"/>
      <c r="R597" s="48" t="s">
        <v>171</v>
      </c>
      <c r="S597" s="50" t="s">
        <v>171</v>
      </c>
      <c r="T597" s="50" t="s">
        <v>171</v>
      </c>
      <c r="U597" s="50" t="s">
        <v>171</v>
      </c>
      <c r="V597" s="50" t="s">
        <v>171</v>
      </c>
      <c r="W597" s="50" t="s">
        <v>171</v>
      </c>
      <c r="X597" s="50" t="s">
        <v>171</v>
      </c>
      <c r="Y597" s="50" t="s">
        <v>171</v>
      </c>
      <c r="Z597" s="50" t="s">
        <v>171</v>
      </c>
      <c r="AA597" s="50" t="s">
        <v>171</v>
      </c>
      <c r="AB597" s="50" t="s">
        <v>171</v>
      </c>
      <c r="AC597" s="50">
        <v>1</v>
      </c>
      <c r="AD597" s="50" t="s">
        <v>171</v>
      </c>
      <c r="AE597" s="50">
        <v>1</v>
      </c>
      <c r="AF597" s="50">
        <v>25</v>
      </c>
      <c r="AG597" s="50">
        <v>81</v>
      </c>
      <c r="AH597" s="50">
        <v>79</v>
      </c>
      <c r="AI597" s="50">
        <v>81.300000000000011</v>
      </c>
      <c r="AJ597" s="50">
        <v>55</v>
      </c>
      <c r="AK597" s="50" t="s">
        <v>171</v>
      </c>
      <c r="AL597" s="50" t="s">
        <v>171</v>
      </c>
    </row>
    <row r="598" spans="2:38">
      <c r="B598" s="26">
        <v>150</v>
      </c>
      <c r="C598" s="11" t="s">
        <v>19</v>
      </c>
      <c r="D598" s="6" t="str">
        <f t="shared" si="809"/>
        <v xml:space="preserve">\I: </v>
      </c>
      <c r="E598" s="11" t="s">
        <v>80</v>
      </c>
      <c r="F598" s="6" t="str">
        <f t="shared" si="778"/>
        <v>PL</v>
      </c>
      <c r="G598" s="22" t="str">
        <f t="shared" si="810"/>
        <v>PASTI</v>
      </c>
      <c r="H598" s="6" t="s">
        <v>50</v>
      </c>
      <c r="I598" s="42" t="s">
        <v>224</v>
      </c>
      <c r="J598" s="42" t="s">
        <v>224</v>
      </c>
      <c r="K598" s="42" t="s">
        <v>224</v>
      </c>
      <c r="L598" s="42" t="str">
        <f t="shared" si="811"/>
        <v/>
      </c>
      <c r="M598" s="43" t="str">
        <f t="shared" si="808"/>
        <v/>
      </c>
      <c r="N598" s="43" t="str">
        <f t="shared" si="806"/>
        <v/>
      </c>
      <c r="O598" s="43" t="str">
        <f t="shared" si="807"/>
        <v/>
      </c>
      <c r="P598" s="32"/>
      <c r="Q598" s="32"/>
      <c r="R598" s="48" t="s">
        <v>171</v>
      </c>
      <c r="S598" s="50" t="s">
        <v>171</v>
      </c>
      <c r="T598" s="50" t="s">
        <v>171</v>
      </c>
      <c r="U598" s="50" t="s">
        <v>171</v>
      </c>
      <c r="V598" s="50" t="s">
        <v>171</v>
      </c>
      <c r="W598" s="50" t="s">
        <v>171</v>
      </c>
      <c r="X598" s="50" t="s">
        <v>171</v>
      </c>
      <c r="Y598" s="50" t="s">
        <v>171</v>
      </c>
      <c r="Z598" s="50" t="s">
        <v>171</v>
      </c>
      <c r="AA598" s="50" t="s">
        <v>171</v>
      </c>
      <c r="AB598" s="50" t="s">
        <v>171</v>
      </c>
      <c r="AC598" s="50" t="s">
        <v>171</v>
      </c>
      <c r="AD598" s="50" t="s">
        <v>171</v>
      </c>
      <c r="AE598" s="50" t="s">
        <v>171</v>
      </c>
      <c r="AF598" s="50" t="s">
        <v>171</v>
      </c>
      <c r="AG598" s="50" t="s">
        <v>171</v>
      </c>
      <c r="AH598" s="50" t="s">
        <v>171</v>
      </c>
      <c r="AI598" s="50" t="s">
        <v>171</v>
      </c>
      <c r="AJ598" s="50" t="s">
        <v>171</v>
      </c>
      <c r="AK598" s="50" t="s">
        <v>171</v>
      </c>
      <c r="AL598" s="50" t="s">
        <v>171</v>
      </c>
    </row>
    <row r="599" spans="2:38">
      <c r="B599" s="26">
        <v>155</v>
      </c>
      <c r="C599" s="11" t="s">
        <v>20</v>
      </c>
      <c r="D599" s="6" t="str">
        <f t="shared" si="809"/>
        <v xml:space="preserve">\I: </v>
      </c>
      <c r="E599" s="11" t="s">
        <v>72</v>
      </c>
      <c r="F599" s="6" t="str">
        <f t="shared" si="778"/>
        <v>PL</v>
      </c>
      <c r="G599" s="22" t="str">
        <f t="shared" si="810"/>
        <v>PASTI</v>
      </c>
      <c r="H599" s="6" t="s">
        <v>42</v>
      </c>
      <c r="I599" s="42" t="s">
        <v>224</v>
      </c>
      <c r="J599" s="42" t="s">
        <v>224</v>
      </c>
      <c r="K599" s="42" t="s">
        <v>224</v>
      </c>
      <c r="L599" s="42" t="str">
        <f t="shared" si="811"/>
        <v/>
      </c>
      <c r="M599" s="43" t="str">
        <f t="shared" si="808"/>
        <v/>
      </c>
      <c r="N599" s="43" t="str">
        <f t="shared" si="806"/>
        <v/>
      </c>
      <c r="O599" s="43" t="str">
        <f t="shared" si="807"/>
        <v/>
      </c>
      <c r="P599" s="32"/>
      <c r="Q599" s="32"/>
      <c r="R599" s="48" t="s">
        <v>171</v>
      </c>
      <c r="S599" s="50" t="s">
        <v>171</v>
      </c>
      <c r="T599" s="50" t="s">
        <v>171</v>
      </c>
      <c r="U599" s="50" t="s">
        <v>171</v>
      </c>
      <c r="V599" s="50" t="s">
        <v>171</v>
      </c>
      <c r="W599" s="50" t="s">
        <v>171</v>
      </c>
      <c r="X599" s="50" t="s">
        <v>171</v>
      </c>
      <c r="Y599" s="50" t="s">
        <v>171</v>
      </c>
      <c r="Z599" s="50" t="s">
        <v>171</v>
      </c>
      <c r="AA599" s="50" t="s">
        <v>171</v>
      </c>
      <c r="AB599" s="50" t="s">
        <v>171</v>
      </c>
      <c r="AC599" s="50" t="s">
        <v>171</v>
      </c>
      <c r="AD599" s="50" t="s">
        <v>171</v>
      </c>
      <c r="AE599" s="50" t="s">
        <v>171</v>
      </c>
      <c r="AF599" s="50" t="s">
        <v>171</v>
      </c>
      <c r="AG599" s="50" t="s">
        <v>171</v>
      </c>
      <c r="AH599" s="50" t="s">
        <v>171</v>
      </c>
      <c r="AI599" s="50" t="s">
        <v>171</v>
      </c>
      <c r="AJ599" s="50" t="s">
        <v>171</v>
      </c>
      <c r="AK599" s="50" t="s">
        <v>171</v>
      </c>
      <c r="AL599" s="50" t="s">
        <v>171</v>
      </c>
    </row>
    <row r="600" spans="2:38">
      <c r="B600" s="60">
        <v>160</v>
      </c>
      <c r="C600" s="61" t="s">
        <v>21</v>
      </c>
      <c r="D600" s="5" t="str">
        <f t="shared" si="809"/>
        <v xml:space="preserve">\I: </v>
      </c>
      <c r="E600" s="61" t="s">
        <v>170</v>
      </c>
      <c r="F600" s="5" t="str">
        <f t="shared" si="778"/>
        <v>PL</v>
      </c>
      <c r="G600" s="36" t="str">
        <f t="shared" si="810"/>
        <v>PASTI</v>
      </c>
      <c r="H600" s="5" t="s">
        <v>169</v>
      </c>
      <c r="I600" s="52" t="s">
        <v>224</v>
      </c>
      <c r="J600" s="52" t="s">
        <v>224</v>
      </c>
      <c r="K600" s="52" t="s">
        <v>224</v>
      </c>
      <c r="L600" s="52" t="str">
        <f t="shared" si="811"/>
        <v/>
      </c>
      <c r="M600" s="44" t="str">
        <f t="shared" si="808"/>
        <v/>
      </c>
      <c r="N600" s="44" t="str">
        <f t="shared" si="806"/>
        <v/>
      </c>
      <c r="O600" s="44" t="str">
        <f t="shared" si="807"/>
        <v/>
      </c>
      <c r="P600" s="32"/>
      <c r="Q600" s="32"/>
      <c r="R600" s="49" t="s">
        <v>171</v>
      </c>
      <c r="S600" s="51" t="s">
        <v>171</v>
      </c>
      <c r="T600" s="51" t="s">
        <v>171</v>
      </c>
      <c r="U600" s="51" t="s">
        <v>171</v>
      </c>
      <c r="V600" s="51" t="s">
        <v>171</v>
      </c>
      <c r="W600" s="51" t="s">
        <v>171</v>
      </c>
      <c r="X600" s="51" t="s">
        <v>171</v>
      </c>
      <c r="Y600" s="51" t="s">
        <v>171</v>
      </c>
      <c r="Z600" s="51" t="s">
        <v>171</v>
      </c>
      <c r="AA600" s="51" t="s">
        <v>171</v>
      </c>
      <c r="AB600" s="51" t="s">
        <v>171</v>
      </c>
      <c r="AC600" s="51" t="s">
        <v>171</v>
      </c>
      <c r="AD600" s="51" t="s">
        <v>171</v>
      </c>
      <c r="AE600" s="51" t="s">
        <v>171</v>
      </c>
      <c r="AF600" s="51" t="s">
        <v>171</v>
      </c>
      <c r="AG600" s="51" t="s">
        <v>171</v>
      </c>
      <c r="AH600" s="51" t="s">
        <v>171</v>
      </c>
      <c r="AI600" s="51" t="s">
        <v>171</v>
      </c>
      <c r="AJ600" s="51" t="s">
        <v>171</v>
      </c>
      <c r="AK600" s="51" t="s">
        <v>171</v>
      </c>
      <c r="AL600" s="51" t="s">
        <v>171</v>
      </c>
    </row>
    <row r="601" spans="2:38">
      <c r="B601" s="26">
        <v>9</v>
      </c>
      <c r="C601" t="s">
        <v>1</v>
      </c>
      <c r="D601" s="6" t="str">
        <f>IF(SUM(I601:O601)=0,"\I: ","ELE")</f>
        <v xml:space="preserve">\I: </v>
      </c>
      <c r="E601" s="11" t="s">
        <v>70</v>
      </c>
      <c r="F601" s="34" t="s">
        <v>123</v>
      </c>
      <c r="G601" s="22" t="str">
        <f>$G$7</f>
        <v>PASTI</v>
      </c>
      <c r="H601" s="22" t="s">
        <v>40</v>
      </c>
      <c r="I601" s="42" t="str">
        <f>$L601</f>
        <v/>
      </c>
      <c r="J601" s="42" t="str">
        <f>$L601</f>
        <v/>
      </c>
      <c r="K601" s="42" t="str">
        <f>$L601</f>
        <v/>
      </c>
      <c r="L601" s="42" t="str">
        <f>IF(R601="","",R601/4)</f>
        <v/>
      </c>
      <c r="M601" s="43" t="str">
        <f>IF(SUM(S601:AB601)=0,"",SUM(S601:AB601))</f>
        <v/>
      </c>
      <c r="N601" s="43" t="str">
        <f>IF(SUM(AC601:AG601)=0,"",SUM(AC601:AG601))</f>
        <v/>
      </c>
      <c r="O601" s="43" t="str">
        <f>IF(SUM(AH601:AL601)=0,"",SUM(AH601:AL601))</f>
        <v/>
      </c>
      <c r="P601" s="32"/>
      <c r="Q601" s="32"/>
      <c r="R601" s="48" t="s">
        <v>171</v>
      </c>
      <c r="S601" s="50" t="s">
        <v>171</v>
      </c>
      <c r="T601" s="50" t="s">
        <v>171</v>
      </c>
      <c r="U601" s="50" t="s">
        <v>171</v>
      </c>
      <c r="V601" s="50" t="s">
        <v>171</v>
      </c>
      <c r="W601" s="50" t="s">
        <v>171</v>
      </c>
      <c r="X601" s="50" t="s">
        <v>171</v>
      </c>
      <c r="Y601" s="50" t="s">
        <v>171</v>
      </c>
      <c r="Z601" s="50" t="s">
        <v>171</v>
      </c>
      <c r="AA601" s="50" t="s">
        <v>171</v>
      </c>
      <c r="AB601" s="50" t="s">
        <v>171</v>
      </c>
      <c r="AC601" s="50" t="s">
        <v>171</v>
      </c>
      <c r="AD601" s="50" t="s">
        <v>171</v>
      </c>
      <c r="AE601" s="50" t="s">
        <v>171</v>
      </c>
      <c r="AF601" s="50" t="s">
        <v>171</v>
      </c>
      <c r="AG601" s="50" t="s">
        <v>171</v>
      </c>
      <c r="AH601" s="50" t="s">
        <v>171</v>
      </c>
      <c r="AI601" s="50" t="s">
        <v>171</v>
      </c>
      <c r="AJ601" s="50" t="s">
        <v>171</v>
      </c>
      <c r="AK601" s="50" t="s">
        <v>171</v>
      </c>
      <c r="AL601" s="50" t="s">
        <v>171</v>
      </c>
    </row>
    <row r="602" spans="2:38">
      <c r="B602" s="26"/>
      <c r="C602" s="23" t="s">
        <v>92</v>
      </c>
      <c r="D602" s="6" t="str">
        <f t="shared" ref="D602" si="812">IF(SUM(I602:O602)=0,"\I: ","ELE")</f>
        <v>ELE</v>
      </c>
      <c r="E602" s="11" t="s">
        <v>71</v>
      </c>
      <c r="F602" s="6" t="str">
        <f>F601</f>
        <v>PT</v>
      </c>
      <c r="G602" s="22" t="str">
        <f>$G$7</f>
        <v>PASTI</v>
      </c>
      <c r="H602" t="s">
        <v>41</v>
      </c>
      <c r="I602" s="42">
        <f>IF(SUM(I603:I605)=0,"",SUM(I603:I605))</f>
        <v>506.82499999999993</v>
      </c>
      <c r="J602" s="42">
        <f t="shared" ref="J602:L602" si="813">IF(SUM(J603:J605)=0,"",SUM(J603:J605))</f>
        <v>506.82499999999993</v>
      </c>
      <c r="K602" s="42">
        <f t="shared" si="813"/>
        <v>506.82499999999993</v>
      </c>
      <c r="L602" s="42">
        <f t="shared" si="813"/>
        <v>506.82499999999993</v>
      </c>
      <c r="M602" s="43" t="str">
        <f>IF(SUM(M603:M605)=0,"",SUM(M603:M605))</f>
        <v/>
      </c>
      <c r="N602" s="43" t="str">
        <f t="shared" ref="N602:O602" si="814">IF(SUM(N603:N605)=0,"",SUM(N603:N605))</f>
        <v/>
      </c>
      <c r="O602" s="43" t="str">
        <f t="shared" si="814"/>
        <v/>
      </c>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row>
    <row r="603" spans="2:38">
      <c r="B603" s="26">
        <v>14</v>
      </c>
      <c r="C603" s="30" t="s">
        <v>2</v>
      </c>
      <c r="D603" s="6" t="s">
        <v>90</v>
      </c>
      <c r="E603" s="26"/>
      <c r="F603" s="6" t="str">
        <f t="shared" ref="F603:F627" si="815">F602</f>
        <v>PT</v>
      </c>
      <c r="G603" s="6" t="s">
        <v>90</v>
      </c>
      <c r="H603" s="28"/>
      <c r="I603" s="33" t="str">
        <f>$L603</f>
        <v/>
      </c>
      <c r="J603" s="33" t="str">
        <f t="shared" ref="I603:K605" si="816">$L603</f>
        <v/>
      </c>
      <c r="K603" s="33" t="str">
        <f t="shared" si="816"/>
        <v/>
      </c>
      <c r="L603" s="33" t="str">
        <f>IF(R603="","",R603/4)</f>
        <v/>
      </c>
      <c r="M603" s="33" t="str">
        <f>IF(SUM(S603:AB603)=0,"",SUM(S603:AB603))</f>
        <v/>
      </c>
      <c r="N603" s="33" t="str">
        <f>IF(SUM(AC603:AG603)=0,"",SUM(AC603:AG603))</f>
        <v/>
      </c>
      <c r="O603" s="33" t="str">
        <f>IF(SUM(AH603:AL603)=0,"",SUM(AH603:AL603))</f>
        <v/>
      </c>
      <c r="P603" s="33"/>
      <c r="Q603" s="33"/>
      <c r="R603" s="48" t="s">
        <v>171</v>
      </c>
      <c r="S603" s="50" t="s">
        <v>171</v>
      </c>
      <c r="T603" s="50" t="s">
        <v>171</v>
      </c>
      <c r="U603" s="50" t="s">
        <v>171</v>
      </c>
      <c r="V603" s="50" t="s">
        <v>171</v>
      </c>
      <c r="W603" s="50" t="s">
        <v>171</v>
      </c>
      <c r="X603" s="50" t="s">
        <v>171</v>
      </c>
      <c r="Y603" s="50" t="s">
        <v>171</v>
      </c>
      <c r="Z603" s="50" t="s">
        <v>171</v>
      </c>
      <c r="AA603" s="50" t="s">
        <v>171</v>
      </c>
      <c r="AB603" s="50" t="s">
        <v>171</v>
      </c>
      <c r="AC603" s="50" t="s">
        <v>171</v>
      </c>
      <c r="AD603" s="50" t="s">
        <v>171</v>
      </c>
      <c r="AE603" s="50" t="s">
        <v>171</v>
      </c>
      <c r="AF603" s="50" t="s">
        <v>171</v>
      </c>
      <c r="AG603" s="50" t="s">
        <v>171</v>
      </c>
      <c r="AH603" s="50" t="s">
        <v>171</v>
      </c>
      <c r="AI603" s="50" t="s">
        <v>171</v>
      </c>
      <c r="AJ603" s="50" t="s">
        <v>171</v>
      </c>
      <c r="AK603" s="50" t="s">
        <v>171</v>
      </c>
      <c r="AL603" s="50" t="s">
        <v>171</v>
      </c>
    </row>
    <row r="604" spans="2:38">
      <c r="B604" s="26">
        <v>19</v>
      </c>
      <c r="C604" s="30" t="s">
        <v>99</v>
      </c>
      <c r="D604" s="6" t="s">
        <v>90</v>
      </c>
      <c r="E604" s="26"/>
      <c r="F604" s="6" t="str">
        <f t="shared" si="815"/>
        <v>PT</v>
      </c>
      <c r="G604" s="6" t="s">
        <v>90</v>
      </c>
      <c r="H604" s="28"/>
      <c r="I604" s="33">
        <f t="shared" si="816"/>
        <v>440.79999999999995</v>
      </c>
      <c r="J604" s="33">
        <f t="shared" si="816"/>
        <v>440.79999999999995</v>
      </c>
      <c r="K604" s="33">
        <f t="shared" si="816"/>
        <v>440.79999999999995</v>
      </c>
      <c r="L604" s="33">
        <f>IF(R604="","",R604/4)</f>
        <v>440.79999999999995</v>
      </c>
      <c r="M604" s="33" t="str">
        <f t="shared" ref="M604:M605" si="817">IF(SUM(S604:AB604)=0,"",SUM(S604:AB604))</f>
        <v/>
      </c>
      <c r="N604" s="33" t="str">
        <f t="shared" ref="N604:N605" si="818">IF(SUM(AC604:AG604)=0,"",SUM(AC604:AG604))</f>
        <v/>
      </c>
      <c r="O604" s="33" t="str">
        <f t="shared" ref="O604:O605" si="819">IF(SUM(AH604:AL604)=0,"",SUM(AH604:AL604))</f>
        <v/>
      </c>
      <c r="P604" s="33"/>
      <c r="Q604" s="33"/>
      <c r="R604" s="48">
        <v>1763.1999999999998</v>
      </c>
      <c r="S604" s="50" t="s">
        <v>171</v>
      </c>
      <c r="T604" s="50" t="s">
        <v>171</v>
      </c>
      <c r="U604" s="50" t="s">
        <v>171</v>
      </c>
      <c r="V604" s="50" t="s">
        <v>171</v>
      </c>
      <c r="W604" s="50" t="s">
        <v>171</v>
      </c>
      <c r="X604" s="50" t="s">
        <v>171</v>
      </c>
      <c r="Y604" s="50" t="s">
        <v>171</v>
      </c>
      <c r="Z604" s="50" t="s">
        <v>171</v>
      </c>
      <c r="AA604" s="50" t="s">
        <v>171</v>
      </c>
      <c r="AB604" s="50" t="s">
        <v>171</v>
      </c>
      <c r="AC604" s="50" t="s">
        <v>171</v>
      </c>
      <c r="AD604" s="50" t="s">
        <v>171</v>
      </c>
      <c r="AE604" s="50" t="s">
        <v>171</v>
      </c>
      <c r="AF604" s="50" t="s">
        <v>171</v>
      </c>
      <c r="AG604" s="50" t="s">
        <v>171</v>
      </c>
      <c r="AH604" s="50" t="s">
        <v>171</v>
      </c>
      <c r="AI604" s="50" t="s">
        <v>171</v>
      </c>
      <c r="AJ604" s="50" t="s">
        <v>171</v>
      </c>
      <c r="AK604" s="50" t="s">
        <v>171</v>
      </c>
      <c r="AL604" s="50" t="s">
        <v>171</v>
      </c>
    </row>
    <row r="605" spans="2:38">
      <c r="B605" s="26">
        <v>24</v>
      </c>
      <c r="C605" s="30" t="s">
        <v>4</v>
      </c>
      <c r="D605" s="6" t="s">
        <v>90</v>
      </c>
      <c r="E605" s="26"/>
      <c r="F605" s="6" t="str">
        <f t="shared" si="815"/>
        <v>PT</v>
      </c>
      <c r="G605" s="6" t="s">
        <v>90</v>
      </c>
      <c r="H605" s="28"/>
      <c r="I605" s="33">
        <f t="shared" si="816"/>
        <v>66.025000000000006</v>
      </c>
      <c r="J605" s="33">
        <f t="shared" si="816"/>
        <v>66.025000000000006</v>
      </c>
      <c r="K605" s="33">
        <f t="shared" si="816"/>
        <v>66.025000000000006</v>
      </c>
      <c r="L605" s="33">
        <f>IF(R605="","",R605/4)</f>
        <v>66.025000000000006</v>
      </c>
      <c r="M605" s="33" t="str">
        <f t="shared" si="817"/>
        <v/>
      </c>
      <c r="N605" s="33" t="str">
        <f t="shared" si="818"/>
        <v/>
      </c>
      <c r="O605" s="33" t="str">
        <f t="shared" si="819"/>
        <v/>
      </c>
      <c r="P605" s="33"/>
      <c r="Q605" s="33"/>
      <c r="R605" s="48">
        <v>264.10000000000002</v>
      </c>
      <c r="S605" s="50" t="s">
        <v>171</v>
      </c>
      <c r="T605" s="50" t="s">
        <v>171</v>
      </c>
      <c r="U605" s="50" t="s">
        <v>171</v>
      </c>
      <c r="V605" s="50" t="s">
        <v>171</v>
      </c>
      <c r="W605" s="50" t="s">
        <v>171</v>
      </c>
      <c r="X605" s="50" t="s">
        <v>171</v>
      </c>
      <c r="Y605" s="50" t="s">
        <v>171</v>
      </c>
      <c r="Z605" s="50" t="s">
        <v>171</v>
      </c>
      <c r="AA605" s="50" t="s">
        <v>171</v>
      </c>
      <c r="AB605" s="50" t="s">
        <v>171</v>
      </c>
      <c r="AC605" s="50" t="s">
        <v>171</v>
      </c>
      <c r="AD605" s="50" t="s">
        <v>171</v>
      </c>
      <c r="AE605" s="50" t="s">
        <v>171</v>
      </c>
      <c r="AF605" s="50" t="s">
        <v>171</v>
      </c>
      <c r="AG605" s="50" t="s">
        <v>171</v>
      </c>
      <c r="AH605" s="50" t="s">
        <v>171</v>
      </c>
      <c r="AI605" s="50" t="s">
        <v>171</v>
      </c>
      <c r="AJ605" s="50" t="s">
        <v>171</v>
      </c>
      <c r="AK605" s="50" t="s">
        <v>171</v>
      </c>
      <c r="AL605" s="50" t="s">
        <v>171</v>
      </c>
    </row>
    <row r="606" spans="2:38">
      <c r="B606" s="26"/>
      <c r="C606" s="23" t="s">
        <v>92</v>
      </c>
      <c r="D606" s="6" t="str">
        <f t="shared" ref="D606" si="820">IF(SUM(I606:O606)=0,"\I: ","ELE")</f>
        <v xml:space="preserve">\I: </v>
      </c>
      <c r="E606" s="11" t="s">
        <v>75</v>
      </c>
      <c r="F606" s="6" t="str">
        <f t="shared" si="815"/>
        <v>PT</v>
      </c>
      <c r="G606" s="22" t="str">
        <f>$G$7</f>
        <v>PASTI</v>
      </c>
      <c r="H606" t="s">
        <v>45</v>
      </c>
      <c r="I606" s="42" t="str">
        <f>IF(SUM(I607:I609)=0,"",SUM(I607:I609))</f>
        <v/>
      </c>
      <c r="J606" s="42" t="str">
        <f t="shared" ref="J606:K606" si="821">IF(SUM(J607:J609)=0,"",SUM(J607:J609))</f>
        <v/>
      </c>
      <c r="K606" s="42" t="str">
        <f t="shared" si="821"/>
        <v/>
      </c>
      <c r="L606" s="42" t="str">
        <f>IF(SUM(L607:L609)=0,"",SUM(L607:L609))</f>
        <v/>
      </c>
      <c r="M606" s="43" t="str">
        <f>IF(SUM(M607:M609)=0,"",SUM(M607:M609))</f>
        <v/>
      </c>
      <c r="N606" s="43" t="str">
        <f>IF(SUM(N607:N609)=0,"",SUM(N607:N609))</f>
        <v/>
      </c>
      <c r="O606" s="43" t="str">
        <f>IF(SUM(O607:O609)=0,"",SUM(O607:O609))</f>
        <v/>
      </c>
      <c r="P606" s="32"/>
      <c r="Q606" s="32"/>
      <c r="R606" s="43"/>
      <c r="S606" s="43"/>
      <c r="T606" s="43"/>
      <c r="U606" s="43"/>
      <c r="V606" s="43"/>
      <c r="W606" s="43"/>
      <c r="X606" s="43"/>
      <c r="Y606" s="43"/>
      <c r="Z606" s="43"/>
      <c r="AA606" s="43"/>
      <c r="AB606" s="43" t="s">
        <v>171</v>
      </c>
      <c r="AC606" s="43"/>
      <c r="AD606" s="43"/>
      <c r="AE606" s="43"/>
      <c r="AF606" s="43"/>
      <c r="AG606" s="43" t="s">
        <v>171</v>
      </c>
      <c r="AH606" s="43"/>
      <c r="AI606" s="43"/>
      <c r="AJ606" s="43"/>
      <c r="AK606" s="43"/>
      <c r="AL606" s="43"/>
    </row>
    <row r="607" spans="2:38">
      <c r="B607" s="26">
        <v>35</v>
      </c>
      <c r="C607" s="30" t="s">
        <v>2</v>
      </c>
      <c r="D607" s="6" t="s">
        <v>90</v>
      </c>
      <c r="E607" s="26"/>
      <c r="F607" s="6" t="str">
        <f t="shared" si="815"/>
        <v>PT</v>
      </c>
      <c r="G607" s="6" t="s">
        <v>90</v>
      </c>
      <c r="H607" s="28"/>
      <c r="I607" s="33" t="str">
        <f t="shared" ref="I607:K611" si="822">$L607</f>
        <v/>
      </c>
      <c r="J607" s="33" t="str">
        <f t="shared" si="822"/>
        <v/>
      </c>
      <c r="K607" s="33" t="str">
        <f t="shared" si="822"/>
        <v/>
      </c>
      <c r="L607" s="33" t="str">
        <f>IF(R607="","",R607/4)</f>
        <v/>
      </c>
      <c r="M607" s="33" t="str">
        <f>IF(SUM(S607:AB607)=0,"",SUM(S607:AB607))</f>
        <v/>
      </c>
      <c r="N607" s="33" t="str">
        <f>IF(SUM(AC607:AG607)=0,"",SUM(AC607:AG607))</f>
        <v/>
      </c>
      <c r="O607" s="33" t="str">
        <f>IF(SUM(AH607:AL607)=0,"",SUM(AH607:AL607))</f>
        <v/>
      </c>
      <c r="P607" s="33"/>
      <c r="Q607" s="33"/>
      <c r="R607" s="48" t="s">
        <v>171</v>
      </c>
      <c r="S607" s="50" t="s">
        <v>171</v>
      </c>
      <c r="T607" s="50" t="s">
        <v>171</v>
      </c>
      <c r="U607" s="50" t="s">
        <v>171</v>
      </c>
      <c r="V607" s="50" t="s">
        <v>171</v>
      </c>
      <c r="W607" s="50" t="s">
        <v>171</v>
      </c>
      <c r="X607" s="50" t="s">
        <v>171</v>
      </c>
      <c r="Y607" s="50" t="s">
        <v>171</v>
      </c>
      <c r="Z607" s="50" t="s">
        <v>171</v>
      </c>
      <c r="AA607" s="50" t="s">
        <v>171</v>
      </c>
      <c r="AB607" s="50" t="s">
        <v>171</v>
      </c>
      <c r="AC607" s="50" t="s">
        <v>171</v>
      </c>
      <c r="AD607" s="50" t="s">
        <v>171</v>
      </c>
      <c r="AE607" s="50" t="s">
        <v>171</v>
      </c>
      <c r="AF607" s="50" t="s">
        <v>171</v>
      </c>
      <c r="AG607" s="50" t="s">
        <v>171</v>
      </c>
      <c r="AH607" s="50" t="s">
        <v>171</v>
      </c>
      <c r="AI607" s="50" t="s">
        <v>171</v>
      </c>
      <c r="AJ607" s="50" t="s">
        <v>171</v>
      </c>
      <c r="AK607" s="50" t="s">
        <v>171</v>
      </c>
      <c r="AL607" s="50" t="s">
        <v>171</v>
      </c>
    </row>
    <row r="608" spans="2:38">
      <c r="B608" s="26">
        <v>40</v>
      </c>
      <c r="C608" s="30" t="s">
        <v>99</v>
      </c>
      <c r="D608" s="6" t="s">
        <v>90</v>
      </c>
      <c r="E608" s="26"/>
      <c r="F608" s="6" t="str">
        <f t="shared" si="815"/>
        <v>PT</v>
      </c>
      <c r="G608" s="6" t="s">
        <v>90</v>
      </c>
      <c r="H608" s="28"/>
      <c r="I608" s="33" t="str">
        <f t="shared" si="822"/>
        <v/>
      </c>
      <c r="J608" s="33" t="str">
        <f t="shared" si="822"/>
        <v/>
      </c>
      <c r="K608" s="33" t="str">
        <f t="shared" si="822"/>
        <v/>
      </c>
      <c r="L608" s="33" t="str">
        <f>IF(R608="","",R608/4)</f>
        <v/>
      </c>
      <c r="M608" s="33" t="str">
        <f t="shared" ref="M608:M609" si="823">IF(SUM(S608:AB608)=0,"",SUM(S608:AB608))</f>
        <v/>
      </c>
      <c r="N608" s="33" t="str">
        <f t="shared" ref="N608:N609" si="824">IF(SUM(AC608:AG608)=0,"",SUM(AC608:AG608))</f>
        <v/>
      </c>
      <c r="O608" s="33" t="str">
        <f t="shared" ref="O608:O609" si="825">IF(SUM(AH608:AL608)=0,"",SUM(AH608:AL608))</f>
        <v/>
      </c>
      <c r="P608" s="33"/>
      <c r="Q608" s="33"/>
      <c r="R608" s="48" t="s">
        <v>171</v>
      </c>
      <c r="S608" s="50" t="s">
        <v>171</v>
      </c>
      <c r="T608" s="50" t="s">
        <v>171</v>
      </c>
      <c r="U608" s="50" t="s">
        <v>171</v>
      </c>
      <c r="V608" s="50" t="s">
        <v>171</v>
      </c>
      <c r="W608" s="50" t="s">
        <v>171</v>
      </c>
      <c r="X608" s="50" t="s">
        <v>171</v>
      </c>
      <c r="Y608" s="50" t="s">
        <v>171</v>
      </c>
      <c r="Z608" s="50" t="s">
        <v>171</v>
      </c>
      <c r="AA608" s="50" t="s">
        <v>171</v>
      </c>
      <c r="AB608" s="50" t="s">
        <v>171</v>
      </c>
      <c r="AC608" s="50" t="s">
        <v>171</v>
      </c>
      <c r="AD608" s="50" t="s">
        <v>171</v>
      </c>
      <c r="AE608" s="50" t="s">
        <v>171</v>
      </c>
      <c r="AF608" s="50" t="s">
        <v>171</v>
      </c>
      <c r="AG608" s="50" t="s">
        <v>171</v>
      </c>
      <c r="AH608" s="50" t="s">
        <v>171</v>
      </c>
      <c r="AI608" s="50" t="s">
        <v>171</v>
      </c>
      <c r="AJ608" s="50" t="s">
        <v>171</v>
      </c>
      <c r="AK608" s="50" t="s">
        <v>171</v>
      </c>
      <c r="AL608" s="50" t="s">
        <v>171</v>
      </c>
    </row>
    <row r="609" spans="2:38">
      <c r="B609" s="26">
        <v>45</v>
      </c>
      <c r="C609" s="30" t="s">
        <v>4</v>
      </c>
      <c r="D609" s="6" t="s">
        <v>90</v>
      </c>
      <c r="E609" s="26"/>
      <c r="F609" s="6" t="str">
        <f t="shared" si="815"/>
        <v>PT</v>
      </c>
      <c r="G609" s="6" t="s">
        <v>90</v>
      </c>
      <c r="H609" s="28"/>
      <c r="I609" s="33" t="str">
        <f t="shared" si="822"/>
        <v/>
      </c>
      <c r="J609" s="33" t="str">
        <f t="shared" si="822"/>
        <v/>
      </c>
      <c r="K609" s="33" t="str">
        <f t="shared" si="822"/>
        <v/>
      </c>
      <c r="L609" s="33" t="str">
        <f>IF(R609="","",R609/4)</f>
        <v/>
      </c>
      <c r="M609" s="33" t="str">
        <f t="shared" si="823"/>
        <v/>
      </c>
      <c r="N609" s="33" t="str">
        <f t="shared" si="824"/>
        <v/>
      </c>
      <c r="O609" s="33" t="str">
        <f t="shared" si="825"/>
        <v/>
      </c>
      <c r="P609" s="33"/>
      <c r="Q609" s="33"/>
      <c r="R609" s="48" t="s">
        <v>171</v>
      </c>
      <c r="S609" s="50" t="s">
        <v>171</v>
      </c>
      <c r="T609" s="50" t="s">
        <v>171</v>
      </c>
      <c r="U609" s="50" t="s">
        <v>171</v>
      </c>
      <c r="V609" s="50" t="s">
        <v>171</v>
      </c>
      <c r="W609" s="50" t="s">
        <v>171</v>
      </c>
      <c r="X609" s="50" t="s">
        <v>171</v>
      </c>
      <c r="Y609" s="50" t="s">
        <v>171</v>
      </c>
      <c r="Z609" s="50" t="s">
        <v>171</v>
      </c>
      <c r="AA609" s="50" t="s">
        <v>171</v>
      </c>
      <c r="AB609" s="50" t="s">
        <v>171</v>
      </c>
      <c r="AC609" s="50" t="s">
        <v>171</v>
      </c>
      <c r="AD609" s="50" t="s">
        <v>171</v>
      </c>
      <c r="AE609" s="50" t="s">
        <v>171</v>
      </c>
      <c r="AF609" s="50" t="s">
        <v>171</v>
      </c>
      <c r="AG609" s="50" t="s">
        <v>171</v>
      </c>
      <c r="AH609" s="50" t="s">
        <v>171</v>
      </c>
      <c r="AI609" s="50" t="s">
        <v>171</v>
      </c>
      <c r="AJ609" s="50" t="s">
        <v>171</v>
      </c>
      <c r="AK609" s="50" t="s">
        <v>171</v>
      </c>
      <c r="AL609" s="50" t="s">
        <v>171</v>
      </c>
    </row>
    <row r="610" spans="2:38">
      <c r="B610" s="31">
        <v>51</v>
      </c>
      <c r="C610" t="s">
        <v>7</v>
      </c>
      <c r="D610" s="6" t="str">
        <f t="shared" ref="D610:D612" si="826">IF(SUM(I610:O610)=0,"\I: ","ELE")</f>
        <v>ELE</v>
      </c>
      <c r="E610" s="11" t="s">
        <v>76</v>
      </c>
      <c r="F610" s="6" t="str">
        <f t="shared" si="815"/>
        <v>PT</v>
      </c>
      <c r="G610" s="22" t="str">
        <f t="shared" ref="G610:G612" si="827">$G$7</f>
        <v>PASTI</v>
      </c>
      <c r="H610" t="s">
        <v>46</v>
      </c>
      <c r="I610" s="42">
        <f t="shared" si="822"/>
        <v>236.25</v>
      </c>
      <c r="J610" s="42">
        <f t="shared" si="822"/>
        <v>236.25</v>
      </c>
      <c r="K610" s="42">
        <f t="shared" si="822"/>
        <v>236.25</v>
      </c>
      <c r="L610" s="42">
        <f>IF(R610="","",R610/4)</f>
        <v>236.25</v>
      </c>
      <c r="M610" s="43">
        <f>IF(SUM(S610:AB610)=0,"",SUM(S610:AB610))</f>
        <v>1362</v>
      </c>
      <c r="N610" s="43" t="str">
        <f>IF(SUM(AC610:AG610)=0,"",SUM(AC610:AG610))</f>
        <v/>
      </c>
      <c r="O610" s="43" t="str">
        <f>IF(SUM(AH610:AL610)=0,"",SUM(AH610:AL610))</f>
        <v/>
      </c>
      <c r="P610" s="32"/>
      <c r="Q610" s="32"/>
      <c r="R610" s="48">
        <v>945</v>
      </c>
      <c r="S610" s="50" t="s">
        <v>171</v>
      </c>
      <c r="T610" s="50" t="s">
        <v>171</v>
      </c>
      <c r="U610" s="50" t="s">
        <v>171</v>
      </c>
      <c r="V610" s="50">
        <v>760</v>
      </c>
      <c r="W610" s="50" t="s">
        <v>171</v>
      </c>
      <c r="X610" s="50">
        <v>380</v>
      </c>
      <c r="Y610" s="50" t="s">
        <v>171</v>
      </c>
      <c r="Z610" s="50" t="s">
        <v>171</v>
      </c>
      <c r="AA610" s="50" t="s">
        <v>171</v>
      </c>
      <c r="AB610" s="50">
        <v>222</v>
      </c>
      <c r="AC610" s="50" t="s">
        <v>171</v>
      </c>
      <c r="AD610" s="50" t="s">
        <v>171</v>
      </c>
      <c r="AE610" s="50" t="s">
        <v>171</v>
      </c>
      <c r="AF610" s="50" t="s">
        <v>171</v>
      </c>
      <c r="AG610" s="50" t="s">
        <v>171</v>
      </c>
      <c r="AH610" s="50" t="s">
        <v>171</v>
      </c>
      <c r="AI610" s="50" t="s">
        <v>171</v>
      </c>
      <c r="AJ610" s="50" t="s">
        <v>171</v>
      </c>
      <c r="AK610" s="50" t="s">
        <v>171</v>
      </c>
      <c r="AL610" s="50" t="s">
        <v>171</v>
      </c>
    </row>
    <row r="611" spans="2:38">
      <c r="B611" s="26">
        <v>56</v>
      </c>
      <c r="C611" t="s">
        <v>8</v>
      </c>
      <c r="D611" s="6" t="str">
        <f t="shared" si="826"/>
        <v>ELE</v>
      </c>
      <c r="E611" s="11" t="s">
        <v>77</v>
      </c>
      <c r="F611" s="6" t="str">
        <f t="shared" si="815"/>
        <v>PT</v>
      </c>
      <c r="G611" s="22" t="str">
        <f t="shared" si="827"/>
        <v>PASTI</v>
      </c>
      <c r="H611" t="s">
        <v>47</v>
      </c>
      <c r="I611" s="42" t="str">
        <f t="shared" si="822"/>
        <v/>
      </c>
      <c r="J611" s="42" t="str">
        <f t="shared" si="822"/>
        <v/>
      </c>
      <c r="K611" s="42" t="str">
        <f t="shared" si="822"/>
        <v/>
      </c>
      <c r="L611" s="42" t="str">
        <f>IF(R611="","",R611/4)</f>
        <v/>
      </c>
      <c r="M611" s="43">
        <f t="shared" ref="M611" si="828">IF(SUM(S611:AB611)=0,"",SUM(S611:AB611))</f>
        <v>15.9222</v>
      </c>
      <c r="N611" s="43" t="str">
        <f t="shared" ref="N611" si="829">IF(SUM(AC611:AG611)=0,"",SUM(AC611:AG611))</f>
        <v/>
      </c>
      <c r="O611" s="43" t="str">
        <f t="shared" ref="O611" si="830">IF(SUM(AH611:AL611)=0,"",SUM(AH611:AL611))</f>
        <v/>
      </c>
      <c r="P611" s="32"/>
      <c r="Q611" s="32"/>
      <c r="R611" s="48" t="s">
        <v>171</v>
      </c>
      <c r="S611" s="50" t="s">
        <v>171</v>
      </c>
      <c r="T611" s="50" t="s">
        <v>171</v>
      </c>
      <c r="U611" s="50" t="s">
        <v>171</v>
      </c>
      <c r="V611" s="50">
        <v>15.8</v>
      </c>
      <c r="W611" s="50" t="s">
        <v>171</v>
      </c>
      <c r="X611" s="50" t="s">
        <v>171</v>
      </c>
      <c r="Y611" s="50" t="s">
        <v>171</v>
      </c>
      <c r="Z611" s="50" t="s">
        <v>171</v>
      </c>
      <c r="AA611" s="50" t="s">
        <v>171</v>
      </c>
      <c r="AB611" s="50">
        <v>0.1222</v>
      </c>
      <c r="AC611" s="50" t="s">
        <v>171</v>
      </c>
      <c r="AD611" s="50" t="s">
        <v>171</v>
      </c>
      <c r="AE611" s="50" t="s">
        <v>171</v>
      </c>
      <c r="AF611" s="50" t="s">
        <v>171</v>
      </c>
      <c r="AG611" s="50" t="s">
        <v>171</v>
      </c>
      <c r="AH611" s="50" t="s">
        <v>171</v>
      </c>
      <c r="AI611" s="50" t="s">
        <v>171</v>
      </c>
      <c r="AJ611" s="50" t="s">
        <v>171</v>
      </c>
      <c r="AK611" s="50" t="s">
        <v>171</v>
      </c>
      <c r="AL611" s="50" t="s">
        <v>171</v>
      </c>
    </row>
    <row r="612" spans="2:38">
      <c r="B612" s="26"/>
      <c r="C612" s="23" t="s">
        <v>93</v>
      </c>
      <c r="D612" s="6" t="str">
        <f t="shared" si="826"/>
        <v xml:space="preserve">\I: </v>
      </c>
      <c r="E612" s="11" t="s">
        <v>78</v>
      </c>
      <c r="F612" s="6" t="str">
        <f t="shared" si="815"/>
        <v>PT</v>
      </c>
      <c r="G612" s="22" t="str">
        <f t="shared" si="827"/>
        <v>PASTI</v>
      </c>
      <c r="H612" t="s">
        <v>48</v>
      </c>
      <c r="I612" s="42" t="str">
        <f>IF(SUM(I613:I615)=0,"",SUM(I613:I615))</f>
        <v/>
      </c>
      <c r="J612" s="42" t="str">
        <f t="shared" ref="J612:K612" si="831">IF(SUM(J613:J615)=0,"",SUM(J613:J615))</f>
        <v/>
      </c>
      <c r="K612" s="42" t="str">
        <f t="shared" si="831"/>
        <v/>
      </c>
      <c r="L612" s="42" t="str">
        <f>IF(SUM(L613:L615)=0,"",SUM(L613:L615))</f>
        <v/>
      </c>
      <c r="M612" s="43" t="str">
        <f>IF(SUM(M613:M615)=0,"",SUM(M613:M615))</f>
        <v/>
      </c>
      <c r="N612" s="43" t="str">
        <f>IF(SUM(N613:N615)=0,"",SUM(N613:N615))</f>
        <v/>
      </c>
      <c r="O612" s="43" t="str">
        <f>IF(SUM(O613:O615)=0,"",SUM(O613:O615))</f>
        <v/>
      </c>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row>
    <row r="613" spans="2:38">
      <c r="B613" s="26">
        <v>61</v>
      </c>
      <c r="C613" s="29" t="s">
        <v>4</v>
      </c>
      <c r="D613" s="6" t="s">
        <v>90</v>
      </c>
      <c r="E613" s="27"/>
      <c r="F613" s="6" t="str">
        <f t="shared" si="815"/>
        <v>PT</v>
      </c>
      <c r="G613" s="6" t="s">
        <v>90</v>
      </c>
      <c r="H613" s="28"/>
      <c r="I613" s="33" t="str">
        <f t="shared" ref="I613:K621" si="832">$L613</f>
        <v/>
      </c>
      <c r="J613" s="33" t="str">
        <f t="shared" si="832"/>
        <v/>
      </c>
      <c r="K613" s="33" t="str">
        <f t="shared" si="832"/>
        <v/>
      </c>
      <c r="L613" s="33" t="str">
        <f t="shared" ref="L613:L618" si="833">IF(R613="","",R613/4)</f>
        <v/>
      </c>
      <c r="M613" s="33" t="str">
        <f t="shared" ref="M613:M618" si="834">IF(SUM(S613:AB613)=0,"",SUM(S613:AB613))</f>
        <v/>
      </c>
      <c r="N613" s="33" t="str">
        <f t="shared" ref="N613:N618" si="835">IF(SUM(AC613:AG613)=0,"",SUM(AC613:AG613))</f>
        <v/>
      </c>
      <c r="O613" s="33" t="str">
        <f t="shared" ref="O613:O618" si="836">IF(SUM(AH613:AL613)=0,"",SUM(AH613:AL613))</f>
        <v/>
      </c>
      <c r="P613" s="33"/>
      <c r="Q613" s="33"/>
      <c r="R613" s="48" t="s">
        <v>171</v>
      </c>
      <c r="S613" s="50" t="s">
        <v>171</v>
      </c>
      <c r="T613" s="50" t="s">
        <v>171</v>
      </c>
      <c r="U613" s="50" t="s">
        <v>171</v>
      </c>
      <c r="V613" s="50" t="s">
        <v>171</v>
      </c>
      <c r="W613" s="50" t="s">
        <v>171</v>
      </c>
      <c r="X613" s="50" t="s">
        <v>171</v>
      </c>
      <c r="Y613" s="50" t="s">
        <v>171</v>
      </c>
      <c r="Z613" s="50" t="s">
        <v>171</v>
      </c>
      <c r="AA613" s="50" t="s">
        <v>171</v>
      </c>
      <c r="AB613" s="50" t="s">
        <v>171</v>
      </c>
      <c r="AC613" s="50" t="s">
        <v>171</v>
      </c>
      <c r="AD613" s="50" t="s">
        <v>171</v>
      </c>
      <c r="AE613" s="50" t="s">
        <v>171</v>
      </c>
      <c r="AF613" s="50" t="s">
        <v>171</v>
      </c>
      <c r="AG613" s="50" t="s">
        <v>171</v>
      </c>
      <c r="AH613" s="50" t="s">
        <v>171</v>
      </c>
      <c r="AI613" s="50" t="s">
        <v>171</v>
      </c>
      <c r="AJ613" s="50" t="s">
        <v>171</v>
      </c>
      <c r="AK613" s="50" t="s">
        <v>171</v>
      </c>
      <c r="AL613" s="50" t="s">
        <v>171</v>
      </c>
    </row>
    <row r="614" spans="2:38">
      <c r="B614" s="26">
        <v>71</v>
      </c>
      <c r="C614" s="29" t="s">
        <v>10</v>
      </c>
      <c r="D614" s="6" t="s">
        <v>90</v>
      </c>
      <c r="E614" s="27"/>
      <c r="F614" s="6" t="str">
        <f t="shared" si="815"/>
        <v>PT</v>
      </c>
      <c r="G614" s="6" t="s">
        <v>90</v>
      </c>
      <c r="H614" s="28"/>
      <c r="I614" s="33" t="str">
        <f t="shared" si="832"/>
        <v/>
      </c>
      <c r="J614" s="33" t="str">
        <f t="shared" si="832"/>
        <v/>
      </c>
      <c r="K614" s="33" t="str">
        <f t="shared" si="832"/>
        <v/>
      </c>
      <c r="L614" s="33" t="str">
        <f t="shared" si="833"/>
        <v/>
      </c>
      <c r="M614" s="33" t="str">
        <f t="shared" si="834"/>
        <v/>
      </c>
      <c r="N614" s="33" t="str">
        <f t="shared" si="835"/>
        <v/>
      </c>
      <c r="O614" s="33" t="str">
        <f t="shared" si="836"/>
        <v/>
      </c>
      <c r="P614" s="33"/>
      <c r="Q614" s="33"/>
      <c r="R614" s="48" t="s">
        <v>171</v>
      </c>
      <c r="S614" s="50" t="s">
        <v>171</v>
      </c>
      <c r="T614" s="50" t="s">
        <v>171</v>
      </c>
      <c r="U614" s="50" t="s">
        <v>171</v>
      </c>
      <c r="V614" s="50" t="s">
        <v>171</v>
      </c>
      <c r="W614" s="50" t="s">
        <v>171</v>
      </c>
      <c r="X614" s="50" t="s">
        <v>171</v>
      </c>
      <c r="Y614" s="50" t="s">
        <v>171</v>
      </c>
      <c r="Z614" s="50" t="s">
        <v>171</v>
      </c>
      <c r="AA614" s="50" t="s">
        <v>171</v>
      </c>
      <c r="AB614" s="50" t="s">
        <v>171</v>
      </c>
      <c r="AC614" s="50" t="s">
        <v>171</v>
      </c>
      <c r="AD614" s="50" t="s">
        <v>171</v>
      </c>
      <c r="AE614" s="50" t="s">
        <v>171</v>
      </c>
      <c r="AF614" s="50" t="s">
        <v>171</v>
      </c>
      <c r="AG614" s="50" t="s">
        <v>171</v>
      </c>
      <c r="AH614" s="50" t="s">
        <v>171</v>
      </c>
      <c r="AI614" s="50" t="s">
        <v>171</v>
      </c>
      <c r="AJ614" s="50" t="s">
        <v>171</v>
      </c>
      <c r="AK614" s="50" t="s">
        <v>171</v>
      </c>
      <c r="AL614" s="50" t="s">
        <v>171</v>
      </c>
    </row>
    <row r="615" spans="2:38">
      <c r="B615" s="26">
        <v>76</v>
      </c>
      <c r="C615" s="29" t="s">
        <v>101</v>
      </c>
      <c r="D615" s="6" t="s">
        <v>90</v>
      </c>
      <c r="E615" s="27"/>
      <c r="F615" s="6" t="str">
        <f t="shared" si="815"/>
        <v>PT</v>
      </c>
      <c r="G615" s="6" t="s">
        <v>90</v>
      </c>
      <c r="H615" s="28"/>
      <c r="I615" s="33" t="str">
        <f t="shared" si="832"/>
        <v/>
      </c>
      <c r="J615" s="33" t="str">
        <f t="shared" si="832"/>
        <v/>
      </c>
      <c r="K615" s="33" t="str">
        <f t="shared" si="832"/>
        <v/>
      </c>
      <c r="L615" s="33" t="str">
        <f t="shared" si="833"/>
        <v/>
      </c>
      <c r="M615" s="33" t="str">
        <f t="shared" si="834"/>
        <v/>
      </c>
      <c r="N615" s="33" t="str">
        <f t="shared" si="835"/>
        <v/>
      </c>
      <c r="O615" s="33" t="str">
        <f t="shared" si="836"/>
        <v/>
      </c>
      <c r="P615" s="33"/>
      <c r="Q615" s="33"/>
      <c r="R615" s="48" t="s">
        <v>171</v>
      </c>
      <c r="S615" s="50" t="s">
        <v>171</v>
      </c>
      <c r="T615" s="50" t="s">
        <v>171</v>
      </c>
      <c r="U615" s="50" t="s">
        <v>171</v>
      </c>
      <c r="V615" s="50" t="s">
        <v>171</v>
      </c>
      <c r="W615" s="50" t="s">
        <v>171</v>
      </c>
      <c r="X615" s="50" t="s">
        <v>171</v>
      </c>
      <c r="Y615" s="50" t="s">
        <v>171</v>
      </c>
      <c r="Z615" s="50" t="s">
        <v>171</v>
      </c>
      <c r="AA615" s="50" t="s">
        <v>171</v>
      </c>
      <c r="AB615" s="50" t="s">
        <v>171</v>
      </c>
      <c r="AC615" s="50" t="s">
        <v>171</v>
      </c>
      <c r="AD615" s="50" t="s">
        <v>171</v>
      </c>
      <c r="AE615" s="50" t="s">
        <v>171</v>
      </c>
      <c r="AF615" s="50" t="s">
        <v>171</v>
      </c>
      <c r="AG615" s="50" t="s">
        <v>171</v>
      </c>
      <c r="AH615" s="50" t="s">
        <v>171</v>
      </c>
      <c r="AI615" s="50" t="s">
        <v>171</v>
      </c>
      <c r="AJ615" s="50" t="s">
        <v>171</v>
      </c>
      <c r="AK615" s="50" t="s">
        <v>171</v>
      </c>
      <c r="AL615" s="50" t="s">
        <v>171</v>
      </c>
    </row>
    <row r="616" spans="2:38">
      <c r="B616" s="26">
        <v>81</v>
      </c>
      <c r="C616" t="s">
        <v>12</v>
      </c>
      <c r="D616" s="6" t="str">
        <f t="shared" ref="D616:D619" si="837">IF(SUM(I616:O616)=0,"\I: ","ELE")</f>
        <v>ELE</v>
      </c>
      <c r="E616" s="11" t="s">
        <v>74</v>
      </c>
      <c r="F616" s="6" t="str">
        <f t="shared" si="815"/>
        <v>PT</v>
      </c>
      <c r="G616" s="22" t="str">
        <f t="shared" ref="G616:G619" si="838">$G$7</f>
        <v>PASTI</v>
      </c>
      <c r="H616" t="s">
        <v>44</v>
      </c>
      <c r="I616" s="42">
        <f t="shared" si="832"/>
        <v>136.44</v>
      </c>
      <c r="J616" s="42">
        <f t="shared" si="832"/>
        <v>136.44</v>
      </c>
      <c r="K616" s="42">
        <f t="shared" si="832"/>
        <v>136.44</v>
      </c>
      <c r="L616" s="42">
        <f t="shared" si="833"/>
        <v>136.44</v>
      </c>
      <c r="M616" s="43">
        <f t="shared" si="834"/>
        <v>88.245120000000014</v>
      </c>
      <c r="N616" s="43">
        <f t="shared" si="835"/>
        <v>3.9668000000000001</v>
      </c>
      <c r="O616" s="43" t="str">
        <f t="shared" si="836"/>
        <v/>
      </c>
      <c r="P616" s="32"/>
      <c r="Q616" s="32"/>
      <c r="R616" s="48">
        <v>545.76</v>
      </c>
      <c r="S616" s="50" t="s">
        <v>171</v>
      </c>
      <c r="T616" s="50">
        <v>1.1000000000000001</v>
      </c>
      <c r="U616" s="50">
        <v>25.400000000000006</v>
      </c>
      <c r="V616" s="50">
        <v>4.512E-2</v>
      </c>
      <c r="W616" s="50">
        <v>11.1</v>
      </c>
      <c r="X616" s="50" t="s">
        <v>171</v>
      </c>
      <c r="Y616" s="50" t="s">
        <v>171</v>
      </c>
      <c r="Z616" s="50" t="s">
        <v>171</v>
      </c>
      <c r="AA616" s="50">
        <v>15.8</v>
      </c>
      <c r="AB616" s="50">
        <v>34.800000000000004</v>
      </c>
      <c r="AC616" s="50">
        <v>3.9668000000000001</v>
      </c>
      <c r="AD616" s="50" t="s">
        <v>171</v>
      </c>
      <c r="AE616" s="50" t="s">
        <v>171</v>
      </c>
      <c r="AF616" s="50" t="s">
        <v>171</v>
      </c>
      <c r="AG616" s="50" t="s">
        <v>171</v>
      </c>
      <c r="AH616" s="50" t="s">
        <v>171</v>
      </c>
      <c r="AI616" s="50" t="s">
        <v>171</v>
      </c>
      <c r="AJ616" s="50" t="s">
        <v>171</v>
      </c>
      <c r="AK616" s="50" t="s">
        <v>171</v>
      </c>
      <c r="AL616" s="50" t="s">
        <v>171</v>
      </c>
    </row>
    <row r="617" spans="2:38">
      <c r="B617" s="26">
        <v>102</v>
      </c>
      <c r="C617" t="s">
        <v>13</v>
      </c>
      <c r="D617" s="6" t="str">
        <f t="shared" si="837"/>
        <v>ELE</v>
      </c>
      <c r="E617" s="11" t="s">
        <v>73</v>
      </c>
      <c r="F617" s="6" t="str">
        <f t="shared" si="815"/>
        <v>PT</v>
      </c>
      <c r="G617" s="22" t="str">
        <f t="shared" si="838"/>
        <v>PASTI</v>
      </c>
      <c r="H617" t="s">
        <v>43</v>
      </c>
      <c r="I617" s="42">
        <f t="shared" si="832"/>
        <v>416.02499999999998</v>
      </c>
      <c r="J617" s="42">
        <f t="shared" si="832"/>
        <v>416.02499999999998</v>
      </c>
      <c r="K617" s="42">
        <f t="shared" si="832"/>
        <v>416.02499999999998</v>
      </c>
      <c r="L617" s="42">
        <f t="shared" si="833"/>
        <v>416.02499999999998</v>
      </c>
      <c r="M617" s="43" t="str">
        <f t="shared" si="834"/>
        <v/>
      </c>
      <c r="N617" s="43" t="str">
        <f t="shared" si="835"/>
        <v/>
      </c>
      <c r="O617" s="43" t="str">
        <f t="shared" si="836"/>
        <v/>
      </c>
      <c r="P617" s="32"/>
      <c r="Q617" s="32"/>
      <c r="R617" s="48">
        <v>1664.1</v>
      </c>
      <c r="S617" s="50" t="s">
        <v>171</v>
      </c>
      <c r="T617" s="50" t="s">
        <v>171</v>
      </c>
      <c r="U617" s="50" t="s">
        <v>171</v>
      </c>
      <c r="V617" s="50" t="s">
        <v>171</v>
      </c>
      <c r="W617" s="50" t="s">
        <v>171</v>
      </c>
      <c r="X617" s="50" t="s">
        <v>171</v>
      </c>
      <c r="Y617" s="50" t="s">
        <v>171</v>
      </c>
      <c r="Z617" s="50" t="s">
        <v>171</v>
      </c>
      <c r="AA617" s="50" t="s">
        <v>171</v>
      </c>
      <c r="AB617" s="50" t="s">
        <v>171</v>
      </c>
      <c r="AC617" s="50" t="s">
        <v>171</v>
      </c>
      <c r="AD617" s="50" t="s">
        <v>171</v>
      </c>
      <c r="AE617" s="50" t="s">
        <v>171</v>
      </c>
      <c r="AF617" s="50" t="s">
        <v>171</v>
      </c>
      <c r="AG617" s="50" t="s">
        <v>171</v>
      </c>
      <c r="AH617" s="50" t="s">
        <v>171</v>
      </c>
      <c r="AI617" s="50" t="s">
        <v>171</v>
      </c>
      <c r="AJ617" s="50" t="s">
        <v>171</v>
      </c>
      <c r="AK617" s="50" t="s">
        <v>171</v>
      </c>
      <c r="AL617" s="50" t="s">
        <v>171</v>
      </c>
    </row>
    <row r="618" spans="2:38">
      <c r="B618" s="26">
        <v>119</v>
      </c>
      <c r="C618" t="s">
        <v>1</v>
      </c>
      <c r="D618" s="6" t="str">
        <f t="shared" si="837"/>
        <v xml:space="preserve">\I: </v>
      </c>
      <c r="E618" s="11" t="s">
        <v>68</v>
      </c>
      <c r="F618" s="6" t="str">
        <f t="shared" si="815"/>
        <v>PT</v>
      </c>
      <c r="G618" s="22" t="str">
        <f t="shared" si="838"/>
        <v>PASTI</v>
      </c>
      <c r="H618" s="6" t="s">
        <v>38</v>
      </c>
      <c r="I618" s="42" t="str">
        <f t="shared" si="832"/>
        <v/>
      </c>
      <c r="J618" s="42" t="str">
        <f t="shared" si="832"/>
        <v/>
      </c>
      <c r="K618" s="42" t="str">
        <f t="shared" si="832"/>
        <v/>
      </c>
      <c r="L618" s="42" t="str">
        <f t="shared" si="833"/>
        <v/>
      </c>
      <c r="M618" s="43" t="str">
        <f t="shared" si="834"/>
        <v/>
      </c>
      <c r="N618" s="43" t="str">
        <f t="shared" si="835"/>
        <v/>
      </c>
      <c r="O618" s="43" t="str">
        <f t="shared" si="836"/>
        <v/>
      </c>
      <c r="P618" s="32"/>
      <c r="Q618" s="32"/>
      <c r="R618" s="48" t="s">
        <v>171</v>
      </c>
      <c r="S618" s="50" t="s">
        <v>171</v>
      </c>
      <c r="T618" s="50" t="s">
        <v>171</v>
      </c>
      <c r="U618" s="50" t="s">
        <v>171</v>
      </c>
      <c r="V618" s="50" t="s">
        <v>171</v>
      </c>
      <c r="W618" s="50" t="s">
        <v>171</v>
      </c>
      <c r="X618" s="50" t="s">
        <v>171</v>
      </c>
      <c r="Y618" s="50" t="s">
        <v>171</v>
      </c>
      <c r="Z618" s="50" t="s">
        <v>171</v>
      </c>
      <c r="AA618" s="50" t="s">
        <v>171</v>
      </c>
      <c r="AB618" s="50" t="s">
        <v>171</v>
      </c>
      <c r="AC618" s="50" t="s">
        <v>171</v>
      </c>
      <c r="AD618" s="50" t="s">
        <v>171</v>
      </c>
      <c r="AE618" s="50" t="s">
        <v>171</v>
      </c>
      <c r="AF618" s="50" t="s">
        <v>171</v>
      </c>
      <c r="AG618" s="50" t="s">
        <v>171</v>
      </c>
      <c r="AH618" s="50" t="s">
        <v>171</v>
      </c>
      <c r="AI618" s="50" t="s">
        <v>171</v>
      </c>
      <c r="AJ618" s="50" t="s">
        <v>171</v>
      </c>
      <c r="AK618" s="50" t="s">
        <v>171</v>
      </c>
      <c r="AL618" s="50" t="s">
        <v>171</v>
      </c>
    </row>
    <row r="619" spans="2:38">
      <c r="B619" s="26"/>
      <c r="C619" t="s">
        <v>168</v>
      </c>
      <c r="D619" s="6" t="str">
        <f t="shared" si="837"/>
        <v>ELE</v>
      </c>
      <c r="E619" s="11" t="s">
        <v>69</v>
      </c>
      <c r="F619" s="6" t="str">
        <f t="shared" si="815"/>
        <v>PT</v>
      </c>
      <c r="G619" s="22" t="str">
        <f t="shared" si="838"/>
        <v>PASTI</v>
      </c>
      <c r="H619" s="59" t="s">
        <v>39</v>
      </c>
      <c r="I619" s="42">
        <f>IF(SUM(I620:I621)=0,"",SUM(I620:I621))</f>
        <v>36.050000000000004</v>
      </c>
      <c r="J619" s="42">
        <f t="shared" ref="J619:L619" si="839">IF(SUM(J620:J621)=0,"",SUM(J620:J621))</f>
        <v>36.050000000000004</v>
      </c>
      <c r="K619" s="42">
        <f t="shared" si="839"/>
        <v>36.050000000000004</v>
      </c>
      <c r="L619" s="42">
        <f t="shared" si="839"/>
        <v>36.050000000000004</v>
      </c>
      <c r="M619" s="43">
        <f>IF(SUM(M620:M621)=0,"",SUM(M620:M621))</f>
        <v>171.79000000000002</v>
      </c>
      <c r="N619" s="43" t="str">
        <f t="shared" ref="N619:O619" si="840">IF(SUM(N620:N621)=0,"",SUM(N620:N621))</f>
        <v/>
      </c>
      <c r="O619" s="43" t="str">
        <f t="shared" si="840"/>
        <v/>
      </c>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row>
    <row r="620" spans="2:38">
      <c r="B620" s="26">
        <v>124</v>
      </c>
      <c r="C620" t="s">
        <v>3</v>
      </c>
      <c r="D620" s="6" t="s">
        <v>90</v>
      </c>
      <c r="E620" s="11"/>
      <c r="F620" s="6" t="str">
        <f t="shared" si="815"/>
        <v>PT</v>
      </c>
      <c r="G620" s="6" t="s">
        <v>90</v>
      </c>
      <c r="H620" s="6"/>
      <c r="I620" s="42">
        <f t="shared" si="832"/>
        <v>36.050000000000004</v>
      </c>
      <c r="J620" s="42">
        <f t="shared" si="832"/>
        <v>36.050000000000004</v>
      </c>
      <c r="K620" s="42">
        <f t="shared" si="832"/>
        <v>36.050000000000004</v>
      </c>
      <c r="L620" s="42">
        <f t="shared" ref="L620:L621" si="841">IF(R620="","",R620/4)</f>
        <v>36.050000000000004</v>
      </c>
      <c r="M620" s="43">
        <f t="shared" ref="M620" si="842">IF(SUM(S620:AB620)=0,"",SUM(S620:AB620))</f>
        <v>167.04000000000002</v>
      </c>
      <c r="N620" s="43" t="str">
        <f t="shared" ref="N620:N627" si="843">IF(SUM(AC620:AG620)=0,"",SUM(AC620:AG620))</f>
        <v/>
      </c>
      <c r="O620" s="43" t="str">
        <f t="shared" ref="O620:O627" si="844">IF(SUM(AH620:AL620)=0,"",SUM(AH620:AL620))</f>
        <v/>
      </c>
      <c r="P620" s="32"/>
      <c r="Q620" s="32"/>
      <c r="R620" s="48">
        <v>144.20000000000002</v>
      </c>
      <c r="S620" s="50">
        <v>8.5500000000000007</v>
      </c>
      <c r="T620" s="50" t="s">
        <v>171</v>
      </c>
      <c r="U620" s="50" t="s">
        <v>171</v>
      </c>
      <c r="V620" s="50" t="s">
        <v>171</v>
      </c>
      <c r="W620" s="50" t="s">
        <v>171</v>
      </c>
      <c r="X620" s="50">
        <v>10.34</v>
      </c>
      <c r="Y620" s="50">
        <v>10.25</v>
      </c>
      <c r="Z620" s="50" t="s">
        <v>171</v>
      </c>
      <c r="AA620" s="50">
        <v>44.5</v>
      </c>
      <c r="AB620" s="50">
        <v>93.4</v>
      </c>
      <c r="AC620" s="50" t="s">
        <v>171</v>
      </c>
      <c r="AD620" s="50" t="s">
        <v>171</v>
      </c>
      <c r="AE620" s="50" t="s">
        <v>171</v>
      </c>
      <c r="AF620" s="50" t="s">
        <v>171</v>
      </c>
      <c r="AG620" s="50" t="s">
        <v>171</v>
      </c>
      <c r="AH620" s="50" t="s">
        <v>171</v>
      </c>
      <c r="AI620" s="50" t="s">
        <v>171</v>
      </c>
      <c r="AJ620" s="50" t="s">
        <v>171</v>
      </c>
      <c r="AK620" s="50" t="s">
        <v>171</v>
      </c>
      <c r="AL620" s="50" t="s">
        <v>171</v>
      </c>
    </row>
    <row r="621" spans="2:38">
      <c r="B621" s="26">
        <v>129</v>
      </c>
      <c r="C621" t="s">
        <v>4</v>
      </c>
      <c r="D621" s="6" t="s">
        <v>90</v>
      </c>
      <c r="E621" s="11"/>
      <c r="F621" s="6" t="str">
        <f t="shared" si="815"/>
        <v>PT</v>
      </c>
      <c r="G621" s="6" t="s">
        <v>90</v>
      </c>
      <c r="H621" s="6"/>
      <c r="I621" s="42" t="str">
        <f t="shared" si="832"/>
        <v/>
      </c>
      <c r="J621" s="42" t="str">
        <f t="shared" si="832"/>
        <v/>
      </c>
      <c r="K621" s="42" t="str">
        <f t="shared" si="832"/>
        <v/>
      </c>
      <c r="L621" s="42" t="str">
        <f t="shared" si="841"/>
        <v/>
      </c>
      <c r="M621" s="43">
        <f t="shared" ref="M621:M627" si="845">IF(SUM(S621:AB621)=0,"",SUM(S621:AB621))</f>
        <v>4.75</v>
      </c>
      <c r="N621" s="43" t="str">
        <f t="shared" si="843"/>
        <v/>
      </c>
      <c r="O621" s="43" t="str">
        <f t="shared" si="844"/>
        <v/>
      </c>
      <c r="P621" s="32"/>
      <c r="Q621" s="32"/>
      <c r="R621" s="48" t="s">
        <v>171</v>
      </c>
      <c r="S621" s="50" t="s">
        <v>171</v>
      </c>
      <c r="T621" s="50" t="s">
        <v>171</v>
      </c>
      <c r="U621" s="50" t="s">
        <v>171</v>
      </c>
      <c r="V621" s="50" t="s">
        <v>171</v>
      </c>
      <c r="W621" s="50" t="s">
        <v>171</v>
      </c>
      <c r="X621" s="50" t="s">
        <v>171</v>
      </c>
      <c r="Y621" s="50" t="s">
        <v>171</v>
      </c>
      <c r="Z621" s="50" t="s">
        <v>171</v>
      </c>
      <c r="AA621" s="50" t="s">
        <v>171</v>
      </c>
      <c r="AB621" s="50">
        <v>4.75</v>
      </c>
      <c r="AC621" s="50" t="s">
        <v>171</v>
      </c>
      <c r="AD621" s="50" t="s">
        <v>171</v>
      </c>
      <c r="AE621" s="50" t="s">
        <v>171</v>
      </c>
      <c r="AF621" s="50" t="s">
        <v>171</v>
      </c>
      <c r="AG621" s="50" t="s">
        <v>171</v>
      </c>
      <c r="AH621" s="50" t="s">
        <v>171</v>
      </c>
      <c r="AI621" s="50" t="s">
        <v>171</v>
      </c>
      <c r="AJ621" s="50" t="s">
        <v>171</v>
      </c>
      <c r="AK621" s="50" t="s">
        <v>171</v>
      </c>
      <c r="AL621" s="50" t="s">
        <v>171</v>
      </c>
    </row>
    <row r="622" spans="2:38">
      <c r="B622" s="26">
        <v>135</v>
      </c>
      <c r="C622" s="11" t="s">
        <v>16</v>
      </c>
      <c r="D622" s="6" t="str">
        <f t="shared" ref="D622:D627" si="846">IF(SUM(I622:O622)=0,"\I: ","ELE")</f>
        <v>ELE</v>
      </c>
      <c r="E622" s="11" t="s">
        <v>82</v>
      </c>
      <c r="F622" s="6" t="str">
        <f t="shared" si="815"/>
        <v>PT</v>
      </c>
      <c r="G622" s="22" t="str">
        <f t="shared" ref="G622:G627" si="847">$G$7</f>
        <v>PASTI</v>
      </c>
      <c r="H622" s="6" t="s">
        <v>52</v>
      </c>
      <c r="I622" s="42" t="s">
        <v>224</v>
      </c>
      <c r="J622" s="42" t="s">
        <v>224</v>
      </c>
      <c r="K622" s="42" t="s">
        <v>224</v>
      </c>
      <c r="L622" s="42">
        <f>IF(R622="","",R622)</f>
        <v>83</v>
      </c>
      <c r="M622" s="43">
        <f t="shared" si="845"/>
        <v>3719.9599999999996</v>
      </c>
      <c r="N622" s="43">
        <f t="shared" si="843"/>
        <v>1151.8500000000004</v>
      </c>
      <c r="O622" s="43">
        <f t="shared" si="844"/>
        <v>380.21000000000004</v>
      </c>
      <c r="P622" s="32"/>
      <c r="Q622" s="32"/>
      <c r="R622" s="48">
        <v>83</v>
      </c>
      <c r="S622" s="50">
        <v>42.269999999999996</v>
      </c>
      <c r="T622" s="50">
        <v>65</v>
      </c>
      <c r="U622" s="50">
        <v>81.300000000000011</v>
      </c>
      <c r="V622" s="50">
        <v>284.99999999999994</v>
      </c>
      <c r="W622" s="50">
        <v>511</v>
      </c>
      <c r="X622" s="50">
        <v>617.00000000000023</v>
      </c>
      <c r="Y622" s="50">
        <v>519.99999999999955</v>
      </c>
      <c r="Z622" s="50">
        <v>656.90000000000009</v>
      </c>
      <c r="AA622" s="50">
        <v>471.48999999999978</v>
      </c>
      <c r="AB622" s="50">
        <v>470</v>
      </c>
      <c r="AC622" s="50">
        <v>467</v>
      </c>
      <c r="AD622" s="50">
        <v>158.39999999999964</v>
      </c>
      <c r="AE622" s="50">
        <v>199.45000000000073</v>
      </c>
      <c r="AF622" s="50">
        <v>245.99999999999909</v>
      </c>
      <c r="AG622" s="50">
        <v>81.000000000000909</v>
      </c>
      <c r="AH622" s="50">
        <v>188</v>
      </c>
      <c r="AI622" s="50">
        <v>192.21000000000004</v>
      </c>
      <c r="AJ622" s="50" t="s">
        <v>171</v>
      </c>
      <c r="AK622" s="50" t="s">
        <v>171</v>
      </c>
      <c r="AL622" s="50" t="s">
        <v>171</v>
      </c>
    </row>
    <row r="623" spans="2:38">
      <c r="B623" s="26">
        <v>140</v>
      </c>
      <c r="C623" s="11" t="s">
        <v>17</v>
      </c>
      <c r="D623" s="6" t="str">
        <f t="shared" si="846"/>
        <v>ELE</v>
      </c>
      <c r="E623" s="11" t="s">
        <v>81</v>
      </c>
      <c r="F623" s="6" t="str">
        <f t="shared" si="815"/>
        <v>PT</v>
      </c>
      <c r="G623" s="22" t="str">
        <f t="shared" si="847"/>
        <v>PASTI</v>
      </c>
      <c r="H623" s="6" t="s">
        <v>51</v>
      </c>
      <c r="I623" s="42" t="s">
        <v>224</v>
      </c>
      <c r="J623" s="42" t="s">
        <v>224</v>
      </c>
      <c r="K623" s="42" t="s">
        <v>224</v>
      </c>
      <c r="L623" s="42" t="str">
        <f t="shared" ref="L623:L627" si="848">IF(R623="","",R623)</f>
        <v/>
      </c>
      <c r="M623" s="43" t="str">
        <f t="shared" si="845"/>
        <v/>
      </c>
      <c r="N623" s="43">
        <f t="shared" si="843"/>
        <v>2</v>
      </c>
      <c r="O623" s="43" t="str">
        <f t="shared" si="844"/>
        <v/>
      </c>
      <c r="P623" s="32"/>
      <c r="Q623" s="32"/>
      <c r="R623" s="48" t="s">
        <v>171</v>
      </c>
      <c r="S623" s="50" t="s">
        <v>171</v>
      </c>
      <c r="T623" s="50" t="s">
        <v>171</v>
      </c>
      <c r="U623" s="50" t="s">
        <v>171</v>
      </c>
      <c r="V623" s="50" t="s">
        <v>171</v>
      </c>
      <c r="W623" s="50" t="s">
        <v>171</v>
      </c>
      <c r="X623" s="50" t="s">
        <v>171</v>
      </c>
      <c r="Y623" s="50" t="s">
        <v>171</v>
      </c>
      <c r="Z623" s="50" t="s">
        <v>171</v>
      </c>
      <c r="AA623" s="50" t="s">
        <v>171</v>
      </c>
      <c r="AB623" s="50" t="s">
        <v>171</v>
      </c>
      <c r="AC623" s="50">
        <v>2</v>
      </c>
      <c r="AD623" s="50" t="s">
        <v>171</v>
      </c>
      <c r="AE623" s="50" t="s">
        <v>171</v>
      </c>
      <c r="AF623" s="50" t="s">
        <v>171</v>
      </c>
      <c r="AG623" s="50" t="s">
        <v>171</v>
      </c>
      <c r="AH623" s="50" t="s">
        <v>171</v>
      </c>
      <c r="AI623" s="50" t="s">
        <v>171</v>
      </c>
      <c r="AJ623" s="50" t="s">
        <v>171</v>
      </c>
      <c r="AK623" s="50" t="s">
        <v>171</v>
      </c>
      <c r="AL623" s="50" t="s">
        <v>171</v>
      </c>
    </row>
    <row r="624" spans="2:38">
      <c r="B624" s="26">
        <v>145</v>
      </c>
      <c r="C624" s="11" t="s">
        <v>18</v>
      </c>
      <c r="D624" s="6" t="str">
        <f t="shared" si="846"/>
        <v>ELE</v>
      </c>
      <c r="E624" s="11" t="s">
        <v>79</v>
      </c>
      <c r="F624" s="6" t="str">
        <f t="shared" si="815"/>
        <v>PT</v>
      </c>
      <c r="G624" s="22" t="str">
        <f t="shared" si="847"/>
        <v>PASTI</v>
      </c>
      <c r="H624" s="6" t="s">
        <v>49</v>
      </c>
      <c r="I624" s="42" t="s">
        <v>224</v>
      </c>
      <c r="J624" s="42" t="s">
        <v>224</v>
      </c>
      <c r="K624" s="42" t="s">
        <v>224</v>
      </c>
      <c r="L624" s="42">
        <f t="shared" si="848"/>
        <v>1</v>
      </c>
      <c r="M624" s="43">
        <f t="shared" si="845"/>
        <v>133</v>
      </c>
      <c r="N624" s="43">
        <f t="shared" si="843"/>
        <v>313</v>
      </c>
      <c r="O624" s="43">
        <f t="shared" si="844"/>
        <v>372</v>
      </c>
      <c r="P624" s="32"/>
      <c r="Q624" s="32"/>
      <c r="R624" s="48">
        <v>1</v>
      </c>
      <c r="S624" s="50" t="s">
        <v>171</v>
      </c>
      <c r="T624" s="50" t="s">
        <v>171</v>
      </c>
      <c r="U624" s="50">
        <v>1</v>
      </c>
      <c r="V624" s="50" t="s">
        <v>171</v>
      </c>
      <c r="W624" s="50" t="s">
        <v>171</v>
      </c>
      <c r="X624" s="50">
        <v>1</v>
      </c>
      <c r="Y624" s="50">
        <v>21</v>
      </c>
      <c r="Z624" s="50">
        <v>35</v>
      </c>
      <c r="AA624" s="50">
        <v>55.999999999999993</v>
      </c>
      <c r="AB624" s="50">
        <v>18.999999999999986</v>
      </c>
      <c r="AC624" s="50">
        <v>38</v>
      </c>
      <c r="AD624" s="50">
        <v>66.000000000000028</v>
      </c>
      <c r="AE624" s="50">
        <v>57.999999999999972</v>
      </c>
      <c r="AF624" s="50">
        <v>119</v>
      </c>
      <c r="AG624" s="50">
        <v>32</v>
      </c>
      <c r="AH624" s="50">
        <v>15</v>
      </c>
      <c r="AI624" s="50">
        <v>44.000000000000007</v>
      </c>
      <c r="AJ624" s="50">
        <v>92</v>
      </c>
      <c r="AK624" s="50">
        <v>221</v>
      </c>
      <c r="AL624" s="50" t="s">
        <v>171</v>
      </c>
    </row>
    <row r="625" spans="2:38">
      <c r="B625" s="26">
        <v>150</v>
      </c>
      <c r="C625" s="11" t="s">
        <v>19</v>
      </c>
      <c r="D625" s="6" t="str">
        <f t="shared" si="846"/>
        <v>ELE</v>
      </c>
      <c r="E625" s="11" t="s">
        <v>80</v>
      </c>
      <c r="F625" s="6" t="str">
        <f t="shared" si="815"/>
        <v>PT</v>
      </c>
      <c r="G625" s="22" t="str">
        <f t="shared" si="847"/>
        <v>PASTI</v>
      </c>
      <c r="H625" s="6" t="s">
        <v>50</v>
      </c>
      <c r="I625" s="42" t="s">
        <v>224</v>
      </c>
      <c r="J625" s="42" t="s">
        <v>224</v>
      </c>
      <c r="K625" s="42" t="s">
        <v>224</v>
      </c>
      <c r="L625" s="42" t="str">
        <f t="shared" si="848"/>
        <v/>
      </c>
      <c r="M625" s="43" t="str">
        <f t="shared" si="845"/>
        <v/>
      </c>
      <c r="N625" s="43">
        <f t="shared" si="843"/>
        <v>0.3</v>
      </c>
      <c r="O625" s="43" t="str">
        <f t="shared" si="844"/>
        <v/>
      </c>
      <c r="P625" s="32"/>
      <c r="Q625" s="32"/>
      <c r="R625" s="48" t="s">
        <v>171</v>
      </c>
      <c r="S625" s="50" t="s">
        <v>171</v>
      </c>
      <c r="T625" s="50" t="s">
        <v>171</v>
      </c>
      <c r="U625" s="50" t="s">
        <v>171</v>
      </c>
      <c r="V625" s="50" t="s">
        <v>171</v>
      </c>
      <c r="W625" s="50" t="s">
        <v>171</v>
      </c>
      <c r="X625" s="50" t="s">
        <v>171</v>
      </c>
      <c r="Y625" s="50" t="s">
        <v>171</v>
      </c>
      <c r="Z625" s="50" t="s">
        <v>171</v>
      </c>
      <c r="AA625" s="50" t="s">
        <v>171</v>
      </c>
      <c r="AB625" s="50" t="s">
        <v>171</v>
      </c>
      <c r="AC625" s="50" t="s">
        <v>171</v>
      </c>
      <c r="AD625" s="50" t="s">
        <v>171</v>
      </c>
      <c r="AE625" s="50" t="s">
        <v>171</v>
      </c>
      <c r="AF625" s="50">
        <v>0.3</v>
      </c>
      <c r="AG625" s="50" t="s">
        <v>171</v>
      </c>
      <c r="AH625" s="50" t="s">
        <v>171</v>
      </c>
      <c r="AI625" s="50" t="s">
        <v>171</v>
      </c>
      <c r="AJ625" s="50" t="s">
        <v>171</v>
      </c>
      <c r="AK625" s="50" t="s">
        <v>171</v>
      </c>
      <c r="AL625" s="50" t="s">
        <v>171</v>
      </c>
    </row>
    <row r="626" spans="2:38">
      <c r="B626" s="26">
        <v>155</v>
      </c>
      <c r="C626" s="11" t="s">
        <v>20</v>
      </c>
      <c r="D626" s="6" t="str">
        <f t="shared" si="846"/>
        <v>ELE</v>
      </c>
      <c r="E626" s="11" t="s">
        <v>72</v>
      </c>
      <c r="F626" s="6" t="str">
        <f t="shared" si="815"/>
        <v>PT</v>
      </c>
      <c r="G626" s="22" t="str">
        <f t="shared" si="847"/>
        <v>PASTI</v>
      </c>
      <c r="H626" s="6" t="s">
        <v>42</v>
      </c>
      <c r="I626" s="42" t="s">
        <v>224</v>
      </c>
      <c r="J626" s="42" t="s">
        <v>224</v>
      </c>
      <c r="K626" s="42" t="s">
        <v>224</v>
      </c>
      <c r="L626" s="42">
        <f t="shared" si="848"/>
        <v>14</v>
      </c>
      <c r="M626" s="43">
        <f t="shared" si="845"/>
        <v>11</v>
      </c>
      <c r="N626" s="43" t="str">
        <f t="shared" si="843"/>
        <v/>
      </c>
      <c r="O626" s="43" t="str">
        <f t="shared" si="844"/>
        <v/>
      </c>
      <c r="P626" s="32"/>
      <c r="Q626" s="32"/>
      <c r="R626" s="48">
        <v>14</v>
      </c>
      <c r="S626" s="50" t="s">
        <v>171</v>
      </c>
      <c r="T626" s="50" t="s">
        <v>171</v>
      </c>
      <c r="U626" s="50" t="s">
        <v>171</v>
      </c>
      <c r="V626" s="50" t="s">
        <v>171</v>
      </c>
      <c r="W626" s="50" t="s">
        <v>171</v>
      </c>
      <c r="X626" s="50">
        <v>11</v>
      </c>
      <c r="Y626" s="50" t="s">
        <v>171</v>
      </c>
      <c r="Z626" s="50" t="s">
        <v>171</v>
      </c>
      <c r="AA626" s="50" t="s">
        <v>171</v>
      </c>
      <c r="AB626" s="50" t="s">
        <v>171</v>
      </c>
      <c r="AC626" s="50" t="s">
        <v>171</v>
      </c>
      <c r="AD626" s="50" t="s">
        <v>171</v>
      </c>
      <c r="AE626" s="50" t="s">
        <v>171</v>
      </c>
      <c r="AF626" s="50" t="s">
        <v>171</v>
      </c>
      <c r="AG626" s="50" t="s">
        <v>171</v>
      </c>
      <c r="AH626" s="50" t="s">
        <v>171</v>
      </c>
      <c r="AI626" s="50" t="s">
        <v>171</v>
      </c>
      <c r="AJ626" s="50" t="s">
        <v>171</v>
      </c>
      <c r="AK626" s="50" t="s">
        <v>171</v>
      </c>
      <c r="AL626" s="50" t="s">
        <v>171</v>
      </c>
    </row>
    <row r="627" spans="2:38">
      <c r="B627" s="60">
        <v>160</v>
      </c>
      <c r="C627" s="61" t="s">
        <v>21</v>
      </c>
      <c r="D627" s="5" t="str">
        <f t="shared" si="846"/>
        <v>ELE</v>
      </c>
      <c r="E627" s="61" t="s">
        <v>170</v>
      </c>
      <c r="F627" s="5" t="str">
        <f t="shared" si="815"/>
        <v>PT</v>
      </c>
      <c r="G627" s="36" t="str">
        <f t="shared" si="847"/>
        <v>PASTI</v>
      </c>
      <c r="H627" s="5" t="s">
        <v>169</v>
      </c>
      <c r="I627" s="52" t="s">
        <v>224</v>
      </c>
      <c r="J627" s="52" t="s">
        <v>224</v>
      </c>
      <c r="K627" s="52" t="s">
        <v>224</v>
      </c>
      <c r="L627" s="52" t="str">
        <f t="shared" si="848"/>
        <v/>
      </c>
      <c r="M627" s="44">
        <f t="shared" si="845"/>
        <v>0.4</v>
      </c>
      <c r="N627" s="44">
        <f t="shared" si="843"/>
        <v>0.3</v>
      </c>
      <c r="O627" s="44" t="str">
        <f t="shared" si="844"/>
        <v/>
      </c>
      <c r="P627" s="32"/>
      <c r="Q627" s="32"/>
      <c r="R627" s="49" t="s">
        <v>171</v>
      </c>
      <c r="S627" s="51" t="s">
        <v>171</v>
      </c>
      <c r="T627" s="51" t="s">
        <v>171</v>
      </c>
      <c r="U627" s="51" t="s">
        <v>171</v>
      </c>
      <c r="V627" s="51" t="s">
        <v>171</v>
      </c>
      <c r="W627" s="51">
        <v>0.4</v>
      </c>
      <c r="X627" s="51" t="s">
        <v>171</v>
      </c>
      <c r="Y627" s="51" t="s">
        <v>171</v>
      </c>
      <c r="Z627" s="51" t="s">
        <v>171</v>
      </c>
      <c r="AA627" s="51" t="s">
        <v>171</v>
      </c>
      <c r="AB627" s="51" t="s">
        <v>171</v>
      </c>
      <c r="AC627" s="51" t="s">
        <v>171</v>
      </c>
      <c r="AD627" s="51">
        <v>0.3</v>
      </c>
      <c r="AE627" s="51" t="s">
        <v>171</v>
      </c>
      <c r="AF627" s="51" t="s">
        <v>171</v>
      </c>
      <c r="AG627" s="51" t="s">
        <v>171</v>
      </c>
      <c r="AH627" s="51" t="s">
        <v>171</v>
      </c>
      <c r="AI627" s="51" t="s">
        <v>171</v>
      </c>
      <c r="AJ627" s="51" t="s">
        <v>171</v>
      </c>
      <c r="AK627" s="51" t="s">
        <v>171</v>
      </c>
      <c r="AL627" s="51" t="s">
        <v>171</v>
      </c>
    </row>
    <row r="628" spans="2:38">
      <c r="B628" s="26">
        <v>9</v>
      </c>
      <c r="C628" t="s">
        <v>1</v>
      </c>
      <c r="D628" s="6" t="str">
        <f>IF(SUM(I628:O628)=0,"\I: ","ELE")</f>
        <v xml:space="preserve">\I: </v>
      </c>
      <c r="E628" s="11" t="s">
        <v>70</v>
      </c>
      <c r="F628" s="34" t="s">
        <v>124</v>
      </c>
      <c r="G628" s="22" t="str">
        <f>$G$7</f>
        <v>PASTI</v>
      </c>
      <c r="H628" s="22" t="s">
        <v>40</v>
      </c>
      <c r="I628" s="42" t="str">
        <f>$L628</f>
        <v/>
      </c>
      <c r="J628" s="42" t="str">
        <f>$L628</f>
        <v/>
      </c>
      <c r="K628" s="42" t="str">
        <f>$L628</f>
        <v/>
      </c>
      <c r="L628" s="42" t="str">
        <f>IF(R628="","",R628/4)</f>
        <v/>
      </c>
      <c r="M628" s="43" t="str">
        <f>IF(SUM(S628:AB628)=0,"",SUM(S628:AB628))</f>
        <v/>
      </c>
      <c r="N628" s="43" t="str">
        <f>IF(SUM(AC628:AG628)=0,"",SUM(AC628:AG628))</f>
        <v/>
      </c>
      <c r="O628" s="43" t="str">
        <f>IF(SUM(AH628:AL628)=0,"",SUM(AH628:AL628))</f>
        <v/>
      </c>
      <c r="P628" s="32"/>
      <c r="Q628" s="32"/>
      <c r="R628" s="48" t="s">
        <v>171</v>
      </c>
      <c r="S628" s="50" t="s">
        <v>171</v>
      </c>
      <c r="T628" s="50" t="s">
        <v>171</v>
      </c>
      <c r="U628" s="50" t="s">
        <v>171</v>
      </c>
      <c r="V628" s="50" t="s">
        <v>171</v>
      </c>
      <c r="W628" s="50" t="s">
        <v>171</v>
      </c>
      <c r="X628" s="50" t="s">
        <v>171</v>
      </c>
      <c r="Y628" s="50" t="s">
        <v>171</v>
      </c>
      <c r="Z628" s="50" t="s">
        <v>171</v>
      </c>
      <c r="AA628" s="50" t="s">
        <v>171</v>
      </c>
      <c r="AB628" s="50" t="s">
        <v>171</v>
      </c>
      <c r="AC628" s="50" t="s">
        <v>171</v>
      </c>
      <c r="AD628" s="50" t="s">
        <v>171</v>
      </c>
      <c r="AE628" s="50" t="s">
        <v>171</v>
      </c>
      <c r="AF628" s="50" t="s">
        <v>171</v>
      </c>
      <c r="AG628" s="50" t="s">
        <v>171</v>
      </c>
      <c r="AH628" s="50" t="s">
        <v>171</v>
      </c>
      <c r="AI628" s="50" t="s">
        <v>171</v>
      </c>
      <c r="AJ628" s="50" t="s">
        <v>171</v>
      </c>
      <c r="AK628" s="50" t="s">
        <v>171</v>
      </c>
      <c r="AL628" s="50" t="s">
        <v>171</v>
      </c>
    </row>
    <row r="629" spans="2:38">
      <c r="B629" s="26"/>
      <c r="C629" s="23" t="s">
        <v>92</v>
      </c>
      <c r="D629" s="6" t="str">
        <f t="shared" ref="D629" si="849">IF(SUM(I629:O629)=0,"\I: ","ELE")</f>
        <v>ELE</v>
      </c>
      <c r="E629" s="11" t="s">
        <v>71</v>
      </c>
      <c r="F629" s="6" t="str">
        <f>F628</f>
        <v>RO</v>
      </c>
      <c r="G629" s="22" t="str">
        <f>$G$7</f>
        <v>PASTI</v>
      </c>
      <c r="H629" t="s">
        <v>41</v>
      </c>
      <c r="I629" s="42">
        <f>IF(SUM(I630:I632)=0,"",SUM(I630:I632))</f>
        <v>22.5</v>
      </c>
      <c r="J629" s="42">
        <f t="shared" ref="J629:L629" si="850">IF(SUM(J630:J632)=0,"",SUM(J630:J632))</f>
        <v>22.5</v>
      </c>
      <c r="K629" s="42">
        <f t="shared" si="850"/>
        <v>22.5</v>
      </c>
      <c r="L629" s="42">
        <f t="shared" si="850"/>
        <v>22.5</v>
      </c>
      <c r="M629" s="43" t="str">
        <f>IF(SUM(M630:M632)=0,"",SUM(M630:M632))</f>
        <v/>
      </c>
      <c r="N629" s="43" t="str">
        <f t="shared" ref="N629:O629" si="851">IF(SUM(N630:N632)=0,"",SUM(N630:N632))</f>
        <v/>
      </c>
      <c r="O629" s="43" t="str">
        <f t="shared" si="851"/>
        <v/>
      </c>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row>
    <row r="630" spans="2:38">
      <c r="B630" s="26">
        <v>14</v>
      </c>
      <c r="C630" s="30" t="s">
        <v>2</v>
      </c>
      <c r="D630" s="6" t="s">
        <v>90</v>
      </c>
      <c r="E630" s="26"/>
      <c r="F630" s="6" t="str">
        <f t="shared" ref="F630:F654" si="852">F629</f>
        <v>RO</v>
      </c>
      <c r="G630" s="6" t="s">
        <v>90</v>
      </c>
      <c r="H630" s="28"/>
      <c r="I630" s="33" t="str">
        <f>$L630</f>
        <v/>
      </c>
      <c r="J630" s="33" t="str">
        <f t="shared" ref="I630:K632" si="853">$L630</f>
        <v/>
      </c>
      <c r="K630" s="33" t="str">
        <f t="shared" si="853"/>
        <v/>
      </c>
      <c r="L630" s="33" t="str">
        <f>IF(R630="","",R630/4)</f>
        <v/>
      </c>
      <c r="M630" s="33" t="str">
        <f>IF(SUM(S630:AB630)=0,"",SUM(S630:AB630))</f>
        <v/>
      </c>
      <c r="N630" s="33" t="str">
        <f>IF(SUM(AC630:AG630)=0,"",SUM(AC630:AG630))</f>
        <v/>
      </c>
      <c r="O630" s="33" t="str">
        <f>IF(SUM(AH630:AL630)=0,"",SUM(AH630:AL630))</f>
        <v/>
      </c>
      <c r="P630" s="33"/>
      <c r="Q630" s="33"/>
      <c r="R630" s="48" t="s">
        <v>171</v>
      </c>
      <c r="S630" s="50" t="s">
        <v>171</v>
      </c>
      <c r="T630" s="50" t="s">
        <v>171</v>
      </c>
      <c r="U630" s="50" t="s">
        <v>171</v>
      </c>
      <c r="V630" s="50" t="s">
        <v>171</v>
      </c>
      <c r="W630" s="50" t="s">
        <v>171</v>
      </c>
      <c r="X630" s="50" t="s">
        <v>171</v>
      </c>
      <c r="Y630" s="50" t="s">
        <v>171</v>
      </c>
      <c r="Z630" s="50" t="s">
        <v>171</v>
      </c>
      <c r="AA630" s="50" t="s">
        <v>171</v>
      </c>
      <c r="AB630" s="50" t="s">
        <v>171</v>
      </c>
      <c r="AC630" s="50" t="s">
        <v>171</v>
      </c>
      <c r="AD630" s="50" t="s">
        <v>171</v>
      </c>
      <c r="AE630" s="50" t="s">
        <v>171</v>
      </c>
      <c r="AF630" s="50" t="s">
        <v>171</v>
      </c>
      <c r="AG630" s="50" t="s">
        <v>171</v>
      </c>
      <c r="AH630" s="50" t="s">
        <v>171</v>
      </c>
      <c r="AI630" s="50" t="s">
        <v>171</v>
      </c>
      <c r="AJ630" s="50" t="s">
        <v>171</v>
      </c>
      <c r="AK630" s="50" t="s">
        <v>171</v>
      </c>
      <c r="AL630" s="50" t="s">
        <v>171</v>
      </c>
    </row>
    <row r="631" spans="2:38">
      <c r="B631" s="26">
        <v>19</v>
      </c>
      <c r="C631" s="30" t="s">
        <v>99</v>
      </c>
      <c r="D631" s="6" t="s">
        <v>90</v>
      </c>
      <c r="E631" s="26"/>
      <c r="F631" s="6" t="str">
        <f t="shared" si="852"/>
        <v>RO</v>
      </c>
      <c r="G631" s="6" t="s">
        <v>90</v>
      </c>
      <c r="H631" s="28"/>
      <c r="I631" s="33" t="str">
        <f t="shared" si="853"/>
        <v/>
      </c>
      <c r="J631" s="33" t="str">
        <f t="shared" si="853"/>
        <v/>
      </c>
      <c r="K631" s="33" t="str">
        <f t="shared" si="853"/>
        <v/>
      </c>
      <c r="L631" s="33" t="str">
        <f>IF(R631="","",R631/4)</f>
        <v/>
      </c>
      <c r="M631" s="33" t="str">
        <f t="shared" ref="M631:M632" si="854">IF(SUM(S631:AB631)=0,"",SUM(S631:AB631))</f>
        <v/>
      </c>
      <c r="N631" s="33" t="str">
        <f t="shared" ref="N631:N632" si="855">IF(SUM(AC631:AG631)=0,"",SUM(AC631:AG631))</f>
        <v/>
      </c>
      <c r="O631" s="33" t="str">
        <f t="shared" ref="O631:O632" si="856">IF(SUM(AH631:AL631)=0,"",SUM(AH631:AL631))</f>
        <v/>
      </c>
      <c r="P631" s="33"/>
      <c r="Q631" s="33"/>
      <c r="R631" s="48" t="s">
        <v>171</v>
      </c>
      <c r="S631" s="50" t="s">
        <v>171</v>
      </c>
      <c r="T631" s="50" t="s">
        <v>171</v>
      </c>
      <c r="U631" s="50" t="s">
        <v>171</v>
      </c>
      <c r="V631" s="50" t="s">
        <v>171</v>
      </c>
      <c r="W631" s="50" t="s">
        <v>171</v>
      </c>
      <c r="X631" s="50" t="s">
        <v>171</v>
      </c>
      <c r="Y631" s="50" t="s">
        <v>171</v>
      </c>
      <c r="Z631" s="50" t="s">
        <v>171</v>
      </c>
      <c r="AA631" s="50" t="s">
        <v>171</v>
      </c>
      <c r="AB631" s="50" t="s">
        <v>171</v>
      </c>
      <c r="AC631" s="50" t="s">
        <v>171</v>
      </c>
      <c r="AD631" s="50" t="s">
        <v>171</v>
      </c>
      <c r="AE631" s="50" t="s">
        <v>171</v>
      </c>
      <c r="AF631" s="50" t="s">
        <v>171</v>
      </c>
      <c r="AG631" s="50" t="s">
        <v>171</v>
      </c>
      <c r="AH631" s="50" t="s">
        <v>171</v>
      </c>
      <c r="AI631" s="50" t="s">
        <v>171</v>
      </c>
      <c r="AJ631" s="50" t="s">
        <v>171</v>
      </c>
      <c r="AK631" s="50" t="s">
        <v>171</v>
      </c>
      <c r="AL631" s="50" t="s">
        <v>171</v>
      </c>
    </row>
    <row r="632" spans="2:38">
      <c r="B632" s="26">
        <v>24</v>
      </c>
      <c r="C632" s="30" t="s">
        <v>4</v>
      </c>
      <c r="D632" s="6" t="s">
        <v>90</v>
      </c>
      <c r="E632" s="26"/>
      <c r="F632" s="6" t="str">
        <f t="shared" si="852"/>
        <v>RO</v>
      </c>
      <c r="G632" s="6" t="s">
        <v>90</v>
      </c>
      <c r="H632" s="28"/>
      <c r="I632" s="33">
        <f t="shared" si="853"/>
        <v>22.5</v>
      </c>
      <c r="J632" s="33">
        <f t="shared" si="853"/>
        <v>22.5</v>
      </c>
      <c r="K632" s="33">
        <f t="shared" si="853"/>
        <v>22.5</v>
      </c>
      <c r="L632" s="33">
        <f>IF(R632="","",R632/4)</f>
        <v>22.5</v>
      </c>
      <c r="M632" s="33" t="str">
        <f t="shared" si="854"/>
        <v/>
      </c>
      <c r="N632" s="33" t="str">
        <f t="shared" si="855"/>
        <v/>
      </c>
      <c r="O632" s="33" t="str">
        <f t="shared" si="856"/>
        <v/>
      </c>
      <c r="P632" s="33"/>
      <c r="Q632" s="33"/>
      <c r="R632" s="48">
        <v>90</v>
      </c>
      <c r="S632" s="50" t="s">
        <v>171</v>
      </c>
      <c r="T632" s="50" t="s">
        <v>171</v>
      </c>
      <c r="U632" s="50" t="s">
        <v>171</v>
      </c>
      <c r="V632" s="50" t="s">
        <v>171</v>
      </c>
      <c r="W632" s="50" t="s">
        <v>171</v>
      </c>
      <c r="X632" s="50" t="s">
        <v>171</v>
      </c>
      <c r="Y632" s="50" t="s">
        <v>171</v>
      </c>
      <c r="Z632" s="50" t="s">
        <v>171</v>
      </c>
      <c r="AA632" s="50" t="s">
        <v>171</v>
      </c>
      <c r="AB632" s="50" t="s">
        <v>171</v>
      </c>
      <c r="AC632" s="50" t="s">
        <v>171</v>
      </c>
      <c r="AD632" s="50" t="s">
        <v>171</v>
      </c>
      <c r="AE632" s="50" t="s">
        <v>171</v>
      </c>
      <c r="AF632" s="50" t="s">
        <v>171</v>
      </c>
      <c r="AG632" s="50" t="s">
        <v>171</v>
      </c>
      <c r="AH632" s="50" t="s">
        <v>171</v>
      </c>
      <c r="AI632" s="50" t="s">
        <v>171</v>
      </c>
      <c r="AJ632" s="50" t="s">
        <v>171</v>
      </c>
      <c r="AK632" s="50" t="s">
        <v>171</v>
      </c>
      <c r="AL632" s="50" t="s">
        <v>171</v>
      </c>
    </row>
    <row r="633" spans="2:38">
      <c r="B633" s="26"/>
      <c r="C633" s="23" t="s">
        <v>92</v>
      </c>
      <c r="D633" s="6" t="str">
        <f t="shared" ref="D633" si="857">IF(SUM(I633:O633)=0,"\I: ","ELE")</f>
        <v>ELE</v>
      </c>
      <c r="E633" s="11" t="s">
        <v>75</v>
      </c>
      <c r="F633" s="6" t="str">
        <f t="shared" si="852"/>
        <v>RO</v>
      </c>
      <c r="G633" s="22" t="str">
        <f>$G$7</f>
        <v>PASTI</v>
      </c>
      <c r="H633" t="s">
        <v>45</v>
      </c>
      <c r="I633" s="42">
        <f>IF(SUM(I634:I636)=0,"",SUM(I634:I636))</f>
        <v>1035</v>
      </c>
      <c r="J633" s="42">
        <f t="shared" ref="J633:K633" si="858">IF(SUM(J634:J636)=0,"",SUM(J634:J636))</f>
        <v>1035</v>
      </c>
      <c r="K633" s="42">
        <f t="shared" si="858"/>
        <v>1035</v>
      </c>
      <c r="L633" s="42">
        <f>IF(SUM(L634:L636)=0,"",SUM(L634:L636))</f>
        <v>1035</v>
      </c>
      <c r="M633" s="43" t="str">
        <f>IF(SUM(M634:M636)=0,"",SUM(M634:M636))</f>
        <v/>
      </c>
      <c r="N633" s="43" t="str">
        <f>IF(SUM(N634:N636)=0,"",SUM(N634:N636))</f>
        <v/>
      </c>
      <c r="O633" s="43" t="str">
        <f>IF(SUM(O634:O636)=0,"",SUM(O634:O636))</f>
        <v/>
      </c>
      <c r="P633" s="32"/>
      <c r="Q633" s="32"/>
      <c r="R633" s="43"/>
      <c r="S633" s="43"/>
      <c r="T633" s="43"/>
      <c r="U633" s="43"/>
      <c r="V633" s="43"/>
      <c r="W633" s="43"/>
      <c r="X633" s="43"/>
      <c r="Y633" s="43"/>
      <c r="Z633" s="43"/>
      <c r="AA633" s="43"/>
      <c r="AB633" s="43" t="s">
        <v>171</v>
      </c>
      <c r="AC633" s="43"/>
      <c r="AD633" s="43"/>
      <c r="AE633" s="43"/>
      <c r="AF633" s="43"/>
      <c r="AG633" s="43" t="s">
        <v>171</v>
      </c>
      <c r="AH633" s="43"/>
      <c r="AI633" s="43"/>
      <c r="AJ633" s="43"/>
      <c r="AK633" s="43"/>
      <c r="AL633" s="43"/>
    </row>
    <row r="634" spans="2:38">
      <c r="B634" s="26">
        <v>35</v>
      </c>
      <c r="C634" s="30" t="s">
        <v>2</v>
      </c>
      <c r="D634" s="6" t="s">
        <v>90</v>
      </c>
      <c r="E634" s="26"/>
      <c r="F634" s="6" t="str">
        <f t="shared" si="852"/>
        <v>RO</v>
      </c>
      <c r="G634" s="6" t="s">
        <v>90</v>
      </c>
      <c r="H634" s="28"/>
      <c r="I634" s="33" t="str">
        <f t="shared" ref="I634:K638" si="859">$L634</f>
        <v/>
      </c>
      <c r="J634" s="33" t="str">
        <f t="shared" si="859"/>
        <v/>
      </c>
      <c r="K634" s="33" t="str">
        <f t="shared" si="859"/>
        <v/>
      </c>
      <c r="L634" s="33" t="str">
        <f>IF(R634="","",R634/4)</f>
        <v/>
      </c>
      <c r="M634" s="33" t="str">
        <f>IF(SUM(S634:AB634)=0,"",SUM(S634:AB634))</f>
        <v/>
      </c>
      <c r="N634" s="33" t="str">
        <f>IF(SUM(AC634:AG634)=0,"",SUM(AC634:AG634))</f>
        <v/>
      </c>
      <c r="O634" s="33" t="str">
        <f>IF(SUM(AH634:AL634)=0,"",SUM(AH634:AL634))</f>
        <v/>
      </c>
      <c r="P634" s="33"/>
      <c r="Q634" s="33"/>
      <c r="R634" s="48" t="s">
        <v>171</v>
      </c>
      <c r="S634" s="50" t="s">
        <v>171</v>
      </c>
      <c r="T634" s="50" t="s">
        <v>171</v>
      </c>
      <c r="U634" s="50" t="s">
        <v>171</v>
      </c>
      <c r="V634" s="50" t="s">
        <v>171</v>
      </c>
      <c r="W634" s="50" t="s">
        <v>171</v>
      </c>
      <c r="X634" s="50" t="s">
        <v>171</v>
      </c>
      <c r="Y634" s="50" t="s">
        <v>171</v>
      </c>
      <c r="Z634" s="50" t="s">
        <v>171</v>
      </c>
      <c r="AA634" s="50" t="s">
        <v>171</v>
      </c>
      <c r="AB634" s="50" t="s">
        <v>171</v>
      </c>
      <c r="AC634" s="50" t="s">
        <v>171</v>
      </c>
      <c r="AD634" s="50" t="s">
        <v>171</v>
      </c>
      <c r="AE634" s="50" t="s">
        <v>171</v>
      </c>
      <c r="AF634" s="50" t="s">
        <v>171</v>
      </c>
      <c r="AG634" s="50" t="s">
        <v>171</v>
      </c>
      <c r="AH634" s="50" t="s">
        <v>171</v>
      </c>
      <c r="AI634" s="50" t="s">
        <v>171</v>
      </c>
      <c r="AJ634" s="50" t="s">
        <v>171</v>
      </c>
      <c r="AK634" s="50" t="s">
        <v>171</v>
      </c>
      <c r="AL634" s="50" t="s">
        <v>171</v>
      </c>
    </row>
    <row r="635" spans="2:38">
      <c r="B635" s="26">
        <v>40</v>
      </c>
      <c r="C635" s="30" t="s">
        <v>99</v>
      </c>
      <c r="D635" s="6" t="s">
        <v>90</v>
      </c>
      <c r="E635" s="26"/>
      <c r="F635" s="6" t="str">
        <f t="shared" si="852"/>
        <v>RO</v>
      </c>
      <c r="G635" s="6" t="s">
        <v>90</v>
      </c>
      <c r="H635" s="28"/>
      <c r="I635" s="33" t="str">
        <f t="shared" si="859"/>
        <v/>
      </c>
      <c r="J635" s="33" t="str">
        <f t="shared" si="859"/>
        <v/>
      </c>
      <c r="K635" s="33" t="str">
        <f t="shared" si="859"/>
        <v/>
      </c>
      <c r="L635" s="33" t="str">
        <f>IF(R635="","",R635/4)</f>
        <v/>
      </c>
      <c r="M635" s="33" t="str">
        <f t="shared" ref="M635:M636" si="860">IF(SUM(S635:AB635)=0,"",SUM(S635:AB635))</f>
        <v/>
      </c>
      <c r="N635" s="33" t="str">
        <f t="shared" ref="N635:N636" si="861">IF(SUM(AC635:AG635)=0,"",SUM(AC635:AG635))</f>
        <v/>
      </c>
      <c r="O635" s="33" t="str">
        <f t="shared" ref="O635:O636" si="862">IF(SUM(AH635:AL635)=0,"",SUM(AH635:AL635))</f>
        <v/>
      </c>
      <c r="P635" s="33"/>
      <c r="Q635" s="33"/>
      <c r="R635" s="48" t="s">
        <v>171</v>
      </c>
      <c r="S635" s="50" t="s">
        <v>171</v>
      </c>
      <c r="T635" s="50" t="s">
        <v>171</v>
      </c>
      <c r="U635" s="50" t="s">
        <v>171</v>
      </c>
      <c r="V635" s="50" t="s">
        <v>171</v>
      </c>
      <c r="W635" s="50" t="s">
        <v>171</v>
      </c>
      <c r="X635" s="50" t="s">
        <v>171</v>
      </c>
      <c r="Y635" s="50" t="s">
        <v>171</v>
      </c>
      <c r="Z635" s="50" t="s">
        <v>171</v>
      </c>
      <c r="AA635" s="50" t="s">
        <v>171</v>
      </c>
      <c r="AB635" s="50" t="s">
        <v>171</v>
      </c>
      <c r="AC635" s="50" t="s">
        <v>171</v>
      </c>
      <c r="AD635" s="50" t="s">
        <v>171</v>
      </c>
      <c r="AE635" s="50" t="s">
        <v>171</v>
      </c>
      <c r="AF635" s="50" t="s">
        <v>171</v>
      </c>
      <c r="AG635" s="50" t="s">
        <v>171</v>
      </c>
      <c r="AH635" s="50" t="s">
        <v>171</v>
      </c>
      <c r="AI635" s="50" t="s">
        <v>171</v>
      </c>
      <c r="AJ635" s="50" t="s">
        <v>171</v>
      </c>
      <c r="AK635" s="50" t="s">
        <v>171</v>
      </c>
      <c r="AL635" s="50" t="s">
        <v>171</v>
      </c>
    </row>
    <row r="636" spans="2:38">
      <c r="B636" s="26">
        <v>45</v>
      </c>
      <c r="C636" s="30" t="s">
        <v>4</v>
      </c>
      <c r="D636" s="6" t="s">
        <v>90</v>
      </c>
      <c r="E636" s="26"/>
      <c r="F636" s="6" t="str">
        <f t="shared" si="852"/>
        <v>RO</v>
      </c>
      <c r="G636" s="6" t="s">
        <v>90</v>
      </c>
      <c r="H636" s="28"/>
      <c r="I636" s="33">
        <f t="shared" si="859"/>
        <v>1035</v>
      </c>
      <c r="J636" s="33">
        <f t="shared" si="859"/>
        <v>1035</v>
      </c>
      <c r="K636" s="33">
        <f t="shared" si="859"/>
        <v>1035</v>
      </c>
      <c r="L636" s="33">
        <f>IF(R636="","",R636/4)</f>
        <v>1035</v>
      </c>
      <c r="M636" s="33" t="str">
        <f t="shared" si="860"/>
        <v/>
      </c>
      <c r="N636" s="33" t="str">
        <f t="shared" si="861"/>
        <v/>
      </c>
      <c r="O636" s="33" t="str">
        <f t="shared" si="862"/>
        <v/>
      </c>
      <c r="P636" s="33"/>
      <c r="Q636" s="33"/>
      <c r="R636" s="48">
        <v>4140</v>
      </c>
      <c r="S636" s="50" t="s">
        <v>171</v>
      </c>
      <c r="T636" s="50" t="s">
        <v>171</v>
      </c>
      <c r="U636" s="50" t="s">
        <v>171</v>
      </c>
      <c r="V636" s="50" t="s">
        <v>171</v>
      </c>
      <c r="W636" s="50" t="s">
        <v>171</v>
      </c>
      <c r="X636" s="50" t="s">
        <v>171</v>
      </c>
      <c r="Y636" s="50" t="s">
        <v>171</v>
      </c>
      <c r="Z636" s="50" t="s">
        <v>171</v>
      </c>
      <c r="AA636" s="50" t="s">
        <v>171</v>
      </c>
      <c r="AB636" s="50" t="s">
        <v>171</v>
      </c>
      <c r="AC636" s="50" t="s">
        <v>171</v>
      </c>
      <c r="AD636" s="50" t="s">
        <v>171</v>
      </c>
      <c r="AE636" s="50" t="s">
        <v>171</v>
      </c>
      <c r="AF636" s="50" t="s">
        <v>171</v>
      </c>
      <c r="AG636" s="50" t="s">
        <v>171</v>
      </c>
      <c r="AH636" s="50" t="s">
        <v>171</v>
      </c>
      <c r="AI636" s="50" t="s">
        <v>171</v>
      </c>
      <c r="AJ636" s="50" t="s">
        <v>171</v>
      </c>
      <c r="AK636" s="50" t="s">
        <v>171</v>
      </c>
      <c r="AL636" s="50" t="s">
        <v>171</v>
      </c>
    </row>
    <row r="637" spans="2:38">
      <c r="B637" s="31">
        <v>51</v>
      </c>
      <c r="C637" t="s">
        <v>7</v>
      </c>
      <c r="D637" s="6" t="str">
        <f t="shared" ref="D637:D639" si="863">IF(SUM(I637:O637)=0,"\I: ","ELE")</f>
        <v>ELE</v>
      </c>
      <c r="E637" s="11" t="s">
        <v>76</v>
      </c>
      <c r="F637" s="6" t="str">
        <f t="shared" si="852"/>
        <v>RO</v>
      </c>
      <c r="G637" s="22" t="str">
        <f t="shared" ref="G637:G639" si="864">$G$7</f>
        <v>PASTI</v>
      </c>
      <c r="H637" t="s">
        <v>46</v>
      </c>
      <c r="I637" s="42" t="str">
        <f t="shared" si="859"/>
        <v/>
      </c>
      <c r="J637" s="42" t="str">
        <f t="shared" si="859"/>
        <v/>
      </c>
      <c r="K637" s="42" t="str">
        <f t="shared" si="859"/>
        <v/>
      </c>
      <c r="L637" s="42" t="str">
        <f>IF(R637="","",R637/4)</f>
        <v/>
      </c>
      <c r="M637" s="43" t="str">
        <f>IF(SUM(S637:AB637)=0,"",SUM(S637:AB637))</f>
        <v/>
      </c>
      <c r="N637" s="43">
        <f>IF(SUM(AC637:AG637)=0,"",SUM(AC637:AG637))</f>
        <v>825</v>
      </c>
      <c r="O637" s="43" t="str">
        <f>IF(SUM(AH637:AL637)=0,"",SUM(AH637:AL637))</f>
        <v/>
      </c>
      <c r="P637" s="32"/>
      <c r="Q637" s="32"/>
      <c r="R637" s="48" t="s">
        <v>171</v>
      </c>
      <c r="S637" s="50" t="s">
        <v>171</v>
      </c>
      <c r="T637" s="50" t="s">
        <v>171</v>
      </c>
      <c r="U637" s="50" t="s">
        <v>171</v>
      </c>
      <c r="V637" s="50" t="s">
        <v>171</v>
      </c>
      <c r="W637" s="50" t="s">
        <v>171</v>
      </c>
      <c r="X637" s="50" t="s">
        <v>171</v>
      </c>
      <c r="Y637" s="50" t="s">
        <v>171</v>
      </c>
      <c r="Z637" s="50" t="s">
        <v>171</v>
      </c>
      <c r="AA637" s="50" t="s">
        <v>171</v>
      </c>
      <c r="AB637" s="50" t="s">
        <v>171</v>
      </c>
      <c r="AC637" s="50">
        <v>825</v>
      </c>
      <c r="AD637" s="50" t="s">
        <v>171</v>
      </c>
      <c r="AE637" s="50" t="s">
        <v>171</v>
      </c>
      <c r="AF637" s="50" t="s">
        <v>171</v>
      </c>
      <c r="AG637" s="50" t="s">
        <v>171</v>
      </c>
      <c r="AH637" s="50" t="s">
        <v>171</v>
      </c>
      <c r="AI637" s="50" t="s">
        <v>171</v>
      </c>
      <c r="AJ637" s="50" t="s">
        <v>171</v>
      </c>
      <c r="AK637" s="50" t="s">
        <v>171</v>
      </c>
      <c r="AL637" s="50" t="s">
        <v>171</v>
      </c>
    </row>
    <row r="638" spans="2:38">
      <c r="B638" s="26">
        <v>56</v>
      </c>
      <c r="C638" t="s">
        <v>8</v>
      </c>
      <c r="D638" s="6" t="str">
        <f t="shared" si="863"/>
        <v>ELE</v>
      </c>
      <c r="E638" s="11" t="s">
        <v>77</v>
      </c>
      <c r="F638" s="6" t="str">
        <f t="shared" si="852"/>
        <v>RO</v>
      </c>
      <c r="G638" s="22" t="str">
        <f t="shared" si="864"/>
        <v>PASTI</v>
      </c>
      <c r="H638" t="s">
        <v>47</v>
      </c>
      <c r="I638" s="42">
        <f t="shared" si="859"/>
        <v>28.5</v>
      </c>
      <c r="J638" s="42">
        <f t="shared" si="859"/>
        <v>28.5</v>
      </c>
      <c r="K638" s="42">
        <f t="shared" si="859"/>
        <v>28.5</v>
      </c>
      <c r="L638" s="42">
        <f>IF(R638="","",R638/4)</f>
        <v>28.5</v>
      </c>
      <c r="M638" s="43" t="str">
        <f t="shared" ref="M638" si="865">IF(SUM(S638:AB638)=0,"",SUM(S638:AB638))</f>
        <v/>
      </c>
      <c r="N638" s="43" t="str">
        <f t="shared" ref="N638" si="866">IF(SUM(AC638:AG638)=0,"",SUM(AC638:AG638))</f>
        <v/>
      </c>
      <c r="O638" s="43" t="str">
        <f t="shared" ref="O638" si="867">IF(SUM(AH638:AL638)=0,"",SUM(AH638:AL638))</f>
        <v/>
      </c>
      <c r="P638" s="32"/>
      <c r="Q638" s="32"/>
      <c r="R638" s="48">
        <v>114</v>
      </c>
      <c r="S638" s="50" t="s">
        <v>171</v>
      </c>
      <c r="T638" s="50" t="s">
        <v>171</v>
      </c>
      <c r="U638" s="50" t="s">
        <v>171</v>
      </c>
      <c r="V638" s="50" t="s">
        <v>171</v>
      </c>
      <c r="W638" s="50" t="s">
        <v>171</v>
      </c>
      <c r="X638" s="50" t="s">
        <v>171</v>
      </c>
      <c r="Y638" s="50" t="s">
        <v>171</v>
      </c>
      <c r="Z638" s="50" t="s">
        <v>171</v>
      </c>
      <c r="AA638" s="50" t="s">
        <v>171</v>
      </c>
      <c r="AB638" s="50" t="s">
        <v>171</v>
      </c>
      <c r="AC638" s="50" t="s">
        <v>171</v>
      </c>
      <c r="AD638" s="50" t="s">
        <v>171</v>
      </c>
      <c r="AE638" s="50" t="s">
        <v>171</v>
      </c>
      <c r="AF638" s="50" t="s">
        <v>171</v>
      </c>
      <c r="AG638" s="50" t="s">
        <v>171</v>
      </c>
      <c r="AH638" s="50" t="s">
        <v>171</v>
      </c>
      <c r="AI638" s="50" t="s">
        <v>171</v>
      </c>
      <c r="AJ638" s="50" t="s">
        <v>171</v>
      </c>
      <c r="AK638" s="50" t="s">
        <v>171</v>
      </c>
      <c r="AL638" s="50" t="s">
        <v>171</v>
      </c>
    </row>
    <row r="639" spans="2:38">
      <c r="B639" s="26"/>
      <c r="C639" s="23" t="s">
        <v>93</v>
      </c>
      <c r="D639" s="6" t="str">
        <f t="shared" si="863"/>
        <v>ELE</v>
      </c>
      <c r="E639" s="11" t="s">
        <v>78</v>
      </c>
      <c r="F639" s="6" t="str">
        <f t="shared" si="852"/>
        <v>RO</v>
      </c>
      <c r="G639" s="22" t="str">
        <f t="shared" si="864"/>
        <v>PASTI</v>
      </c>
      <c r="H639" t="s">
        <v>48</v>
      </c>
      <c r="I639" s="42">
        <f>IF(SUM(I640:I642)=0,"",SUM(I640:I642))</f>
        <v>338.75</v>
      </c>
      <c r="J639" s="42">
        <f t="shared" ref="J639:K639" si="868">IF(SUM(J640:J642)=0,"",SUM(J640:J642))</f>
        <v>338.75</v>
      </c>
      <c r="K639" s="42">
        <f t="shared" si="868"/>
        <v>338.75</v>
      </c>
      <c r="L639" s="42">
        <f>IF(SUM(L640:L642)=0,"",SUM(L640:L642))</f>
        <v>338.75</v>
      </c>
      <c r="M639" s="43" t="str">
        <f>IF(SUM(M640:M642)=0,"",SUM(M640:M642))</f>
        <v/>
      </c>
      <c r="N639" s="43" t="str">
        <f>IF(SUM(N640:N642)=0,"",SUM(N640:N642))</f>
        <v/>
      </c>
      <c r="O639" s="43" t="str">
        <f>IF(SUM(O640:O642)=0,"",SUM(O640:O642))</f>
        <v/>
      </c>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row>
    <row r="640" spans="2:38">
      <c r="B640" s="26">
        <v>61</v>
      </c>
      <c r="C640" s="29" t="s">
        <v>4</v>
      </c>
      <c r="D640" s="6" t="s">
        <v>90</v>
      </c>
      <c r="E640" s="27"/>
      <c r="F640" s="6" t="str">
        <f t="shared" si="852"/>
        <v>RO</v>
      </c>
      <c r="G640" s="6" t="s">
        <v>90</v>
      </c>
      <c r="H640" s="28"/>
      <c r="I640" s="33">
        <f t="shared" ref="I640:K648" si="869">$L640</f>
        <v>338.75</v>
      </c>
      <c r="J640" s="33">
        <f t="shared" si="869"/>
        <v>338.75</v>
      </c>
      <c r="K640" s="33">
        <f t="shared" si="869"/>
        <v>338.75</v>
      </c>
      <c r="L640" s="33">
        <f t="shared" ref="L640:L645" si="870">IF(R640="","",R640/4)</f>
        <v>338.75</v>
      </c>
      <c r="M640" s="33" t="str">
        <f t="shared" ref="M640:M645" si="871">IF(SUM(S640:AB640)=0,"",SUM(S640:AB640))</f>
        <v/>
      </c>
      <c r="N640" s="33" t="str">
        <f t="shared" ref="N640:N645" si="872">IF(SUM(AC640:AG640)=0,"",SUM(AC640:AG640))</f>
        <v/>
      </c>
      <c r="O640" s="33" t="str">
        <f t="shared" ref="O640:O645" si="873">IF(SUM(AH640:AL640)=0,"",SUM(AH640:AL640))</f>
        <v/>
      </c>
      <c r="P640" s="33"/>
      <c r="Q640" s="33"/>
      <c r="R640" s="48">
        <v>1355</v>
      </c>
      <c r="S640" s="50" t="s">
        <v>171</v>
      </c>
      <c r="T640" s="50" t="s">
        <v>171</v>
      </c>
      <c r="U640" s="50" t="s">
        <v>171</v>
      </c>
      <c r="V640" s="50" t="s">
        <v>171</v>
      </c>
      <c r="W640" s="50" t="s">
        <v>171</v>
      </c>
      <c r="X640" s="50" t="s">
        <v>171</v>
      </c>
      <c r="Y640" s="50" t="s">
        <v>171</v>
      </c>
      <c r="Z640" s="50" t="s">
        <v>171</v>
      </c>
      <c r="AA640" s="50" t="s">
        <v>171</v>
      </c>
      <c r="AB640" s="50" t="s">
        <v>171</v>
      </c>
      <c r="AC640" s="50" t="s">
        <v>171</v>
      </c>
      <c r="AD640" s="50" t="s">
        <v>171</v>
      </c>
      <c r="AE640" s="50" t="s">
        <v>171</v>
      </c>
      <c r="AF640" s="50" t="s">
        <v>171</v>
      </c>
      <c r="AG640" s="50" t="s">
        <v>171</v>
      </c>
      <c r="AH640" s="50" t="s">
        <v>171</v>
      </c>
      <c r="AI640" s="50" t="s">
        <v>171</v>
      </c>
      <c r="AJ640" s="50" t="s">
        <v>171</v>
      </c>
      <c r="AK640" s="50" t="s">
        <v>171</v>
      </c>
      <c r="AL640" s="50" t="s">
        <v>171</v>
      </c>
    </row>
    <row r="641" spans="2:38">
      <c r="B641" s="26">
        <v>71</v>
      </c>
      <c r="C641" s="29" t="s">
        <v>10</v>
      </c>
      <c r="D641" s="6" t="s">
        <v>90</v>
      </c>
      <c r="E641" s="27"/>
      <c r="F641" s="6" t="str">
        <f t="shared" si="852"/>
        <v>RO</v>
      </c>
      <c r="G641" s="6" t="s">
        <v>90</v>
      </c>
      <c r="H641" s="28"/>
      <c r="I641" s="33" t="str">
        <f t="shared" si="869"/>
        <v/>
      </c>
      <c r="J641" s="33" t="str">
        <f t="shared" si="869"/>
        <v/>
      </c>
      <c r="K641" s="33" t="str">
        <f t="shared" si="869"/>
        <v/>
      </c>
      <c r="L641" s="33" t="str">
        <f t="shared" si="870"/>
        <v/>
      </c>
      <c r="M641" s="33" t="str">
        <f t="shared" si="871"/>
        <v/>
      </c>
      <c r="N641" s="33" t="str">
        <f t="shared" si="872"/>
        <v/>
      </c>
      <c r="O641" s="33" t="str">
        <f t="shared" si="873"/>
        <v/>
      </c>
      <c r="P641" s="33"/>
      <c r="Q641" s="33"/>
      <c r="R641" s="48" t="s">
        <v>171</v>
      </c>
      <c r="S641" s="50" t="s">
        <v>171</v>
      </c>
      <c r="T641" s="50" t="s">
        <v>171</v>
      </c>
      <c r="U641" s="50" t="s">
        <v>171</v>
      </c>
      <c r="V641" s="50" t="s">
        <v>171</v>
      </c>
      <c r="W641" s="50" t="s">
        <v>171</v>
      </c>
      <c r="X641" s="50" t="s">
        <v>171</v>
      </c>
      <c r="Y641" s="50" t="s">
        <v>171</v>
      </c>
      <c r="Z641" s="50" t="s">
        <v>171</v>
      </c>
      <c r="AA641" s="50" t="s">
        <v>171</v>
      </c>
      <c r="AB641" s="50" t="s">
        <v>171</v>
      </c>
      <c r="AC641" s="50" t="s">
        <v>171</v>
      </c>
      <c r="AD641" s="50" t="s">
        <v>171</v>
      </c>
      <c r="AE641" s="50" t="s">
        <v>171</v>
      </c>
      <c r="AF641" s="50" t="s">
        <v>171</v>
      </c>
      <c r="AG641" s="50" t="s">
        <v>171</v>
      </c>
      <c r="AH641" s="50" t="s">
        <v>171</v>
      </c>
      <c r="AI641" s="50" t="s">
        <v>171</v>
      </c>
      <c r="AJ641" s="50" t="s">
        <v>171</v>
      </c>
      <c r="AK641" s="50" t="s">
        <v>171</v>
      </c>
      <c r="AL641" s="50" t="s">
        <v>171</v>
      </c>
    </row>
    <row r="642" spans="2:38">
      <c r="B642" s="26">
        <v>76</v>
      </c>
      <c r="C642" s="29" t="s">
        <v>101</v>
      </c>
      <c r="D642" s="6" t="s">
        <v>90</v>
      </c>
      <c r="E642" s="27"/>
      <c r="F642" s="6" t="str">
        <f t="shared" si="852"/>
        <v>RO</v>
      </c>
      <c r="G642" s="6" t="s">
        <v>90</v>
      </c>
      <c r="H642" s="28"/>
      <c r="I642" s="33" t="str">
        <f t="shared" si="869"/>
        <v/>
      </c>
      <c r="J642" s="33" t="str">
        <f t="shared" si="869"/>
        <v/>
      </c>
      <c r="K642" s="33" t="str">
        <f t="shared" si="869"/>
        <v/>
      </c>
      <c r="L642" s="33" t="str">
        <f t="shared" si="870"/>
        <v/>
      </c>
      <c r="M642" s="33" t="str">
        <f t="shared" si="871"/>
        <v/>
      </c>
      <c r="N642" s="33" t="str">
        <f t="shared" si="872"/>
        <v/>
      </c>
      <c r="O642" s="33" t="str">
        <f t="shared" si="873"/>
        <v/>
      </c>
      <c r="P642" s="33"/>
      <c r="Q642" s="33"/>
      <c r="R642" s="48" t="s">
        <v>171</v>
      </c>
      <c r="S642" s="50" t="s">
        <v>171</v>
      </c>
      <c r="T642" s="50" t="s">
        <v>171</v>
      </c>
      <c r="U642" s="50" t="s">
        <v>171</v>
      </c>
      <c r="V642" s="50" t="s">
        <v>171</v>
      </c>
      <c r="W642" s="50" t="s">
        <v>171</v>
      </c>
      <c r="X642" s="50" t="s">
        <v>171</v>
      </c>
      <c r="Y642" s="50" t="s">
        <v>171</v>
      </c>
      <c r="Z642" s="50" t="s">
        <v>171</v>
      </c>
      <c r="AA642" s="50" t="s">
        <v>171</v>
      </c>
      <c r="AB642" s="50" t="s">
        <v>171</v>
      </c>
      <c r="AC642" s="50" t="s">
        <v>171</v>
      </c>
      <c r="AD642" s="50" t="s">
        <v>171</v>
      </c>
      <c r="AE642" s="50" t="s">
        <v>171</v>
      </c>
      <c r="AF642" s="50" t="s">
        <v>171</v>
      </c>
      <c r="AG642" s="50" t="s">
        <v>171</v>
      </c>
      <c r="AH642" s="50" t="s">
        <v>171</v>
      </c>
      <c r="AI642" s="50" t="s">
        <v>171</v>
      </c>
      <c r="AJ642" s="50" t="s">
        <v>171</v>
      </c>
      <c r="AK642" s="50" t="s">
        <v>171</v>
      </c>
      <c r="AL642" s="50" t="s">
        <v>171</v>
      </c>
    </row>
    <row r="643" spans="2:38">
      <c r="B643" s="26">
        <v>81</v>
      </c>
      <c r="C643" t="s">
        <v>12</v>
      </c>
      <c r="D643" s="6" t="str">
        <f t="shared" ref="D643:D646" si="874">IF(SUM(I643:O643)=0,"\I: ","ELE")</f>
        <v>ELE</v>
      </c>
      <c r="E643" s="11" t="s">
        <v>74</v>
      </c>
      <c r="F643" s="6" t="str">
        <f t="shared" si="852"/>
        <v>RO</v>
      </c>
      <c r="G643" s="22" t="str">
        <f t="shared" ref="G643:G646" si="875">$G$7</f>
        <v>PASTI</v>
      </c>
      <c r="H643" t="s">
        <v>44</v>
      </c>
      <c r="I643" s="42">
        <f t="shared" si="869"/>
        <v>11.25</v>
      </c>
      <c r="J643" s="42">
        <f t="shared" si="869"/>
        <v>11.25</v>
      </c>
      <c r="K643" s="42">
        <f t="shared" si="869"/>
        <v>11.25</v>
      </c>
      <c r="L643" s="42">
        <f t="shared" si="870"/>
        <v>11.25</v>
      </c>
      <c r="M643" s="43" t="str">
        <f t="shared" si="871"/>
        <v/>
      </c>
      <c r="N643" s="43" t="str">
        <f t="shared" si="872"/>
        <v/>
      </c>
      <c r="O643" s="43" t="str">
        <f t="shared" si="873"/>
        <v/>
      </c>
      <c r="P643" s="32"/>
      <c r="Q643" s="32"/>
      <c r="R643" s="48">
        <v>45</v>
      </c>
      <c r="S643" s="50" t="s">
        <v>171</v>
      </c>
      <c r="T643" s="50" t="s">
        <v>171</v>
      </c>
      <c r="U643" s="50" t="s">
        <v>171</v>
      </c>
      <c r="V643" s="50" t="s">
        <v>171</v>
      </c>
      <c r="W643" s="50" t="s">
        <v>171</v>
      </c>
      <c r="X643" s="50" t="s">
        <v>171</v>
      </c>
      <c r="Y643" s="50" t="s">
        <v>171</v>
      </c>
      <c r="Z643" s="50" t="s">
        <v>171</v>
      </c>
      <c r="AA643" s="50" t="s">
        <v>171</v>
      </c>
      <c r="AB643" s="50" t="s">
        <v>171</v>
      </c>
      <c r="AC643" s="50" t="s">
        <v>171</v>
      </c>
      <c r="AD643" s="50" t="s">
        <v>171</v>
      </c>
      <c r="AE643" s="50" t="s">
        <v>171</v>
      </c>
      <c r="AF643" s="50" t="s">
        <v>171</v>
      </c>
      <c r="AG643" s="50" t="s">
        <v>171</v>
      </c>
      <c r="AH643" s="50" t="s">
        <v>171</v>
      </c>
      <c r="AI643" s="50" t="s">
        <v>171</v>
      </c>
      <c r="AJ643" s="50" t="s">
        <v>171</v>
      </c>
      <c r="AK643" s="50" t="s">
        <v>171</v>
      </c>
      <c r="AL643" s="50" t="s">
        <v>171</v>
      </c>
    </row>
    <row r="644" spans="2:38">
      <c r="B644" s="26">
        <v>102</v>
      </c>
      <c r="C644" t="s">
        <v>13</v>
      </c>
      <c r="D644" s="6" t="str">
        <f t="shared" si="874"/>
        <v>ELE</v>
      </c>
      <c r="E644" s="11" t="s">
        <v>73</v>
      </c>
      <c r="F644" s="6" t="str">
        <f t="shared" si="852"/>
        <v>RO</v>
      </c>
      <c r="G644" s="22" t="str">
        <f t="shared" si="875"/>
        <v>PASTI</v>
      </c>
      <c r="H644" t="s">
        <v>43</v>
      </c>
      <c r="I644" s="42">
        <f t="shared" si="869"/>
        <v>250</v>
      </c>
      <c r="J644" s="42">
        <f t="shared" si="869"/>
        <v>250</v>
      </c>
      <c r="K644" s="42">
        <f t="shared" si="869"/>
        <v>250</v>
      </c>
      <c r="L644" s="42">
        <f t="shared" si="870"/>
        <v>250</v>
      </c>
      <c r="M644" s="43" t="str">
        <f t="shared" si="871"/>
        <v/>
      </c>
      <c r="N644" s="43" t="str">
        <f t="shared" si="872"/>
        <v/>
      </c>
      <c r="O644" s="43" t="str">
        <f t="shared" si="873"/>
        <v/>
      </c>
      <c r="P644" s="32"/>
      <c r="Q644" s="32"/>
      <c r="R644" s="48">
        <v>1000</v>
      </c>
      <c r="S644" s="50" t="s">
        <v>171</v>
      </c>
      <c r="T644" s="50" t="s">
        <v>171</v>
      </c>
      <c r="U644" s="50" t="s">
        <v>171</v>
      </c>
      <c r="V644" s="50" t="s">
        <v>171</v>
      </c>
      <c r="W644" s="50" t="s">
        <v>171</v>
      </c>
      <c r="X644" s="50" t="s">
        <v>171</v>
      </c>
      <c r="Y644" s="50" t="s">
        <v>171</v>
      </c>
      <c r="Z644" s="50" t="s">
        <v>171</v>
      </c>
      <c r="AA644" s="50" t="s">
        <v>171</v>
      </c>
      <c r="AB644" s="50" t="s">
        <v>171</v>
      </c>
      <c r="AC644" s="50" t="s">
        <v>171</v>
      </c>
      <c r="AD644" s="50" t="s">
        <v>171</v>
      </c>
      <c r="AE644" s="50" t="s">
        <v>171</v>
      </c>
      <c r="AF644" s="50" t="s">
        <v>171</v>
      </c>
      <c r="AG644" s="50" t="s">
        <v>171</v>
      </c>
      <c r="AH644" s="50" t="s">
        <v>171</v>
      </c>
      <c r="AI644" s="50" t="s">
        <v>171</v>
      </c>
      <c r="AJ644" s="50" t="s">
        <v>171</v>
      </c>
      <c r="AK644" s="50" t="s">
        <v>171</v>
      </c>
      <c r="AL644" s="50" t="s">
        <v>171</v>
      </c>
    </row>
    <row r="645" spans="2:38">
      <c r="B645" s="26">
        <v>119</v>
      </c>
      <c r="C645" t="s">
        <v>1</v>
      </c>
      <c r="D645" s="6" t="str">
        <f t="shared" si="874"/>
        <v xml:space="preserve">\I: </v>
      </c>
      <c r="E645" s="11" t="s">
        <v>68</v>
      </c>
      <c r="F645" s="6" t="str">
        <f t="shared" si="852"/>
        <v>RO</v>
      </c>
      <c r="G645" s="22" t="str">
        <f t="shared" si="875"/>
        <v>PASTI</v>
      </c>
      <c r="H645" s="6" t="s">
        <v>38</v>
      </c>
      <c r="I645" s="42" t="str">
        <f t="shared" si="869"/>
        <v/>
      </c>
      <c r="J645" s="42" t="str">
        <f t="shared" si="869"/>
        <v/>
      </c>
      <c r="K645" s="42" t="str">
        <f t="shared" si="869"/>
        <v/>
      </c>
      <c r="L645" s="42" t="str">
        <f t="shared" si="870"/>
        <v/>
      </c>
      <c r="M645" s="43" t="str">
        <f t="shared" si="871"/>
        <v/>
      </c>
      <c r="N645" s="43" t="str">
        <f t="shared" si="872"/>
        <v/>
      </c>
      <c r="O645" s="43" t="str">
        <f t="shared" si="873"/>
        <v/>
      </c>
      <c r="P645" s="32"/>
      <c r="Q645" s="32"/>
      <c r="R645" s="48" t="s">
        <v>171</v>
      </c>
      <c r="S645" s="50" t="s">
        <v>171</v>
      </c>
      <c r="T645" s="50" t="s">
        <v>171</v>
      </c>
      <c r="U645" s="50" t="s">
        <v>171</v>
      </c>
      <c r="V645" s="50" t="s">
        <v>171</v>
      </c>
      <c r="W645" s="50" t="s">
        <v>171</v>
      </c>
      <c r="X645" s="50" t="s">
        <v>171</v>
      </c>
      <c r="Y645" s="50" t="s">
        <v>171</v>
      </c>
      <c r="Z645" s="50" t="s">
        <v>171</v>
      </c>
      <c r="AA645" s="50" t="s">
        <v>171</v>
      </c>
      <c r="AB645" s="50" t="s">
        <v>171</v>
      </c>
      <c r="AC645" s="50" t="s">
        <v>171</v>
      </c>
      <c r="AD645" s="50" t="s">
        <v>171</v>
      </c>
      <c r="AE645" s="50" t="s">
        <v>171</v>
      </c>
      <c r="AF645" s="50" t="s">
        <v>171</v>
      </c>
      <c r="AG645" s="50" t="s">
        <v>171</v>
      </c>
      <c r="AH645" s="50" t="s">
        <v>171</v>
      </c>
      <c r="AI645" s="50" t="s">
        <v>171</v>
      </c>
      <c r="AJ645" s="50" t="s">
        <v>171</v>
      </c>
      <c r="AK645" s="50" t="s">
        <v>171</v>
      </c>
      <c r="AL645" s="50" t="s">
        <v>171</v>
      </c>
    </row>
    <row r="646" spans="2:38">
      <c r="B646" s="26"/>
      <c r="C646" t="s">
        <v>168</v>
      </c>
      <c r="D646" s="6" t="str">
        <f t="shared" si="874"/>
        <v>ELE</v>
      </c>
      <c r="E646" s="11" t="s">
        <v>69</v>
      </c>
      <c r="F646" s="6" t="str">
        <f t="shared" si="852"/>
        <v>RO</v>
      </c>
      <c r="G646" s="22" t="str">
        <f t="shared" si="875"/>
        <v>PASTI</v>
      </c>
      <c r="H646" s="59" t="s">
        <v>39</v>
      </c>
      <c r="I646" s="42" t="str">
        <f>IF(SUM(I647:I648)=0,"",SUM(I647:I648))</f>
        <v/>
      </c>
      <c r="J646" s="42" t="str">
        <f t="shared" ref="J646:L646" si="876">IF(SUM(J647:J648)=0,"",SUM(J647:J648))</f>
        <v/>
      </c>
      <c r="K646" s="42" t="str">
        <f t="shared" si="876"/>
        <v/>
      </c>
      <c r="L646" s="42" t="str">
        <f t="shared" si="876"/>
        <v/>
      </c>
      <c r="M646" s="43" t="str">
        <f>IF(SUM(M647:M648)=0,"",SUM(M647:M648))</f>
        <v/>
      </c>
      <c r="N646" s="43">
        <f t="shared" ref="N646:O646" si="877">IF(SUM(N647:N648)=0,"",SUM(N647:N648))</f>
        <v>1.23</v>
      </c>
      <c r="O646" s="43" t="str">
        <f t="shared" si="877"/>
        <v/>
      </c>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row>
    <row r="647" spans="2:38">
      <c r="B647" s="26">
        <v>124</v>
      </c>
      <c r="C647" t="s">
        <v>3</v>
      </c>
      <c r="D647" s="6" t="s">
        <v>90</v>
      </c>
      <c r="E647" s="11"/>
      <c r="F647" s="6" t="str">
        <f t="shared" si="852"/>
        <v>RO</v>
      </c>
      <c r="G647" s="6" t="s">
        <v>90</v>
      </c>
      <c r="H647" s="6"/>
      <c r="I647" s="42" t="str">
        <f t="shared" si="869"/>
        <v/>
      </c>
      <c r="J647" s="42" t="str">
        <f t="shared" si="869"/>
        <v/>
      </c>
      <c r="K647" s="42" t="str">
        <f t="shared" si="869"/>
        <v/>
      </c>
      <c r="L647" s="42" t="str">
        <f t="shared" ref="L647:L648" si="878">IF(R647="","",R647/4)</f>
        <v/>
      </c>
      <c r="M647" s="43" t="str">
        <f t="shared" ref="M647" si="879">IF(SUM(S647:AB647)=0,"",SUM(S647:AB647))</f>
        <v/>
      </c>
      <c r="N647" s="43">
        <f t="shared" ref="N647:N654" si="880">IF(SUM(AC647:AG647)=0,"",SUM(AC647:AG647))</f>
        <v>1.23</v>
      </c>
      <c r="O647" s="43" t="str">
        <f t="shared" ref="O647:O654" si="881">IF(SUM(AH647:AL647)=0,"",SUM(AH647:AL647))</f>
        <v/>
      </c>
      <c r="P647" s="32"/>
      <c r="Q647" s="32"/>
      <c r="R647" s="48" t="s">
        <v>171</v>
      </c>
      <c r="S647" s="50" t="s">
        <v>171</v>
      </c>
      <c r="T647" s="50" t="s">
        <v>171</v>
      </c>
      <c r="U647" s="50" t="s">
        <v>171</v>
      </c>
      <c r="V647" s="50" t="s">
        <v>171</v>
      </c>
      <c r="W647" s="50" t="s">
        <v>171</v>
      </c>
      <c r="X647" s="50" t="s">
        <v>171</v>
      </c>
      <c r="Y647" s="50" t="s">
        <v>171</v>
      </c>
      <c r="Z647" s="50" t="s">
        <v>171</v>
      </c>
      <c r="AA647" s="50" t="s">
        <v>171</v>
      </c>
      <c r="AB647" s="50" t="s">
        <v>171</v>
      </c>
      <c r="AC647" s="50" t="s">
        <v>171</v>
      </c>
      <c r="AD647" s="50" t="s">
        <v>171</v>
      </c>
      <c r="AE647" s="50">
        <v>1.23</v>
      </c>
      <c r="AF647" s="50" t="s">
        <v>171</v>
      </c>
      <c r="AG647" s="50" t="s">
        <v>171</v>
      </c>
      <c r="AH647" s="50" t="s">
        <v>171</v>
      </c>
      <c r="AI647" s="50" t="s">
        <v>171</v>
      </c>
      <c r="AJ647" s="50" t="s">
        <v>171</v>
      </c>
      <c r="AK647" s="50" t="s">
        <v>171</v>
      </c>
      <c r="AL647" s="50" t="s">
        <v>171</v>
      </c>
    </row>
    <row r="648" spans="2:38">
      <c r="B648" s="26">
        <v>129</v>
      </c>
      <c r="C648" t="s">
        <v>4</v>
      </c>
      <c r="D648" s="6" t="s">
        <v>90</v>
      </c>
      <c r="E648" s="11"/>
      <c r="F648" s="6" t="str">
        <f t="shared" si="852"/>
        <v>RO</v>
      </c>
      <c r="G648" s="6" t="s">
        <v>90</v>
      </c>
      <c r="H648" s="6"/>
      <c r="I648" s="42" t="str">
        <f t="shared" si="869"/>
        <v/>
      </c>
      <c r="J648" s="42" t="str">
        <f t="shared" si="869"/>
        <v/>
      </c>
      <c r="K648" s="42" t="str">
        <f t="shared" si="869"/>
        <v/>
      </c>
      <c r="L648" s="42" t="str">
        <f t="shared" si="878"/>
        <v/>
      </c>
      <c r="M648" s="43" t="str">
        <f t="shared" ref="M648:M654" si="882">IF(SUM(S648:AB648)=0,"",SUM(S648:AB648))</f>
        <v/>
      </c>
      <c r="N648" s="43" t="str">
        <f t="shared" si="880"/>
        <v/>
      </c>
      <c r="O648" s="43" t="str">
        <f t="shared" si="881"/>
        <v/>
      </c>
      <c r="P648" s="32"/>
      <c r="Q648" s="32"/>
      <c r="R648" s="48" t="s">
        <v>171</v>
      </c>
      <c r="S648" s="50" t="s">
        <v>171</v>
      </c>
      <c r="T648" s="50" t="s">
        <v>171</v>
      </c>
      <c r="U648" s="50" t="s">
        <v>171</v>
      </c>
      <c r="V648" s="50" t="s">
        <v>171</v>
      </c>
      <c r="W648" s="50" t="s">
        <v>171</v>
      </c>
      <c r="X648" s="50" t="s">
        <v>171</v>
      </c>
      <c r="Y648" s="50" t="s">
        <v>171</v>
      </c>
      <c r="Z648" s="50" t="s">
        <v>171</v>
      </c>
      <c r="AA648" s="50" t="s">
        <v>171</v>
      </c>
      <c r="AB648" s="50" t="s">
        <v>171</v>
      </c>
      <c r="AC648" s="50" t="s">
        <v>171</v>
      </c>
      <c r="AD648" s="50" t="s">
        <v>171</v>
      </c>
      <c r="AE648" s="50" t="s">
        <v>171</v>
      </c>
      <c r="AF648" s="50" t="s">
        <v>171</v>
      </c>
      <c r="AG648" s="50" t="s">
        <v>171</v>
      </c>
      <c r="AH648" s="50" t="s">
        <v>171</v>
      </c>
      <c r="AI648" s="50" t="s">
        <v>171</v>
      </c>
      <c r="AJ648" s="50" t="s">
        <v>171</v>
      </c>
      <c r="AK648" s="50" t="s">
        <v>171</v>
      </c>
      <c r="AL648" s="50" t="s">
        <v>171</v>
      </c>
    </row>
    <row r="649" spans="2:38">
      <c r="B649" s="26">
        <v>135</v>
      </c>
      <c r="C649" s="11" t="s">
        <v>16</v>
      </c>
      <c r="D649" s="6" t="str">
        <f t="shared" ref="D649:D654" si="883">IF(SUM(I649:O649)=0,"\I: ","ELE")</f>
        <v>ELE</v>
      </c>
      <c r="E649" s="11" t="s">
        <v>82</v>
      </c>
      <c r="F649" s="6" t="str">
        <f t="shared" si="852"/>
        <v>RO</v>
      </c>
      <c r="G649" s="22" t="str">
        <f t="shared" ref="G649:G654" si="884">$G$7</f>
        <v>PASTI</v>
      </c>
      <c r="H649" s="6" t="s">
        <v>52</v>
      </c>
      <c r="I649" s="42" t="s">
        <v>224</v>
      </c>
      <c r="J649" s="42" t="s">
        <v>224</v>
      </c>
      <c r="K649" s="42" t="s">
        <v>224</v>
      </c>
      <c r="L649" s="42" t="str">
        <f>IF(R649="","",R649)</f>
        <v/>
      </c>
      <c r="M649" s="43">
        <f t="shared" si="882"/>
        <v>389</v>
      </c>
      <c r="N649" s="43">
        <f t="shared" si="880"/>
        <v>2855</v>
      </c>
      <c r="O649" s="43">
        <f t="shared" si="881"/>
        <v>57</v>
      </c>
      <c r="P649" s="32"/>
      <c r="Q649" s="32"/>
      <c r="R649" s="48" t="s">
        <v>171</v>
      </c>
      <c r="S649" s="50" t="s">
        <v>171</v>
      </c>
      <c r="T649" s="50" t="s">
        <v>171</v>
      </c>
      <c r="U649" s="50" t="s">
        <v>171</v>
      </c>
      <c r="V649" s="50" t="s">
        <v>171</v>
      </c>
      <c r="W649" s="50" t="s">
        <v>171</v>
      </c>
      <c r="X649" s="50" t="s">
        <v>171</v>
      </c>
      <c r="Y649" s="50">
        <v>3</v>
      </c>
      <c r="Z649" s="50">
        <v>2</v>
      </c>
      <c r="AA649" s="50">
        <v>10</v>
      </c>
      <c r="AB649" s="50">
        <v>374</v>
      </c>
      <c r="AC649" s="50">
        <v>599</v>
      </c>
      <c r="AD649" s="50">
        <v>833.99999999999989</v>
      </c>
      <c r="AE649" s="50">
        <v>951.00000000000023</v>
      </c>
      <c r="AF649" s="50">
        <v>471</v>
      </c>
      <c r="AG649" s="50" t="s">
        <v>171</v>
      </c>
      <c r="AH649" s="50" t="s">
        <v>171</v>
      </c>
      <c r="AI649" s="50" t="s">
        <v>171</v>
      </c>
      <c r="AJ649" s="50">
        <v>57</v>
      </c>
      <c r="AK649" s="50" t="s">
        <v>171</v>
      </c>
      <c r="AL649" s="50" t="s">
        <v>171</v>
      </c>
    </row>
    <row r="650" spans="2:38">
      <c r="B650" s="26">
        <v>140</v>
      </c>
      <c r="C650" s="11" t="s">
        <v>17</v>
      </c>
      <c r="D650" s="6" t="str">
        <f t="shared" si="883"/>
        <v xml:space="preserve">\I: </v>
      </c>
      <c r="E650" s="11" t="s">
        <v>81</v>
      </c>
      <c r="F650" s="6" t="str">
        <f t="shared" si="852"/>
        <v>RO</v>
      </c>
      <c r="G650" s="22" t="str">
        <f t="shared" si="884"/>
        <v>PASTI</v>
      </c>
      <c r="H650" s="6" t="s">
        <v>51</v>
      </c>
      <c r="I650" s="42" t="s">
        <v>224</v>
      </c>
      <c r="J650" s="42" t="s">
        <v>224</v>
      </c>
      <c r="K650" s="42" t="s">
        <v>224</v>
      </c>
      <c r="L650" s="42" t="str">
        <f t="shared" ref="L650:L654" si="885">IF(R650="","",R650)</f>
        <v/>
      </c>
      <c r="M650" s="43" t="str">
        <f t="shared" si="882"/>
        <v/>
      </c>
      <c r="N650" s="43" t="str">
        <f t="shared" si="880"/>
        <v/>
      </c>
      <c r="O650" s="43" t="str">
        <f t="shared" si="881"/>
        <v/>
      </c>
      <c r="P650" s="32"/>
      <c r="Q650" s="32"/>
      <c r="R650" s="48" t="s">
        <v>171</v>
      </c>
      <c r="S650" s="50" t="s">
        <v>171</v>
      </c>
      <c r="T650" s="50" t="s">
        <v>171</v>
      </c>
      <c r="U650" s="50" t="s">
        <v>171</v>
      </c>
      <c r="V650" s="50" t="s">
        <v>171</v>
      </c>
      <c r="W650" s="50" t="s">
        <v>171</v>
      </c>
      <c r="X650" s="50" t="s">
        <v>171</v>
      </c>
      <c r="Y650" s="50" t="s">
        <v>171</v>
      </c>
      <c r="Z650" s="50" t="s">
        <v>171</v>
      </c>
      <c r="AA650" s="50" t="s">
        <v>171</v>
      </c>
      <c r="AB650" s="50" t="s">
        <v>171</v>
      </c>
      <c r="AC650" s="50" t="s">
        <v>171</v>
      </c>
      <c r="AD650" s="50" t="s">
        <v>171</v>
      </c>
      <c r="AE650" s="50" t="s">
        <v>171</v>
      </c>
      <c r="AF650" s="50" t="s">
        <v>171</v>
      </c>
      <c r="AG650" s="50" t="s">
        <v>171</v>
      </c>
      <c r="AH650" s="50" t="s">
        <v>171</v>
      </c>
      <c r="AI650" s="50" t="s">
        <v>171</v>
      </c>
      <c r="AJ650" s="50" t="s">
        <v>171</v>
      </c>
      <c r="AK650" s="50" t="s">
        <v>171</v>
      </c>
      <c r="AL650" s="50" t="s">
        <v>171</v>
      </c>
    </row>
    <row r="651" spans="2:38">
      <c r="B651" s="26">
        <v>145</v>
      </c>
      <c r="C651" s="11" t="s">
        <v>18</v>
      </c>
      <c r="D651" s="6" t="str">
        <f t="shared" si="883"/>
        <v>ELE</v>
      </c>
      <c r="E651" s="11" t="s">
        <v>79</v>
      </c>
      <c r="F651" s="6" t="str">
        <f t="shared" si="852"/>
        <v>RO</v>
      </c>
      <c r="G651" s="22" t="str">
        <f t="shared" si="884"/>
        <v>PASTI</v>
      </c>
      <c r="H651" s="6" t="s">
        <v>49</v>
      </c>
      <c r="I651" s="42" t="s">
        <v>224</v>
      </c>
      <c r="J651" s="42" t="s">
        <v>224</v>
      </c>
      <c r="K651" s="42" t="s">
        <v>224</v>
      </c>
      <c r="L651" s="42" t="str">
        <f t="shared" si="885"/>
        <v/>
      </c>
      <c r="M651" s="43">
        <f t="shared" si="882"/>
        <v>1.3000000000000003</v>
      </c>
      <c r="N651" s="43">
        <f t="shared" si="880"/>
        <v>1324.6999999999998</v>
      </c>
      <c r="O651" s="43">
        <f t="shared" si="881"/>
        <v>48</v>
      </c>
      <c r="P651" s="32"/>
      <c r="Q651" s="32"/>
      <c r="R651" s="48" t="s">
        <v>171</v>
      </c>
      <c r="S651" s="50" t="s">
        <v>171</v>
      </c>
      <c r="T651" s="50" t="s">
        <v>171</v>
      </c>
      <c r="U651" s="50" t="s">
        <v>171</v>
      </c>
      <c r="V651" s="50" t="s">
        <v>171</v>
      </c>
      <c r="W651" s="50" t="s">
        <v>171</v>
      </c>
      <c r="X651" s="50" t="s">
        <v>171</v>
      </c>
      <c r="Y651" s="50" t="s">
        <v>171</v>
      </c>
      <c r="Z651" s="50">
        <v>0.245</v>
      </c>
      <c r="AA651" s="50" t="s">
        <v>171</v>
      </c>
      <c r="AB651" s="50">
        <v>1.0550000000000002</v>
      </c>
      <c r="AC651" s="50">
        <v>1.5999999999999996</v>
      </c>
      <c r="AD651" s="50">
        <v>38.1</v>
      </c>
      <c r="AE651" s="50">
        <v>720</v>
      </c>
      <c r="AF651" s="50">
        <v>531.99999999999989</v>
      </c>
      <c r="AG651" s="50">
        <v>33</v>
      </c>
      <c r="AH651" s="50">
        <v>46</v>
      </c>
      <c r="AI651" s="50">
        <v>2</v>
      </c>
      <c r="AJ651" s="50" t="s">
        <v>171</v>
      </c>
      <c r="AK651" s="50" t="s">
        <v>171</v>
      </c>
      <c r="AL651" s="50" t="s">
        <v>171</v>
      </c>
    </row>
    <row r="652" spans="2:38">
      <c r="B652" s="26">
        <v>150</v>
      </c>
      <c r="C652" s="11" t="s">
        <v>19</v>
      </c>
      <c r="D652" s="6" t="str">
        <f t="shared" si="883"/>
        <v xml:space="preserve">\I: </v>
      </c>
      <c r="E652" s="11" t="s">
        <v>80</v>
      </c>
      <c r="F652" s="6" t="str">
        <f t="shared" si="852"/>
        <v>RO</v>
      </c>
      <c r="G652" s="22" t="str">
        <f t="shared" si="884"/>
        <v>PASTI</v>
      </c>
      <c r="H652" s="6" t="s">
        <v>50</v>
      </c>
      <c r="I652" s="42" t="s">
        <v>224</v>
      </c>
      <c r="J652" s="42" t="s">
        <v>224</v>
      </c>
      <c r="K652" s="42" t="s">
        <v>224</v>
      </c>
      <c r="L652" s="42" t="str">
        <f t="shared" si="885"/>
        <v/>
      </c>
      <c r="M652" s="43" t="str">
        <f t="shared" si="882"/>
        <v/>
      </c>
      <c r="N652" s="43" t="str">
        <f t="shared" si="880"/>
        <v/>
      </c>
      <c r="O652" s="43" t="str">
        <f t="shared" si="881"/>
        <v/>
      </c>
      <c r="P652" s="32"/>
      <c r="Q652" s="32"/>
      <c r="R652" s="48" t="s">
        <v>171</v>
      </c>
      <c r="S652" s="50" t="s">
        <v>171</v>
      </c>
      <c r="T652" s="50" t="s">
        <v>171</v>
      </c>
      <c r="U652" s="50" t="s">
        <v>171</v>
      </c>
      <c r="V652" s="50" t="s">
        <v>171</v>
      </c>
      <c r="W652" s="50" t="s">
        <v>171</v>
      </c>
      <c r="X652" s="50" t="s">
        <v>171</v>
      </c>
      <c r="Y652" s="50" t="s">
        <v>171</v>
      </c>
      <c r="Z652" s="50" t="s">
        <v>171</v>
      </c>
      <c r="AA652" s="50" t="s">
        <v>171</v>
      </c>
      <c r="AB652" s="50" t="s">
        <v>171</v>
      </c>
      <c r="AC652" s="50" t="s">
        <v>171</v>
      </c>
      <c r="AD652" s="50" t="s">
        <v>171</v>
      </c>
      <c r="AE652" s="50" t="s">
        <v>171</v>
      </c>
      <c r="AF652" s="50" t="s">
        <v>171</v>
      </c>
      <c r="AG652" s="50" t="s">
        <v>171</v>
      </c>
      <c r="AH652" s="50" t="s">
        <v>171</v>
      </c>
      <c r="AI652" s="50" t="s">
        <v>171</v>
      </c>
      <c r="AJ652" s="50" t="s">
        <v>171</v>
      </c>
      <c r="AK652" s="50" t="s">
        <v>171</v>
      </c>
      <c r="AL652" s="50" t="s">
        <v>171</v>
      </c>
    </row>
    <row r="653" spans="2:38">
      <c r="B653" s="26">
        <v>155</v>
      </c>
      <c r="C653" s="11" t="s">
        <v>20</v>
      </c>
      <c r="D653" s="6" t="str">
        <f t="shared" si="883"/>
        <v>ELE</v>
      </c>
      <c r="E653" s="11" t="s">
        <v>72</v>
      </c>
      <c r="F653" s="6" t="str">
        <f t="shared" si="852"/>
        <v>RO</v>
      </c>
      <c r="G653" s="22" t="str">
        <f t="shared" si="884"/>
        <v>PASTI</v>
      </c>
      <c r="H653" s="6" t="s">
        <v>42</v>
      </c>
      <c r="I653" s="42" t="s">
        <v>224</v>
      </c>
      <c r="J653" s="42" t="s">
        <v>224</v>
      </c>
      <c r="K653" s="42" t="s">
        <v>224</v>
      </c>
      <c r="L653" s="42">
        <f t="shared" si="885"/>
        <v>1</v>
      </c>
      <c r="M653" s="43" t="str">
        <f t="shared" si="882"/>
        <v/>
      </c>
      <c r="N653" s="43" t="str">
        <f t="shared" si="880"/>
        <v/>
      </c>
      <c r="O653" s="43" t="str">
        <f t="shared" si="881"/>
        <v/>
      </c>
      <c r="P653" s="32"/>
      <c r="Q653" s="32"/>
      <c r="R653" s="48">
        <v>1</v>
      </c>
      <c r="S653" s="50" t="s">
        <v>171</v>
      </c>
      <c r="T653" s="50" t="s">
        <v>171</v>
      </c>
      <c r="U653" s="50" t="s">
        <v>171</v>
      </c>
      <c r="V653" s="50" t="s">
        <v>171</v>
      </c>
      <c r="W653" s="50" t="s">
        <v>171</v>
      </c>
      <c r="X653" s="50" t="s">
        <v>171</v>
      </c>
      <c r="Y653" s="50" t="s">
        <v>171</v>
      </c>
      <c r="Z653" s="50" t="s">
        <v>171</v>
      </c>
      <c r="AA653" s="50" t="s">
        <v>171</v>
      </c>
      <c r="AB653" s="50" t="s">
        <v>171</v>
      </c>
      <c r="AC653" s="50" t="s">
        <v>171</v>
      </c>
      <c r="AD653" s="50" t="s">
        <v>171</v>
      </c>
      <c r="AE653" s="50" t="s">
        <v>171</v>
      </c>
      <c r="AF653" s="50" t="s">
        <v>171</v>
      </c>
      <c r="AG653" s="50" t="s">
        <v>171</v>
      </c>
      <c r="AH653" s="50" t="s">
        <v>171</v>
      </c>
      <c r="AI653" s="50" t="s">
        <v>171</v>
      </c>
      <c r="AJ653" s="50" t="s">
        <v>171</v>
      </c>
      <c r="AK653" s="50" t="s">
        <v>171</v>
      </c>
      <c r="AL653" s="50" t="s">
        <v>171</v>
      </c>
    </row>
    <row r="654" spans="2:38">
      <c r="B654" s="60">
        <v>160</v>
      </c>
      <c r="C654" s="61" t="s">
        <v>21</v>
      </c>
      <c r="D654" s="5" t="str">
        <f t="shared" si="883"/>
        <v xml:space="preserve">\I: </v>
      </c>
      <c r="E654" s="61" t="s">
        <v>170</v>
      </c>
      <c r="F654" s="5" t="str">
        <f t="shared" si="852"/>
        <v>RO</v>
      </c>
      <c r="G654" s="36" t="str">
        <f t="shared" si="884"/>
        <v>PASTI</v>
      </c>
      <c r="H654" s="5" t="s">
        <v>169</v>
      </c>
      <c r="I654" s="52" t="s">
        <v>224</v>
      </c>
      <c r="J654" s="52" t="s">
        <v>224</v>
      </c>
      <c r="K654" s="52" t="s">
        <v>224</v>
      </c>
      <c r="L654" s="52" t="str">
        <f t="shared" si="885"/>
        <v/>
      </c>
      <c r="M654" s="44" t="str">
        <f t="shared" si="882"/>
        <v/>
      </c>
      <c r="N654" s="44" t="str">
        <f t="shared" si="880"/>
        <v/>
      </c>
      <c r="O654" s="44" t="str">
        <f t="shared" si="881"/>
        <v/>
      </c>
      <c r="P654" s="32"/>
      <c r="Q654" s="32"/>
      <c r="R654" s="49" t="s">
        <v>171</v>
      </c>
      <c r="S654" s="51" t="s">
        <v>171</v>
      </c>
      <c r="T654" s="51" t="s">
        <v>171</v>
      </c>
      <c r="U654" s="51" t="s">
        <v>171</v>
      </c>
      <c r="V654" s="51" t="s">
        <v>171</v>
      </c>
      <c r="W654" s="51" t="s">
        <v>171</v>
      </c>
      <c r="X654" s="51" t="s">
        <v>171</v>
      </c>
      <c r="Y654" s="51" t="s">
        <v>171</v>
      </c>
      <c r="Z654" s="51" t="s">
        <v>171</v>
      </c>
      <c r="AA654" s="51" t="s">
        <v>171</v>
      </c>
      <c r="AB654" s="51" t="s">
        <v>171</v>
      </c>
      <c r="AC654" s="51" t="s">
        <v>171</v>
      </c>
      <c r="AD654" s="51" t="s">
        <v>171</v>
      </c>
      <c r="AE654" s="51" t="s">
        <v>171</v>
      </c>
      <c r="AF654" s="51" t="s">
        <v>171</v>
      </c>
      <c r="AG654" s="51" t="s">
        <v>171</v>
      </c>
      <c r="AH654" s="51" t="s">
        <v>171</v>
      </c>
      <c r="AI654" s="51" t="s">
        <v>171</v>
      </c>
      <c r="AJ654" s="51" t="s">
        <v>171</v>
      </c>
      <c r="AK654" s="51" t="s">
        <v>171</v>
      </c>
      <c r="AL654" s="51" t="s">
        <v>171</v>
      </c>
    </row>
    <row r="655" spans="2:38">
      <c r="B655" s="26">
        <v>9</v>
      </c>
      <c r="C655" t="s">
        <v>1</v>
      </c>
      <c r="D655" s="6" t="str">
        <f>IF(SUM(I655:O655)=0,"\I: ","ELE")</f>
        <v xml:space="preserve">\I: </v>
      </c>
      <c r="E655" s="11" t="s">
        <v>70</v>
      </c>
      <c r="F655" s="34" t="s">
        <v>125</v>
      </c>
      <c r="G655" s="22" t="str">
        <f>$G$7</f>
        <v>PASTI</v>
      </c>
      <c r="H655" s="22" t="s">
        <v>40</v>
      </c>
      <c r="I655" s="42" t="str">
        <f>$L655</f>
        <v/>
      </c>
      <c r="J655" s="42" t="str">
        <f>$L655</f>
        <v/>
      </c>
      <c r="K655" s="42" t="str">
        <f>$L655</f>
        <v/>
      </c>
      <c r="L655" s="42" t="str">
        <f>IF(R655="","",R655/4)</f>
        <v/>
      </c>
      <c r="M655" s="43" t="str">
        <f>IF(SUM(S655:AB655)=0,"",SUM(S655:AB655))</f>
        <v/>
      </c>
      <c r="N655" s="43" t="str">
        <f>IF(SUM(AC655:AG655)=0,"",SUM(AC655:AG655))</f>
        <v/>
      </c>
      <c r="O655" s="43" t="str">
        <f>IF(SUM(AH655:AL655)=0,"",SUM(AH655:AL655))</f>
        <v/>
      </c>
      <c r="P655" s="32"/>
      <c r="Q655" s="32"/>
      <c r="R655" s="48" t="s">
        <v>171</v>
      </c>
      <c r="S655" s="50" t="s">
        <v>171</v>
      </c>
      <c r="T655" s="50" t="s">
        <v>171</v>
      </c>
      <c r="U655" s="50" t="s">
        <v>171</v>
      </c>
      <c r="V655" s="50" t="s">
        <v>171</v>
      </c>
      <c r="W655" s="50" t="s">
        <v>171</v>
      </c>
      <c r="X655" s="50" t="s">
        <v>171</v>
      </c>
      <c r="Y655" s="50" t="s">
        <v>171</v>
      </c>
      <c r="Z655" s="50" t="s">
        <v>171</v>
      </c>
      <c r="AA655" s="50" t="s">
        <v>171</v>
      </c>
      <c r="AB655" s="50" t="s">
        <v>171</v>
      </c>
      <c r="AC655" s="50" t="s">
        <v>171</v>
      </c>
      <c r="AD655" s="50" t="s">
        <v>171</v>
      </c>
      <c r="AE655" s="50" t="s">
        <v>171</v>
      </c>
      <c r="AF655" s="50" t="s">
        <v>171</v>
      </c>
      <c r="AG655" s="50" t="s">
        <v>171</v>
      </c>
      <c r="AH655" s="50" t="s">
        <v>171</v>
      </c>
      <c r="AI655" s="50" t="s">
        <v>171</v>
      </c>
      <c r="AJ655" s="50" t="s">
        <v>171</v>
      </c>
      <c r="AK655" s="50" t="s">
        <v>171</v>
      </c>
      <c r="AL655" s="50" t="s">
        <v>171</v>
      </c>
    </row>
    <row r="656" spans="2:38">
      <c r="B656" s="26"/>
      <c r="C656" s="23" t="s">
        <v>92</v>
      </c>
      <c r="D656" s="6" t="str">
        <f t="shared" ref="D656" si="886">IF(SUM(I656:O656)=0,"\I: ","ELE")</f>
        <v xml:space="preserve">\I: </v>
      </c>
      <c r="E656" s="11" t="s">
        <v>71</v>
      </c>
      <c r="F656" s="6" t="str">
        <f>F655</f>
        <v>SE</v>
      </c>
      <c r="G656" s="22" t="str">
        <f>$G$7</f>
        <v>PASTI</v>
      </c>
      <c r="H656" t="s">
        <v>41</v>
      </c>
      <c r="I656" s="42" t="str">
        <f>IF(SUM(I657:I659)=0,"",SUM(I657:I659))</f>
        <v/>
      </c>
      <c r="J656" s="42" t="str">
        <f t="shared" ref="J656:L656" si="887">IF(SUM(J657:J659)=0,"",SUM(J657:J659))</f>
        <v/>
      </c>
      <c r="K656" s="42" t="str">
        <f t="shared" si="887"/>
        <v/>
      </c>
      <c r="L656" s="42" t="str">
        <f t="shared" si="887"/>
        <v/>
      </c>
      <c r="M656" s="43" t="str">
        <f>IF(SUM(M657:M659)=0,"",SUM(M657:M659))</f>
        <v/>
      </c>
      <c r="N656" s="43" t="str">
        <f t="shared" ref="N656:O656" si="888">IF(SUM(N657:N659)=0,"",SUM(N657:N659))</f>
        <v/>
      </c>
      <c r="O656" s="43" t="str">
        <f t="shared" si="888"/>
        <v/>
      </c>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row>
    <row r="657" spans="2:38">
      <c r="B657" s="26">
        <v>14</v>
      </c>
      <c r="C657" s="30" t="s">
        <v>2</v>
      </c>
      <c r="D657" s="6" t="s">
        <v>90</v>
      </c>
      <c r="E657" s="26"/>
      <c r="F657" s="6" t="str">
        <f t="shared" ref="F657:F681" si="889">F656</f>
        <v>SE</v>
      </c>
      <c r="G657" s="6" t="s">
        <v>90</v>
      </c>
      <c r="H657" s="28"/>
      <c r="I657" s="33" t="str">
        <f>$L657</f>
        <v/>
      </c>
      <c r="J657" s="33" t="str">
        <f t="shared" ref="I657:K659" si="890">$L657</f>
        <v/>
      </c>
      <c r="K657" s="33" t="str">
        <f t="shared" si="890"/>
        <v/>
      </c>
      <c r="L657" s="33" t="str">
        <f>IF(R657="","",R657/4)</f>
        <v/>
      </c>
      <c r="M657" s="33" t="str">
        <f>IF(SUM(S657:AB657)=0,"",SUM(S657:AB657))</f>
        <v/>
      </c>
      <c r="N657" s="33" t="str">
        <f>IF(SUM(AC657:AG657)=0,"",SUM(AC657:AG657))</f>
        <v/>
      </c>
      <c r="O657" s="33" t="str">
        <f>IF(SUM(AH657:AL657)=0,"",SUM(AH657:AL657))</f>
        <v/>
      </c>
      <c r="P657" s="33"/>
      <c r="Q657" s="33"/>
      <c r="R657" s="48" t="s">
        <v>171</v>
      </c>
      <c r="S657" s="50" t="s">
        <v>171</v>
      </c>
      <c r="T657" s="50" t="s">
        <v>171</v>
      </c>
      <c r="U657" s="50" t="s">
        <v>171</v>
      </c>
      <c r="V657" s="50" t="s">
        <v>171</v>
      </c>
      <c r="W657" s="50" t="s">
        <v>171</v>
      </c>
      <c r="X657" s="50" t="s">
        <v>171</v>
      </c>
      <c r="Y657" s="50" t="s">
        <v>171</v>
      </c>
      <c r="Z657" s="50" t="s">
        <v>171</v>
      </c>
      <c r="AA657" s="50" t="s">
        <v>171</v>
      </c>
      <c r="AB657" s="50" t="s">
        <v>171</v>
      </c>
      <c r="AC657" s="50" t="s">
        <v>171</v>
      </c>
      <c r="AD657" s="50" t="s">
        <v>171</v>
      </c>
      <c r="AE657" s="50" t="s">
        <v>171</v>
      </c>
      <c r="AF657" s="50" t="s">
        <v>171</v>
      </c>
      <c r="AG657" s="50" t="s">
        <v>171</v>
      </c>
      <c r="AH657" s="50" t="s">
        <v>171</v>
      </c>
      <c r="AI657" s="50" t="s">
        <v>171</v>
      </c>
      <c r="AJ657" s="50" t="s">
        <v>171</v>
      </c>
      <c r="AK657" s="50" t="s">
        <v>171</v>
      </c>
      <c r="AL657" s="50" t="s">
        <v>171</v>
      </c>
    </row>
    <row r="658" spans="2:38">
      <c r="B658" s="26">
        <v>19</v>
      </c>
      <c r="C658" s="30" t="s">
        <v>99</v>
      </c>
      <c r="D658" s="6" t="s">
        <v>90</v>
      </c>
      <c r="E658" s="26"/>
      <c r="F658" s="6" t="str">
        <f t="shared" si="889"/>
        <v>SE</v>
      </c>
      <c r="G658" s="6" t="s">
        <v>90</v>
      </c>
      <c r="H658" s="28"/>
      <c r="I658" s="33" t="str">
        <f t="shared" si="890"/>
        <v/>
      </c>
      <c r="J658" s="33" t="str">
        <f t="shared" si="890"/>
        <v/>
      </c>
      <c r="K658" s="33" t="str">
        <f t="shared" si="890"/>
        <v/>
      </c>
      <c r="L658" s="33" t="str">
        <f>IF(R658="","",R658/4)</f>
        <v/>
      </c>
      <c r="M658" s="33" t="str">
        <f t="shared" ref="M658:M659" si="891">IF(SUM(S658:AB658)=0,"",SUM(S658:AB658))</f>
        <v/>
      </c>
      <c r="N658" s="33" t="str">
        <f t="shared" ref="N658:N659" si="892">IF(SUM(AC658:AG658)=0,"",SUM(AC658:AG658))</f>
        <v/>
      </c>
      <c r="O658" s="33" t="str">
        <f t="shared" ref="O658:O659" si="893">IF(SUM(AH658:AL658)=0,"",SUM(AH658:AL658))</f>
        <v/>
      </c>
      <c r="P658" s="33"/>
      <c r="Q658" s="33"/>
      <c r="R658" s="48" t="s">
        <v>171</v>
      </c>
      <c r="S658" s="50" t="s">
        <v>171</v>
      </c>
      <c r="T658" s="50" t="s">
        <v>171</v>
      </c>
      <c r="U658" s="50" t="s">
        <v>171</v>
      </c>
      <c r="V658" s="50" t="s">
        <v>171</v>
      </c>
      <c r="W658" s="50" t="s">
        <v>171</v>
      </c>
      <c r="X658" s="50" t="s">
        <v>171</v>
      </c>
      <c r="Y658" s="50" t="s">
        <v>171</v>
      </c>
      <c r="Z658" s="50" t="s">
        <v>171</v>
      </c>
      <c r="AA658" s="50" t="s">
        <v>171</v>
      </c>
      <c r="AB658" s="50" t="s">
        <v>171</v>
      </c>
      <c r="AC658" s="50" t="s">
        <v>171</v>
      </c>
      <c r="AD658" s="50" t="s">
        <v>171</v>
      </c>
      <c r="AE658" s="50" t="s">
        <v>171</v>
      </c>
      <c r="AF658" s="50" t="s">
        <v>171</v>
      </c>
      <c r="AG658" s="50" t="s">
        <v>171</v>
      </c>
      <c r="AH658" s="50" t="s">
        <v>171</v>
      </c>
      <c r="AI658" s="50" t="s">
        <v>171</v>
      </c>
      <c r="AJ658" s="50" t="s">
        <v>171</v>
      </c>
      <c r="AK658" s="50" t="s">
        <v>171</v>
      </c>
      <c r="AL658" s="50" t="s">
        <v>171</v>
      </c>
    </row>
    <row r="659" spans="2:38">
      <c r="B659" s="26">
        <v>24</v>
      </c>
      <c r="C659" s="30" t="s">
        <v>4</v>
      </c>
      <c r="D659" s="6" t="s">
        <v>90</v>
      </c>
      <c r="E659" s="26"/>
      <c r="F659" s="6" t="str">
        <f t="shared" si="889"/>
        <v>SE</v>
      </c>
      <c r="G659" s="6" t="s">
        <v>90</v>
      </c>
      <c r="H659" s="28"/>
      <c r="I659" s="33" t="str">
        <f t="shared" si="890"/>
        <v/>
      </c>
      <c r="J659" s="33" t="str">
        <f t="shared" si="890"/>
        <v/>
      </c>
      <c r="K659" s="33" t="str">
        <f t="shared" si="890"/>
        <v/>
      </c>
      <c r="L659" s="33" t="str">
        <f>IF(R659="","",R659/4)</f>
        <v/>
      </c>
      <c r="M659" s="33" t="str">
        <f t="shared" si="891"/>
        <v/>
      </c>
      <c r="N659" s="33" t="str">
        <f t="shared" si="892"/>
        <v/>
      </c>
      <c r="O659" s="33" t="str">
        <f t="shared" si="893"/>
        <v/>
      </c>
      <c r="P659" s="33"/>
      <c r="Q659" s="33"/>
      <c r="R659" s="48" t="s">
        <v>171</v>
      </c>
      <c r="S659" s="50" t="s">
        <v>171</v>
      </c>
      <c r="T659" s="50" t="s">
        <v>171</v>
      </c>
      <c r="U659" s="50" t="s">
        <v>171</v>
      </c>
      <c r="V659" s="50" t="s">
        <v>171</v>
      </c>
      <c r="W659" s="50" t="s">
        <v>171</v>
      </c>
      <c r="X659" s="50" t="s">
        <v>171</v>
      </c>
      <c r="Y659" s="50" t="s">
        <v>171</v>
      </c>
      <c r="Z659" s="50" t="s">
        <v>171</v>
      </c>
      <c r="AA659" s="50" t="s">
        <v>171</v>
      </c>
      <c r="AB659" s="50" t="s">
        <v>171</v>
      </c>
      <c r="AC659" s="50" t="s">
        <v>171</v>
      </c>
      <c r="AD659" s="50" t="s">
        <v>171</v>
      </c>
      <c r="AE659" s="50" t="s">
        <v>171</v>
      </c>
      <c r="AF659" s="50" t="s">
        <v>171</v>
      </c>
      <c r="AG659" s="50" t="s">
        <v>171</v>
      </c>
      <c r="AH659" s="50" t="s">
        <v>171</v>
      </c>
      <c r="AI659" s="50" t="s">
        <v>171</v>
      </c>
      <c r="AJ659" s="50" t="s">
        <v>171</v>
      </c>
      <c r="AK659" s="50" t="s">
        <v>171</v>
      </c>
      <c r="AL659" s="50" t="s">
        <v>171</v>
      </c>
    </row>
    <row r="660" spans="2:38">
      <c r="B660" s="26"/>
      <c r="C660" s="23" t="s">
        <v>92</v>
      </c>
      <c r="D660" s="6" t="str">
        <f t="shared" ref="D660" si="894">IF(SUM(I660:O660)=0,"\I: ","ELE")</f>
        <v xml:space="preserve">\I: </v>
      </c>
      <c r="E660" s="11" t="s">
        <v>75</v>
      </c>
      <c r="F660" s="6" t="str">
        <f t="shared" si="889"/>
        <v>SE</v>
      </c>
      <c r="G660" s="22" t="str">
        <f>$G$7</f>
        <v>PASTI</v>
      </c>
      <c r="H660" t="s">
        <v>45</v>
      </c>
      <c r="I660" s="42" t="str">
        <f>IF(SUM(I661:I663)=0,"",SUM(I661:I663))</f>
        <v/>
      </c>
      <c r="J660" s="42" t="str">
        <f t="shared" ref="J660:K660" si="895">IF(SUM(J661:J663)=0,"",SUM(J661:J663))</f>
        <v/>
      </c>
      <c r="K660" s="42" t="str">
        <f t="shared" si="895"/>
        <v/>
      </c>
      <c r="L660" s="42" t="str">
        <f>IF(SUM(L661:L663)=0,"",SUM(L661:L663))</f>
        <v/>
      </c>
      <c r="M660" s="43" t="str">
        <f>IF(SUM(M661:M663)=0,"",SUM(M661:M663))</f>
        <v/>
      </c>
      <c r="N660" s="43" t="str">
        <f>IF(SUM(N661:N663)=0,"",SUM(N661:N663))</f>
        <v/>
      </c>
      <c r="O660" s="43" t="str">
        <f>IF(SUM(O661:O663)=0,"",SUM(O661:O663))</f>
        <v/>
      </c>
      <c r="P660" s="32"/>
      <c r="Q660" s="32"/>
      <c r="R660" s="43"/>
      <c r="S660" s="43"/>
      <c r="T660" s="43"/>
      <c r="U660" s="43"/>
      <c r="V660" s="43"/>
      <c r="W660" s="43"/>
      <c r="X660" s="43"/>
      <c r="Y660" s="43"/>
      <c r="Z660" s="43"/>
      <c r="AA660" s="43"/>
      <c r="AB660" s="43" t="s">
        <v>171</v>
      </c>
      <c r="AC660" s="43"/>
      <c r="AD660" s="43"/>
      <c r="AE660" s="43"/>
      <c r="AF660" s="43"/>
      <c r="AG660" s="43" t="s">
        <v>171</v>
      </c>
      <c r="AH660" s="43"/>
      <c r="AI660" s="43"/>
      <c r="AJ660" s="43"/>
      <c r="AK660" s="43"/>
      <c r="AL660" s="43"/>
    </row>
    <row r="661" spans="2:38">
      <c r="B661" s="26">
        <v>35</v>
      </c>
      <c r="C661" s="30" t="s">
        <v>2</v>
      </c>
      <c r="D661" s="6" t="s">
        <v>90</v>
      </c>
      <c r="E661" s="26"/>
      <c r="F661" s="6" t="str">
        <f t="shared" si="889"/>
        <v>SE</v>
      </c>
      <c r="G661" s="6" t="s">
        <v>90</v>
      </c>
      <c r="H661" s="28"/>
      <c r="I661" s="33" t="str">
        <f t="shared" ref="I661:K665" si="896">$L661</f>
        <v/>
      </c>
      <c r="J661" s="33" t="str">
        <f t="shared" si="896"/>
        <v/>
      </c>
      <c r="K661" s="33" t="str">
        <f t="shared" si="896"/>
        <v/>
      </c>
      <c r="L661" s="33" t="str">
        <f>IF(R661="","",R661/4)</f>
        <v/>
      </c>
      <c r="M661" s="33" t="str">
        <f>IF(SUM(S661:AB661)=0,"",SUM(S661:AB661))</f>
        <v/>
      </c>
      <c r="N661" s="33" t="str">
        <f>IF(SUM(AC661:AG661)=0,"",SUM(AC661:AG661))</f>
        <v/>
      </c>
      <c r="O661" s="33" t="str">
        <f>IF(SUM(AH661:AL661)=0,"",SUM(AH661:AL661))</f>
        <v/>
      </c>
      <c r="P661" s="33"/>
      <c r="Q661" s="33"/>
      <c r="R661" s="48" t="s">
        <v>171</v>
      </c>
      <c r="S661" s="50" t="s">
        <v>171</v>
      </c>
      <c r="T661" s="50" t="s">
        <v>171</v>
      </c>
      <c r="U661" s="50" t="s">
        <v>171</v>
      </c>
      <c r="V661" s="50" t="s">
        <v>171</v>
      </c>
      <c r="W661" s="50" t="s">
        <v>171</v>
      </c>
      <c r="X661" s="50" t="s">
        <v>171</v>
      </c>
      <c r="Y661" s="50" t="s">
        <v>171</v>
      </c>
      <c r="Z661" s="50" t="s">
        <v>171</v>
      </c>
      <c r="AA661" s="50" t="s">
        <v>171</v>
      </c>
      <c r="AB661" s="50" t="s">
        <v>171</v>
      </c>
      <c r="AC661" s="50" t="s">
        <v>171</v>
      </c>
      <c r="AD661" s="50" t="s">
        <v>171</v>
      </c>
      <c r="AE661" s="50" t="s">
        <v>171</v>
      </c>
      <c r="AF661" s="50" t="s">
        <v>171</v>
      </c>
      <c r="AG661" s="50" t="s">
        <v>171</v>
      </c>
      <c r="AH661" s="50" t="s">
        <v>171</v>
      </c>
      <c r="AI661" s="50" t="s">
        <v>171</v>
      </c>
      <c r="AJ661" s="50" t="s">
        <v>171</v>
      </c>
      <c r="AK661" s="50" t="s">
        <v>171</v>
      </c>
      <c r="AL661" s="50" t="s">
        <v>171</v>
      </c>
    </row>
    <row r="662" spans="2:38">
      <c r="B662" s="26">
        <v>40</v>
      </c>
      <c r="C662" s="30" t="s">
        <v>99</v>
      </c>
      <c r="D662" s="6" t="s">
        <v>90</v>
      </c>
      <c r="E662" s="26"/>
      <c r="F662" s="6" t="str">
        <f t="shared" si="889"/>
        <v>SE</v>
      </c>
      <c r="G662" s="6" t="s">
        <v>90</v>
      </c>
      <c r="H662" s="28"/>
      <c r="I662" s="33" t="str">
        <f t="shared" si="896"/>
        <v/>
      </c>
      <c r="J662" s="33" t="str">
        <f t="shared" si="896"/>
        <v/>
      </c>
      <c r="K662" s="33" t="str">
        <f t="shared" si="896"/>
        <v/>
      </c>
      <c r="L662" s="33" t="str">
        <f>IF(R662="","",R662/4)</f>
        <v/>
      </c>
      <c r="M662" s="33" t="str">
        <f t="shared" ref="M662:M663" si="897">IF(SUM(S662:AB662)=0,"",SUM(S662:AB662))</f>
        <v/>
      </c>
      <c r="N662" s="33" t="str">
        <f t="shared" ref="N662:N663" si="898">IF(SUM(AC662:AG662)=0,"",SUM(AC662:AG662))</f>
        <v/>
      </c>
      <c r="O662" s="33" t="str">
        <f t="shared" ref="O662:O663" si="899">IF(SUM(AH662:AL662)=0,"",SUM(AH662:AL662))</f>
        <v/>
      </c>
      <c r="P662" s="33"/>
      <c r="Q662" s="33"/>
      <c r="R662" s="48" t="s">
        <v>171</v>
      </c>
      <c r="S662" s="50" t="s">
        <v>171</v>
      </c>
      <c r="T662" s="50" t="s">
        <v>171</v>
      </c>
      <c r="U662" s="50" t="s">
        <v>171</v>
      </c>
      <c r="V662" s="50" t="s">
        <v>171</v>
      </c>
      <c r="W662" s="50" t="s">
        <v>171</v>
      </c>
      <c r="X662" s="50" t="s">
        <v>171</v>
      </c>
      <c r="Y662" s="50" t="s">
        <v>171</v>
      </c>
      <c r="Z662" s="50" t="s">
        <v>171</v>
      </c>
      <c r="AA662" s="50" t="s">
        <v>171</v>
      </c>
      <c r="AB662" s="50" t="s">
        <v>171</v>
      </c>
      <c r="AC662" s="50" t="s">
        <v>171</v>
      </c>
      <c r="AD662" s="50" t="s">
        <v>171</v>
      </c>
      <c r="AE662" s="50" t="s">
        <v>171</v>
      </c>
      <c r="AF662" s="50" t="s">
        <v>171</v>
      </c>
      <c r="AG662" s="50" t="s">
        <v>171</v>
      </c>
      <c r="AH662" s="50" t="s">
        <v>171</v>
      </c>
      <c r="AI662" s="50" t="s">
        <v>171</v>
      </c>
      <c r="AJ662" s="50" t="s">
        <v>171</v>
      </c>
      <c r="AK662" s="50" t="s">
        <v>171</v>
      </c>
      <c r="AL662" s="50" t="s">
        <v>171</v>
      </c>
    </row>
    <row r="663" spans="2:38">
      <c r="B663" s="26">
        <v>45</v>
      </c>
      <c r="C663" s="30" t="s">
        <v>4</v>
      </c>
      <c r="D663" s="6" t="s">
        <v>90</v>
      </c>
      <c r="E663" s="26"/>
      <c r="F663" s="6" t="str">
        <f t="shared" si="889"/>
        <v>SE</v>
      </c>
      <c r="G663" s="6" t="s">
        <v>90</v>
      </c>
      <c r="H663" s="28"/>
      <c r="I663" s="33" t="str">
        <f t="shared" si="896"/>
        <v/>
      </c>
      <c r="J663" s="33" t="str">
        <f t="shared" si="896"/>
        <v/>
      </c>
      <c r="K663" s="33" t="str">
        <f t="shared" si="896"/>
        <v/>
      </c>
      <c r="L663" s="33" t="str">
        <f>IF(R663="","",R663/4)</f>
        <v/>
      </c>
      <c r="M663" s="33" t="str">
        <f t="shared" si="897"/>
        <v/>
      </c>
      <c r="N663" s="33" t="str">
        <f t="shared" si="898"/>
        <v/>
      </c>
      <c r="O663" s="33" t="str">
        <f t="shared" si="899"/>
        <v/>
      </c>
      <c r="P663" s="33"/>
      <c r="Q663" s="33"/>
      <c r="R663" s="48" t="s">
        <v>171</v>
      </c>
      <c r="S663" s="50" t="s">
        <v>171</v>
      </c>
      <c r="T663" s="50" t="s">
        <v>171</v>
      </c>
      <c r="U663" s="50" t="s">
        <v>171</v>
      </c>
      <c r="V663" s="50" t="s">
        <v>171</v>
      </c>
      <c r="W663" s="50" t="s">
        <v>171</v>
      </c>
      <c r="X663" s="50" t="s">
        <v>171</v>
      </c>
      <c r="Y663" s="50" t="s">
        <v>171</v>
      </c>
      <c r="Z663" s="50" t="s">
        <v>171</v>
      </c>
      <c r="AA663" s="50" t="s">
        <v>171</v>
      </c>
      <c r="AB663" s="50" t="s">
        <v>171</v>
      </c>
      <c r="AC663" s="50" t="s">
        <v>171</v>
      </c>
      <c r="AD663" s="50" t="s">
        <v>171</v>
      </c>
      <c r="AE663" s="50" t="s">
        <v>171</v>
      </c>
      <c r="AF663" s="50" t="s">
        <v>171</v>
      </c>
      <c r="AG663" s="50" t="s">
        <v>171</v>
      </c>
      <c r="AH663" s="50" t="s">
        <v>171</v>
      </c>
      <c r="AI663" s="50" t="s">
        <v>171</v>
      </c>
      <c r="AJ663" s="50" t="s">
        <v>171</v>
      </c>
      <c r="AK663" s="50" t="s">
        <v>171</v>
      </c>
      <c r="AL663" s="50" t="s">
        <v>171</v>
      </c>
    </row>
    <row r="664" spans="2:38">
      <c r="B664" s="31">
        <v>51</v>
      </c>
      <c r="C664" t="s">
        <v>7</v>
      </c>
      <c r="D664" s="6" t="str">
        <f t="shared" ref="D664:D666" si="900">IF(SUM(I664:O664)=0,"\I: ","ELE")</f>
        <v xml:space="preserve">\I: </v>
      </c>
      <c r="E664" s="11" t="s">
        <v>76</v>
      </c>
      <c r="F664" s="6" t="str">
        <f t="shared" si="889"/>
        <v>SE</v>
      </c>
      <c r="G664" s="22" t="str">
        <f t="shared" ref="G664:G666" si="901">$G$7</f>
        <v>PASTI</v>
      </c>
      <c r="H664" t="s">
        <v>46</v>
      </c>
      <c r="I664" s="42" t="str">
        <f t="shared" si="896"/>
        <v/>
      </c>
      <c r="J664" s="42" t="str">
        <f t="shared" si="896"/>
        <v/>
      </c>
      <c r="K664" s="42" t="str">
        <f t="shared" si="896"/>
        <v/>
      </c>
      <c r="L664" s="42" t="str">
        <f>IF(R664="","",R664/4)</f>
        <v/>
      </c>
      <c r="M664" s="43" t="str">
        <f>IF(SUM(S664:AB664)=0,"",SUM(S664:AB664))</f>
        <v/>
      </c>
      <c r="N664" s="43" t="str">
        <f>IF(SUM(AC664:AG664)=0,"",SUM(AC664:AG664))</f>
        <v/>
      </c>
      <c r="O664" s="43" t="str">
        <f>IF(SUM(AH664:AL664)=0,"",SUM(AH664:AL664))</f>
        <v/>
      </c>
      <c r="P664" s="32"/>
      <c r="Q664" s="32"/>
      <c r="R664" s="48" t="s">
        <v>171</v>
      </c>
      <c r="S664" s="50" t="s">
        <v>171</v>
      </c>
      <c r="T664" s="50" t="s">
        <v>171</v>
      </c>
      <c r="U664" s="50" t="s">
        <v>171</v>
      </c>
      <c r="V664" s="50" t="s">
        <v>171</v>
      </c>
      <c r="W664" s="50" t="s">
        <v>171</v>
      </c>
      <c r="X664" s="50" t="s">
        <v>171</v>
      </c>
      <c r="Y664" s="50" t="s">
        <v>171</v>
      </c>
      <c r="Z664" s="50" t="s">
        <v>171</v>
      </c>
      <c r="AA664" s="50" t="s">
        <v>171</v>
      </c>
      <c r="AB664" s="50" t="s">
        <v>171</v>
      </c>
      <c r="AC664" s="50" t="s">
        <v>171</v>
      </c>
      <c r="AD664" s="50" t="s">
        <v>171</v>
      </c>
      <c r="AE664" s="50" t="s">
        <v>171</v>
      </c>
      <c r="AF664" s="50" t="s">
        <v>171</v>
      </c>
      <c r="AG664" s="50" t="s">
        <v>171</v>
      </c>
      <c r="AH664" s="50" t="s">
        <v>171</v>
      </c>
      <c r="AI664" s="50" t="s">
        <v>171</v>
      </c>
      <c r="AJ664" s="50" t="s">
        <v>171</v>
      </c>
      <c r="AK664" s="50" t="s">
        <v>171</v>
      </c>
      <c r="AL664" s="50" t="s">
        <v>171</v>
      </c>
    </row>
    <row r="665" spans="2:38">
      <c r="B665" s="26">
        <v>56</v>
      </c>
      <c r="C665" t="s">
        <v>8</v>
      </c>
      <c r="D665" s="6" t="str">
        <f t="shared" si="900"/>
        <v>ELE</v>
      </c>
      <c r="E665" s="11" t="s">
        <v>77</v>
      </c>
      <c r="F665" s="6" t="str">
        <f t="shared" si="889"/>
        <v>SE</v>
      </c>
      <c r="G665" s="22" t="str">
        <f t="shared" si="901"/>
        <v>PASTI</v>
      </c>
      <c r="H665" t="s">
        <v>47</v>
      </c>
      <c r="I665" s="42">
        <f t="shared" si="896"/>
        <v>11.9</v>
      </c>
      <c r="J665" s="42">
        <f t="shared" si="896"/>
        <v>11.9</v>
      </c>
      <c r="K665" s="42">
        <f t="shared" si="896"/>
        <v>11.9</v>
      </c>
      <c r="L665" s="42">
        <f>IF(R665="","",R665/4)</f>
        <v>11.9</v>
      </c>
      <c r="M665" s="43" t="str">
        <f t="shared" ref="M665" si="902">IF(SUM(S665:AB665)=0,"",SUM(S665:AB665))</f>
        <v/>
      </c>
      <c r="N665" s="43" t="str">
        <f t="shared" ref="N665" si="903">IF(SUM(AC665:AG665)=0,"",SUM(AC665:AG665))</f>
        <v/>
      </c>
      <c r="O665" s="43" t="str">
        <f t="shared" ref="O665" si="904">IF(SUM(AH665:AL665)=0,"",SUM(AH665:AL665))</f>
        <v/>
      </c>
      <c r="P665" s="32"/>
      <c r="Q665" s="32"/>
      <c r="R665" s="48">
        <v>47.6</v>
      </c>
      <c r="S665" s="50" t="s">
        <v>171</v>
      </c>
      <c r="T665" s="50" t="s">
        <v>171</v>
      </c>
      <c r="U665" s="50" t="s">
        <v>171</v>
      </c>
      <c r="V665" s="50" t="s">
        <v>171</v>
      </c>
      <c r="W665" s="50" t="s">
        <v>171</v>
      </c>
      <c r="X665" s="50" t="s">
        <v>171</v>
      </c>
      <c r="Y665" s="50" t="s">
        <v>171</v>
      </c>
      <c r="Z665" s="50" t="s">
        <v>171</v>
      </c>
      <c r="AA665" s="50" t="s">
        <v>171</v>
      </c>
      <c r="AB665" s="50" t="s">
        <v>171</v>
      </c>
      <c r="AC665" s="50" t="s">
        <v>171</v>
      </c>
      <c r="AD665" s="50" t="s">
        <v>171</v>
      </c>
      <c r="AE665" s="50" t="s">
        <v>171</v>
      </c>
      <c r="AF665" s="50" t="s">
        <v>171</v>
      </c>
      <c r="AG665" s="50" t="s">
        <v>171</v>
      </c>
      <c r="AH665" s="50" t="s">
        <v>171</v>
      </c>
      <c r="AI665" s="50" t="s">
        <v>171</v>
      </c>
      <c r="AJ665" s="50" t="s">
        <v>171</v>
      </c>
      <c r="AK665" s="50" t="s">
        <v>171</v>
      </c>
      <c r="AL665" s="50" t="s">
        <v>171</v>
      </c>
    </row>
    <row r="666" spans="2:38">
      <c r="B666" s="26"/>
      <c r="C666" s="23" t="s">
        <v>93</v>
      </c>
      <c r="D666" s="6" t="str">
        <f t="shared" si="900"/>
        <v>ELE</v>
      </c>
      <c r="E666" s="11" t="s">
        <v>78</v>
      </c>
      <c r="F666" s="6" t="str">
        <f t="shared" si="889"/>
        <v>SE</v>
      </c>
      <c r="G666" s="22" t="str">
        <f t="shared" si="901"/>
        <v>PASTI</v>
      </c>
      <c r="H666" t="s">
        <v>48</v>
      </c>
      <c r="I666" s="42">
        <f>IF(SUM(I667:I669)=0,"",SUM(I667:I669))</f>
        <v>14</v>
      </c>
      <c r="J666" s="42">
        <f t="shared" ref="J666:K666" si="905">IF(SUM(J667:J669)=0,"",SUM(J667:J669))</f>
        <v>14</v>
      </c>
      <c r="K666" s="42">
        <f t="shared" si="905"/>
        <v>14</v>
      </c>
      <c r="L666" s="42">
        <f>IF(SUM(L667:L669)=0,"",SUM(L667:L669))</f>
        <v>14</v>
      </c>
      <c r="M666" s="43" t="str">
        <f>IF(SUM(M667:M669)=0,"",SUM(M667:M669))</f>
        <v/>
      </c>
      <c r="N666" s="43" t="str">
        <f>IF(SUM(N667:N669)=0,"",SUM(N667:N669))</f>
        <v/>
      </c>
      <c r="O666" s="43" t="str">
        <f>IF(SUM(O667:O669)=0,"",SUM(O667:O669))</f>
        <v/>
      </c>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row>
    <row r="667" spans="2:38">
      <c r="B667" s="26">
        <v>61</v>
      </c>
      <c r="C667" s="29" t="s">
        <v>4</v>
      </c>
      <c r="D667" s="6" t="s">
        <v>90</v>
      </c>
      <c r="E667" s="27"/>
      <c r="F667" s="6" t="str">
        <f t="shared" si="889"/>
        <v>SE</v>
      </c>
      <c r="G667" s="6" t="s">
        <v>90</v>
      </c>
      <c r="H667" s="28"/>
      <c r="I667" s="33" t="str">
        <f t="shared" ref="I667:K675" si="906">$L667</f>
        <v/>
      </c>
      <c r="J667" s="33" t="str">
        <f t="shared" si="906"/>
        <v/>
      </c>
      <c r="K667" s="33" t="str">
        <f t="shared" si="906"/>
        <v/>
      </c>
      <c r="L667" s="33" t="str">
        <f t="shared" ref="L667:L672" si="907">IF(R667="","",R667/4)</f>
        <v/>
      </c>
      <c r="M667" s="33" t="str">
        <f t="shared" ref="M667:M672" si="908">IF(SUM(S667:AB667)=0,"",SUM(S667:AB667))</f>
        <v/>
      </c>
      <c r="N667" s="33" t="str">
        <f t="shared" ref="N667:N672" si="909">IF(SUM(AC667:AG667)=0,"",SUM(AC667:AG667))</f>
        <v/>
      </c>
      <c r="O667" s="33" t="str">
        <f t="shared" ref="O667:O672" si="910">IF(SUM(AH667:AL667)=0,"",SUM(AH667:AL667))</f>
        <v/>
      </c>
      <c r="P667" s="33"/>
      <c r="Q667" s="33"/>
      <c r="R667" s="48" t="s">
        <v>171</v>
      </c>
      <c r="S667" s="50" t="s">
        <v>171</v>
      </c>
      <c r="T667" s="50" t="s">
        <v>171</v>
      </c>
      <c r="U667" s="50" t="s">
        <v>171</v>
      </c>
      <c r="V667" s="50" t="s">
        <v>171</v>
      </c>
      <c r="W667" s="50" t="s">
        <v>171</v>
      </c>
      <c r="X667" s="50" t="s">
        <v>171</v>
      </c>
      <c r="Y667" s="50" t="s">
        <v>171</v>
      </c>
      <c r="Z667" s="50" t="s">
        <v>171</v>
      </c>
      <c r="AA667" s="50" t="s">
        <v>171</v>
      </c>
      <c r="AB667" s="50" t="s">
        <v>171</v>
      </c>
      <c r="AC667" s="50" t="s">
        <v>171</v>
      </c>
      <c r="AD667" s="50" t="s">
        <v>171</v>
      </c>
      <c r="AE667" s="50" t="s">
        <v>171</v>
      </c>
      <c r="AF667" s="50" t="s">
        <v>171</v>
      </c>
      <c r="AG667" s="50" t="s">
        <v>171</v>
      </c>
      <c r="AH667" s="50" t="s">
        <v>171</v>
      </c>
      <c r="AI667" s="50" t="s">
        <v>171</v>
      </c>
      <c r="AJ667" s="50" t="s">
        <v>171</v>
      </c>
      <c r="AK667" s="50" t="s">
        <v>171</v>
      </c>
      <c r="AL667" s="50" t="s">
        <v>171</v>
      </c>
    </row>
    <row r="668" spans="2:38">
      <c r="B668" s="26">
        <v>71</v>
      </c>
      <c r="C668" s="29" t="s">
        <v>10</v>
      </c>
      <c r="D668" s="6" t="s">
        <v>90</v>
      </c>
      <c r="E668" s="27"/>
      <c r="F668" s="6" t="str">
        <f t="shared" si="889"/>
        <v>SE</v>
      </c>
      <c r="G668" s="6" t="s">
        <v>90</v>
      </c>
      <c r="H668" s="28"/>
      <c r="I668" s="33">
        <f t="shared" si="906"/>
        <v>14</v>
      </c>
      <c r="J668" s="33">
        <f t="shared" si="906"/>
        <v>14</v>
      </c>
      <c r="K668" s="33">
        <f t="shared" si="906"/>
        <v>14</v>
      </c>
      <c r="L668" s="33">
        <f t="shared" si="907"/>
        <v>14</v>
      </c>
      <c r="M668" s="33" t="str">
        <f t="shared" si="908"/>
        <v/>
      </c>
      <c r="N668" s="33" t="str">
        <f t="shared" si="909"/>
        <v/>
      </c>
      <c r="O668" s="33" t="str">
        <f t="shared" si="910"/>
        <v/>
      </c>
      <c r="P668" s="33"/>
      <c r="Q668" s="33"/>
      <c r="R668" s="48">
        <v>56</v>
      </c>
      <c r="S668" s="50" t="s">
        <v>171</v>
      </c>
      <c r="T668" s="50" t="s">
        <v>171</v>
      </c>
      <c r="U668" s="50" t="s">
        <v>171</v>
      </c>
      <c r="V668" s="50" t="s">
        <v>171</v>
      </c>
      <c r="W668" s="50" t="s">
        <v>171</v>
      </c>
      <c r="X668" s="50" t="s">
        <v>171</v>
      </c>
      <c r="Y668" s="50" t="s">
        <v>171</v>
      </c>
      <c r="Z668" s="50" t="s">
        <v>171</v>
      </c>
      <c r="AA668" s="50" t="s">
        <v>171</v>
      </c>
      <c r="AB668" s="50" t="s">
        <v>171</v>
      </c>
      <c r="AC668" s="50" t="s">
        <v>171</v>
      </c>
      <c r="AD668" s="50" t="s">
        <v>171</v>
      </c>
      <c r="AE668" s="50" t="s">
        <v>171</v>
      </c>
      <c r="AF668" s="50" t="s">
        <v>171</v>
      </c>
      <c r="AG668" s="50" t="s">
        <v>171</v>
      </c>
      <c r="AH668" s="50" t="s">
        <v>171</v>
      </c>
      <c r="AI668" s="50" t="s">
        <v>171</v>
      </c>
      <c r="AJ668" s="50" t="s">
        <v>171</v>
      </c>
      <c r="AK668" s="50" t="s">
        <v>171</v>
      </c>
      <c r="AL668" s="50" t="s">
        <v>171</v>
      </c>
    </row>
    <row r="669" spans="2:38">
      <c r="B669" s="26">
        <v>76</v>
      </c>
      <c r="C669" s="29" t="s">
        <v>101</v>
      </c>
      <c r="D669" s="6" t="s">
        <v>90</v>
      </c>
      <c r="E669" s="27"/>
      <c r="F669" s="6" t="str">
        <f t="shared" si="889"/>
        <v>SE</v>
      </c>
      <c r="G669" s="6" t="s">
        <v>90</v>
      </c>
      <c r="H669" s="28"/>
      <c r="I669" s="33" t="str">
        <f t="shared" si="906"/>
        <v/>
      </c>
      <c r="J669" s="33" t="str">
        <f t="shared" si="906"/>
        <v/>
      </c>
      <c r="K669" s="33" t="str">
        <f t="shared" si="906"/>
        <v/>
      </c>
      <c r="L669" s="33" t="str">
        <f t="shared" si="907"/>
        <v/>
      </c>
      <c r="M669" s="33" t="str">
        <f t="shared" si="908"/>
        <v/>
      </c>
      <c r="N669" s="33" t="str">
        <f t="shared" si="909"/>
        <v/>
      </c>
      <c r="O669" s="33" t="str">
        <f t="shared" si="910"/>
        <v/>
      </c>
      <c r="P669" s="33"/>
      <c r="Q669" s="33"/>
      <c r="R669" s="48" t="s">
        <v>171</v>
      </c>
      <c r="S669" s="50" t="s">
        <v>171</v>
      </c>
      <c r="T669" s="50" t="s">
        <v>171</v>
      </c>
      <c r="U669" s="50" t="s">
        <v>171</v>
      </c>
      <c r="V669" s="50" t="s">
        <v>171</v>
      </c>
      <c r="W669" s="50" t="s">
        <v>171</v>
      </c>
      <c r="X669" s="50" t="s">
        <v>171</v>
      </c>
      <c r="Y669" s="50" t="s">
        <v>171</v>
      </c>
      <c r="Z669" s="50" t="s">
        <v>171</v>
      </c>
      <c r="AA669" s="50" t="s">
        <v>171</v>
      </c>
      <c r="AB669" s="50" t="s">
        <v>171</v>
      </c>
      <c r="AC669" s="50" t="s">
        <v>171</v>
      </c>
      <c r="AD669" s="50" t="s">
        <v>171</v>
      </c>
      <c r="AE669" s="50" t="s">
        <v>171</v>
      </c>
      <c r="AF669" s="50" t="s">
        <v>171</v>
      </c>
      <c r="AG669" s="50" t="s">
        <v>171</v>
      </c>
      <c r="AH669" s="50" t="s">
        <v>171</v>
      </c>
      <c r="AI669" s="50" t="s">
        <v>171</v>
      </c>
      <c r="AJ669" s="50" t="s">
        <v>171</v>
      </c>
      <c r="AK669" s="50" t="s">
        <v>171</v>
      </c>
      <c r="AL669" s="50" t="s">
        <v>171</v>
      </c>
    </row>
    <row r="670" spans="2:38">
      <c r="B670" s="26">
        <v>81</v>
      </c>
      <c r="C670" t="s">
        <v>12</v>
      </c>
      <c r="D670" s="6" t="str">
        <f t="shared" ref="D670:D673" si="911">IF(SUM(I670:O670)=0,"\I: ","ELE")</f>
        <v>ELE</v>
      </c>
      <c r="E670" s="11" t="s">
        <v>74</v>
      </c>
      <c r="F670" s="6" t="str">
        <f t="shared" si="889"/>
        <v>SE</v>
      </c>
      <c r="G670" s="22" t="str">
        <f t="shared" ref="G670:G673" si="912">$G$7</f>
        <v>PASTI</v>
      </c>
      <c r="H670" t="s">
        <v>44</v>
      </c>
      <c r="I670" s="42">
        <f t="shared" si="906"/>
        <v>378.02499999999998</v>
      </c>
      <c r="J670" s="42">
        <f t="shared" si="906"/>
        <v>378.02499999999998</v>
      </c>
      <c r="K670" s="42">
        <f t="shared" si="906"/>
        <v>378.02499999999998</v>
      </c>
      <c r="L670" s="42">
        <f t="shared" si="907"/>
        <v>378.02499999999998</v>
      </c>
      <c r="M670" s="43" t="str">
        <f t="shared" si="908"/>
        <v/>
      </c>
      <c r="N670" s="43" t="str">
        <f t="shared" si="909"/>
        <v/>
      </c>
      <c r="O670" s="43" t="str">
        <f t="shared" si="910"/>
        <v/>
      </c>
      <c r="P670" s="32"/>
      <c r="Q670" s="32"/>
      <c r="R670" s="48">
        <v>1512.1</v>
      </c>
      <c r="S670" s="50" t="s">
        <v>171</v>
      </c>
      <c r="T670" s="50" t="s">
        <v>171</v>
      </c>
      <c r="U670" s="50" t="s">
        <v>171</v>
      </c>
      <c r="V670" s="50" t="s">
        <v>171</v>
      </c>
      <c r="W670" s="50" t="s">
        <v>171</v>
      </c>
      <c r="X670" s="50" t="s">
        <v>171</v>
      </c>
      <c r="Y670" s="50" t="s">
        <v>171</v>
      </c>
      <c r="Z670" s="50" t="s">
        <v>171</v>
      </c>
      <c r="AA670" s="50" t="s">
        <v>171</v>
      </c>
      <c r="AB670" s="50" t="s">
        <v>171</v>
      </c>
      <c r="AC670" s="50" t="s">
        <v>171</v>
      </c>
      <c r="AD670" s="50" t="s">
        <v>171</v>
      </c>
      <c r="AE670" s="50" t="s">
        <v>171</v>
      </c>
      <c r="AF670" s="50" t="s">
        <v>171</v>
      </c>
      <c r="AG670" s="50" t="s">
        <v>171</v>
      </c>
      <c r="AH670" s="50" t="s">
        <v>171</v>
      </c>
      <c r="AI670" s="50" t="s">
        <v>171</v>
      </c>
      <c r="AJ670" s="50" t="s">
        <v>171</v>
      </c>
      <c r="AK670" s="50" t="s">
        <v>171</v>
      </c>
      <c r="AL670" s="50" t="s">
        <v>171</v>
      </c>
    </row>
    <row r="671" spans="2:38">
      <c r="B671" s="26">
        <v>102</v>
      </c>
      <c r="C671" t="s">
        <v>13</v>
      </c>
      <c r="D671" s="6" t="str">
        <f t="shared" si="911"/>
        <v>ELE</v>
      </c>
      <c r="E671" s="11" t="s">
        <v>73</v>
      </c>
      <c r="F671" s="6" t="str">
        <f t="shared" si="889"/>
        <v>SE</v>
      </c>
      <c r="G671" s="22" t="str">
        <f t="shared" si="912"/>
        <v>PASTI</v>
      </c>
      <c r="H671" t="s">
        <v>43</v>
      </c>
      <c r="I671" s="42">
        <f t="shared" si="906"/>
        <v>564.07500000000005</v>
      </c>
      <c r="J671" s="42">
        <f t="shared" si="906"/>
        <v>564.07500000000005</v>
      </c>
      <c r="K671" s="42">
        <f t="shared" si="906"/>
        <v>564.07500000000005</v>
      </c>
      <c r="L671" s="42">
        <f t="shared" si="907"/>
        <v>564.07500000000005</v>
      </c>
      <c r="M671" s="43">
        <f t="shared" si="908"/>
        <v>520</v>
      </c>
      <c r="N671" s="43" t="str">
        <f t="shared" si="909"/>
        <v/>
      </c>
      <c r="O671" s="43" t="str">
        <f t="shared" si="910"/>
        <v/>
      </c>
      <c r="P671" s="32"/>
      <c r="Q671" s="32"/>
      <c r="R671" s="48">
        <v>2256.3000000000002</v>
      </c>
      <c r="S671" s="50" t="s">
        <v>171</v>
      </c>
      <c r="T671" s="50" t="s">
        <v>171</v>
      </c>
      <c r="U671" s="50">
        <v>520</v>
      </c>
      <c r="V671" s="50" t="s">
        <v>171</v>
      </c>
      <c r="W671" s="50" t="s">
        <v>171</v>
      </c>
      <c r="X671" s="50" t="s">
        <v>171</v>
      </c>
      <c r="Y671" s="50" t="s">
        <v>171</v>
      </c>
      <c r="Z671" s="50" t="s">
        <v>171</v>
      </c>
      <c r="AA671" s="50" t="s">
        <v>171</v>
      </c>
      <c r="AB671" s="50" t="s">
        <v>171</v>
      </c>
      <c r="AC671" s="50" t="s">
        <v>171</v>
      </c>
      <c r="AD671" s="50" t="s">
        <v>171</v>
      </c>
      <c r="AE671" s="50" t="s">
        <v>171</v>
      </c>
      <c r="AF671" s="50" t="s">
        <v>171</v>
      </c>
      <c r="AG671" s="50" t="s">
        <v>171</v>
      </c>
      <c r="AH671" s="50" t="s">
        <v>171</v>
      </c>
      <c r="AI671" s="50" t="s">
        <v>171</v>
      </c>
      <c r="AJ671" s="50" t="s">
        <v>171</v>
      </c>
      <c r="AK671" s="50" t="s">
        <v>171</v>
      </c>
      <c r="AL671" s="50" t="s">
        <v>171</v>
      </c>
    </row>
    <row r="672" spans="2:38">
      <c r="B672" s="26">
        <v>119</v>
      </c>
      <c r="C672" t="s">
        <v>1</v>
      </c>
      <c r="D672" s="6" t="str">
        <f t="shared" si="911"/>
        <v xml:space="preserve">\I: </v>
      </c>
      <c r="E672" s="11" t="s">
        <v>68</v>
      </c>
      <c r="F672" s="6" t="str">
        <f t="shared" si="889"/>
        <v>SE</v>
      </c>
      <c r="G672" s="22" t="str">
        <f t="shared" si="912"/>
        <v>PASTI</v>
      </c>
      <c r="H672" s="6" t="s">
        <v>38</v>
      </c>
      <c r="I672" s="42" t="str">
        <f t="shared" si="906"/>
        <v/>
      </c>
      <c r="J672" s="42" t="str">
        <f t="shared" si="906"/>
        <v/>
      </c>
      <c r="K672" s="42" t="str">
        <f t="shared" si="906"/>
        <v/>
      </c>
      <c r="L672" s="42" t="str">
        <f t="shared" si="907"/>
        <v/>
      </c>
      <c r="M672" s="43" t="str">
        <f t="shared" si="908"/>
        <v/>
      </c>
      <c r="N672" s="43" t="str">
        <f t="shared" si="909"/>
        <v/>
      </c>
      <c r="O672" s="43" t="str">
        <f t="shared" si="910"/>
        <v/>
      </c>
      <c r="P672" s="32"/>
      <c r="Q672" s="32"/>
      <c r="R672" s="48" t="s">
        <v>171</v>
      </c>
      <c r="S672" s="50" t="s">
        <v>171</v>
      </c>
      <c r="T672" s="50" t="s">
        <v>171</v>
      </c>
      <c r="U672" s="50" t="s">
        <v>171</v>
      </c>
      <c r="V672" s="50" t="s">
        <v>171</v>
      </c>
      <c r="W672" s="50" t="s">
        <v>171</v>
      </c>
      <c r="X672" s="50" t="s">
        <v>171</v>
      </c>
      <c r="Y672" s="50" t="s">
        <v>171</v>
      </c>
      <c r="Z672" s="50" t="s">
        <v>171</v>
      </c>
      <c r="AA672" s="50" t="s">
        <v>171</v>
      </c>
      <c r="AB672" s="50" t="s">
        <v>171</v>
      </c>
      <c r="AC672" s="50" t="s">
        <v>171</v>
      </c>
      <c r="AD672" s="50" t="s">
        <v>171</v>
      </c>
      <c r="AE672" s="50" t="s">
        <v>171</v>
      </c>
      <c r="AF672" s="50" t="s">
        <v>171</v>
      </c>
      <c r="AG672" s="50" t="s">
        <v>171</v>
      </c>
      <c r="AH672" s="50" t="s">
        <v>171</v>
      </c>
      <c r="AI672" s="50" t="s">
        <v>171</v>
      </c>
      <c r="AJ672" s="50" t="s">
        <v>171</v>
      </c>
      <c r="AK672" s="50" t="s">
        <v>171</v>
      </c>
      <c r="AL672" s="50" t="s">
        <v>171</v>
      </c>
    </row>
    <row r="673" spans="2:38">
      <c r="B673" s="26"/>
      <c r="C673" t="s">
        <v>168</v>
      </c>
      <c r="D673" s="6" t="str">
        <f t="shared" si="911"/>
        <v xml:space="preserve">\I: </v>
      </c>
      <c r="E673" s="11" t="s">
        <v>69</v>
      </c>
      <c r="F673" s="6" t="str">
        <f t="shared" si="889"/>
        <v>SE</v>
      </c>
      <c r="G673" s="22" t="str">
        <f t="shared" si="912"/>
        <v>PASTI</v>
      </c>
      <c r="H673" s="59" t="s">
        <v>39</v>
      </c>
      <c r="I673" s="42" t="str">
        <f>IF(SUM(I674:I675)=0,"",SUM(I674:I675))</f>
        <v/>
      </c>
      <c r="J673" s="42" t="str">
        <f t="shared" ref="J673:L673" si="913">IF(SUM(J674:J675)=0,"",SUM(J674:J675))</f>
        <v/>
      </c>
      <c r="K673" s="42" t="str">
        <f t="shared" si="913"/>
        <v/>
      </c>
      <c r="L673" s="42" t="str">
        <f t="shared" si="913"/>
        <v/>
      </c>
      <c r="M673" s="43" t="str">
        <f>IF(SUM(M674:M675)=0,"",SUM(M674:M675))</f>
        <v/>
      </c>
      <c r="N673" s="43" t="str">
        <f t="shared" ref="N673:O673" si="914">IF(SUM(N674:N675)=0,"",SUM(N674:N675))</f>
        <v/>
      </c>
      <c r="O673" s="43" t="str">
        <f t="shared" si="914"/>
        <v/>
      </c>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row>
    <row r="674" spans="2:38">
      <c r="B674" s="26">
        <v>124</v>
      </c>
      <c r="C674" t="s">
        <v>3</v>
      </c>
      <c r="D674" s="6" t="s">
        <v>90</v>
      </c>
      <c r="E674" s="11"/>
      <c r="F674" s="6" t="str">
        <f t="shared" si="889"/>
        <v>SE</v>
      </c>
      <c r="G674" s="6" t="s">
        <v>90</v>
      </c>
      <c r="H674" s="6"/>
      <c r="I674" s="42" t="str">
        <f t="shared" si="906"/>
        <v/>
      </c>
      <c r="J674" s="42" t="str">
        <f t="shared" si="906"/>
        <v/>
      </c>
      <c r="K674" s="42" t="str">
        <f t="shared" si="906"/>
        <v/>
      </c>
      <c r="L674" s="42" t="str">
        <f t="shared" ref="L674:L675" si="915">IF(R674="","",R674/4)</f>
        <v/>
      </c>
      <c r="M674" s="43" t="str">
        <f t="shared" ref="M674" si="916">IF(SUM(S674:AB674)=0,"",SUM(S674:AB674))</f>
        <v/>
      </c>
      <c r="N674" s="43" t="str">
        <f t="shared" ref="N674:N681" si="917">IF(SUM(AC674:AG674)=0,"",SUM(AC674:AG674))</f>
        <v/>
      </c>
      <c r="O674" s="43" t="str">
        <f t="shared" ref="O674:O681" si="918">IF(SUM(AH674:AL674)=0,"",SUM(AH674:AL674))</f>
        <v/>
      </c>
      <c r="P674" s="32"/>
      <c r="Q674" s="32"/>
      <c r="R674" s="48" t="s">
        <v>171</v>
      </c>
      <c r="S674" s="50" t="s">
        <v>171</v>
      </c>
      <c r="T674" s="50" t="s">
        <v>171</v>
      </c>
      <c r="U674" s="50" t="s">
        <v>171</v>
      </c>
      <c r="V674" s="50" t="s">
        <v>171</v>
      </c>
      <c r="W674" s="50" t="s">
        <v>171</v>
      </c>
      <c r="X674" s="50" t="s">
        <v>171</v>
      </c>
      <c r="Y674" s="50" t="s">
        <v>171</v>
      </c>
      <c r="Z674" s="50" t="s">
        <v>171</v>
      </c>
      <c r="AA674" s="50" t="s">
        <v>171</v>
      </c>
      <c r="AB674" s="50" t="s">
        <v>171</v>
      </c>
      <c r="AC674" s="50" t="s">
        <v>171</v>
      </c>
      <c r="AD674" s="50" t="s">
        <v>171</v>
      </c>
      <c r="AE674" s="50" t="s">
        <v>171</v>
      </c>
      <c r="AF674" s="50" t="s">
        <v>171</v>
      </c>
      <c r="AG674" s="50" t="s">
        <v>171</v>
      </c>
      <c r="AH674" s="50" t="s">
        <v>171</v>
      </c>
      <c r="AI674" s="50" t="s">
        <v>171</v>
      </c>
      <c r="AJ674" s="50" t="s">
        <v>171</v>
      </c>
      <c r="AK674" s="50" t="s">
        <v>171</v>
      </c>
      <c r="AL674" s="50" t="s">
        <v>171</v>
      </c>
    </row>
    <row r="675" spans="2:38">
      <c r="B675" s="26">
        <v>129</v>
      </c>
      <c r="C675" t="s">
        <v>4</v>
      </c>
      <c r="D675" s="6" t="s">
        <v>90</v>
      </c>
      <c r="E675" s="11"/>
      <c r="F675" s="6" t="str">
        <f t="shared" si="889"/>
        <v>SE</v>
      </c>
      <c r="G675" s="6" t="s">
        <v>90</v>
      </c>
      <c r="H675" s="6"/>
      <c r="I675" s="42" t="str">
        <f t="shared" si="906"/>
        <v/>
      </c>
      <c r="J675" s="42" t="str">
        <f t="shared" si="906"/>
        <v/>
      </c>
      <c r="K675" s="42" t="str">
        <f t="shared" si="906"/>
        <v/>
      </c>
      <c r="L675" s="42" t="str">
        <f t="shared" si="915"/>
        <v/>
      </c>
      <c r="M675" s="43" t="str">
        <f t="shared" ref="M675:M681" si="919">IF(SUM(S675:AB675)=0,"",SUM(S675:AB675))</f>
        <v/>
      </c>
      <c r="N675" s="43" t="str">
        <f t="shared" si="917"/>
        <v/>
      </c>
      <c r="O675" s="43" t="str">
        <f t="shared" si="918"/>
        <v/>
      </c>
      <c r="P675" s="32"/>
      <c r="Q675" s="32"/>
      <c r="R675" s="48" t="s">
        <v>171</v>
      </c>
      <c r="S675" s="50" t="s">
        <v>171</v>
      </c>
      <c r="T675" s="50" t="s">
        <v>171</v>
      </c>
      <c r="U675" s="50" t="s">
        <v>171</v>
      </c>
      <c r="V675" s="50" t="s">
        <v>171</v>
      </c>
      <c r="W675" s="50" t="s">
        <v>171</v>
      </c>
      <c r="X675" s="50" t="s">
        <v>171</v>
      </c>
      <c r="Y675" s="50" t="s">
        <v>171</v>
      </c>
      <c r="Z675" s="50" t="s">
        <v>171</v>
      </c>
      <c r="AA675" s="50" t="s">
        <v>171</v>
      </c>
      <c r="AB675" s="50" t="s">
        <v>171</v>
      </c>
      <c r="AC675" s="50" t="s">
        <v>171</v>
      </c>
      <c r="AD675" s="50" t="s">
        <v>171</v>
      </c>
      <c r="AE675" s="50" t="s">
        <v>171</v>
      </c>
      <c r="AF675" s="50" t="s">
        <v>171</v>
      </c>
      <c r="AG675" s="50" t="s">
        <v>171</v>
      </c>
      <c r="AH675" s="50" t="s">
        <v>171</v>
      </c>
      <c r="AI675" s="50" t="s">
        <v>171</v>
      </c>
      <c r="AJ675" s="50" t="s">
        <v>171</v>
      </c>
      <c r="AK675" s="50" t="s">
        <v>171</v>
      </c>
      <c r="AL675" s="50" t="s">
        <v>171</v>
      </c>
    </row>
    <row r="676" spans="2:38">
      <c r="B676" s="26">
        <v>135</v>
      </c>
      <c r="C676" s="11" t="s">
        <v>16</v>
      </c>
      <c r="D676" s="6" t="str">
        <f t="shared" ref="D676:D681" si="920">IF(SUM(I676:O676)=0,"\I: ","ELE")</f>
        <v>ELE</v>
      </c>
      <c r="E676" s="11" t="s">
        <v>82</v>
      </c>
      <c r="F676" s="6" t="str">
        <f t="shared" si="889"/>
        <v>SE</v>
      </c>
      <c r="G676" s="22" t="str">
        <f t="shared" ref="G676:G681" si="921">$G$7</f>
        <v>PASTI</v>
      </c>
      <c r="H676" s="6" t="s">
        <v>52</v>
      </c>
      <c r="I676" s="42" t="s">
        <v>224</v>
      </c>
      <c r="J676" s="42" t="s">
        <v>224</v>
      </c>
      <c r="K676" s="42" t="s">
        <v>224</v>
      </c>
      <c r="L676" s="42">
        <f>IF(R676="","",R676)</f>
        <v>210.93199999999942</v>
      </c>
      <c r="M676" s="43">
        <f t="shared" si="919"/>
        <v>1650.6230000000005</v>
      </c>
      <c r="N676" s="43">
        <f t="shared" si="917"/>
        <v>3785.527000000001</v>
      </c>
      <c r="O676" s="43">
        <f t="shared" si="918"/>
        <v>2383.5199999999991</v>
      </c>
      <c r="P676" s="32"/>
      <c r="Q676" s="32"/>
      <c r="R676" s="48">
        <v>210.93199999999942</v>
      </c>
      <c r="S676" s="50">
        <v>60.81800000000058</v>
      </c>
      <c r="T676" s="50">
        <v>62</v>
      </c>
      <c r="U676" s="50">
        <v>42</v>
      </c>
      <c r="V676" s="50">
        <v>53</v>
      </c>
      <c r="W676" s="50">
        <v>41.000000000000057</v>
      </c>
      <c r="X676" s="50">
        <v>23</v>
      </c>
      <c r="Y676" s="50">
        <v>83.600000000000023</v>
      </c>
      <c r="Z676" s="50">
        <v>104.00499999999988</v>
      </c>
      <c r="AA676" s="50">
        <v>604.3549999999999</v>
      </c>
      <c r="AB676" s="50">
        <v>576.84500000000003</v>
      </c>
      <c r="AC676" s="50">
        <v>750</v>
      </c>
      <c r="AD676" s="50">
        <v>838</v>
      </c>
      <c r="AE676" s="50">
        <v>539.00000000000045</v>
      </c>
      <c r="AF676" s="50">
        <v>903.74899999999934</v>
      </c>
      <c r="AG676" s="50">
        <v>754.77800000000116</v>
      </c>
      <c r="AH676" s="50">
        <v>598.5</v>
      </c>
      <c r="AI676" s="50">
        <v>291.11999999999898</v>
      </c>
      <c r="AJ676" s="50">
        <v>1207.55</v>
      </c>
      <c r="AK676" s="50">
        <v>286.35000000000002</v>
      </c>
      <c r="AL676" s="50" t="s">
        <v>171</v>
      </c>
    </row>
    <row r="677" spans="2:38">
      <c r="B677" s="26">
        <v>140</v>
      </c>
      <c r="C677" s="11" t="s">
        <v>17</v>
      </c>
      <c r="D677" s="6" t="str">
        <f t="shared" si="920"/>
        <v>ELE</v>
      </c>
      <c r="E677" s="11" t="s">
        <v>81</v>
      </c>
      <c r="F677" s="6" t="str">
        <f t="shared" si="889"/>
        <v>SE</v>
      </c>
      <c r="G677" s="22" t="str">
        <f t="shared" si="921"/>
        <v>PASTI</v>
      </c>
      <c r="H677" s="6" t="s">
        <v>51</v>
      </c>
      <c r="I677" s="42" t="s">
        <v>224</v>
      </c>
      <c r="J677" s="42" t="s">
        <v>224</v>
      </c>
      <c r="K677" s="42" t="s">
        <v>224</v>
      </c>
      <c r="L677" s="42">
        <f t="shared" ref="L677:L681" si="922">IF(R677="","",R677)</f>
        <v>13.25</v>
      </c>
      <c r="M677" s="43">
        <f t="shared" si="919"/>
        <v>150.39999999999998</v>
      </c>
      <c r="N677" s="43">
        <f t="shared" si="917"/>
        <v>49.2</v>
      </c>
      <c r="O677" s="43" t="str">
        <f t="shared" si="918"/>
        <v/>
      </c>
      <c r="P677" s="32"/>
      <c r="Q677" s="32"/>
      <c r="R677" s="48">
        <v>13.25</v>
      </c>
      <c r="S677" s="50">
        <v>10</v>
      </c>
      <c r="T677" s="50" t="s">
        <v>171</v>
      </c>
      <c r="U677" s="50" t="s">
        <v>171</v>
      </c>
      <c r="V677" s="50" t="s">
        <v>171</v>
      </c>
      <c r="W677" s="50" t="s">
        <v>171</v>
      </c>
      <c r="X677" s="50" t="s">
        <v>171</v>
      </c>
      <c r="Y677" s="50">
        <v>110.39999999999999</v>
      </c>
      <c r="Z677" s="50" t="s">
        <v>171</v>
      </c>
      <c r="AA677" s="50">
        <v>30</v>
      </c>
      <c r="AB677" s="50" t="s">
        <v>171</v>
      </c>
      <c r="AC677" s="50" t="s">
        <v>171</v>
      </c>
      <c r="AD677" s="50" t="s">
        <v>171</v>
      </c>
      <c r="AE677" s="50">
        <v>49.2</v>
      </c>
      <c r="AF677" s="50" t="s">
        <v>171</v>
      </c>
      <c r="AG677" s="50" t="s">
        <v>171</v>
      </c>
      <c r="AH677" s="50" t="s">
        <v>171</v>
      </c>
      <c r="AI677" s="50" t="s">
        <v>171</v>
      </c>
      <c r="AJ677" s="50" t="s">
        <v>171</v>
      </c>
      <c r="AK677" s="50" t="s">
        <v>171</v>
      </c>
      <c r="AL677" s="50" t="s">
        <v>171</v>
      </c>
    </row>
    <row r="678" spans="2:38">
      <c r="B678" s="26">
        <v>145</v>
      </c>
      <c r="C678" s="11" t="s">
        <v>18</v>
      </c>
      <c r="D678" s="6" t="str">
        <f t="shared" si="920"/>
        <v>ELE</v>
      </c>
      <c r="E678" s="11" t="s">
        <v>79</v>
      </c>
      <c r="F678" s="6" t="str">
        <f t="shared" si="889"/>
        <v>SE</v>
      </c>
      <c r="G678" s="22" t="str">
        <f t="shared" si="921"/>
        <v>PASTI</v>
      </c>
      <c r="H678" s="6" t="s">
        <v>49</v>
      </c>
      <c r="I678" s="42" t="s">
        <v>224</v>
      </c>
      <c r="J678" s="42" t="s">
        <v>224</v>
      </c>
      <c r="K678" s="42" t="s">
        <v>224</v>
      </c>
      <c r="L678" s="42">
        <f t="shared" si="922"/>
        <v>3</v>
      </c>
      <c r="M678" s="43">
        <f t="shared" si="919"/>
        <v>8</v>
      </c>
      <c r="N678" s="43">
        <f t="shared" si="917"/>
        <v>93</v>
      </c>
      <c r="O678" s="43">
        <f t="shared" si="918"/>
        <v>114</v>
      </c>
      <c r="P678" s="32"/>
      <c r="Q678" s="32"/>
      <c r="R678" s="48">
        <v>3</v>
      </c>
      <c r="S678" s="50" t="s">
        <v>171</v>
      </c>
      <c r="T678" s="50" t="s">
        <v>171</v>
      </c>
      <c r="U678" s="50">
        <v>1</v>
      </c>
      <c r="V678" s="50" t="s">
        <v>171</v>
      </c>
      <c r="W678" s="50" t="s">
        <v>171</v>
      </c>
      <c r="X678" s="50">
        <v>1</v>
      </c>
      <c r="Y678" s="50">
        <v>1</v>
      </c>
      <c r="Z678" s="50">
        <v>2</v>
      </c>
      <c r="AA678" s="50">
        <v>1.0000000000000009</v>
      </c>
      <c r="AB678" s="50">
        <v>2</v>
      </c>
      <c r="AC678" s="50">
        <v>1</v>
      </c>
      <c r="AD678" s="50">
        <v>11.999999999999998</v>
      </c>
      <c r="AE678" s="50">
        <v>19</v>
      </c>
      <c r="AF678" s="50">
        <v>17</v>
      </c>
      <c r="AG678" s="50">
        <v>44</v>
      </c>
      <c r="AH678" s="50">
        <v>49</v>
      </c>
      <c r="AI678" s="50">
        <v>65</v>
      </c>
      <c r="AJ678" s="50" t="s">
        <v>171</v>
      </c>
      <c r="AK678" s="50" t="s">
        <v>171</v>
      </c>
      <c r="AL678" s="50" t="s">
        <v>171</v>
      </c>
    </row>
    <row r="679" spans="2:38">
      <c r="B679" s="26">
        <v>150</v>
      </c>
      <c r="C679" s="11" t="s">
        <v>19</v>
      </c>
      <c r="D679" s="6" t="str">
        <f t="shared" si="920"/>
        <v xml:space="preserve">\I: </v>
      </c>
      <c r="E679" s="11" t="s">
        <v>80</v>
      </c>
      <c r="F679" s="6" t="str">
        <f t="shared" si="889"/>
        <v>SE</v>
      </c>
      <c r="G679" s="22" t="str">
        <f t="shared" si="921"/>
        <v>PASTI</v>
      </c>
      <c r="H679" s="6" t="s">
        <v>50</v>
      </c>
      <c r="I679" s="42" t="s">
        <v>224</v>
      </c>
      <c r="J679" s="42" t="s">
        <v>224</v>
      </c>
      <c r="K679" s="42" t="s">
        <v>224</v>
      </c>
      <c r="L679" s="42" t="str">
        <f t="shared" si="922"/>
        <v/>
      </c>
      <c r="M679" s="43" t="str">
        <f t="shared" si="919"/>
        <v/>
      </c>
      <c r="N679" s="43" t="str">
        <f t="shared" si="917"/>
        <v/>
      </c>
      <c r="O679" s="43" t="str">
        <f t="shared" si="918"/>
        <v/>
      </c>
      <c r="P679" s="32"/>
      <c r="Q679" s="32"/>
      <c r="R679" s="48" t="s">
        <v>171</v>
      </c>
      <c r="S679" s="50" t="s">
        <v>171</v>
      </c>
      <c r="T679" s="50" t="s">
        <v>171</v>
      </c>
      <c r="U679" s="50" t="s">
        <v>171</v>
      </c>
      <c r="V679" s="50" t="s">
        <v>171</v>
      </c>
      <c r="W679" s="50" t="s">
        <v>171</v>
      </c>
      <c r="X679" s="50" t="s">
        <v>171</v>
      </c>
      <c r="Y679" s="50" t="s">
        <v>171</v>
      </c>
      <c r="Z679" s="50" t="s">
        <v>171</v>
      </c>
      <c r="AA679" s="50" t="s">
        <v>171</v>
      </c>
      <c r="AB679" s="50" t="s">
        <v>171</v>
      </c>
      <c r="AC679" s="50" t="s">
        <v>171</v>
      </c>
      <c r="AD679" s="50" t="s">
        <v>171</v>
      </c>
      <c r="AE679" s="50" t="s">
        <v>171</v>
      </c>
      <c r="AF679" s="50" t="s">
        <v>171</v>
      </c>
      <c r="AG679" s="50" t="s">
        <v>171</v>
      </c>
      <c r="AH679" s="50" t="s">
        <v>171</v>
      </c>
      <c r="AI679" s="50" t="s">
        <v>171</v>
      </c>
      <c r="AJ679" s="50" t="s">
        <v>171</v>
      </c>
      <c r="AK679" s="50" t="s">
        <v>171</v>
      </c>
      <c r="AL679" s="50" t="s">
        <v>171</v>
      </c>
    </row>
    <row r="680" spans="2:38">
      <c r="B680" s="26">
        <v>155</v>
      </c>
      <c r="C680" s="11" t="s">
        <v>20</v>
      </c>
      <c r="D680" s="6" t="str">
        <f t="shared" si="920"/>
        <v xml:space="preserve">\I: </v>
      </c>
      <c r="E680" s="11" t="s">
        <v>72</v>
      </c>
      <c r="F680" s="6" t="str">
        <f t="shared" si="889"/>
        <v>SE</v>
      </c>
      <c r="G680" s="22" t="str">
        <f t="shared" si="921"/>
        <v>PASTI</v>
      </c>
      <c r="H680" s="6" t="s">
        <v>42</v>
      </c>
      <c r="I680" s="42" t="s">
        <v>224</v>
      </c>
      <c r="J680" s="42" t="s">
        <v>224</v>
      </c>
      <c r="K680" s="42" t="s">
        <v>224</v>
      </c>
      <c r="L680" s="42" t="str">
        <f t="shared" si="922"/>
        <v/>
      </c>
      <c r="M680" s="43" t="str">
        <f t="shared" si="919"/>
        <v/>
      </c>
      <c r="N680" s="43" t="str">
        <f t="shared" si="917"/>
        <v/>
      </c>
      <c r="O680" s="43" t="str">
        <f t="shared" si="918"/>
        <v/>
      </c>
      <c r="P680" s="32"/>
      <c r="Q680" s="32"/>
      <c r="R680" s="48" t="s">
        <v>171</v>
      </c>
      <c r="S680" s="50" t="s">
        <v>171</v>
      </c>
      <c r="T680" s="50" t="s">
        <v>171</v>
      </c>
      <c r="U680" s="50" t="s">
        <v>171</v>
      </c>
      <c r="V680" s="50" t="s">
        <v>171</v>
      </c>
      <c r="W680" s="50" t="s">
        <v>171</v>
      </c>
      <c r="X680" s="50" t="s">
        <v>171</v>
      </c>
      <c r="Y680" s="50" t="s">
        <v>171</v>
      </c>
      <c r="Z680" s="50" t="s">
        <v>171</v>
      </c>
      <c r="AA680" s="50" t="s">
        <v>171</v>
      </c>
      <c r="AB680" s="50" t="s">
        <v>171</v>
      </c>
      <c r="AC680" s="50" t="s">
        <v>171</v>
      </c>
      <c r="AD680" s="50" t="s">
        <v>171</v>
      </c>
      <c r="AE680" s="50" t="s">
        <v>171</v>
      </c>
      <c r="AF680" s="50" t="s">
        <v>171</v>
      </c>
      <c r="AG680" s="50" t="s">
        <v>171</v>
      </c>
      <c r="AH680" s="50" t="s">
        <v>171</v>
      </c>
      <c r="AI680" s="50" t="s">
        <v>171</v>
      </c>
      <c r="AJ680" s="50" t="s">
        <v>171</v>
      </c>
      <c r="AK680" s="50" t="s">
        <v>171</v>
      </c>
      <c r="AL680" s="50" t="s">
        <v>171</v>
      </c>
    </row>
    <row r="681" spans="2:38">
      <c r="B681" s="60">
        <v>160</v>
      </c>
      <c r="C681" s="61" t="s">
        <v>21</v>
      </c>
      <c r="D681" s="5" t="str">
        <f t="shared" si="920"/>
        <v xml:space="preserve">\I: </v>
      </c>
      <c r="E681" s="61" t="s">
        <v>170</v>
      </c>
      <c r="F681" s="5" t="str">
        <f t="shared" si="889"/>
        <v>SE</v>
      </c>
      <c r="G681" s="36" t="str">
        <f t="shared" si="921"/>
        <v>PASTI</v>
      </c>
      <c r="H681" s="5" t="s">
        <v>169</v>
      </c>
      <c r="I681" s="52" t="s">
        <v>224</v>
      </c>
      <c r="J681" s="52" t="s">
        <v>224</v>
      </c>
      <c r="K681" s="52" t="s">
        <v>224</v>
      </c>
      <c r="L681" s="52" t="str">
        <f t="shared" si="922"/>
        <v/>
      </c>
      <c r="M681" s="44" t="str">
        <f t="shared" si="919"/>
        <v/>
      </c>
      <c r="N681" s="44" t="str">
        <f t="shared" si="917"/>
        <v/>
      </c>
      <c r="O681" s="44" t="str">
        <f t="shared" si="918"/>
        <v/>
      </c>
      <c r="P681" s="32"/>
      <c r="Q681" s="32"/>
      <c r="R681" s="49" t="s">
        <v>171</v>
      </c>
      <c r="S681" s="51" t="s">
        <v>171</v>
      </c>
      <c r="T681" s="51" t="s">
        <v>171</v>
      </c>
      <c r="U681" s="51" t="s">
        <v>171</v>
      </c>
      <c r="V681" s="51" t="s">
        <v>171</v>
      </c>
      <c r="W681" s="51" t="s">
        <v>171</v>
      </c>
      <c r="X681" s="51" t="s">
        <v>171</v>
      </c>
      <c r="Y681" s="51" t="s">
        <v>171</v>
      </c>
      <c r="Z681" s="51" t="s">
        <v>171</v>
      </c>
      <c r="AA681" s="51" t="s">
        <v>171</v>
      </c>
      <c r="AB681" s="51" t="s">
        <v>171</v>
      </c>
      <c r="AC681" s="51" t="s">
        <v>171</v>
      </c>
      <c r="AD681" s="51" t="s">
        <v>171</v>
      </c>
      <c r="AE681" s="51" t="s">
        <v>171</v>
      </c>
      <c r="AF681" s="51" t="s">
        <v>171</v>
      </c>
      <c r="AG681" s="51" t="s">
        <v>171</v>
      </c>
      <c r="AH681" s="51" t="s">
        <v>171</v>
      </c>
      <c r="AI681" s="51" t="s">
        <v>171</v>
      </c>
      <c r="AJ681" s="51" t="s">
        <v>171</v>
      </c>
      <c r="AK681" s="51" t="s">
        <v>171</v>
      </c>
      <c r="AL681" s="51" t="s">
        <v>171</v>
      </c>
    </row>
    <row r="682" spans="2:38">
      <c r="B682" s="26">
        <v>9</v>
      </c>
      <c r="C682" t="s">
        <v>1</v>
      </c>
      <c r="D682" s="6" t="str">
        <f>IF(SUM(I682:O682)=0,"\I: ","ELE")</f>
        <v xml:space="preserve">\I: </v>
      </c>
      <c r="E682" s="11" t="s">
        <v>70</v>
      </c>
      <c r="F682" s="34" t="s">
        <v>126</v>
      </c>
      <c r="G682" s="22" t="str">
        <f>$G$7</f>
        <v>PASTI</v>
      </c>
      <c r="H682" s="22" t="s">
        <v>40</v>
      </c>
      <c r="I682" s="42" t="str">
        <f>$L682</f>
        <v/>
      </c>
      <c r="J682" s="42" t="str">
        <f>$L682</f>
        <v/>
      </c>
      <c r="K682" s="42" t="str">
        <f>$L682</f>
        <v/>
      </c>
      <c r="L682" s="42" t="str">
        <f>IF(R682="","",R682/4)</f>
        <v/>
      </c>
      <c r="M682" s="43" t="str">
        <f>IF(SUM(S682:AB682)=0,"",SUM(S682:AB682))</f>
        <v/>
      </c>
      <c r="N682" s="43" t="str">
        <f>IF(SUM(AC682:AG682)=0,"",SUM(AC682:AG682))</f>
        <v/>
      </c>
      <c r="O682" s="43" t="str">
        <f>IF(SUM(AH682:AL682)=0,"",SUM(AH682:AL682))</f>
        <v/>
      </c>
      <c r="P682" s="32"/>
      <c r="Q682" s="32"/>
      <c r="R682" s="48" t="s">
        <v>171</v>
      </c>
      <c r="S682" s="50" t="s">
        <v>171</v>
      </c>
      <c r="T682" s="50" t="s">
        <v>171</v>
      </c>
      <c r="U682" s="50" t="s">
        <v>171</v>
      </c>
      <c r="V682" s="50" t="s">
        <v>171</v>
      </c>
      <c r="W682" s="50" t="s">
        <v>171</v>
      </c>
      <c r="X682" s="50" t="s">
        <v>171</v>
      </c>
      <c r="Y682" s="50" t="s">
        <v>171</v>
      </c>
      <c r="Z682" s="50" t="s">
        <v>171</v>
      </c>
      <c r="AA682" s="50" t="s">
        <v>171</v>
      </c>
      <c r="AB682" s="50" t="s">
        <v>171</v>
      </c>
      <c r="AC682" s="50" t="s">
        <v>171</v>
      </c>
      <c r="AD682" s="50" t="s">
        <v>171</v>
      </c>
      <c r="AE682" s="50" t="s">
        <v>171</v>
      </c>
      <c r="AF682" s="50" t="s">
        <v>171</v>
      </c>
      <c r="AG682" s="50" t="s">
        <v>171</v>
      </c>
      <c r="AH682" s="50" t="s">
        <v>171</v>
      </c>
      <c r="AI682" s="50" t="s">
        <v>171</v>
      </c>
      <c r="AJ682" s="50" t="s">
        <v>171</v>
      </c>
      <c r="AK682" s="50" t="s">
        <v>171</v>
      </c>
      <c r="AL682" s="50" t="s">
        <v>171</v>
      </c>
    </row>
    <row r="683" spans="2:38">
      <c r="B683" s="26"/>
      <c r="C683" s="23" t="s">
        <v>92</v>
      </c>
      <c r="D683" s="6" t="str">
        <f t="shared" ref="D683" si="923">IF(SUM(I683:O683)=0,"\I: ","ELE")</f>
        <v>ELE</v>
      </c>
      <c r="E683" s="11" t="s">
        <v>71</v>
      </c>
      <c r="F683" s="6" t="str">
        <f>F682</f>
        <v>SI</v>
      </c>
      <c r="G683" s="22" t="str">
        <f>$G$7</f>
        <v>PASTI</v>
      </c>
      <c r="H683" t="s">
        <v>41</v>
      </c>
      <c r="I683" s="42">
        <f>IF(SUM(I684:I686)=0,"",SUM(I684:I686))</f>
        <v>0.875</v>
      </c>
      <c r="J683" s="42">
        <f t="shared" ref="J683:L683" si="924">IF(SUM(J684:J686)=0,"",SUM(J684:J686))</f>
        <v>0.875</v>
      </c>
      <c r="K683" s="42">
        <f t="shared" si="924"/>
        <v>0.875</v>
      </c>
      <c r="L683" s="42">
        <f t="shared" si="924"/>
        <v>0.875</v>
      </c>
      <c r="M683" s="43" t="str">
        <f>IF(SUM(M684:M686)=0,"",SUM(M684:M686))</f>
        <v/>
      </c>
      <c r="N683" s="43" t="str">
        <f t="shared" ref="N683:O683" si="925">IF(SUM(N684:N686)=0,"",SUM(N684:N686))</f>
        <v/>
      </c>
      <c r="O683" s="43">
        <f t="shared" si="925"/>
        <v>576</v>
      </c>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row>
    <row r="684" spans="2:38">
      <c r="B684" s="26">
        <v>14</v>
      </c>
      <c r="C684" s="30" t="s">
        <v>2</v>
      </c>
      <c r="D684" s="6" t="s">
        <v>90</v>
      </c>
      <c r="E684" s="26"/>
      <c r="F684" s="6" t="str">
        <f t="shared" ref="F684:F708" si="926">F683</f>
        <v>SI</v>
      </c>
      <c r="G684" s="6" t="s">
        <v>90</v>
      </c>
      <c r="H684" s="28"/>
      <c r="I684" s="33" t="str">
        <f>$L684</f>
        <v/>
      </c>
      <c r="J684" s="33" t="str">
        <f t="shared" ref="I684:K686" si="927">$L684</f>
        <v/>
      </c>
      <c r="K684" s="33" t="str">
        <f t="shared" si="927"/>
        <v/>
      </c>
      <c r="L684" s="33" t="str">
        <f>IF(R684="","",R684/4)</f>
        <v/>
      </c>
      <c r="M684" s="33" t="str">
        <f>IF(SUM(S684:AB684)=0,"",SUM(S684:AB684))</f>
        <v/>
      </c>
      <c r="N684" s="33" t="str">
        <f>IF(SUM(AC684:AG684)=0,"",SUM(AC684:AG684))</f>
        <v/>
      </c>
      <c r="O684" s="33">
        <f>IF(SUM(AH684:AL684)=0,"",SUM(AH684:AL684))</f>
        <v>576</v>
      </c>
      <c r="P684" s="33"/>
      <c r="Q684" s="33"/>
      <c r="R684" s="48" t="s">
        <v>171</v>
      </c>
      <c r="S684" s="50" t="s">
        <v>171</v>
      </c>
      <c r="T684" s="50" t="s">
        <v>171</v>
      </c>
      <c r="U684" s="50" t="s">
        <v>171</v>
      </c>
      <c r="V684" s="50" t="s">
        <v>171</v>
      </c>
      <c r="W684" s="50" t="s">
        <v>171</v>
      </c>
      <c r="X684" s="50" t="s">
        <v>171</v>
      </c>
      <c r="Y684" s="50" t="s">
        <v>171</v>
      </c>
      <c r="Z684" s="50" t="s">
        <v>171</v>
      </c>
      <c r="AA684" s="50" t="s">
        <v>171</v>
      </c>
      <c r="AB684" s="50" t="s">
        <v>171</v>
      </c>
      <c r="AC684" s="50" t="s">
        <v>171</v>
      </c>
      <c r="AD684" s="50" t="s">
        <v>171</v>
      </c>
      <c r="AE684" s="50" t="s">
        <v>171</v>
      </c>
      <c r="AF684" s="50" t="s">
        <v>171</v>
      </c>
      <c r="AG684" s="50" t="s">
        <v>171</v>
      </c>
      <c r="AH684" s="50">
        <v>576</v>
      </c>
      <c r="AI684" s="50" t="s">
        <v>171</v>
      </c>
      <c r="AJ684" s="50" t="s">
        <v>171</v>
      </c>
      <c r="AK684" s="50" t="s">
        <v>171</v>
      </c>
      <c r="AL684" s="50" t="s">
        <v>171</v>
      </c>
    </row>
    <row r="685" spans="2:38">
      <c r="B685" s="26">
        <v>19</v>
      </c>
      <c r="C685" s="30" t="s">
        <v>99</v>
      </c>
      <c r="D685" s="6" t="s">
        <v>90</v>
      </c>
      <c r="E685" s="26"/>
      <c r="F685" s="6" t="str">
        <f t="shared" si="926"/>
        <v>SI</v>
      </c>
      <c r="G685" s="6" t="s">
        <v>90</v>
      </c>
      <c r="H685" s="28"/>
      <c r="I685" s="33" t="str">
        <f t="shared" si="927"/>
        <v/>
      </c>
      <c r="J685" s="33" t="str">
        <f t="shared" si="927"/>
        <v/>
      </c>
      <c r="K685" s="33" t="str">
        <f t="shared" si="927"/>
        <v/>
      </c>
      <c r="L685" s="33" t="str">
        <f>IF(R685="","",R685/4)</f>
        <v/>
      </c>
      <c r="M685" s="33" t="str">
        <f t="shared" ref="M685:M686" si="928">IF(SUM(S685:AB685)=0,"",SUM(S685:AB685))</f>
        <v/>
      </c>
      <c r="N685" s="33" t="str">
        <f t="shared" ref="N685:N686" si="929">IF(SUM(AC685:AG685)=0,"",SUM(AC685:AG685))</f>
        <v/>
      </c>
      <c r="O685" s="33" t="str">
        <f t="shared" ref="O685:O686" si="930">IF(SUM(AH685:AL685)=0,"",SUM(AH685:AL685))</f>
        <v/>
      </c>
      <c r="P685" s="33"/>
      <c r="Q685" s="33"/>
      <c r="R685" s="48" t="s">
        <v>171</v>
      </c>
      <c r="S685" s="50" t="s">
        <v>171</v>
      </c>
      <c r="T685" s="50" t="s">
        <v>171</v>
      </c>
      <c r="U685" s="50" t="s">
        <v>171</v>
      </c>
      <c r="V685" s="50" t="s">
        <v>171</v>
      </c>
      <c r="W685" s="50" t="s">
        <v>171</v>
      </c>
      <c r="X685" s="50" t="s">
        <v>171</v>
      </c>
      <c r="Y685" s="50" t="s">
        <v>171</v>
      </c>
      <c r="Z685" s="50" t="s">
        <v>171</v>
      </c>
      <c r="AA685" s="50" t="s">
        <v>171</v>
      </c>
      <c r="AB685" s="50" t="s">
        <v>171</v>
      </c>
      <c r="AC685" s="50" t="s">
        <v>171</v>
      </c>
      <c r="AD685" s="50" t="s">
        <v>171</v>
      </c>
      <c r="AE685" s="50" t="s">
        <v>171</v>
      </c>
      <c r="AF685" s="50" t="s">
        <v>171</v>
      </c>
      <c r="AG685" s="50" t="s">
        <v>171</v>
      </c>
      <c r="AH685" s="50" t="s">
        <v>171</v>
      </c>
      <c r="AI685" s="50" t="s">
        <v>171</v>
      </c>
      <c r="AJ685" s="50" t="s">
        <v>171</v>
      </c>
      <c r="AK685" s="50" t="s">
        <v>171</v>
      </c>
      <c r="AL685" s="50" t="s">
        <v>171</v>
      </c>
    </row>
    <row r="686" spans="2:38">
      <c r="B686" s="26">
        <v>24</v>
      </c>
      <c r="C686" s="30" t="s">
        <v>4</v>
      </c>
      <c r="D686" s="6" t="s">
        <v>90</v>
      </c>
      <c r="E686" s="26"/>
      <c r="F686" s="6" t="str">
        <f t="shared" si="926"/>
        <v>SI</v>
      </c>
      <c r="G686" s="6" t="s">
        <v>90</v>
      </c>
      <c r="H686" s="28"/>
      <c r="I686" s="33">
        <f t="shared" si="927"/>
        <v>0.875</v>
      </c>
      <c r="J686" s="33">
        <f t="shared" si="927"/>
        <v>0.875</v>
      </c>
      <c r="K686" s="33">
        <f t="shared" si="927"/>
        <v>0.875</v>
      </c>
      <c r="L686" s="33">
        <f>IF(R686="","",R686/4)</f>
        <v>0.875</v>
      </c>
      <c r="M686" s="33" t="str">
        <f t="shared" si="928"/>
        <v/>
      </c>
      <c r="N686" s="33" t="str">
        <f t="shared" si="929"/>
        <v/>
      </c>
      <c r="O686" s="33" t="str">
        <f t="shared" si="930"/>
        <v/>
      </c>
      <c r="P686" s="33"/>
      <c r="Q686" s="33"/>
      <c r="R686" s="48">
        <v>3.5</v>
      </c>
      <c r="S686" s="50" t="s">
        <v>171</v>
      </c>
      <c r="T686" s="50" t="s">
        <v>171</v>
      </c>
      <c r="U686" s="50" t="s">
        <v>171</v>
      </c>
      <c r="V686" s="50" t="s">
        <v>171</v>
      </c>
      <c r="W686" s="50" t="s">
        <v>171</v>
      </c>
      <c r="X686" s="50" t="s">
        <v>171</v>
      </c>
      <c r="Y686" s="50" t="s">
        <v>171</v>
      </c>
      <c r="Z686" s="50" t="s">
        <v>171</v>
      </c>
      <c r="AA686" s="50" t="s">
        <v>171</v>
      </c>
      <c r="AB686" s="50" t="s">
        <v>171</v>
      </c>
      <c r="AC686" s="50" t="s">
        <v>171</v>
      </c>
      <c r="AD686" s="50" t="s">
        <v>171</v>
      </c>
      <c r="AE686" s="50" t="s">
        <v>171</v>
      </c>
      <c r="AF686" s="50" t="s">
        <v>171</v>
      </c>
      <c r="AG686" s="50" t="s">
        <v>171</v>
      </c>
      <c r="AH686" s="50" t="s">
        <v>171</v>
      </c>
      <c r="AI686" s="50" t="s">
        <v>171</v>
      </c>
      <c r="AJ686" s="50" t="s">
        <v>171</v>
      </c>
      <c r="AK686" s="50" t="s">
        <v>171</v>
      </c>
      <c r="AL686" s="50" t="s">
        <v>171</v>
      </c>
    </row>
    <row r="687" spans="2:38">
      <c r="B687" s="26"/>
      <c r="C687" s="23" t="s">
        <v>92</v>
      </c>
      <c r="D687" s="6" t="str">
        <f t="shared" ref="D687" si="931">IF(SUM(I687:O687)=0,"\I: ","ELE")</f>
        <v>ELE</v>
      </c>
      <c r="E687" s="11" t="s">
        <v>75</v>
      </c>
      <c r="F687" s="6" t="str">
        <f t="shared" si="926"/>
        <v>SI</v>
      </c>
      <c r="G687" s="22" t="str">
        <f>$G$7</f>
        <v>PASTI</v>
      </c>
      <c r="H687" t="s">
        <v>45</v>
      </c>
      <c r="I687" s="42">
        <f>IF(SUM(I688:I690)=0,"",SUM(I688:I690))</f>
        <v>27.725000000000001</v>
      </c>
      <c r="J687" s="42">
        <f t="shared" ref="J687:K687" si="932">IF(SUM(J688:J690)=0,"",SUM(J688:J690))</f>
        <v>27.725000000000001</v>
      </c>
      <c r="K687" s="42">
        <f t="shared" si="932"/>
        <v>27.725000000000001</v>
      </c>
      <c r="L687" s="42">
        <f>IF(SUM(L688:L690)=0,"",SUM(L688:L690))</f>
        <v>27.725000000000001</v>
      </c>
      <c r="M687" s="43" t="str">
        <f>IF(SUM(M688:M690)=0,"",SUM(M688:M690))</f>
        <v/>
      </c>
      <c r="N687" s="43" t="str">
        <f>IF(SUM(N688:N690)=0,"",SUM(N688:N690))</f>
        <v/>
      </c>
      <c r="O687" s="43" t="str">
        <f>IF(SUM(O688:O690)=0,"",SUM(O688:O690))</f>
        <v/>
      </c>
      <c r="P687" s="32"/>
      <c r="Q687" s="32"/>
      <c r="R687" s="43"/>
      <c r="S687" s="43"/>
      <c r="T687" s="43"/>
      <c r="U687" s="43"/>
      <c r="V687" s="43"/>
      <c r="W687" s="43"/>
      <c r="X687" s="43"/>
      <c r="Y687" s="43"/>
      <c r="Z687" s="43"/>
      <c r="AA687" s="43"/>
      <c r="AB687" s="43" t="s">
        <v>171</v>
      </c>
      <c r="AC687" s="43"/>
      <c r="AD687" s="43"/>
      <c r="AE687" s="43"/>
      <c r="AF687" s="43"/>
      <c r="AG687" s="43" t="s">
        <v>171</v>
      </c>
      <c r="AH687" s="43"/>
      <c r="AI687" s="43"/>
      <c r="AJ687" s="43"/>
      <c r="AK687" s="43"/>
      <c r="AL687" s="43"/>
    </row>
    <row r="688" spans="2:38">
      <c r="B688" s="26">
        <v>35</v>
      </c>
      <c r="C688" s="30" t="s">
        <v>2</v>
      </c>
      <c r="D688" s="6" t="s">
        <v>90</v>
      </c>
      <c r="E688" s="26"/>
      <c r="F688" s="6" t="str">
        <f t="shared" si="926"/>
        <v>SI</v>
      </c>
      <c r="G688" s="6" t="s">
        <v>90</v>
      </c>
      <c r="H688" s="28"/>
      <c r="I688" s="33" t="str">
        <f t="shared" ref="I688:K692" si="933">$L688</f>
        <v/>
      </c>
      <c r="J688" s="33" t="str">
        <f t="shared" si="933"/>
        <v/>
      </c>
      <c r="K688" s="33" t="str">
        <f t="shared" si="933"/>
        <v/>
      </c>
      <c r="L688" s="33" t="str">
        <f>IF(R688="","",R688/4)</f>
        <v/>
      </c>
      <c r="M688" s="33" t="str">
        <f>IF(SUM(S688:AB688)=0,"",SUM(S688:AB688))</f>
        <v/>
      </c>
      <c r="N688" s="33" t="str">
        <f>IF(SUM(AC688:AG688)=0,"",SUM(AC688:AG688))</f>
        <v/>
      </c>
      <c r="O688" s="33" t="str">
        <f>IF(SUM(AH688:AL688)=0,"",SUM(AH688:AL688))</f>
        <v/>
      </c>
      <c r="P688" s="33"/>
      <c r="Q688" s="33"/>
      <c r="R688" s="48" t="s">
        <v>171</v>
      </c>
      <c r="S688" s="50" t="s">
        <v>171</v>
      </c>
      <c r="T688" s="50" t="s">
        <v>171</v>
      </c>
      <c r="U688" s="50" t="s">
        <v>171</v>
      </c>
      <c r="V688" s="50" t="s">
        <v>171</v>
      </c>
      <c r="W688" s="50" t="s">
        <v>171</v>
      </c>
      <c r="X688" s="50" t="s">
        <v>171</v>
      </c>
      <c r="Y688" s="50" t="s">
        <v>171</v>
      </c>
      <c r="Z688" s="50" t="s">
        <v>171</v>
      </c>
      <c r="AA688" s="50" t="s">
        <v>171</v>
      </c>
      <c r="AB688" s="50" t="s">
        <v>171</v>
      </c>
      <c r="AC688" s="50" t="s">
        <v>171</v>
      </c>
      <c r="AD688" s="50" t="s">
        <v>171</v>
      </c>
      <c r="AE688" s="50" t="s">
        <v>171</v>
      </c>
      <c r="AF688" s="50" t="s">
        <v>171</v>
      </c>
      <c r="AG688" s="50" t="s">
        <v>171</v>
      </c>
      <c r="AH688" s="50" t="s">
        <v>171</v>
      </c>
      <c r="AI688" s="50" t="s">
        <v>171</v>
      </c>
      <c r="AJ688" s="50" t="s">
        <v>171</v>
      </c>
      <c r="AK688" s="50" t="s">
        <v>171</v>
      </c>
      <c r="AL688" s="50" t="s">
        <v>171</v>
      </c>
    </row>
    <row r="689" spans="2:38">
      <c r="B689" s="26">
        <v>40</v>
      </c>
      <c r="C689" s="30" t="s">
        <v>99</v>
      </c>
      <c r="D689" s="6" t="s">
        <v>90</v>
      </c>
      <c r="E689" s="26"/>
      <c r="F689" s="6" t="str">
        <f t="shared" si="926"/>
        <v>SI</v>
      </c>
      <c r="G689" s="6" t="s">
        <v>90</v>
      </c>
      <c r="H689" s="28"/>
      <c r="I689" s="33" t="str">
        <f t="shared" si="933"/>
        <v/>
      </c>
      <c r="J689" s="33" t="str">
        <f t="shared" si="933"/>
        <v/>
      </c>
      <c r="K689" s="33" t="str">
        <f t="shared" si="933"/>
        <v/>
      </c>
      <c r="L689" s="33" t="str">
        <f>IF(R689="","",R689/4)</f>
        <v/>
      </c>
      <c r="M689" s="33" t="str">
        <f t="shared" ref="M689:M690" si="934">IF(SUM(S689:AB689)=0,"",SUM(S689:AB689))</f>
        <v/>
      </c>
      <c r="N689" s="33" t="str">
        <f t="shared" ref="N689:N690" si="935">IF(SUM(AC689:AG689)=0,"",SUM(AC689:AG689))</f>
        <v/>
      </c>
      <c r="O689" s="33" t="str">
        <f t="shared" ref="O689:O690" si="936">IF(SUM(AH689:AL689)=0,"",SUM(AH689:AL689))</f>
        <v/>
      </c>
      <c r="P689" s="33"/>
      <c r="Q689" s="33"/>
      <c r="R689" s="48" t="s">
        <v>171</v>
      </c>
      <c r="S689" s="50" t="s">
        <v>171</v>
      </c>
      <c r="T689" s="50" t="s">
        <v>171</v>
      </c>
      <c r="U689" s="50" t="s">
        <v>171</v>
      </c>
      <c r="V689" s="50" t="s">
        <v>171</v>
      </c>
      <c r="W689" s="50" t="s">
        <v>171</v>
      </c>
      <c r="X689" s="50" t="s">
        <v>171</v>
      </c>
      <c r="Y689" s="50" t="s">
        <v>171</v>
      </c>
      <c r="Z689" s="50" t="s">
        <v>171</v>
      </c>
      <c r="AA689" s="50" t="s">
        <v>171</v>
      </c>
      <c r="AB689" s="50" t="s">
        <v>171</v>
      </c>
      <c r="AC689" s="50" t="s">
        <v>171</v>
      </c>
      <c r="AD689" s="50" t="s">
        <v>171</v>
      </c>
      <c r="AE689" s="50" t="s">
        <v>171</v>
      </c>
      <c r="AF689" s="50" t="s">
        <v>171</v>
      </c>
      <c r="AG689" s="50" t="s">
        <v>171</v>
      </c>
      <c r="AH689" s="50" t="s">
        <v>171</v>
      </c>
      <c r="AI689" s="50" t="s">
        <v>171</v>
      </c>
      <c r="AJ689" s="50" t="s">
        <v>171</v>
      </c>
      <c r="AK689" s="50" t="s">
        <v>171</v>
      </c>
      <c r="AL689" s="50" t="s">
        <v>171</v>
      </c>
    </row>
    <row r="690" spans="2:38">
      <c r="B690" s="26">
        <v>45</v>
      </c>
      <c r="C690" s="30" t="s">
        <v>4</v>
      </c>
      <c r="D690" s="6" t="s">
        <v>90</v>
      </c>
      <c r="E690" s="26"/>
      <c r="F690" s="6" t="str">
        <f t="shared" si="926"/>
        <v>SI</v>
      </c>
      <c r="G690" s="6" t="s">
        <v>90</v>
      </c>
      <c r="H690" s="28"/>
      <c r="I690" s="33">
        <f t="shared" si="933"/>
        <v>27.725000000000001</v>
      </c>
      <c r="J690" s="33">
        <f t="shared" si="933"/>
        <v>27.725000000000001</v>
      </c>
      <c r="K690" s="33">
        <f t="shared" si="933"/>
        <v>27.725000000000001</v>
      </c>
      <c r="L690" s="33">
        <f>IF(R690="","",R690/4)</f>
        <v>27.725000000000001</v>
      </c>
      <c r="M690" s="33" t="str">
        <f t="shared" si="934"/>
        <v/>
      </c>
      <c r="N690" s="33" t="str">
        <f t="shared" si="935"/>
        <v/>
      </c>
      <c r="O690" s="33" t="str">
        <f t="shared" si="936"/>
        <v/>
      </c>
      <c r="P690" s="33"/>
      <c r="Q690" s="33"/>
      <c r="R690" s="48">
        <v>110.9</v>
      </c>
      <c r="S690" s="50" t="s">
        <v>171</v>
      </c>
      <c r="T690" s="50" t="s">
        <v>171</v>
      </c>
      <c r="U690" s="50" t="s">
        <v>171</v>
      </c>
      <c r="V690" s="50" t="s">
        <v>171</v>
      </c>
      <c r="W690" s="50" t="s">
        <v>171</v>
      </c>
      <c r="X690" s="50" t="s">
        <v>171</v>
      </c>
      <c r="Y690" s="50" t="s">
        <v>171</v>
      </c>
      <c r="Z690" s="50" t="s">
        <v>171</v>
      </c>
      <c r="AA690" s="50" t="s">
        <v>171</v>
      </c>
      <c r="AB690" s="50" t="s">
        <v>171</v>
      </c>
      <c r="AC690" s="50" t="s">
        <v>171</v>
      </c>
      <c r="AD690" s="50" t="s">
        <v>171</v>
      </c>
      <c r="AE690" s="50" t="s">
        <v>171</v>
      </c>
      <c r="AF690" s="50" t="s">
        <v>171</v>
      </c>
      <c r="AG690" s="50" t="s">
        <v>171</v>
      </c>
      <c r="AH690" s="50" t="s">
        <v>171</v>
      </c>
      <c r="AI690" s="50" t="s">
        <v>171</v>
      </c>
      <c r="AJ690" s="50" t="s">
        <v>171</v>
      </c>
      <c r="AK690" s="50" t="s">
        <v>171</v>
      </c>
      <c r="AL690" s="50" t="s">
        <v>171</v>
      </c>
    </row>
    <row r="691" spans="2:38">
      <c r="B691" s="31">
        <v>51</v>
      </c>
      <c r="C691" t="s">
        <v>7</v>
      </c>
      <c r="D691" s="6" t="str">
        <f t="shared" ref="D691:D693" si="937">IF(SUM(I691:O691)=0,"\I: ","ELE")</f>
        <v xml:space="preserve">\I: </v>
      </c>
      <c r="E691" s="11" t="s">
        <v>76</v>
      </c>
      <c r="F691" s="6" t="str">
        <f t="shared" si="926"/>
        <v>SI</v>
      </c>
      <c r="G691" s="22" t="str">
        <f t="shared" ref="G691:G693" si="938">$G$7</f>
        <v>PASTI</v>
      </c>
      <c r="H691" t="s">
        <v>46</v>
      </c>
      <c r="I691" s="42" t="str">
        <f t="shared" si="933"/>
        <v/>
      </c>
      <c r="J691" s="42" t="str">
        <f t="shared" si="933"/>
        <v/>
      </c>
      <c r="K691" s="42" t="str">
        <f t="shared" si="933"/>
        <v/>
      </c>
      <c r="L691" s="42" t="str">
        <f>IF(R691="","",R691/4)</f>
        <v/>
      </c>
      <c r="M691" s="43" t="str">
        <f>IF(SUM(S691:AB691)=0,"",SUM(S691:AB691))</f>
        <v/>
      </c>
      <c r="N691" s="43" t="str">
        <f>IF(SUM(AC691:AG691)=0,"",SUM(AC691:AG691))</f>
        <v/>
      </c>
      <c r="O691" s="43" t="str">
        <f>IF(SUM(AH691:AL691)=0,"",SUM(AH691:AL691))</f>
        <v/>
      </c>
      <c r="P691" s="32"/>
      <c r="Q691" s="32"/>
      <c r="R691" s="48" t="s">
        <v>171</v>
      </c>
      <c r="S691" s="50" t="s">
        <v>171</v>
      </c>
      <c r="T691" s="50" t="s">
        <v>171</v>
      </c>
      <c r="U691" s="50" t="s">
        <v>171</v>
      </c>
      <c r="V691" s="50" t="s">
        <v>171</v>
      </c>
      <c r="W691" s="50" t="s">
        <v>171</v>
      </c>
      <c r="X691" s="50" t="s">
        <v>171</v>
      </c>
      <c r="Y691" s="50" t="s">
        <v>171</v>
      </c>
      <c r="Z691" s="50" t="s">
        <v>171</v>
      </c>
      <c r="AA691" s="50" t="s">
        <v>171</v>
      </c>
      <c r="AB691" s="50" t="s">
        <v>171</v>
      </c>
      <c r="AC691" s="50" t="s">
        <v>171</v>
      </c>
      <c r="AD691" s="50" t="s">
        <v>171</v>
      </c>
      <c r="AE691" s="50" t="s">
        <v>171</v>
      </c>
      <c r="AF691" s="50" t="s">
        <v>171</v>
      </c>
      <c r="AG691" s="50" t="s">
        <v>171</v>
      </c>
      <c r="AH691" s="50" t="s">
        <v>171</v>
      </c>
      <c r="AI691" s="50" t="s">
        <v>171</v>
      </c>
      <c r="AJ691" s="50" t="s">
        <v>171</v>
      </c>
      <c r="AK691" s="50" t="s">
        <v>171</v>
      </c>
      <c r="AL691" s="50" t="s">
        <v>171</v>
      </c>
    </row>
    <row r="692" spans="2:38">
      <c r="B692" s="26">
        <v>56</v>
      </c>
      <c r="C692" t="s">
        <v>8</v>
      </c>
      <c r="D692" s="6" t="str">
        <f t="shared" si="937"/>
        <v>ELE</v>
      </c>
      <c r="E692" s="11" t="s">
        <v>77</v>
      </c>
      <c r="F692" s="6" t="str">
        <f t="shared" si="926"/>
        <v>SI</v>
      </c>
      <c r="G692" s="22" t="str">
        <f t="shared" si="938"/>
        <v>PASTI</v>
      </c>
      <c r="H692" t="s">
        <v>47</v>
      </c>
      <c r="I692" s="42">
        <f t="shared" si="933"/>
        <v>5.25</v>
      </c>
      <c r="J692" s="42">
        <f t="shared" si="933"/>
        <v>5.25</v>
      </c>
      <c r="K692" s="42">
        <f t="shared" si="933"/>
        <v>5.25</v>
      </c>
      <c r="L692" s="42">
        <f>IF(R692="","",R692/4)</f>
        <v>5.25</v>
      </c>
      <c r="M692" s="43">
        <f t="shared" ref="M692" si="939">IF(SUM(S692:AB692)=0,"",SUM(S692:AB692))</f>
        <v>125</v>
      </c>
      <c r="N692" s="43" t="str">
        <f t="shared" ref="N692" si="940">IF(SUM(AC692:AG692)=0,"",SUM(AC692:AG692))</f>
        <v/>
      </c>
      <c r="O692" s="43" t="str">
        <f t="shared" ref="O692" si="941">IF(SUM(AH692:AL692)=0,"",SUM(AH692:AL692))</f>
        <v/>
      </c>
      <c r="P692" s="32"/>
      <c r="Q692" s="32"/>
      <c r="R692" s="48">
        <v>21</v>
      </c>
      <c r="S692" s="50">
        <v>114</v>
      </c>
      <c r="T692" s="50" t="s">
        <v>171</v>
      </c>
      <c r="U692" s="50" t="s">
        <v>171</v>
      </c>
      <c r="V692" s="50" t="s">
        <v>171</v>
      </c>
      <c r="W692" s="50">
        <v>5</v>
      </c>
      <c r="X692" s="50">
        <v>6</v>
      </c>
      <c r="Y692" s="50" t="s">
        <v>171</v>
      </c>
      <c r="Z692" s="50" t="s">
        <v>171</v>
      </c>
      <c r="AA692" s="50" t="s">
        <v>171</v>
      </c>
      <c r="AB692" s="50" t="s">
        <v>171</v>
      </c>
      <c r="AC692" s="50" t="s">
        <v>171</v>
      </c>
      <c r="AD692" s="50" t="s">
        <v>171</v>
      </c>
      <c r="AE692" s="50" t="s">
        <v>171</v>
      </c>
      <c r="AF692" s="50" t="s">
        <v>171</v>
      </c>
      <c r="AG692" s="50" t="s">
        <v>171</v>
      </c>
      <c r="AH692" s="50" t="s">
        <v>171</v>
      </c>
      <c r="AI692" s="50" t="s">
        <v>171</v>
      </c>
      <c r="AJ692" s="50" t="s">
        <v>171</v>
      </c>
      <c r="AK692" s="50" t="s">
        <v>171</v>
      </c>
      <c r="AL692" s="50" t="s">
        <v>171</v>
      </c>
    </row>
    <row r="693" spans="2:38">
      <c r="B693" s="26"/>
      <c r="C693" s="23" t="s">
        <v>93</v>
      </c>
      <c r="D693" s="6" t="str">
        <f t="shared" si="937"/>
        <v>ELE</v>
      </c>
      <c r="E693" s="11" t="s">
        <v>78</v>
      </c>
      <c r="F693" s="6" t="str">
        <f t="shared" si="926"/>
        <v>SI</v>
      </c>
      <c r="G693" s="22" t="str">
        <f t="shared" si="938"/>
        <v>PASTI</v>
      </c>
      <c r="H693" t="s">
        <v>48</v>
      </c>
      <c r="I693" s="42" t="str">
        <f>IF(SUM(I694:I696)=0,"",SUM(I694:I696))</f>
        <v/>
      </c>
      <c r="J693" s="42" t="str">
        <f t="shared" ref="J693:K693" si="942">IF(SUM(J694:J696)=0,"",SUM(J694:J696))</f>
        <v/>
      </c>
      <c r="K693" s="42" t="str">
        <f t="shared" si="942"/>
        <v/>
      </c>
      <c r="L693" s="42" t="str">
        <f>IF(SUM(L694:L696)=0,"",SUM(L694:L696))</f>
        <v/>
      </c>
      <c r="M693" s="43" t="str">
        <f>IF(SUM(M694:M696)=0,"",SUM(M694:M696))</f>
        <v/>
      </c>
      <c r="N693" s="43">
        <f>IF(SUM(N694:N696)=0,"",SUM(N694:N696))</f>
        <v>10</v>
      </c>
      <c r="O693" s="43" t="str">
        <f>IF(SUM(O694:O696)=0,"",SUM(O694:O696))</f>
        <v/>
      </c>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row>
    <row r="694" spans="2:38">
      <c r="B694" s="26">
        <v>61</v>
      </c>
      <c r="C694" s="29" t="s">
        <v>4</v>
      </c>
      <c r="D694" s="6" t="s">
        <v>90</v>
      </c>
      <c r="E694" s="27"/>
      <c r="F694" s="6" t="str">
        <f t="shared" si="926"/>
        <v>SI</v>
      </c>
      <c r="G694" s="6" t="s">
        <v>90</v>
      </c>
      <c r="H694" s="28"/>
      <c r="I694" s="33" t="str">
        <f t="shared" ref="I694:K702" si="943">$L694</f>
        <v/>
      </c>
      <c r="J694" s="33" t="str">
        <f t="shared" si="943"/>
        <v/>
      </c>
      <c r="K694" s="33" t="str">
        <f t="shared" si="943"/>
        <v/>
      </c>
      <c r="L694" s="33" t="str">
        <f t="shared" ref="L694:L699" si="944">IF(R694="","",R694/4)</f>
        <v/>
      </c>
      <c r="M694" s="33" t="str">
        <f t="shared" ref="M694:M699" si="945">IF(SUM(S694:AB694)=0,"",SUM(S694:AB694))</f>
        <v/>
      </c>
      <c r="N694" s="33">
        <f t="shared" ref="N694:N699" si="946">IF(SUM(AC694:AG694)=0,"",SUM(AC694:AG694))</f>
        <v>10</v>
      </c>
      <c r="O694" s="33" t="str">
        <f t="shared" ref="O694:O699" si="947">IF(SUM(AH694:AL694)=0,"",SUM(AH694:AL694))</f>
        <v/>
      </c>
      <c r="P694" s="33"/>
      <c r="Q694" s="33"/>
      <c r="R694" s="48" t="s">
        <v>171</v>
      </c>
      <c r="S694" s="50" t="s">
        <v>171</v>
      </c>
      <c r="T694" s="50" t="s">
        <v>171</v>
      </c>
      <c r="U694" s="50" t="s">
        <v>171</v>
      </c>
      <c r="V694" s="50" t="s">
        <v>171</v>
      </c>
      <c r="W694" s="50" t="s">
        <v>171</v>
      </c>
      <c r="X694" s="50" t="s">
        <v>171</v>
      </c>
      <c r="Y694" s="50" t="s">
        <v>171</v>
      </c>
      <c r="Z694" s="50" t="s">
        <v>171</v>
      </c>
      <c r="AA694" s="50" t="s">
        <v>171</v>
      </c>
      <c r="AB694" s="50" t="s">
        <v>171</v>
      </c>
      <c r="AC694" s="50">
        <v>10</v>
      </c>
      <c r="AD694" s="50" t="s">
        <v>171</v>
      </c>
      <c r="AE694" s="50" t="s">
        <v>171</v>
      </c>
      <c r="AF694" s="50" t="s">
        <v>171</v>
      </c>
      <c r="AG694" s="50" t="s">
        <v>171</v>
      </c>
      <c r="AH694" s="50" t="s">
        <v>171</v>
      </c>
      <c r="AI694" s="50" t="s">
        <v>171</v>
      </c>
      <c r="AJ694" s="50" t="s">
        <v>171</v>
      </c>
      <c r="AK694" s="50" t="s">
        <v>171</v>
      </c>
      <c r="AL694" s="50" t="s">
        <v>171</v>
      </c>
    </row>
    <row r="695" spans="2:38">
      <c r="B695" s="26">
        <v>71</v>
      </c>
      <c r="C695" s="29" t="s">
        <v>10</v>
      </c>
      <c r="D695" s="6" t="s">
        <v>90</v>
      </c>
      <c r="E695" s="27"/>
      <c r="F695" s="6" t="str">
        <f t="shared" si="926"/>
        <v>SI</v>
      </c>
      <c r="G695" s="6" t="s">
        <v>90</v>
      </c>
      <c r="H695" s="28"/>
      <c r="I695" s="33" t="str">
        <f t="shared" si="943"/>
        <v/>
      </c>
      <c r="J695" s="33" t="str">
        <f t="shared" si="943"/>
        <v/>
      </c>
      <c r="K695" s="33" t="str">
        <f t="shared" si="943"/>
        <v/>
      </c>
      <c r="L695" s="33" t="str">
        <f t="shared" si="944"/>
        <v/>
      </c>
      <c r="M695" s="33" t="str">
        <f t="shared" si="945"/>
        <v/>
      </c>
      <c r="N695" s="33" t="str">
        <f t="shared" si="946"/>
        <v/>
      </c>
      <c r="O695" s="33" t="str">
        <f t="shared" si="947"/>
        <v/>
      </c>
      <c r="P695" s="33"/>
      <c r="Q695" s="33"/>
      <c r="R695" s="48" t="s">
        <v>171</v>
      </c>
      <c r="S695" s="50" t="s">
        <v>171</v>
      </c>
      <c r="T695" s="50" t="s">
        <v>171</v>
      </c>
      <c r="U695" s="50" t="s">
        <v>171</v>
      </c>
      <c r="V695" s="50" t="s">
        <v>171</v>
      </c>
      <c r="W695" s="50" t="s">
        <v>171</v>
      </c>
      <c r="X695" s="50" t="s">
        <v>171</v>
      </c>
      <c r="Y695" s="50" t="s">
        <v>171</v>
      </c>
      <c r="Z695" s="50" t="s">
        <v>171</v>
      </c>
      <c r="AA695" s="50" t="s">
        <v>171</v>
      </c>
      <c r="AB695" s="50" t="s">
        <v>171</v>
      </c>
      <c r="AC695" s="50" t="s">
        <v>171</v>
      </c>
      <c r="AD695" s="50" t="s">
        <v>171</v>
      </c>
      <c r="AE695" s="50" t="s">
        <v>171</v>
      </c>
      <c r="AF695" s="50" t="s">
        <v>171</v>
      </c>
      <c r="AG695" s="50" t="s">
        <v>171</v>
      </c>
      <c r="AH695" s="50" t="s">
        <v>171</v>
      </c>
      <c r="AI695" s="50" t="s">
        <v>171</v>
      </c>
      <c r="AJ695" s="50" t="s">
        <v>171</v>
      </c>
      <c r="AK695" s="50" t="s">
        <v>171</v>
      </c>
      <c r="AL695" s="50" t="s">
        <v>171</v>
      </c>
    </row>
    <row r="696" spans="2:38">
      <c r="B696" s="26">
        <v>76</v>
      </c>
      <c r="C696" s="29" t="s">
        <v>101</v>
      </c>
      <c r="D696" s="6" t="s">
        <v>90</v>
      </c>
      <c r="E696" s="27"/>
      <c r="F696" s="6" t="str">
        <f t="shared" si="926"/>
        <v>SI</v>
      </c>
      <c r="G696" s="6" t="s">
        <v>90</v>
      </c>
      <c r="H696" s="28"/>
      <c r="I696" s="33" t="str">
        <f t="shared" si="943"/>
        <v/>
      </c>
      <c r="J696" s="33" t="str">
        <f t="shared" si="943"/>
        <v/>
      </c>
      <c r="K696" s="33" t="str">
        <f t="shared" si="943"/>
        <v/>
      </c>
      <c r="L696" s="33" t="str">
        <f t="shared" si="944"/>
        <v/>
      </c>
      <c r="M696" s="33" t="str">
        <f t="shared" si="945"/>
        <v/>
      </c>
      <c r="N696" s="33" t="str">
        <f t="shared" si="946"/>
        <v/>
      </c>
      <c r="O696" s="33" t="str">
        <f t="shared" si="947"/>
        <v/>
      </c>
      <c r="P696" s="33"/>
      <c r="Q696" s="33"/>
      <c r="R696" s="48" t="s">
        <v>171</v>
      </c>
      <c r="S696" s="50" t="s">
        <v>171</v>
      </c>
      <c r="T696" s="50" t="s">
        <v>171</v>
      </c>
      <c r="U696" s="50" t="s">
        <v>171</v>
      </c>
      <c r="V696" s="50" t="s">
        <v>171</v>
      </c>
      <c r="W696" s="50" t="s">
        <v>171</v>
      </c>
      <c r="X696" s="50" t="s">
        <v>171</v>
      </c>
      <c r="Y696" s="50" t="s">
        <v>171</v>
      </c>
      <c r="Z696" s="50" t="s">
        <v>171</v>
      </c>
      <c r="AA696" s="50" t="s">
        <v>171</v>
      </c>
      <c r="AB696" s="50" t="s">
        <v>171</v>
      </c>
      <c r="AC696" s="50" t="s">
        <v>171</v>
      </c>
      <c r="AD696" s="50" t="s">
        <v>171</v>
      </c>
      <c r="AE696" s="50" t="s">
        <v>171</v>
      </c>
      <c r="AF696" s="50" t="s">
        <v>171</v>
      </c>
      <c r="AG696" s="50" t="s">
        <v>171</v>
      </c>
      <c r="AH696" s="50" t="s">
        <v>171</v>
      </c>
      <c r="AI696" s="50" t="s">
        <v>171</v>
      </c>
      <c r="AJ696" s="50" t="s">
        <v>171</v>
      </c>
      <c r="AK696" s="50" t="s">
        <v>171</v>
      </c>
      <c r="AL696" s="50" t="s">
        <v>171</v>
      </c>
    </row>
    <row r="697" spans="2:38">
      <c r="B697" s="26">
        <v>81</v>
      </c>
      <c r="C697" t="s">
        <v>12</v>
      </c>
      <c r="D697" s="6" t="str">
        <f t="shared" ref="D697:D700" si="948">IF(SUM(I697:O697)=0,"\I: ","ELE")</f>
        <v>ELE</v>
      </c>
      <c r="E697" s="11" t="s">
        <v>74</v>
      </c>
      <c r="F697" s="6" t="str">
        <f t="shared" si="926"/>
        <v>SI</v>
      </c>
      <c r="G697" s="22" t="str">
        <f t="shared" ref="G697:G700" si="949">$G$7</f>
        <v>PASTI</v>
      </c>
      <c r="H697" t="s">
        <v>44</v>
      </c>
      <c r="I697" s="42">
        <f t="shared" si="943"/>
        <v>19.425000000000001</v>
      </c>
      <c r="J697" s="42">
        <f t="shared" si="943"/>
        <v>19.425000000000001</v>
      </c>
      <c r="K697" s="42">
        <f t="shared" si="943"/>
        <v>19.425000000000001</v>
      </c>
      <c r="L697" s="42">
        <f t="shared" si="944"/>
        <v>19.425000000000001</v>
      </c>
      <c r="M697" s="43">
        <f t="shared" si="945"/>
        <v>1.2</v>
      </c>
      <c r="N697" s="43">
        <f t="shared" si="946"/>
        <v>69</v>
      </c>
      <c r="O697" s="43" t="str">
        <f t="shared" si="947"/>
        <v/>
      </c>
      <c r="P697" s="32"/>
      <c r="Q697" s="32"/>
      <c r="R697" s="48">
        <v>77.7</v>
      </c>
      <c r="S697" s="50">
        <v>1.2</v>
      </c>
      <c r="T697" s="50" t="s">
        <v>171</v>
      </c>
      <c r="U697" s="50" t="s">
        <v>171</v>
      </c>
      <c r="V697" s="50" t="s">
        <v>171</v>
      </c>
      <c r="W697" s="50" t="s">
        <v>171</v>
      </c>
      <c r="X697" s="50" t="s">
        <v>171</v>
      </c>
      <c r="Y697" s="50" t="s">
        <v>171</v>
      </c>
      <c r="Z697" s="50" t="s">
        <v>171</v>
      </c>
      <c r="AA697" s="50" t="s">
        <v>171</v>
      </c>
      <c r="AB697" s="50" t="s">
        <v>171</v>
      </c>
      <c r="AC697" s="50" t="s">
        <v>171</v>
      </c>
      <c r="AD697" s="50" t="s">
        <v>171</v>
      </c>
      <c r="AE697" s="50" t="s">
        <v>171</v>
      </c>
      <c r="AF697" s="50" t="s">
        <v>171</v>
      </c>
      <c r="AG697" s="50">
        <v>69</v>
      </c>
      <c r="AH697" s="50" t="s">
        <v>171</v>
      </c>
      <c r="AI697" s="50" t="s">
        <v>171</v>
      </c>
      <c r="AJ697" s="50" t="s">
        <v>171</v>
      </c>
      <c r="AK697" s="50" t="s">
        <v>171</v>
      </c>
      <c r="AL697" s="50" t="s">
        <v>171</v>
      </c>
    </row>
    <row r="698" spans="2:38">
      <c r="B698" s="26">
        <v>102</v>
      </c>
      <c r="C698" t="s">
        <v>13</v>
      </c>
      <c r="D698" s="6" t="str">
        <f t="shared" si="948"/>
        <v>ELE</v>
      </c>
      <c r="E698" s="11" t="s">
        <v>73</v>
      </c>
      <c r="F698" s="6" t="str">
        <f t="shared" si="926"/>
        <v>SI</v>
      </c>
      <c r="G698" s="22" t="str">
        <f t="shared" si="949"/>
        <v>PASTI</v>
      </c>
      <c r="H698" t="s">
        <v>43</v>
      </c>
      <c r="I698" s="42">
        <f t="shared" si="943"/>
        <v>8.35</v>
      </c>
      <c r="J698" s="42">
        <f t="shared" si="943"/>
        <v>8.35</v>
      </c>
      <c r="K698" s="42">
        <f t="shared" si="943"/>
        <v>8.35</v>
      </c>
      <c r="L698" s="42">
        <f t="shared" si="944"/>
        <v>8.35</v>
      </c>
      <c r="M698" s="43" t="str">
        <f t="shared" si="945"/>
        <v/>
      </c>
      <c r="N698" s="43" t="str">
        <f t="shared" si="946"/>
        <v/>
      </c>
      <c r="O698" s="43" t="str">
        <f t="shared" si="947"/>
        <v/>
      </c>
      <c r="P698" s="32"/>
      <c r="Q698" s="32"/>
      <c r="R698" s="48">
        <v>33.4</v>
      </c>
      <c r="S698" s="50" t="s">
        <v>171</v>
      </c>
      <c r="T698" s="50" t="s">
        <v>171</v>
      </c>
      <c r="U698" s="50" t="s">
        <v>171</v>
      </c>
      <c r="V698" s="50" t="s">
        <v>171</v>
      </c>
      <c r="W698" s="50" t="s">
        <v>171</v>
      </c>
      <c r="X698" s="50" t="s">
        <v>171</v>
      </c>
      <c r="Y698" s="50" t="s">
        <v>171</v>
      </c>
      <c r="Z698" s="50" t="s">
        <v>171</v>
      </c>
      <c r="AA698" s="50" t="s">
        <v>171</v>
      </c>
      <c r="AB698" s="50" t="s">
        <v>171</v>
      </c>
      <c r="AC698" s="50" t="s">
        <v>171</v>
      </c>
      <c r="AD698" s="50" t="s">
        <v>171</v>
      </c>
      <c r="AE698" s="50" t="s">
        <v>171</v>
      </c>
      <c r="AF698" s="50" t="s">
        <v>171</v>
      </c>
      <c r="AG698" s="50" t="s">
        <v>171</v>
      </c>
      <c r="AH698" s="50" t="s">
        <v>171</v>
      </c>
      <c r="AI698" s="50" t="s">
        <v>171</v>
      </c>
      <c r="AJ698" s="50" t="s">
        <v>171</v>
      </c>
      <c r="AK698" s="50" t="s">
        <v>171</v>
      </c>
      <c r="AL698" s="50" t="s">
        <v>171</v>
      </c>
    </row>
    <row r="699" spans="2:38">
      <c r="B699" s="26">
        <v>119</v>
      </c>
      <c r="C699" t="s">
        <v>1</v>
      </c>
      <c r="D699" s="6" t="str">
        <f t="shared" si="948"/>
        <v xml:space="preserve">\I: </v>
      </c>
      <c r="E699" s="11" t="s">
        <v>68</v>
      </c>
      <c r="F699" s="6" t="str">
        <f t="shared" si="926"/>
        <v>SI</v>
      </c>
      <c r="G699" s="22" t="str">
        <f t="shared" si="949"/>
        <v>PASTI</v>
      </c>
      <c r="H699" s="6" t="s">
        <v>38</v>
      </c>
      <c r="I699" s="42" t="str">
        <f t="shared" si="943"/>
        <v/>
      </c>
      <c r="J699" s="42" t="str">
        <f t="shared" si="943"/>
        <v/>
      </c>
      <c r="K699" s="42" t="str">
        <f t="shared" si="943"/>
        <v/>
      </c>
      <c r="L699" s="42" t="str">
        <f t="shared" si="944"/>
        <v/>
      </c>
      <c r="M699" s="43" t="str">
        <f t="shared" si="945"/>
        <v/>
      </c>
      <c r="N699" s="43" t="str">
        <f t="shared" si="946"/>
        <v/>
      </c>
      <c r="O699" s="43" t="str">
        <f t="shared" si="947"/>
        <v/>
      </c>
      <c r="P699" s="32"/>
      <c r="Q699" s="32"/>
      <c r="R699" s="48" t="s">
        <v>171</v>
      </c>
      <c r="S699" s="50" t="s">
        <v>171</v>
      </c>
      <c r="T699" s="50" t="s">
        <v>171</v>
      </c>
      <c r="U699" s="50" t="s">
        <v>171</v>
      </c>
      <c r="V699" s="50" t="s">
        <v>171</v>
      </c>
      <c r="W699" s="50" t="s">
        <v>171</v>
      </c>
      <c r="X699" s="50" t="s">
        <v>171</v>
      </c>
      <c r="Y699" s="50" t="s">
        <v>171</v>
      </c>
      <c r="Z699" s="50" t="s">
        <v>171</v>
      </c>
      <c r="AA699" s="50" t="s">
        <v>171</v>
      </c>
      <c r="AB699" s="50" t="s">
        <v>171</v>
      </c>
      <c r="AC699" s="50" t="s">
        <v>171</v>
      </c>
      <c r="AD699" s="50" t="s">
        <v>171</v>
      </c>
      <c r="AE699" s="50" t="s">
        <v>171</v>
      </c>
      <c r="AF699" s="50" t="s">
        <v>171</v>
      </c>
      <c r="AG699" s="50" t="s">
        <v>171</v>
      </c>
      <c r="AH699" s="50" t="s">
        <v>171</v>
      </c>
      <c r="AI699" s="50" t="s">
        <v>171</v>
      </c>
      <c r="AJ699" s="50" t="s">
        <v>171</v>
      </c>
      <c r="AK699" s="50" t="s">
        <v>171</v>
      </c>
      <c r="AL699" s="50" t="s">
        <v>171</v>
      </c>
    </row>
    <row r="700" spans="2:38">
      <c r="B700" s="26"/>
      <c r="C700" t="s">
        <v>168</v>
      </c>
      <c r="D700" s="6" t="str">
        <f t="shared" si="948"/>
        <v>ELE</v>
      </c>
      <c r="E700" s="11" t="s">
        <v>69</v>
      </c>
      <c r="F700" s="6" t="str">
        <f t="shared" si="926"/>
        <v>SI</v>
      </c>
      <c r="G700" s="22" t="str">
        <f t="shared" si="949"/>
        <v>PASTI</v>
      </c>
      <c r="H700" s="59" t="s">
        <v>39</v>
      </c>
      <c r="I700" s="42" t="str">
        <f>IF(SUM(I701:I702)=0,"",SUM(I701:I702))</f>
        <v/>
      </c>
      <c r="J700" s="42" t="str">
        <f t="shared" ref="J700:L700" si="950">IF(SUM(J701:J702)=0,"",SUM(J701:J702))</f>
        <v/>
      </c>
      <c r="K700" s="42" t="str">
        <f t="shared" si="950"/>
        <v/>
      </c>
      <c r="L700" s="42" t="str">
        <f t="shared" si="950"/>
        <v/>
      </c>
      <c r="M700" s="43">
        <f>IF(SUM(M701:M702)=0,"",SUM(M701:M702))</f>
        <v>2</v>
      </c>
      <c r="N700" s="43" t="str">
        <f t="shared" ref="N700:O700" si="951">IF(SUM(N701:N702)=0,"",SUM(N701:N702))</f>
        <v/>
      </c>
      <c r="O700" s="43" t="str">
        <f t="shared" si="951"/>
        <v/>
      </c>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row>
    <row r="701" spans="2:38">
      <c r="B701" s="26">
        <v>124</v>
      </c>
      <c r="C701" t="s">
        <v>3</v>
      </c>
      <c r="D701" s="6" t="s">
        <v>90</v>
      </c>
      <c r="E701" s="11"/>
      <c r="F701" s="6" t="str">
        <f t="shared" si="926"/>
        <v>SI</v>
      </c>
      <c r="G701" s="6" t="s">
        <v>90</v>
      </c>
      <c r="H701" s="6"/>
      <c r="I701" s="42" t="str">
        <f t="shared" si="943"/>
        <v/>
      </c>
      <c r="J701" s="42" t="str">
        <f t="shared" si="943"/>
        <v/>
      </c>
      <c r="K701" s="42" t="str">
        <f t="shared" si="943"/>
        <v/>
      </c>
      <c r="L701" s="42" t="str">
        <f t="shared" ref="L701:L702" si="952">IF(R701="","",R701/4)</f>
        <v/>
      </c>
      <c r="M701" s="43">
        <f t="shared" ref="M701" si="953">IF(SUM(S701:AB701)=0,"",SUM(S701:AB701))</f>
        <v>2</v>
      </c>
      <c r="N701" s="43" t="str">
        <f t="shared" ref="N701:N708" si="954">IF(SUM(AC701:AG701)=0,"",SUM(AC701:AG701))</f>
        <v/>
      </c>
      <c r="O701" s="43" t="str">
        <f t="shared" ref="O701:O708" si="955">IF(SUM(AH701:AL701)=0,"",SUM(AH701:AL701))</f>
        <v/>
      </c>
      <c r="P701" s="32"/>
      <c r="Q701" s="32"/>
      <c r="R701" s="48" t="s">
        <v>171</v>
      </c>
      <c r="S701" s="50" t="s">
        <v>171</v>
      </c>
      <c r="T701" s="50" t="s">
        <v>171</v>
      </c>
      <c r="U701" s="50" t="s">
        <v>171</v>
      </c>
      <c r="V701" s="50" t="s">
        <v>171</v>
      </c>
      <c r="W701" s="50" t="s">
        <v>171</v>
      </c>
      <c r="X701" s="50" t="s">
        <v>171</v>
      </c>
      <c r="Y701" s="50" t="s">
        <v>171</v>
      </c>
      <c r="Z701" s="50" t="s">
        <v>171</v>
      </c>
      <c r="AA701" s="50">
        <v>2</v>
      </c>
      <c r="AB701" s="50" t="s">
        <v>171</v>
      </c>
      <c r="AC701" s="50" t="s">
        <v>171</v>
      </c>
      <c r="AD701" s="50" t="s">
        <v>171</v>
      </c>
      <c r="AE701" s="50" t="s">
        <v>171</v>
      </c>
      <c r="AF701" s="50" t="s">
        <v>171</v>
      </c>
      <c r="AG701" s="50" t="s">
        <v>171</v>
      </c>
      <c r="AH701" s="50" t="s">
        <v>171</v>
      </c>
      <c r="AI701" s="50" t="s">
        <v>171</v>
      </c>
      <c r="AJ701" s="50" t="s">
        <v>171</v>
      </c>
      <c r="AK701" s="50" t="s">
        <v>171</v>
      </c>
      <c r="AL701" s="50" t="s">
        <v>171</v>
      </c>
    </row>
    <row r="702" spans="2:38">
      <c r="B702" s="26">
        <v>129</v>
      </c>
      <c r="C702" t="s">
        <v>4</v>
      </c>
      <c r="D702" s="6" t="s">
        <v>90</v>
      </c>
      <c r="E702" s="11"/>
      <c r="F702" s="6" t="str">
        <f t="shared" si="926"/>
        <v>SI</v>
      </c>
      <c r="G702" s="6" t="s">
        <v>90</v>
      </c>
      <c r="H702" s="6"/>
      <c r="I702" s="42" t="str">
        <f t="shared" si="943"/>
        <v/>
      </c>
      <c r="J702" s="42" t="str">
        <f t="shared" si="943"/>
        <v/>
      </c>
      <c r="K702" s="42" t="str">
        <f t="shared" si="943"/>
        <v/>
      </c>
      <c r="L702" s="42" t="str">
        <f t="shared" si="952"/>
        <v/>
      </c>
      <c r="M702" s="43" t="str">
        <f t="shared" ref="M702:M708" si="956">IF(SUM(S702:AB702)=0,"",SUM(S702:AB702))</f>
        <v/>
      </c>
      <c r="N702" s="43" t="str">
        <f t="shared" si="954"/>
        <v/>
      </c>
      <c r="O702" s="43" t="str">
        <f t="shared" si="955"/>
        <v/>
      </c>
      <c r="P702" s="32"/>
      <c r="Q702" s="32"/>
      <c r="R702" s="48" t="s">
        <v>171</v>
      </c>
      <c r="S702" s="50" t="s">
        <v>171</v>
      </c>
      <c r="T702" s="50" t="s">
        <v>171</v>
      </c>
      <c r="U702" s="50" t="s">
        <v>171</v>
      </c>
      <c r="V702" s="50" t="s">
        <v>171</v>
      </c>
      <c r="W702" s="50" t="s">
        <v>171</v>
      </c>
      <c r="X702" s="50" t="s">
        <v>171</v>
      </c>
      <c r="Y702" s="50" t="s">
        <v>171</v>
      </c>
      <c r="Z702" s="50" t="s">
        <v>171</v>
      </c>
      <c r="AA702" s="50" t="s">
        <v>171</v>
      </c>
      <c r="AB702" s="50" t="s">
        <v>171</v>
      </c>
      <c r="AC702" s="50" t="s">
        <v>171</v>
      </c>
      <c r="AD702" s="50" t="s">
        <v>171</v>
      </c>
      <c r="AE702" s="50" t="s">
        <v>171</v>
      </c>
      <c r="AF702" s="50" t="s">
        <v>171</v>
      </c>
      <c r="AG702" s="50" t="s">
        <v>171</v>
      </c>
      <c r="AH702" s="50" t="s">
        <v>171</v>
      </c>
      <c r="AI702" s="50" t="s">
        <v>171</v>
      </c>
      <c r="AJ702" s="50" t="s">
        <v>171</v>
      </c>
      <c r="AK702" s="50" t="s">
        <v>171</v>
      </c>
      <c r="AL702" s="50" t="s">
        <v>171</v>
      </c>
    </row>
    <row r="703" spans="2:38">
      <c r="B703" s="26">
        <v>135</v>
      </c>
      <c r="C703" s="11" t="s">
        <v>16</v>
      </c>
      <c r="D703" s="6" t="str">
        <f t="shared" ref="D703:D708" si="957">IF(SUM(I703:O703)=0,"\I: ","ELE")</f>
        <v>ELE</v>
      </c>
      <c r="E703" s="11" t="s">
        <v>82</v>
      </c>
      <c r="F703" s="6" t="str">
        <f t="shared" si="926"/>
        <v>SI</v>
      </c>
      <c r="G703" s="22" t="str">
        <f t="shared" ref="G703:G708" si="958">$G$7</f>
        <v>PASTI</v>
      </c>
      <c r="H703" s="6" t="s">
        <v>52</v>
      </c>
      <c r="I703" s="42" t="s">
        <v>224</v>
      </c>
      <c r="J703" s="42" t="s">
        <v>224</v>
      </c>
      <c r="K703" s="42" t="s">
        <v>224</v>
      </c>
      <c r="L703" s="42" t="str">
        <f>IF(R703="","",R703)</f>
        <v/>
      </c>
      <c r="M703" s="43" t="str">
        <f t="shared" si="956"/>
        <v/>
      </c>
      <c r="N703" s="43">
        <f t="shared" si="954"/>
        <v>5</v>
      </c>
      <c r="O703" s="43">
        <f t="shared" si="955"/>
        <v>2.2999999999999998</v>
      </c>
      <c r="P703" s="32"/>
      <c r="Q703" s="32"/>
      <c r="R703" s="48" t="s">
        <v>171</v>
      </c>
      <c r="S703" s="50" t="s">
        <v>171</v>
      </c>
      <c r="T703" s="50" t="s">
        <v>171</v>
      </c>
      <c r="U703" s="50" t="s">
        <v>171</v>
      </c>
      <c r="V703" s="50" t="s">
        <v>171</v>
      </c>
      <c r="W703" s="50" t="s">
        <v>171</v>
      </c>
      <c r="X703" s="50" t="s">
        <v>171</v>
      </c>
      <c r="Y703" s="50" t="s">
        <v>171</v>
      </c>
      <c r="Z703" s="50" t="s">
        <v>171</v>
      </c>
      <c r="AA703" s="50" t="s">
        <v>171</v>
      </c>
      <c r="AB703" s="50" t="s">
        <v>171</v>
      </c>
      <c r="AC703" s="50" t="s">
        <v>171</v>
      </c>
      <c r="AD703" s="50" t="s">
        <v>171</v>
      </c>
      <c r="AE703" s="50">
        <v>4</v>
      </c>
      <c r="AF703" s="50" t="s">
        <v>171</v>
      </c>
      <c r="AG703" s="50">
        <v>1</v>
      </c>
      <c r="AH703" s="50" t="s">
        <v>171</v>
      </c>
      <c r="AI703" s="50" t="s">
        <v>171</v>
      </c>
      <c r="AJ703" s="50">
        <v>2.2999999999999998</v>
      </c>
      <c r="AK703" s="50" t="s">
        <v>171</v>
      </c>
      <c r="AL703" s="50" t="s">
        <v>171</v>
      </c>
    </row>
    <row r="704" spans="2:38">
      <c r="B704" s="26">
        <v>140</v>
      </c>
      <c r="C704" s="11" t="s">
        <v>17</v>
      </c>
      <c r="D704" s="6" t="str">
        <f t="shared" si="957"/>
        <v xml:space="preserve">\I: </v>
      </c>
      <c r="E704" s="11" t="s">
        <v>81</v>
      </c>
      <c r="F704" s="6" t="str">
        <f t="shared" si="926"/>
        <v>SI</v>
      </c>
      <c r="G704" s="22" t="str">
        <f t="shared" si="958"/>
        <v>PASTI</v>
      </c>
      <c r="H704" s="6" t="s">
        <v>51</v>
      </c>
      <c r="I704" s="42" t="s">
        <v>224</v>
      </c>
      <c r="J704" s="42" t="s">
        <v>224</v>
      </c>
      <c r="K704" s="42" t="s">
        <v>224</v>
      </c>
      <c r="L704" s="42" t="str">
        <f t="shared" ref="L704:L708" si="959">IF(R704="","",R704)</f>
        <v/>
      </c>
      <c r="M704" s="43" t="str">
        <f t="shared" si="956"/>
        <v/>
      </c>
      <c r="N704" s="43" t="str">
        <f t="shared" si="954"/>
        <v/>
      </c>
      <c r="O704" s="43" t="str">
        <f t="shared" si="955"/>
        <v/>
      </c>
      <c r="P704" s="32"/>
      <c r="Q704" s="32"/>
      <c r="R704" s="48" t="s">
        <v>171</v>
      </c>
      <c r="S704" s="50" t="s">
        <v>171</v>
      </c>
      <c r="T704" s="50" t="s">
        <v>171</v>
      </c>
      <c r="U704" s="50" t="s">
        <v>171</v>
      </c>
      <c r="V704" s="50" t="s">
        <v>171</v>
      </c>
      <c r="W704" s="50" t="s">
        <v>171</v>
      </c>
      <c r="X704" s="50" t="s">
        <v>171</v>
      </c>
      <c r="Y704" s="50" t="s">
        <v>171</v>
      </c>
      <c r="Z704" s="50" t="s">
        <v>171</v>
      </c>
      <c r="AA704" s="50" t="s">
        <v>171</v>
      </c>
      <c r="AB704" s="50" t="s">
        <v>171</v>
      </c>
      <c r="AC704" s="50" t="s">
        <v>171</v>
      </c>
      <c r="AD704" s="50" t="s">
        <v>171</v>
      </c>
      <c r="AE704" s="50" t="s">
        <v>171</v>
      </c>
      <c r="AF704" s="50" t="s">
        <v>171</v>
      </c>
      <c r="AG704" s="50" t="s">
        <v>171</v>
      </c>
      <c r="AH704" s="50" t="s">
        <v>171</v>
      </c>
      <c r="AI704" s="50" t="s">
        <v>171</v>
      </c>
      <c r="AJ704" s="50" t="s">
        <v>171</v>
      </c>
      <c r="AK704" s="50" t="s">
        <v>171</v>
      </c>
      <c r="AL704" s="50" t="s">
        <v>171</v>
      </c>
    </row>
    <row r="705" spans="2:38">
      <c r="B705" s="26">
        <v>145</v>
      </c>
      <c r="C705" s="11" t="s">
        <v>18</v>
      </c>
      <c r="D705" s="6" t="str">
        <f t="shared" si="957"/>
        <v>ELE</v>
      </c>
      <c r="E705" s="11" t="s">
        <v>79</v>
      </c>
      <c r="F705" s="6" t="str">
        <f t="shared" si="926"/>
        <v>SI</v>
      </c>
      <c r="G705" s="22" t="str">
        <f t="shared" si="958"/>
        <v>PASTI</v>
      </c>
      <c r="H705" s="6" t="s">
        <v>49</v>
      </c>
      <c r="I705" s="42" t="s">
        <v>224</v>
      </c>
      <c r="J705" s="42" t="s">
        <v>224</v>
      </c>
      <c r="K705" s="42" t="s">
        <v>224</v>
      </c>
      <c r="L705" s="42" t="str">
        <f t="shared" si="959"/>
        <v/>
      </c>
      <c r="M705" s="43">
        <f t="shared" si="956"/>
        <v>12</v>
      </c>
      <c r="N705" s="43">
        <f t="shared" si="954"/>
        <v>226</v>
      </c>
      <c r="O705" s="43">
        <f t="shared" si="955"/>
        <v>20</v>
      </c>
      <c r="P705" s="32"/>
      <c r="Q705" s="32"/>
      <c r="R705" s="48" t="s">
        <v>171</v>
      </c>
      <c r="S705" s="50" t="s">
        <v>171</v>
      </c>
      <c r="T705" s="50" t="s">
        <v>171</v>
      </c>
      <c r="U705" s="50" t="s">
        <v>171</v>
      </c>
      <c r="V705" s="50" t="s">
        <v>171</v>
      </c>
      <c r="W705" s="50">
        <v>0.1</v>
      </c>
      <c r="X705" s="50">
        <v>0.15000000000000002</v>
      </c>
      <c r="Y705" s="50">
        <v>0.44999999999999996</v>
      </c>
      <c r="Z705" s="50">
        <v>0.30000000000000004</v>
      </c>
      <c r="AA705" s="50">
        <v>3</v>
      </c>
      <c r="AB705" s="50">
        <v>8</v>
      </c>
      <c r="AC705" s="50">
        <v>45.000000000000007</v>
      </c>
      <c r="AD705" s="50">
        <v>85</v>
      </c>
      <c r="AE705" s="50">
        <v>45</v>
      </c>
      <c r="AF705" s="50">
        <v>36</v>
      </c>
      <c r="AG705" s="50">
        <v>15</v>
      </c>
      <c r="AH705" s="50" t="s">
        <v>171</v>
      </c>
      <c r="AI705" s="50">
        <v>20</v>
      </c>
      <c r="AJ705" s="50" t="s">
        <v>171</v>
      </c>
      <c r="AK705" s="50" t="s">
        <v>171</v>
      </c>
      <c r="AL705" s="50" t="s">
        <v>171</v>
      </c>
    </row>
    <row r="706" spans="2:38">
      <c r="B706" s="26">
        <v>150</v>
      </c>
      <c r="C706" s="11" t="s">
        <v>19</v>
      </c>
      <c r="D706" s="6" t="str">
        <f t="shared" si="957"/>
        <v xml:space="preserve">\I: </v>
      </c>
      <c r="E706" s="11" t="s">
        <v>80</v>
      </c>
      <c r="F706" s="6" t="str">
        <f t="shared" si="926"/>
        <v>SI</v>
      </c>
      <c r="G706" s="22" t="str">
        <f t="shared" si="958"/>
        <v>PASTI</v>
      </c>
      <c r="H706" s="6" t="s">
        <v>50</v>
      </c>
      <c r="I706" s="42" t="s">
        <v>224</v>
      </c>
      <c r="J706" s="42" t="s">
        <v>224</v>
      </c>
      <c r="K706" s="42" t="s">
        <v>224</v>
      </c>
      <c r="L706" s="42" t="str">
        <f t="shared" si="959"/>
        <v/>
      </c>
      <c r="M706" s="43" t="str">
        <f t="shared" si="956"/>
        <v/>
      </c>
      <c r="N706" s="43" t="str">
        <f t="shared" si="954"/>
        <v/>
      </c>
      <c r="O706" s="43" t="str">
        <f t="shared" si="955"/>
        <v/>
      </c>
      <c r="P706" s="32"/>
      <c r="Q706" s="32"/>
      <c r="R706" s="48" t="s">
        <v>171</v>
      </c>
      <c r="S706" s="50" t="s">
        <v>171</v>
      </c>
      <c r="T706" s="50" t="s">
        <v>171</v>
      </c>
      <c r="U706" s="50" t="s">
        <v>171</v>
      </c>
      <c r="V706" s="50" t="s">
        <v>171</v>
      </c>
      <c r="W706" s="50" t="s">
        <v>171</v>
      </c>
      <c r="X706" s="50" t="s">
        <v>171</v>
      </c>
      <c r="Y706" s="50" t="s">
        <v>171</v>
      </c>
      <c r="Z706" s="50" t="s">
        <v>171</v>
      </c>
      <c r="AA706" s="50" t="s">
        <v>171</v>
      </c>
      <c r="AB706" s="50" t="s">
        <v>171</v>
      </c>
      <c r="AC706" s="50" t="s">
        <v>171</v>
      </c>
      <c r="AD706" s="50" t="s">
        <v>171</v>
      </c>
      <c r="AE706" s="50" t="s">
        <v>171</v>
      </c>
      <c r="AF706" s="50" t="s">
        <v>171</v>
      </c>
      <c r="AG706" s="50" t="s">
        <v>171</v>
      </c>
      <c r="AH706" s="50" t="s">
        <v>171</v>
      </c>
      <c r="AI706" s="50" t="s">
        <v>171</v>
      </c>
      <c r="AJ706" s="50" t="s">
        <v>171</v>
      </c>
      <c r="AK706" s="50" t="s">
        <v>171</v>
      </c>
      <c r="AL706" s="50" t="s">
        <v>171</v>
      </c>
    </row>
    <row r="707" spans="2:38">
      <c r="B707" s="26">
        <v>155</v>
      </c>
      <c r="C707" s="11" t="s">
        <v>20</v>
      </c>
      <c r="D707" s="6" t="str">
        <f t="shared" si="957"/>
        <v xml:space="preserve">\I: </v>
      </c>
      <c r="E707" s="11" t="s">
        <v>72</v>
      </c>
      <c r="F707" s="6" t="str">
        <f t="shared" si="926"/>
        <v>SI</v>
      </c>
      <c r="G707" s="22" t="str">
        <f t="shared" si="958"/>
        <v>PASTI</v>
      </c>
      <c r="H707" s="6" t="s">
        <v>42</v>
      </c>
      <c r="I707" s="42" t="s">
        <v>224</v>
      </c>
      <c r="J707" s="42" t="s">
        <v>224</v>
      </c>
      <c r="K707" s="42" t="s">
        <v>224</v>
      </c>
      <c r="L707" s="42" t="str">
        <f t="shared" si="959"/>
        <v/>
      </c>
      <c r="M707" s="43" t="str">
        <f t="shared" si="956"/>
        <v/>
      </c>
      <c r="N707" s="43" t="str">
        <f t="shared" si="954"/>
        <v/>
      </c>
      <c r="O707" s="43" t="str">
        <f t="shared" si="955"/>
        <v/>
      </c>
      <c r="P707" s="32"/>
      <c r="Q707" s="32"/>
      <c r="R707" s="48" t="s">
        <v>171</v>
      </c>
      <c r="S707" s="50" t="s">
        <v>171</v>
      </c>
      <c r="T707" s="50" t="s">
        <v>171</v>
      </c>
      <c r="U707" s="50" t="s">
        <v>171</v>
      </c>
      <c r="V707" s="50" t="s">
        <v>171</v>
      </c>
      <c r="W707" s="50" t="s">
        <v>171</v>
      </c>
      <c r="X707" s="50" t="s">
        <v>171</v>
      </c>
      <c r="Y707" s="50" t="s">
        <v>171</v>
      </c>
      <c r="Z707" s="50" t="s">
        <v>171</v>
      </c>
      <c r="AA707" s="50" t="s">
        <v>171</v>
      </c>
      <c r="AB707" s="50" t="s">
        <v>171</v>
      </c>
      <c r="AC707" s="50" t="s">
        <v>171</v>
      </c>
      <c r="AD707" s="50" t="s">
        <v>171</v>
      </c>
      <c r="AE707" s="50" t="s">
        <v>171</v>
      </c>
      <c r="AF707" s="50" t="s">
        <v>171</v>
      </c>
      <c r="AG707" s="50" t="s">
        <v>171</v>
      </c>
      <c r="AH707" s="50" t="s">
        <v>171</v>
      </c>
      <c r="AI707" s="50" t="s">
        <v>171</v>
      </c>
      <c r="AJ707" s="50" t="s">
        <v>171</v>
      </c>
      <c r="AK707" s="50" t="s">
        <v>171</v>
      </c>
      <c r="AL707" s="50" t="s">
        <v>171</v>
      </c>
    </row>
    <row r="708" spans="2:38">
      <c r="B708" s="60">
        <v>160</v>
      </c>
      <c r="C708" s="61" t="s">
        <v>21</v>
      </c>
      <c r="D708" s="5" t="str">
        <f t="shared" si="957"/>
        <v xml:space="preserve">\I: </v>
      </c>
      <c r="E708" s="61" t="s">
        <v>170</v>
      </c>
      <c r="F708" s="5" t="str">
        <f t="shared" si="926"/>
        <v>SI</v>
      </c>
      <c r="G708" s="36" t="str">
        <f t="shared" si="958"/>
        <v>PASTI</v>
      </c>
      <c r="H708" s="5" t="s">
        <v>169</v>
      </c>
      <c r="I708" s="52" t="s">
        <v>224</v>
      </c>
      <c r="J708" s="52" t="s">
        <v>224</v>
      </c>
      <c r="K708" s="52" t="s">
        <v>224</v>
      </c>
      <c r="L708" s="52" t="str">
        <f t="shared" si="959"/>
        <v/>
      </c>
      <c r="M708" s="44" t="str">
        <f t="shared" si="956"/>
        <v/>
      </c>
      <c r="N708" s="44" t="str">
        <f t="shared" si="954"/>
        <v/>
      </c>
      <c r="O708" s="44" t="str">
        <f t="shared" si="955"/>
        <v/>
      </c>
      <c r="P708" s="32"/>
      <c r="Q708" s="32"/>
      <c r="R708" s="49" t="s">
        <v>171</v>
      </c>
      <c r="S708" s="51" t="s">
        <v>171</v>
      </c>
      <c r="T708" s="51" t="s">
        <v>171</v>
      </c>
      <c r="U708" s="51" t="s">
        <v>171</v>
      </c>
      <c r="V708" s="51" t="s">
        <v>171</v>
      </c>
      <c r="W708" s="51" t="s">
        <v>171</v>
      </c>
      <c r="X708" s="51" t="s">
        <v>171</v>
      </c>
      <c r="Y708" s="51" t="s">
        <v>171</v>
      </c>
      <c r="Z708" s="51" t="s">
        <v>171</v>
      </c>
      <c r="AA708" s="51" t="s">
        <v>171</v>
      </c>
      <c r="AB708" s="51" t="s">
        <v>171</v>
      </c>
      <c r="AC708" s="51" t="s">
        <v>171</v>
      </c>
      <c r="AD708" s="51" t="s">
        <v>171</v>
      </c>
      <c r="AE708" s="51" t="s">
        <v>171</v>
      </c>
      <c r="AF708" s="51" t="s">
        <v>171</v>
      </c>
      <c r="AG708" s="51" t="s">
        <v>171</v>
      </c>
      <c r="AH708" s="51" t="s">
        <v>171</v>
      </c>
      <c r="AI708" s="51" t="s">
        <v>171</v>
      </c>
      <c r="AJ708" s="51" t="s">
        <v>171</v>
      </c>
      <c r="AK708" s="51" t="s">
        <v>171</v>
      </c>
      <c r="AL708" s="51" t="s">
        <v>171</v>
      </c>
    </row>
    <row r="709" spans="2:38">
      <c r="B709" s="26">
        <v>9</v>
      </c>
      <c r="C709" t="s">
        <v>1</v>
      </c>
      <c r="D709" s="6" t="str">
        <f>IF(SUM(I709:O709)=0,"\I: ","ELE")</f>
        <v xml:space="preserve">\I: </v>
      </c>
      <c r="E709" s="11" t="s">
        <v>70</v>
      </c>
      <c r="F709" s="34" t="s">
        <v>127</v>
      </c>
      <c r="G709" s="22" t="str">
        <f>$G$7</f>
        <v>PASTI</v>
      </c>
      <c r="H709" s="22" t="s">
        <v>40</v>
      </c>
      <c r="I709" s="42" t="str">
        <f>$L709</f>
        <v/>
      </c>
      <c r="J709" s="42" t="str">
        <f>$L709</f>
        <v/>
      </c>
      <c r="K709" s="42" t="str">
        <f>$L709</f>
        <v/>
      </c>
      <c r="L709" s="42" t="str">
        <f>IF(R709="","",R709/4)</f>
        <v/>
      </c>
      <c r="M709" s="43" t="str">
        <f>IF(SUM(S709:AB709)=0,"",SUM(S709:AB709))</f>
        <v/>
      </c>
      <c r="N709" s="43" t="str">
        <f>IF(SUM(AC709:AG709)=0,"",SUM(AC709:AG709))</f>
        <v/>
      </c>
      <c r="O709" s="43" t="str">
        <f>IF(SUM(AH709:AL709)=0,"",SUM(AH709:AL709))</f>
        <v/>
      </c>
      <c r="P709" s="32"/>
      <c r="Q709" s="32"/>
      <c r="R709" s="48" t="s">
        <v>171</v>
      </c>
      <c r="S709" s="50" t="s">
        <v>171</v>
      </c>
      <c r="T709" s="50" t="s">
        <v>171</v>
      </c>
      <c r="U709" s="50" t="s">
        <v>171</v>
      </c>
      <c r="V709" s="50" t="s">
        <v>171</v>
      </c>
      <c r="W709" s="50" t="s">
        <v>171</v>
      </c>
      <c r="X709" s="50" t="s">
        <v>171</v>
      </c>
      <c r="Y709" s="50" t="s">
        <v>171</v>
      </c>
      <c r="Z709" s="50" t="s">
        <v>171</v>
      </c>
      <c r="AA709" s="50" t="s">
        <v>171</v>
      </c>
      <c r="AB709" s="50" t="s">
        <v>171</v>
      </c>
      <c r="AC709" s="50" t="s">
        <v>171</v>
      </c>
      <c r="AD709" s="50" t="s">
        <v>171</v>
      </c>
      <c r="AE709" s="50" t="s">
        <v>171</v>
      </c>
      <c r="AF709" s="50" t="s">
        <v>171</v>
      </c>
      <c r="AG709" s="50" t="s">
        <v>171</v>
      </c>
      <c r="AH709" s="50" t="s">
        <v>171</v>
      </c>
      <c r="AI709" s="50" t="s">
        <v>171</v>
      </c>
      <c r="AJ709" s="50" t="s">
        <v>171</v>
      </c>
      <c r="AK709" s="50" t="s">
        <v>171</v>
      </c>
      <c r="AL709" s="50" t="s">
        <v>171</v>
      </c>
    </row>
    <row r="710" spans="2:38">
      <c r="B710" s="26"/>
      <c r="C710" s="23" t="s">
        <v>92</v>
      </c>
      <c r="D710" s="6" t="str">
        <f t="shared" ref="D710" si="960">IF(SUM(I710:O710)=0,"\I: ","ELE")</f>
        <v>ELE</v>
      </c>
      <c r="E710" s="11" t="s">
        <v>71</v>
      </c>
      <c r="F710" s="6" t="str">
        <f>F709</f>
        <v>SK</v>
      </c>
      <c r="G710" s="22" t="str">
        <f>$G$7</f>
        <v>PASTI</v>
      </c>
      <c r="H710" t="s">
        <v>41</v>
      </c>
      <c r="I710" s="42">
        <f>IF(SUM(I711:I713)=0,"",SUM(I711:I713))</f>
        <v>51</v>
      </c>
      <c r="J710" s="42">
        <f t="shared" ref="J710:L710" si="961">IF(SUM(J711:J713)=0,"",SUM(J711:J713))</f>
        <v>51</v>
      </c>
      <c r="K710" s="42">
        <f t="shared" si="961"/>
        <v>51</v>
      </c>
      <c r="L710" s="42">
        <f t="shared" si="961"/>
        <v>51</v>
      </c>
      <c r="M710" s="43" t="str">
        <f>IF(SUM(M711:M713)=0,"",SUM(M711:M713))</f>
        <v/>
      </c>
      <c r="N710" s="43" t="str">
        <f t="shared" ref="N710:O710" si="962">IF(SUM(N711:N713)=0,"",SUM(N711:N713))</f>
        <v/>
      </c>
      <c r="O710" s="43" t="str">
        <f t="shared" si="962"/>
        <v/>
      </c>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row>
    <row r="711" spans="2:38">
      <c r="B711" s="26">
        <v>14</v>
      </c>
      <c r="C711" s="30" t="s">
        <v>2</v>
      </c>
      <c r="D711" s="6" t="s">
        <v>90</v>
      </c>
      <c r="E711" s="26"/>
      <c r="F711" s="6" t="str">
        <f t="shared" ref="F711:F735" si="963">F710</f>
        <v>SK</v>
      </c>
      <c r="G711" s="6" t="s">
        <v>90</v>
      </c>
      <c r="H711" s="28"/>
      <c r="I711" s="33" t="str">
        <f>$L711</f>
        <v/>
      </c>
      <c r="J711" s="33" t="str">
        <f t="shared" ref="I711:K713" si="964">$L711</f>
        <v/>
      </c>
      <c r="K711" s="33" t="str">
        <f t="shared" si="964"/>
        <v/>
      </c>
      <c r="L711" s="33" t="str">
        <f>IF(R711="","",R711/4)</f>
        <v/>
      </c>
      <c r="M711" s="33" t="str">
        <f>IF(SUM(S711:AB711)=0,"",SUM(S711:AB711))</f>
        <v/>
      </c>
      <c r="N711" s="33" t="str">
        <f>IF(SUM(AC711:AG711)=0,"",SUM(AC711:AG711))</f>
        <v/>
      </c>
      <c r="O711" s="33" t="str">
        <f>IF(SUM(AH711:AL711)=0,"",SUM(AH711:AL711))</f>
        <v/>
      </c>
      <c r="P711" s="33"/>
      <c r="Q711" s="33"/>
      <c r="R711" s="48" t="s">
        <v>171</v>
      </c>
      <c r="S711" s="50" t="s">
        <v>171</v>
      </c>
      <c r="T711" s="50" t="s">
        <v>171</v>
      </c>
      <c r="U711" s="50" t="s">
        <v>171</v>
      </c>
      <c r="V711" s="50" t="s">
        <v>171</v>
      </c>
      <c r="W711" s="50" t="s">
        <v>171</v>
      </c>
      <c r="X711" s="50" t="s">
        <v>171</v>
      </c>
      <c r="Y711" s="50" t="s">
        <v>171</v>
      </c>
      <c r="Z711" s="50" t="s">
        <v>171</v>
      </c>
      <c r="AA711" s="50" t="s">
        <v>171</v>
      </c>
      <c r="AB711" s="50" t="s">
        <v>171</v>
      </c>
      <c r="AC711" s="50" t="s">
        <v>171</v>
      </c>
      <c r="AD711" s="50" t="s">
        <v>171</v>
      </c>
      <c r="AE711" s="50" t="s">
        <v>171</v>
      </c>
      <c r="AF711" s="50" t="s">
        <v>171</v>
      </c>
      <c r="AG711" s="50" t="s">
        <v>171</v>
      </c>
      <c r="AH711" s="50" t="s">
        <v>171</v>
      </c>
      <c r="AI711" s="50" t="s">
        <v>171</v>
      </c>
      <c r="AJ711" s="50" t="s">
        <v>171</v>
      </c>
      <c r="AK711" s="50" t="s">
        <v>171</v>
      </c>
      <c r="AL711" s="50" t="s">
        <v>171</v>
      </c>
    </row>
    <row r="712" spans="2:38">
      <c r="B712" s="26">
        <v>19</v>
      </c>
      <c r="C712" s="30" t="s">
        <v>99</v>
      </c>
      <c r="D712" s="6" t="s">
        <v>90</v>
      </c>
      <c r="E712" s="26"/>
      <c r="F712" s="6" t="str">
        <f t="shared" si="963"/>
        <v>SK</v>
      </c>
      <c r="G712" s="6" t="s">
        <v>90</v>
      </c>
      <c r="H712" s="28"/>
      <c r="I712" s="33" t="str">
        <f t="shared" si="964"/>
        <v/>
      </c>
      <c r="J712" s="33" t="str">
        <f t="shared" si="964"/>
        <v/>
      </c>
      <c r="K712" s="33" t="str">
        <f t="shared" si="964"/>
        <v/>
      </c>
      <c r="L712" s="33" t="str">
        <f>IF(R712="","",R712/4)</f>
        <v/>
      </c>
      <c r="M712" s="33" t="str">
        <f t="shared" ref="M712:M713" si="965">IF(SUM(S712:AB712)=0,"",SUM(S712:AB712))</f>
        <v/>
      </c>
      <c r="N712" s="33" t="str">
        <f t="shared" ref="N712:N713" si="966">IF(SUM(AC712:AG712)=0,"",SUM(AC712:AG712))</f>
        <v/>
      </c>
      <c r="O712" s="33" t="str">
        <f t="shared" ref="O712:O713" si="967">IF(SUM(AH712:AL712)=0,"",SUM(AH712:AL712))</f>
        <v/>
      </c>
      <c r="P712" s="33"/>
      <c r="Q712" s="33"/>
      <c r="R712" s="48" t="s">
        <v>171</v>
      </c>
      <c r="S712" s="50" t="s">
        <v>171</v>
      </c>
      <c r="T712" s="50" t="s">
        <v>171</v>
      </c>
      <c r="U712" s="50" t="s">
        <v>171</v>
      </c>
      <c r="V712" s="50" t="s">
        <v>171</v>
      </c>
      <c r="W712" s="50" t="s">
        <v>171</v>
      </c>
      <c r="X712" s="50" t="s">
        <v>171</v>
      </c>
      <c r="Y712" s="50" t="s">
        <v>171</v>
      </c>
      <c r="Z712" s="50" t="s">
        <v>171</v>
      </c>
      <c r="AA712" s="50" t="s">
        <v>171</v>
      </c>
      <c r="AB712" s="50" t="s">
        <v>171</v>
      </c>
      <c r="AC712" s="50" t="s">
        <v>171</v>
      </c>
      <c r="AD712" s="50" t="s">
        <v>171</v>
      </c>
      <c r="AE712" s="50" t="s">
        <v>171</v>
      </c>
      <c r="AF712" s="50" t="s">
        <v>171</v>
      </c>
      <c r="AG712" s="50" t="s">
        <v>171</v>
      </c>
      <c r="AH712" s="50" t="s">
        <v>171</v>
      </c>
      <c r="AI712" s="50" t="s">
        <v>171</v>
      </c>
      <c r="AJ712" s="50" t="s">
        <v>171</v>
      </c>
      <c r="AK712" s="50" t="s">
        <v>171</v>
      </c>
      <c r="AL712" s="50" t="s">
        <v>171</v>
      </c>
    </row>
    <row r="713" spans="2:38">
      <c r="B713" s="26">
        <v>24</v>
      </c>
      <c r="C713" s="30" t="s">
        <v>4</v>
      </c>
      <c r="D713" s="6" t="s">
        <v>90</v>
      </c>
      <c r="E713" s="26"/>
      <c r="F713" s="6" t="str">
        <f t="shared" si="963"/>
        <v>SK</v>
      </c>
      <c r="G713" s="6" t="s">
        <v>90</v>
      </c>
      <c r="H713" s="28"/>
      <c r="I713" s="33">
        <f t="shared" si="964"/>
        <v>51</v>
      </c>
      <c r="J713" s="33">
        <f t="shared" si="964"/>
        <v>51</v>
      </c>
      <c r="K713" s="33">
        <f t="shared" si="964"/>
        <v>51</v>
      </c>
      <c r="L713" s="33">
        <f>IF(R713="","",R713/4)</f>
        <v>51</v>
      </c>
      <c r="M713" s="33" t="str">
        <f t="shared" si="965"/>
        <v/>
      </c>
      <c r="N713" s="33" t="str">
        <f t="shared" si="966"/>
        <v/>
      </c>
      <c r="O713" s="33" t="str">
        <f t="shared" si="967"/>
        <v/>
      </c>
      <c r="P713" s="33"/>
      <c r="Q713" s="33"/>
      <c r="R713" s="48">
        <v>204</v>
      </c>
      <c r="S713" s="50" t="s">
        <v>171</v>
      </c>
      <c r="T713" s="50" t="s">
        <v>171</v>
      </c>
      <c r="U713" s="50" t="s">
        <v>171</v>
      </c>
      <c r="V713" s="50" t="s">
        <v>171</v>
      </c>
      <c r="W713" s="50" t="s">
        <v>171</v>
      </c>
      <c r="X713" s="50" t="s">
        <v>171</v>
      </c>
      <c r="Y713" s="50" t="s">
        <v>171</v>
      </c>
      <c r="Z713" s="50" t="s">
        <v>171</v>
      </c>
      <c r="AA713" s="50" t="s">
        <v>171</v>
      </c>
      <c r="AB713" s="50" t="s">
        <v>171</v>
      </c>
      <c r="AC713" s="50" t="s">
        <v>171</v>
      </c>
      <c r="AD713" s="50" t="s">
        <v>171</v>
      </c>
      <c r="AE713" s="50" t="s">
        <v>171</v>
      </c>
      <c r="AF713" s="50" t="s">
        <v>171</v>
      </c>
      <c r="AG713" s="50" t="s">
        <v>171</v>
      </c>
      <c r="AH713" s="50" t="s">
        <v>171</v>
      </c>
      <c r="AI713" s="50" t="s">
        <v>171</v>
      </c>
      <c r="AJ713" s="50" t="s">
        <v>171</v>
      </c>
      <c r="AK713" s="50" t="s">
        <v>171</v>
      </c>
      <c r="AL713" s="50" t="s">
        <v>171</v>
      </c>
    </row>
    <row r="714" spans="2:38">
      <c r="B714" s="26"/>
      <c r="C714" s="23" t="s">
        <v>92</v>
      </c>
      <c r="D714" s="6" t="str">
        <f t="shared" ref="D714" si="968">IF(SUM(I714:O714)=0,"\I: ","ELE")</f>
        <v>ELE</v>
      </c>
      <c r="E714" s="11" t="s">
        <v>75</v>
      </c>
      <c r="F714" s="6" t="str">
        <f t="shared" si="963"/>
        <v>SK</v>
      </c>
      <c r="G714" s="22" t="str">
        <f>$G$7</f>
        <v>PASTI</v>
      </c>
      <c r="H714" t="s">
        <v>45</v>
      </c>
      <c r="I714" s="42">
        <f>IF(SUM(I715:I717)=0,"",SUM(I715:I717))</f>
        <v>7.9</v>
      </c>
      <c r="J714" s="42">
        <f t="shared" ref="J714:K714" si="969">IF(SUM(J715:J717)=0,"",SUM(J715:J717))</f>
        <v>7.9</v>
      </c>
      <c r="K714" s="42">
        <f t="shared" si="969"/>
        <v>7.9</v>
      </c>
      <c r="L714" s="42">
        <f>IF(SUM(L715:L717)=0,"",SUM(L715:L717))</f>
        <v>7.9</v>
      </c>
      <c r="M714" s="43" t="str">
        <f>IF(SUM(M715:M717)=0,"",SUM(M715:M717))</f>
        <v/>
      </c>
      <c r="N714" s="43" t="str">
        <f>IF(SUM(N715:N717)=0,"",SUM(N715:N717))</f>
        <v/>
      </c>
      <c r="O714" s="43" t="str">
        <f>IF(SUM(O715:O717)=0,"",SUM(O715:O717))</f>
        <v/>
      </c>
      <c r="P714" s="32"/>
      <c r="Q714" s="32"/>
      <c r="R714" s="43"/>
      <c r="S714" s="43"/>
      <c r="T714" s="43"/>
      <c r="U714" s="43"/>
      <c r="V714" s="43"/>
      <c r="W714" s="43"/>
      <c r="X714" s="43"/>
      <c r="Y714" s="43"/>
      <c r="Z714" s="43"/>
      <c r="AA714" s="43"/>
      <c r="AB714" s="43" t="s">
        <v>171</v>
      </c>
      <c r="AC714" s="43"/>
      <c r="AD714" s="43"/>
      <c r="AE714" s="43"/>
      <c r="AF714" s="43"/>
      <c r="AG714" s="43" t="s">
        <v>171</v>
      </c>
      <c r="AH714" s="43"/>
      <c r="AI714" s="43"/>
      <c r="AJ714" s="43"/>
      <c r="AK714" s="43"/>
      <c r="AL714" s="43"/>
    </row>
    <row r="715" spans="2:38">
      <c r="B715" s="26">
        <v>35</v>
      </c>
      <c r="C715" s="30" t="s">
        <v>2</v>
      </c>
      <c r="D715" s="6" t="s">
        <v>90</v>
      </c>
      <c r="E715" s="26"/>
      <c r="F715" s="6" t="str">
        <f t="shared" si="963"/>
        <v>SK</v>
      </c>
      <c r="G715" s="6" t="s">
        <v>90</v>
      </c>
      <c r="H715" s="28"/>
      <c r="I715" s="33" t="str">
        <f t="shared" ref="I715:K719" si="970">$L715</f>
        <v/>
      </c>
      <c r="J715" s="33" t="str">
        <f t="shared" si="970"/>
        <v/>
      </c>
      <c r="K715" s="33" t="str">
        <f t="shared" si="970"/>
        <v/>
      </c>
      <c r="L715" s="33" t="str">
        <f>IF(R715="","",R715/4)</f>
        <v/>
      </c>
      <c r="M715" s="33" t="str">
        <f>IF(SUM(S715:AB715)=0,"",SUM(S715:AB715))</f>
        <v/>
      </c>
      <c r="N715" s="33" t="str">
        <f>IF(SUM(AC715:AG715)=0,"",SUM(AC715:AG715))</f>
        <v/>
      </c>
      <c r="O715" s="33" t="str">
        <f>IF(SUM(AH715:AL715)=0,"",SUM(AH715:AL715))</f>
        <v/>
      </c>
      <c r="P715" s="33"/>
      <c r="Q715" s="33"/>
      <c r="R715" s="48" t="s">
        <v>171</v>
      </c>
      <c r="S715" s="50" t="s">
        <v>171</v>
      </c>
      <c r="T715" s="50" t="s">
        <v>171</v>
      </c>
      <c r="U715" s="50" t="s">
        <v>171</v>
      </c>
      <c r="V715" s="50" t="s">
        <v>171</v>
      </c>
      <c r="W715" s="50" t="s">
        <v>171</v>
      </c>
      <c r="X715" s="50" t="s">
        <v>171</v>
      </c>
      <c r="Y715" s="50" t="s">
        <v>171</v>
      </c>
      <c r="Z715" s="50" t="s">
        <v>171</v>
      </c>
      <c r="AA715" s="50" t="s">
        <v>171</v>
      </c>
      <c r="AB715" s="50" t="s">
        <v>171</v>
      </c>
      <c r="AC715" s="50" t="s">
        <v>171</v>
      </c>
      <c r="AD715" s="50" t="s">
        <v>171</v>
      </c>
      <c r="AE715" s="50" t="s">
        <v>171</v>
      </c>
      <c r="AF715" s="50" t="s">
        <v>171</v>
      </c>
      <c r="AG715" s="50" t="s">
        <v>171</v>
      </c>
      <c r="AH715" s="50" t="s">
        <v>171</v>
      </c>
      <c r="AI715" s="50" t="s">
        <v>171</v>
      </c>
      <c r="AJ715" s="50" t="s">
        <v>171</v>
      </c>
      <c r="AK715" s="50" t="s">
        <v>171</v>
      </c>
      <c r="AL715" s="50" t="s">
        <v>171</v>
      </c>
    </row>
    <row r="716" spans="2:38">
      <c r="B716" s="26">
        <v>40</v>
      </c>
      <c r="C716" s="30" t="s">
        <v>99</v>
      </c>
      <c r="D716" s="6" t="s">
        <v>90</v>
      </c>
      <c r="E716" s="26"/>
      <c r="F716" s="6" t="str">
        <f t="shared" si="963"/>
        <v>SK</v>
      </c>
      <c r="G716" s="6" t="s">
        <v>90</v>
      </c>
      <c r="H716" s="28"/>
      <c r="I716" s="33" t="str">
        <f t="shared" si="970"/>
        <v/>
      </c>
      <c r="J716" s="33" t="str">
        <f t="shared" si="970"/>
        <v/>
      </c>
      <c r="K716" s="33" t="str">
        <f t="shared" si="970"/>
        <v/>
      </c>
      <c r="L716" s="33" t="str">
        <f>IF(R716="","",R716/4)</f>
        <v/>
      </c>
      <c r="M716" s="33" t="str">
        <f t="shared" ref="M716:M717" si="971">IF(SUM(S716:AB716)=0,"",SUM(S716:AB716))</f>
        <v/>
      </c>
      <c r="N716" s="33" t="str">
        <f t="shared" ref="N716:N717" si="972">IF(SUM(AC716:AG716)=0,"",SUM(AC716:AG716))</f>
        <v/>
      </c>
      <c r="O716" s="33" t="str">
        <f t="shared" ref="O716:O717" si="973">IF(SUM(AH716:AL716)=0,"",SUM(AH716:AL716))</f>
        <v/>
      </c>
      <c r="P716" s="33"/>
      <c r="Q716" s="33"/>
      <c r="R716" s="48" t="s">
        <v>171</v>
      </c>
      <c r="S716" s="50" t="s">
        <v>171</v>
      </c>
      <c r="T716" s="50" t="s">
        <v>171</v>
      </c>
      <c r="U716" s="50" t="s">
        <v>171</v>
      </c>
      <c r="V716" s="50" t="s">
        <v>171</v>
      </c>
      <c r="W716" s="50" t="s">
        <v>171</v>
      </c>
      <c r="X716" s="50" t="s">
        <v>171</v>
      </c>
      <c r="Y716" s="50" t="s">
        <v>171</v>
      </c>
      <c r="Z716" s="50" t="s">
        <v>171</v>
      </c>
      <c r="AA716" s="50" t="s">
        <v>171</v>
      </c>
      <c r="AB716" s="50" t="s">
        <v>171</v>
      </c>
      <c r="AC716" s="50" t="s">
        <v>171</v>
      </c>
      <c r="AD716" s="50" t="s">
        <v>171</v>
      </c>
      <c r="AE716" s="50" t="s">
        <v>171</v>
      </c>
      <c r="AF716" s="50" t="s">
        <v>171</v>
      </c>
      <c r="AG716" s="50" t="s">
        <v>171</v>
      </c>
      <c r="AH716" s="50" t="s">
        <v>171</v>
      </c>
      <c r="AI716" s="50" t="s">
        <v>171</v>
      </c>
      <c r="AJ716" s="50" t="s">
        <v>171</v>
      </c>
      <c r="AK716" s="50" t="s">
        <v>171</v>
      </c>
      <c r="AL716" s="50" t="s">
        <v>171</v>
      </c>
    </row>
    <row r="717" spans="2:38">
      <c r="B717" s="26">
        <v>45</v>
      </c>
      <c r="C717" s="30" t="s">
        <v>4</v>
      </c>
      <c r="D717" s="6" t="s">
        <v>90</v>
      </c>
      <c r="E717" s="26"/>
      <c r="F717" s="6" t="str">
        <f t="shared" si="963"/>
        <v>SK</v>
      </c>
      <c r="G717" s="6" t="s">
        <v>90</v>
      </c>
      <c r="H717" s="28"/>
      <c r="I717" s="33">
        <f t="shared" si="970"/>
        <v>7.9</v>
      </c>
      <c r="J717" s="33">
        <f t="shared" si="970"/>
        <v>7.9</v>
      </c>
      <c r="K717" s="33">
        <f t="shared" si="970"/>
        <v>7.9</v>
      </c>
      <c r="L717" s="33">
        <f>IF(R717="","",R717/4)</f>
        <v>7.9</v>
      </c>
      <c r="M717" s="33" t="str">
        <f t="shared" si="971"/>
        <v/>
      </c>
      <c r="N717" s="33" t="str">
        <f t="shared" si="972"/>
        <v/>
      </c>
      <c r="O717" s="33" t="str">
        <f t="shared" si="973"/>
        <v/>
      </c>
      <c r="P717" s="33"/>
      <c r="Q717" s="33"/>
      <c r="R717" s="48">
        <v>31.6</v>
      </c>
      <c r="S717" s="50" t="s">
        <v>171</v>
      </c>
      <c r="T717" s="50" t="s">
        <v>171</v>
      </c>
      <c r="U717" s="50" t="s">
        <v>171</v>
      </c>
      <c r="V717" s="50" t="s">
        <v>171</v>
      </c>
      <c r="W717" s="50" t="s">
        <v>171</v>
      </c>
      <c r="X717" s="50" t="s">
        <v>171</v>
      </c>
      <c r="Y717" s="50" t="s">
        <v>171</v>
      </c>
      <c r="Z717" s="50" t="s">
        <v>171</v>
      </c>
      <c r="AA717" s="50" t="s">
        <v>171</v>
      </c>
      <c r="AB717" s="50" t="s">
        <v>171</v>
      </c>
      <c r="AC717" s="50" t="s">
        <v>171</v>
      </c>
      <c r="AD717" s="50" t="s">
        <v>171</v>
      </c>
      <c r="AE717" s="50" t="s">
        <v>171</v>
      </c>
      <c r="AF717" s="50" t="s">
        <v>171</v>
      </c>
      <c r="AG717" s="50" t="s">
        <v>171</v>
      </c>
      <c r="AH717" s="50" t="s">
        <v>171</v>
      </c>
      <c r="AI717" s="50" t="s">
        <v>171</v>
      </c>
      <c r="AJ717" s="50" t="s">
        <v>171</v>
      </c>
      <c r="AK717" s="50" t="s">
        <v>171</v>
      </c>
      <c r="AL717" s="50" t="s">
        <v>171</v>
      </c>
    </row>
    <row r="718" spans="2:38">
      <c r="B718" s="31">
        <v>51</v>
      </c>
      <c r="C718" t="s">
        <v>7</v>
      </c>
      <c r="D718" s="6" t="str">
        <f t="shared" ref="D718:D720" si="974">IF(SUM(I718:O718)=0,"\I: ","ELE")</f>
        <v>ELE</v>
      </c>
      <c r="E718" s="11" t="s">
        <v>76</v>
      </c>
      <c r="F718" s="6" t="str">
        <f t="shared" si="963"/>
        <v>SK</v>
      </c>
      <c r="G718" s="22" t="str">
        <f t="shared" ref="G718:G720" si="975">$G$7</f>
        <v>PASTI</v>
      </c>
      <c r="H718" t="s">
        <v>46</v>
      </c>
      <c r="I718" s="42" t="str">
        <f t="shared" si="970"/>
        <v/>
      </c>
      <c r="J718" s="42" t="str">
        <f t="shared" si="970"/>
        <v/>
      </c>
      <c r="K718" s="42" t="str">
        <f t="shared" si="970"/>
        <v/>
      </c>
      <c r="L718" s="42" t="str">
        <f>IF(R718="","",R718/4)</f>
        <v/>
      </c>
      <c r="M718" s="43">
        <f>IF(SUM(S718:AB718)=0,"",SUM(S718:AB718))</f>
        <v>464.4</v>
      </c>
      <c r="N718" s="43" t="str">
        <f>IF(SUM(AC718:AG718)=0,"",SUM(AC718:AG718))</f>
        <v/>
      </c>
      <c r="O718" s="43" t="str">
        <f>IF(SUM(AH718:AL718)=0,"",SUM(AH718:AL718))</f>
        <v/>
      </c>
      <c r="P718" s="32"/>
      <c r="Q718" s="32"/>
      <c r="R718" s="48" t="s">
        <v>171</v>
      </c>
      <c r="S718" s="50" t="s">
        <v>171</v>
      </c>
      <c r="T718" s="50" t="s">
        <v>171</v>
      </c>
      <c r="U718" s="50" t="s">
        <v>171</v>
      </c>
      <c r="V718" s="50" t="s">
        <v>171</v>
      </c>
      <c r="W718" s="50" t="s">
        <v>171</v>
      </c>
      <c r="X718" s="50" t="s">
        <v>171</v>
      </c>
      <c r="Y718" s="50" t="s">
        <v>171</v>
      </c>
      <c r="Z718" s="50" t="s">
        <v>171</v>
      </c>
      <c r="AA718" s="50" t="s">
        <v>171</v>
      </c>
      <c r="AB718" s="50">
        <v>464.4</v>
      </c>
      <c r="AC718" s="50" t="s">
        <v>171</v>
      </c>
      <c r="AD718" s="50" t="s">
        <v>171</v>
      </c>
      <c r="AE718" s="50" t="s">
        <v>171</v>
      </c>
      <c r="AF718" s="50" t="s">
        <v>171</v>
      </c>
      <c r="AG718" s="50" t="s">
        <v>171</v>
      </c>
      <c r="AH718" s="50" t="s">
        <v>171</v>
      </c>
      <c r="AI718" s="50" t="s">
        <v>171</v>
      </c>
      <c r="AJ718" s="50" t="s">
        <v>171</v>
      </c>
      <c r="AK718" s="50" t="s">
        <v>171</v>
      </c>
      <c r="AL718" s="50" t="s">
        <v>171</v>
      </c>
    </row>
    <row r="719" spans="2:38">
      <c r="B719" s="26">
        <v>56</v>
      </c>
      <c r="C719" t="s">
        <v>8</v>
      </c>
      <c r="D719" s="6" t="str">
        <f t="shared" si="974"/>
        <v xml:space="preserve">\I: </v>
      </c>
      <c r="E719" s="11" t="s">
        <v>77</v>
      </c>
      <c r="F719" s="6" t="str">
        <f t="shared" si="963"/>
        <v>SK</v>
      </c>
      <c r="G719" s="22" t="str">
        <f t="shared" si="975"/>
        <v>PASTI</v>
      </c>
      <c r="H719" t="s">
        <v>47</v>
      </c>
      <c r="I719" s="42" t="str">
        <f t="shared" si="970"/>
        <v/>
      </c>
      <c r="J719" s="42" t="str">
        <f t="shared" si="970"/>
        <v/>
      </c>
      <c r="K719" s="42" t="str">
        <f t="shared" si="970"/>
        <v/>
      </c>
      <c r="L719" s="42" t="str">
        <f>IF(R719="","",R719/4)</f>
        <v/>
      </c>
      <c r="M719" s="43" t="str">
        <f t="shared" ref="M719" si="976">IF(SUM(S719:AB719)=0,"",SUM(S719:AB719))</f>
        <v/>
      </c>
      <c r="N719" s="43" t="str">
        <f t="shared" ref="N719" si="977">IF(SUM(AC719:AG719)=0,"",SUM(AC719:AG719))</f>
        <v/>
      </c>
      <c r="O719" s="43" t="str">
        <f t="shared" ref="O719" si="978">IF(SUM(AH719:AL719)=0,"",SUM(AH719:AL719))</f>
        <v/>
      </c>
      <c r="P719" s="32"/>
      <c r="Q719" s="32"/>
      <c r="R719" s="48" t="s">
        <v>171</v>
      </c>
      <c r="S719" s="50" t="s">
        <v>171</v>
      </c>
      <c r="T719" s="50" t="s">
        <v>171</v>
      </c>
      <c r="U719" s="50" t="s">
        <v>171</v>
      </c>
      <c r="V719" s="50" t="s">
        <v>171</v>
      </c>
      <c r="W719" s="50" t="s">
        <v>171</v>
      </c>
      <c r="X719" s="50" t="s">
        <v>171</v>
      </c>
      <c r="Y719" s="50" t="s">
        <v>171</v>
      </c>
      <c r="Z719" s="50" t="s">
        <v>171</v>
      </c>
      <c r="AA719" s="50" t="s">
        <v>171</v>
      </c>
      <c r="AB719" s="50" t="s">
        <v>171</v>
      </c>
      <c r="AC719" s="50" t="s">
        <v>171</v>
      </c>
      <c r="AD719" s="50" t="s">
        <v>171</v>
      </c>
      <c r="AE719" s="50" t="s">
        <v>171</v>
      </c>
      <c r="AF719" s="50" t="s">
        <v>171</v>
      </c>
      <c r="AG719" s="50" t="s">
        <v>171</v>
      </c>
      <c r="AH719" s="50" t="s">
        <v>171</v>
      </c>
      <c r="AI719" s="50" t="s">
        <v>171</v>
      </c>
      <c r="AJ719" s="50" t="s">
        <v>171</v>
      </c>
      <c r="AK719" s="50" t="s">
        <v>171</v>
      </c>
      <c r="AL719" s="50" t="s">
        <v>171</v>
      </c>
    </row>
    <row r="720" spans="2:38">
      <c r="B720" s="26"/>
      <c r="C720" s="23" t="s">
        <v>93</v>
      </c>
      <c r="D720" s="6" t="str">
        <f t="shared" si="974"/>
        <v>ELE</v>
      </c>
      <c r="E720" s="11" t="s">
        <v>78</v>
      </c>
      <c r="F720" s="6" t="str">
        <f t="shared" si="963"/>
        <v>SK</v>
      </c>
      <c r="G720" s="22" t="str">
        <f t="shared" si="975"/>
        <v>PASTI</v>
      </c>
      <c r="H720" t="s">
        <v>48</v>
      </c>
      <c r="I720" s="42">
        <f>IF(SUM(I721:I723)=0,"",SUM(I721:I723))</f>
        <v>51</v>
      </c>
      <c r="J720" s="42">
        <f t="shared" ref="J720:K720" si="979">IF(SUM(J721:J723)=0,"",SUM(J721:J723))</f>
        <v>51</v>
      </c>
      <c r="K720" s="42">
        <f t="shared" si="979"/>
        <v>51</v>
      </c>
      <c r="L720" s="42">
        <f>IF(SUM(L721:L723)=0,"",SUM(L721:L723))</f>
        <v>51</v>
      </c>
      <c r="M720" s="43">
        <f>IF(SUM(M721:M723)=0,"",SUM(M721:M723))</f>
        <v>0.95</v>
      </c>
      <c r="N720" s="43" t="str">
        <f>IF(SUM(N721:N723)=0,"",SUM(N721:N723))</f>
        <v/>
      </c>
      <c r="O720" s="43" t="str">
        <f>IF(SUM(O721:O723)=0,"",SUM(O721:O723))</f>
        <v/>
      </c>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row>
    <row r="721" spans="2:38">
      <c r="B721" s="26">
        <v>61</v>
      </c>
      <c r="C721" s="29" t="s">
        <v>4</v>
      </c>
      <c r="D721" s="6" t="s">
        <v>90</v>
      </c>
      <c r="E721" s="27"/>
      <c r="F721" s="6" t="str">
        <f t="shared" si="963"/>
        <v>SK</v>
      </c>
      <c r="G721" s="6" t="s">
        <v>90</v>
      </c>
      <c r="H721" s="28"/>
      <c r="I721" s="33">
        <f t="shared" ref="I721:K729" si="980">$L721</f>
        <v>51</v>
      </c>
      <c r="J721" s="33">
        <f t="shared" si="980"/>
        <v>51</v>
      </c>
      <c r="K721" s="33">
        <f t="shared" si="980"/>
        <v>51</v>
      </c>
      <c r="L721" s="33">
        <f t="shared" ref="L721:L726" si="981">IF(R721="","",R721/4)</f>
        <v>51</v>
      </c>
      <c r="M721" s="33" t="str">
        <f t="shared" ref="M721:M726" si="982">IF(SUM(S721:AB721)=0,"",SUM(S721:AB721))</f>
        <v/>
      </c>
      <c r="N721" s="33" t="str">
        <f t="shared" ref="N721:N726" si="983">IF(SUM(AC721:AG721)=0,"",SUM(AC721:AG721))</f>
        <v/>
      </c>
      <c r="O721" s="33" t="str">
        <f t="shared" ref="O721:O726" si="984">IF(SUM(AH721:AL721)=0,"",SUM(AH721:AL721))</f>
        <v/>
      </c>
      <c r="P721" s="33"/>
      <c r="Q721" s="33"/>
      <c r="R721" s="48">
        <v>204</v>
      </c>
      <c r="S721" s="50" t="s">
        <v>171</v>
      </c>
      <c r="T721" s="50" t="s">
        <v>171</v>
      </c>
      <c r="U721" s="50" t="s">
        <v>171</v>
      </c>
      <c r="V721" s="50" t="s">
        <v>171</v>
      </c>
      <c r="W721" s="50" t="s">
        <v>171</v>
      </c>
      <c r="X721" s="50" t="s">
        <v>171</v>
      </c>
      <c r="Y721" s="50" t="s">
        <v>171</v>
      </c>
      <c r="Z721" s="50" t="s">
        <v>171</v>
      </c>
      <c r="AA721" s="50" t="s">
        <v>171</v>
      </c>
      <c r="AB721" s="50" t="s">
        <v>171</v>
      </c>
      <c r="AC721" s="50" t="s">
        <v>171</v>
      </c>
      <c r="AD721" s="50" t="s">
        <v>171</v>
      </c>
      <c r="AE721" s="50" t="s">
        <v>171</v>
      </c>
      <c r="AF721" s="50" t="s">
        <v>171</v>
      </c>
      <c r="AG721" s="50" t="s">
        <v>171</v>
      </c>
      <c r="AH721" s="50" t="s">
        <v>171</v>
      </c>
      <c r="AI721" s="50" t="s">
        <v>171</v>
      </c>
      <c r="AJ721" s="50" t="s">
        <v>171</v>
      </c>
      <c r="AK721" s="50" t="s">
        <v>171</v>
      </c>
      <c r="AL721" s="50" t="s">
        <v>171</v>
      </c>
    </row>
    <row r="722" spans="2:38">
      <c r="B722" s="26">
        <v>71</v>
      </c>
      <c r="C722" s="29" t="s">
        <v>10</v>
      </c>
      <c r="D722" s="6" t="s">
        <v>90</v>
      </c>
      <c r="E722" s="27"/>
      <c r="F722" s="6" t="str">
        <f t="shared" si="963"/>
        <v>SK</v>
      </c>
      <c r="G722" s="6" t="s">
        <v>90</v>
      </c>
      <c r="H722" s="28"/>
      <c r="I722" s="33" t="str">
        <f t="shared" si="980"/>
        <v/>
      </c>
      <c r="J722" s="33" t="str">
        <f t="shared" si="980"/>
        <v/>
      </c>
      <c r="K722" s="33" t="str">
        <f t="shared" si="980"/>
        <v/>
      </c>
      <c r="L722" s="33" t="str">
        <f t="shared" si="981"/>
        <v/>
      </c>
      <c r="M722" s="33">
        <f t="shared" si="982"/>
        <v>0.95</v>
      </c>
      <c r="N722" s="33" t="str">
        <f t="shared" si="983"/>
        <v/>
      </c>
      <c r="O722" s="33" t="str">
        <f t="shared" si="984"/>
        <v/>
      </c>
      <c r="P722" s="33"/>
      <c r="Q722" s="33"/>
      <c r="R722" s="48" t="s">
        <v>171</v>
      </c>
      <c r="S722" s="50" t="s">
        <v>171</v>
      </c>
      <c r="T722" s="50" t="s">
        <v>171</v>
      </c>
      <c r="U722" s="50" t="s">
        <v>171</v>
      </c>
      <c r="V722" s="50" t="s">
        <v>171</v>
      </c>
      <c r="W722" s="50" t="s">
        <v>171</v>
      </c>
      <c r="X722" s="50" t="s">
        <v>171</v>
      </c>
      <c r="Y722" s="50" t="s">
        <v>171</v>
      </c>
      <c r="Z722" s="50" t="s">
        <v>171</v>
      </c>
      <c r="AA722" s="50" t="s">
        <v>171</v>
      </c>
      <c r="AB722" s="50">
        <v>0.95</v>
      </c>
      <c r="AC722" s="50" t="s">
        <v>171</v>
      </c>
      <c r="AD722" s="50" t="s">
        <v>171</v>
      </c>
      <c r="AE722" s="50" t="s">
        <v>171</v>
      </c>
      <c r="AF722" s="50" t="s">
        <v>171</v>
      </c>
      <c r="AG722" s="50" t="s">
        <v>171</v>
      </c>
      <c r="AH722" s="50" t="s">
        <v>171</v>
      </c>
      <c r="AI722" s="50" t="s">
        <v>171</v>
      </c>
      <c r="AJ722" s="50" t="s">
        <v>171</v>
      </c>
      <c r="AK722" s="50" t="s">
        <v>171</v>
      </c>
      <c r="AL722" s="50" t="s">
        <v>171</v>
      </c>
    </row>
    <row r="723" spans="2:38">
      <c r="B723" s="26">
        <v>76</v>
      </c>
      <c r="C723" s="29" t="s">
        <v>101</v>
      </c>
      <c r="D723" s="6" t="s">
        <v>90</v>
      </c>
      <c r="E723" s="27"/>
      <c r="F723" s="6" t="str">
        <f t="shared" si="963"/>
        <v>SK</v>
      </c>
      <c r="G723" s="6" t="s">
        <v>90</v>
      </c>
      <c r="H723" s="28"/>
      <c r="I723" s="33" t="str">
        <f t="shared" si="980"/>
        <v/>
      </c>
      <c r="J723" s="33" t="str">
        <f t="shared" si="980"/>
        <v/>
      </c>
      <c r="K723" s="33" t="str">
        <f t="shared" si="980"/>
        <v/>
      </c>
      <c r="L723" s="33" t="str">
        <f t="shared" si="981"/>
        <v/>
      </c>
      <c r="M723" s="33" t="str">
        <f t="shared" si="982"/>
        <v/>
      </c>
      <c r="N723" s="33" t="str">
        <f t="shared" si="983"/>
        <v/>
      </c>
      <c r="O723" s="33" t="str">
        <f t="shared" si="984"/>
        <v/>
      </c>
      <c r="P723" s="33"/>
      <c r="Q723" s="33"/>
      <c r="R723" s="48" t="s">
        <v>171</v>
      </c>
      <c r="S723" s="50" t="s">
        <v>171</v>
      </c>
      <c r="T723" s="50" t="s">
        <v>171</v>
      </c>
      <c r="U723" s="50" t="s">
        <v>171</v>
      </c>
      <c r="V723" s="50" t="s">
        <v>171</v>
      </c>
      <c r="W723" s="50" t="s">
        <v>171</v>
      </c>
      <c r="X723" s="50" t="s">
        <v>171</v>
      </c>
      <c r="Y723" s="50" t="s">
        <v>171</v>
      </c>
      <c r="Z723" s="50" t="s">
        <v>171</v>
      </c>
      <c r="AA723" s="50" t="s">
        <v>171</v>
      </c>
      <c r="AB723" s="50" t="s">
        <v>171</v>
      </c>
      <c r="AC723" s="50" t="s">
        <v>171</v>
      </c>
      <c r="AD723" s="50" t="s">
        <v>171</v>
      </c>
      <c r="AE723" s="50" t="s">
        <v>171</v>
      </c>
      <c r="AF723" s="50" t="s">
        <v>171</v>
      </c>
      <c r="AG723" s="50" t="s">
        <v>171</v>
      </c>
      <c r="AH723" s="50" t="s">
        <v>171</v>
      </c>
      <c r="AI723" s="50" t="s">
        <v>171</v>
      </c>
      <c r="AJ723" s="50" t="s">
        <v>171</v>
      </c>
      <c r="AK723" s="50" t="s">
        <v>171</v>
      </c>
      <c r="AL723" s="50" t="s">
        <v>171</v>
      </c>
    </row>
    <row r="724" spans="2:38">
      <c r="B724" s="26">
        <v>81</v>
      </c>
      <c r="C724" t="s">
        <v>12</v>
      </c>
      <c r="D724" s="6" t="str">
        <f t="shared" ref="D724:D727" si="985">IF(SUM(I724:O724)=0,"\I: ","ELE")</f>
        <v>ELE</v>
      </c>
      <c r="E724" s="11" t="s">
        <v>74</v>
      </c>
      <c r="F724" s="6" t="str">
        <f t="shared" si="963"/>
        <v>SK</v>
      </c>
      <c r="G724" s="22" t="str">
        <f t="shared" ref="G724:G727" si="986">$G$7</f>
        <v>PASTI</v>
      </c>
      <c r="H724" t="s">
        <v>44</v>
      </c>
      <c r="I724" s="42" t="str">
        <f t="shared" si="980"/>
        <v/>
      </c>
      <c r="J724" s="42" t="str">
        <f t="shared" si="980"/>
        <v/>
      </c>
      <c r="K724" s="42" t="str">
        <f t="shared" si="980"/>
        <v/>
      </c>
      <c r="L724" s="42" t="str">
        <f t="shared" si="981"/>
        <v/>
      </c>
      <c r="M724" s="43">
        <f t="shared" si="982"/>
        <v>6.5</v>
      </c>
      <c r="N724" s="43" t="str">
        <f t="shared" si="983"/>
        <v/>
      </c>
      <c r="O724" s="43" t="str">
        <f t="shared" si="984"/>
        <v/>
      </c>
      <c r="P724" s="32"/>
      <c r="Q724" s="32"/>
      <c r="R724" s="48" t="s">
        <v>171</v>
      </c>
      <c r="S724" s="50" t="s">
        <v>171</v>
      </c>
      <c r="T724" s="50" t="s">
        <v>171</v>
      </c>
      <c r="U724" s="50">
        <v>6.5</v>
      </c>
      <c r="V724" s="50" t="s">
        <v>171</v>
      </c>
      <c r="W724" s="50" t="s">
        <v>171</v>
      </c>
      <c r="X724" s="50" t="s">
        <v>171</v>
      </c>
      <c r="Y724" s="50" t="s">
        <v>171</v>
      </c>
      <c r="Z724" s="50" t="s">
        <v>171</v>
      </c>
      <c r="AA724" s="50" t="s">
        <v>171</v>
      </c>
      <c r="AB724" s="50" t="s">
        <v>171</v>
      </c>
      <c r="AC724" s="50" t="s">
        <v>171</v>
      </c>
      <c r="AD724" s="50" t="s">
        <v>171</v>
      </c>
      <c r="AE724" s="50" t="s">
        <v>171</v>
      </c>
      <c r="AF724" s="50" t="s">
        <v>171</v>
      </c>
      <c r="AG724" s="50" t="s">
        <v>171</v>
      </c>
      <c r="AH724" s="50" t="s">
        <v>171</v>
      </c>
      <c r="AI724" s="50" t="s">
        <v>171</v>
      </c>
      <c r="AJ724" s="50" t="s">
        <v>171</v>
      </c>
      <c r="AK724" s="50" t="s">
        <v>171</v>
      </c>
      <c r="AL724" s="50" t="s">
        <v>171</v>
      </c>
    </row>
    <row r="725" spans="2:38">
      <c r="B725" s="26">
        <v>102</v>
      </c>
      <c r="C725" t="s">
        <v>13</v>
      </c>
      <c r="D725" s="6" t="str">
        <f t="shared" si="985"/>
        <v>ELE</v>
      </c>
      <c r="E725" s="11" t="s">
        <v>73</v>
      </c>
      <c r="F725" s="6" t="str">
        <f t="shared" si="963"/>
        <v>SK</v>
      </c>
      <c r="G725" s="22" t="str">
        <f t="shared" si="986"/>
        <v>PASTI</v>
      </c>
      <c r="H725" t="s">
        <v>43</v>
      </c>
      <c r="I725" s="42">
        <f t="shared" si="980"/>
        <v>3.5</v>
      </c>
      <c r="J725" s="42">
        <f t="shared" si="980"/>
        <v>3.5</v>
      </c>
      <c r="K725" s="42">
        <f t="shared" si="980"/>
        <v>3.5</v>
      </c>
      <c r="L725" s="42">
        <f t="shared" si="981"/>
        <v>3.5</v>
      </c>
      <c r="M725" s="43" t="str">
        <f t="shared" si="982"/>
        <v/>
      </c>
      <c r="N725" s="43" t="str">
        <f t="shared" si="983"/>
        <v/>
      </c>
      <c r="O725" s="43" t="str">
        <f t="shared" si="984"/>
        <v/>
      </c>
      <c r="P725" s="32"/>
      <c r="Q725" s="32"/>
      <c r="R725" s="48">
        <v>14</v>
      </c>
      <c r="S725" s="50" t="s">
        <v>171</v>
      </c>
      <c r="T725" s="50" t="s">
        <v>171</v>
      </c>
      <c r="U725" s="50" t="s">
        <v>171</v>
      </c>
      <c r="V725" s="50" t="s">
        <v>171</v>
      </c>
      <c r="W725" s="50" t="s">
        <v>171</v>
      </c>
      <c r="X725" s="50" t="s">
        <v>171</v>
      </c>
      <c r="Y725" s="50" t="s">
        <v>171</v>
      </c>
      <c r="Z725" s="50" t="s">
        <v>171</v>
      </c>
      <c r="AA725" s="50" t="s">
        <v>171</v>
      </c>
      <c r="AB725" s="50" t="s">
        <v>171</v>
      </c>
      <c r="AC725" s="50" t="s">
        <v>171</v>
      </c>
      <c r="AD725" s="50" t="s">
        <v>171</v>
      </c>
      <c r="AE725" s="50" t="s">
        <v>171</v>
      </c>
      <c r="AF725" s="50" t="s">
        <v>171</v>
      </c>
      <c r="AG725" s="50" t="s">
        <v>171</v>
      </c>
      <c r="AH725" s="50" t="s">
        <v>171</v>
      </c>
      <c r="AI725" s="50" t="s">
        <v>171</v>
      </c>
      <c r="AJ725" s="50" t="s">
        <v>171</v>
      </c>
      <c r="AK725" s="50" t="s">
        <v>171</v>
      </c>
      <c r="AL725" s="50" t="s">
        <v>171</v>
      </c>
    </row>
    <row r="726" spans="2:38">
      <c r="B726" s="26">
        <v>119</v>
      </c>
      <c r="C726" t="s">
        <v>1</v>
      </c>
      <c r="D726" s="6" t="str">
        <f t="shared" si="985"/>
        <v xml:space="preserve">\I: </v>
      </c>
      <c r="E726" s="11" t="s">
        <v>68</v>
      </c>
      <c r="F726" s="6" t="str">
        <f t="shared" si="963"/>
        <v>SK</v>
      </c>
      <c r="G726" s="22" t="str">
        <f t="shared" si="986"/>
        <v>PASTI</v>
      </c>
      <c r="H726" s="6" t="s">
        <v>38</v>
      </c>
      <c r="I726" s="42" t="str">
        <f t="shared" si="980"/>
        <v/>
      </c>
      <c r="J726" s="42" t="str">
        <f t="shared" si="980"/>
        <v/>
      </c>
      <c r="K726" s="42" t="str">
        <f t="shared" si="980"/>
        <v/>
      </c>
      <c r="L726" s="42" t="str">
        <f t="shared" si="981"/>
        <v/>
      </c>
      <c r="M726" s="43" t="str">
        <f t="shared" si="982"/>
        <v/>
      </c>
      <c r="N726" s="43" t="str">
        <f t="shared" si="983"/>
        <v/>
      </c>
      <c r="O726" s="43" t="str">
        <f t="shared" si="984"/>
        <v/>
      </c>
      <c r="P726" s="32"/>
      <c r="Q726" s="32"/>
      <c r="R726" s="48" t="s">
        <v>171</v>
      </c>
      <c r="S726" s="50" t="s">
        <v>171</v>
      </c>
      <c r="T726" s="50" t="s">
        <v>171</v>
      </c>
      <c r="U726" s="50" t="s">
        <v>171</v>
      </c>
      <c r="V726" s="50" t="s">
        <v>171</v>
      </c>
      <c r="W726" s="50" t="s">
        <v>171</v>
      </c>
      <c r="X726" s="50" t="s">
        <v>171</v>
      </c>
      <c r="Y726" s="50" t="s">
        <v>171</v>
      </c>
      <c r="Z726" s="50" t="s">
        <v>171</v>
      </c>
      <c r="AA726" s="50" t="s">
        <v>171</v>
      </c>
      <c r="AB726" s="50" t="s">
        <v>171</v>
      </c>
      <c r="AC726" s="50" t="s">
        <v>171</v>
      </c>
      <c r="AD726" s="50" t="s">
        <v>171</v>
      </c>
      <c r="AE726" s="50" t="s">
        <v>171</v>
      </c>
      <c r="AF726" s="50" t="s">
        <v>171</v>
      </c>
      <c r="AG726" s="50" t="s">
        <v>171</v>
      </c>
      <c r="AH726" s="50" t="s">
        <v>171</v>
      </c>
      <c r="AI726" s="50" t="s">
        <v>171</v>
      </c>
      <c r="AJ726" s="50" t="s">
        <v>171</v>
      </c>
      <c r="AK726" s="50" t="s">
        <v>171</v>
      </c>
      <c r="AL726" s="50" t="s">
        <v>171</v>
      </c>
    </row>
    <row r="727" spans="2:38">
      <c r="B727" s="26"/>
      <c r="C727" t="s">
        <v>168</v>
      </c>
      <c r="D727" s="6" t="str">
        <f t="shared" si="985"/>
        <v xml:space="preserve">\I: </v>
      </c>
      <c r="E727" s="11" t="s">
        <v>69</v>
      </c>
      <c r="F727" s="6" t="str">
        <f t="shared" si="963"/>
        <v>SK</v>
      </c>
      <c r="G727" s="22" t="str">
        <f t="shared" si="986"/>
        <v>PASTI</v>
      </c>
      <c r="H727" s="59" t="s">
        <v>39</v>
      </c>
      <c r="I727" s="42" t="str">
        <f>IF(SUM(I728:I729)=0,"",SUM(I728:I729))</f>
        <v/>
      </c>
      <c r="J727" s="42" t="str">
        <f t="shared" ref="J727:L727" si="987">IF(SUM(J728:J729)=0,"",SUM(J728:J729))</f>
        <v/>
      </c>
      <c r="K727" s="42" t="str">
        <f t="shared" si="987"/>
        <v/>
      </c>
      <c r="L727" s="42" t="str">
        <f t="shared" si="987"/>
        <v/>
      </c>
      <c r="M727" s="43" t="str">
        <f>IF(SUM(M728:M729)=0,"",SUM(M728:M729))</f>
        <v/>
      </c>
      <c r="N727" s="43" t="str">
        <f t="shared" ref="N727:O727" si="988">IF(SUM(N728:N729)=0,"",SUM(N728:N729))</f>
        <v/>
      </c>
      <c r="O727" s="43" t="str">
        <f t="shared" si="988"/>
        <v/>
      </c>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row>
    <row r="728" spans="2:38">
      <c r="B728" s="26">
        <v>124</v>
      </c>
      <c r="C728" t="s">
        <v>3</v>
      </c>
      <c r="D728" s="6" t="s">
        <v>90</v>
      </c>
      <c r="E728" s="11"/>
      <c r="F728" s="6" t="str">
        <f t="shared" si="963"/>
        <v>SK</v>
      </c>
      <c r="G728" s="6" t="s">
        <v>90</v>
      </c>
      <c r="H728" s="6"/>
      <c r="I728" s="42" t="str">
        <f t="shared" si="980"/>
        <v/>
      </c>
      <c r="J728" s="42" t="str">
        <f t="shared" si="980"/>
        <v/>
      </c>
      <c r="K728" s="42" t="str">
        <f t="shared" si="980"/>
        <v/>
      </c>
      <c r="L728" s="42" t="str">
        <f t="shared" ref="L728:L729" si="989">IF(R728="","",R728/4)</f>
        <v/>
      </c>
      <c r="M728" s="43" t="str">
        <f t="shared" ref="M728" si="990">IF(SUM(S728:AB728)=0,"",SUM(S728:AB728))</f>
        <v/>
      </c>
      <c r="N728" s="43" t="str">
        <f t="shared" ref="N728:N735" si="991">IF(SUM(AC728:AG728)=0,"",SUM(AC728:AG728))</f>
        <v/>
      </c>
      <c r="O728" s="43" t="str">
        <f t="shared" ref="O728:O735" si="992">IF(SUM(AH728:AL728)=0,"",SUM(AH728:AL728))</f>
        <v/>
      </c>
      <c r="P728" s="32"/>
      <c r="Q728" s="32"/>
      <c r="R728" s="48" t="s">
        <v>171</v>
      </c>
      <c r="S728" s="50" t="s">
        <v>171</v>
      </c>
      <c r="T728" s="50" t="s">
        <v>171</v>
      </c>
      <c r="U728" s="50" t="s">
        <v>171</v>
      </c>
      <c r="V728" s="50" t="s">
        <v>171</v>
      </c>
      <c r="W728" s="50" t="s">
        <v>171</v>
      </c>
      <c r="X728" s="50" t="s">
        <v>171</v>
      </c>
      <c r="Y728" s="50" t="s">
        <v>171</v>
      </c>
      <c r="Z728" s="50" t="s">
        <v>171</v>
      </c>
      <c r="AA728" s="50" t="s">
        <v>171</v>
      </c>
      <c r="AB728" s="50" t="s">
        <v>171</v>
      </c>
      <c r="AC728" s="50" t="s">
        <v>171</v>
      </c>
      <c r="AD728" s="50" t="s">
        <v>171</v>
      </c>
      <c r="AE728" s="50" t="s">
        <v>171</v>
      </c>
      <c r="AF728" s="50" t="s">
        <v>171</v>
      </c>
      <c r="AG728" s="50" t="s">
        <v>171</v>
      </c>
      <c r="AH728" s="50" t="s">
        <v>171</v>
      </c>
      <c r="AI728" s="50" t="s">
        <v>171</v>
      </c>
      <c r="AJ728" s="50" t="s">
        <v>171</v>
      </c>
      <c r="AK728" s="50" t="s">
        <v>171</v>
      </c>
      <c r="AL728" s="50" t="s">
        <v>171</v>
      </c>
    </row>
    <row r="729" spans="2:38">
      <c r="B729" s="26">
        <v>129</v>
      </c>
      <c r="C729" t="s">
        <v>4</v>
      </c>
      <c r="D729" s="6" t="s">
        <v>90</v>
      </c>
      <c r="E729" s="11"/>
      <c r="F729" s="6" t="str">
        <f t="shared" si="963"/>
        <v>SK</v>
      </c>
      <c r="G729" s="6" t="s">
        <v>90</v>
      </c>
      <c r="H729" s="6"/>
      <c r="I729" s="42" t="str">
        <f t="shared" si="980"/>
        <v/>
      </c>
      <c r="J729" s="42" t="str">
        <f t="shared" si="980"/>
        <v/>
      </c>
      <c r="K729" s="42" t="str">
        <f t="shared" si="980"/>
        <v/>
      </c>
      <c r="L729" s="42" t="str">
        <f t="shared" si="989"/>
        <v/>
      </c>
      <c r="M729" s="43" t="str">
        <f t="shared" ref="M729:M735" si="993">IF(SUM(S729:AB729)=0,"",SUM(S729:AB729))</f>
        <v/>
      </c>
      <c r="N729" s="43" t="str">
        <f t="shared" si="991"/>
        <v/>
      </c>
      <c r="O729" s="43" t="str">
        <f t="shared" si="992"/>
        <v/>
      </c>
      <c r="P729" s="32"/>
      <c r="Q729" s="32"/>
      <c r="R729" s="48" t="s">
        <v>171</v>
      </c>
      <c r="S729" s="50" t="s">
        <v>171</v>
      </c>
      <c r="T729" s="50" t="s">
        <v>171</v>
      </c>
      <c r="U729" s="50" t="s">
        <v>171</v>
      </c>
      <c r="V729" s="50" t="s">
        <v>171</v>
      </c>
      <c r="W729" s="50" t="s">
        <v>171</v>
      </c>
      <c r="X729" s="50" t="s">
        <v>171</v>
      </c>
      <c r="Y729" s="50" t="s">
        <v>171</v>
      </c>
      <c r="Z729" s="50" t="s">
        <v>171</v>
      </c>
      <c r="AA729" s="50" t="s">
        <v>171</v>
      </c>
      <c r="AB729" s="50" t="s">
        <v>171</v>
      </c>
      <c r="AC729" s="50" t="s">
        <v>171</v>
      </c>
      <c r="AD729" s="50" t="s">
        <v>171</v>
      </c>
      <c r="AE729" s="50" t="s">
        <v>171</v>
      </c>
      <c r="AF729" s="50" t="s">
        <v>171</v>
      </c>
      <c r="AG729" s="50" t="s">
        <v>171</v>
      </c>
      <c r="AH729" s="50" t="s">
        <v>171</v>
      </c>
      <c r="AI729" s="50" t="s">
        <v>171</v>
      </c>
      <c r="AJ729" s="50" t="s">
        <v>171</v>
      </c>
      <c r="AK729" s="50" t="s">
        <v>171</v>
      </c>
      <c r="AL729" s="50" t="s">
        <v>171</v>
      </c>
    </row>
    <row r="730" spans="2:38">
      <c r="B730" s="26">
        <v>135</v>
      </c>
      <c r="C730" s="11" t="s">
        <v>16</v>
      </c>
      <c r="D730" s="6" t="str">
        <f t="shared" ref="D730:D735" si="994">IF(SUM(I730:O730)=0,"\I: ","ELE")</f>
        <v>ELE</v>
      </c>
      <c r="E730" s="11" t="s">
        <v>82</v>
      </c>
      <c r="F730" s="6" t="str">
        <f t="shared" si="963"/>
        <v>SK</v>
      </c>
      <c r="G730" s="22" t="str">
        <f t="shared" ref="G730:G735" si="995">$G$7</f>
        <v>PASTI</v>
      </c>
      <c r="H730" s="6" t="s">
        <v>52</v>
      </c>
      <c r="I730" s="42" t="s">
        <v>224</v>
      </c>
      <c r="J730" s="42" t="s">
        <v>224</v>
      </c>
      <c r="K730" s="42" t="s">
        <v>224</v>
      </c>
      <c r="L730" s="42" t="str">
        <f>IF(R730="","",R730)</f>
        <v/>
      </c>
      <c r="M730" s="43">
        <f t="shared" si="993"/>
        <v>5</v>
      </c>
      <c r="N730" s="43">
        <f t="shared" si="991"/>
        <v>0.5</v>
      </c>
      <c r="O730" s="43" t="str">
        <f t="shared" si="992"/>
        <v/>
      </c>
      <c r="P730" s="32"/>
      <c r="Q730" s="32"/>
      <c r="R730" s="48" t="s">
        <v>171</v>
      </c>
      <c r="S730" s="50" t="s">
        <v>171</v>
      </c>
      <c r="T730" s="50" t="s">
        <v>171</v>
      </c>
      <c r="U730" s="50">
        <v>3</v>
      </c>
      <c r="V730" s="50" t="s">
        <v>171</v>
      </c>
      <c r="W730" s="50">
        <v>2</v>
      </c>
      <c r="X730" s="50" t="s">
        <v>171</v>
      </c>
      <c r="Y730" s="50" t="s">
        <v>171</v>
      </c>
      <c r="Z730" s="50" t="s">
        <v>171</v>
      </c>
      <c r="AA730" s="50" t="s">
        <v>171</v>
      </c>
      <c r="AB730" s="50" t="s">
        <v>171</v>
      </c>
      <c r="AC730" s="50" t="s">
        <v>171</v>
      </c>
      <c r="AD730" s="50" t="s">
        <v>171</v>
      </c>
      <c r="AE730" s="50">
        <v>0.5</v>
      </c>
      <c r="AF730" s="50" t="s">
        <v>171</v>
      </c>
      <c r="AG730" s="50" t="s">
        <v>171</v>
      </c>
      <c r="AH730" s="50" t="s">
        <v>171</v>
      </c>
      <c r="AI730" s="50" t="s">
        <v>171</v>
      </c>
      <c r="AJ730" s="50" t="s">
        <v>171</v>
      </c>
      <c r="AK730" s="50" t="s">
        <v>171</v>
      </c>
      <c r="AL730" s="50" t="s">
        <v>171</v>
      </c>
    </row>
    <row r="731" spans="2:38">
      <c r="B731" s="26">
        <v>140</v>
      </c>
      <c r="C731" s="11" t="s">
        <v>17</v>
      </c>
      <c r="D731" s="6" t="str">
        <f t="shared" si="994"/>
        <v xml:space="preserve">\I: </v>
      </c>
      <c r="E731" s="11" t="s">
        <v>81</v>
      </c>
      <c r="F731" s="6" t="str">
        <f t="shared" si="963"/>
        <v>SK</v>
      </c>
      <c r="G731" s="22" t="str">
        <f t="shared" si="995"/>
        <v>PASTI</v>
      </c>
      <c r="H731" s="6" t="s">
        <v>51</v>
      </c>
      <c r="I731" s="42" t="s">
        <v>224</v>
      </c>
      <c r="J731" s="42" t="s">
        <v>224</v>
      </c>
      <c r="K731" s="42" t="s">
        <v>224</v>
      </c>
      <c r="L731" s="42" t="str">
        <f t="shared" ref="L731:L735" si="996">IF(R731="","",R731)</f>
        <v/>
      </c>
      <c r="M731" s="43" t="str">
        <f t="shared" si="993"/>
        <v/>
      </c>
      <c r="N731" s="43" t="str">
        <f t="shared" si="991"/>
        <v/>
      </c>
      <c r="O731" s="43" t="str">
        <f t="shared" si="992"/>
        <v/>
      </c>
      <c r="P731" s="32"/>
      <c r="Q731" s="32"/>
      <c r="R731" s="48" t="s">
        <v>171</v>
      </c>
      <c r="S731" s="50" t="s">
        <v>171</v>
      </c>
      <c r="T731" s="50" t="s">
        <v>171</v>
      </c>
      <c r="U731" s="50" t="s">
        <v>171</v>
      </c>
      <c r="V731" s="50" t="s">
        <v>171</v>
      </c>
      <c r="W731" s="50" t="s">
        <v>171</v>
      </c>
      <c r="X731" s="50" t="s">
        <v>171</v>
      </c>
      <c r="Y731" s="50" t="s">
        <v>171</v>
      </c>
      <c r="Z731" s="50" t="s">
        <v>171</v>
      </c>
      <c r="AA731" s="50" t="s">
        <v>171</v>
      </c>
      <c r="AB731" s="50" t="s">
        <v>171</v>
      </c>
      <c r="AC731" s="50" t="s">
        <v>171</v>
      </c>
      <c r="AD731" s="50" t="s">
        <v>171</v>
      </c>
      <c r="AE731" s="50" t="s">
        <v>171</v>
      </c>
      <c r="AF731" s="50" t="s">
        <v>171</v>
      </c>
      <c r="AG731" s="50" t="s">
        <v>171</v>
      </c>
      <c r="AH731" s="50" t="s">
        <v>171</v>
      </c>
      <c r="AI731" s="50" t="s">
        <v>171</v>
      </c>
      <c r="AJ731" s="50" t="s">
        <v>171</v>
      </c>
      <c r="AK731" s="50" t="s">
        <v>171</v>
      </c>
      <c r="AL731" s="50" t="s">
        <v>171</v>
      </c>
    </row>
    <row r="732" spans="2:38">
      <c r="B732" s="26">
        <v>145</v>
      </c>
      <c r="C732" s="11" t="s">
        <v>18</v>
      </c>
      <c r="D732" s="6" t="str">
        <f t="shared" si="994"/>
        <v>ELE</v>
      </c>
      <c r="E732" s="11" t="s">
        <v>79</v>
      </c>
      <c r="F732" s="6" t="str">
        <f t="shared" si="963"/>
        <v>SK</v>
      </c>
      <c r="G732" s="22" t="str">
        <f t="shared" si="995"/>
        <v>PASTI</v>
      </c>
      <c r="H732" s="6" t="s">
        <v>49</v>
      </c>
      <c r="I732" s="42" t="s">
        <v>224</v>
      </c>
      <c r="J732" s="42" t="s">
        <v>224</v>
      </c>
      <c r="K732" s="42" t="s">
        <v>224</v>
      </c>
      <c r="L732" s="42" t="str">
        <f t="shared" si="996"/>
        <v/>
      </c>
      <c r="M732" s="43">
        <f t="shared" si="993"/>
        <v>19</v>
      </c>
      <c r="N732" s="43">
        <f t="shared" si="991"/>
        <v>514</v>
      </c>
      <c r="O732" s="43" t="str">
        <f t="shared" si="992"/>
        <v/>
      </c>
      <c r="P732" s="32"/>
      <c r="Q732" s="32"/>
      <c r="R732" s="48" t="s">
        <v>171</v>
      </c>
      <c r="S732" s="50" t="s">
        <v>171</v>
      </c>
      <c r="T732" s="50" t="s">
        <v>171</v>
      </c>
      <c r="U732" s="50" t="s">
        <v>171</v>
      </c>
      <c r="V732" s="50" t="s">
        <v>171</v>
      </c>
      <c r="W732" s="50" t="s">
        <v>171</v>
      </c>
      <c r="X732" s="50" t="s">
        <v>171</v>
      </c>
      <c r="Y732" s="50" t="s">
        <v>171</v>
      </c>
      <c r="Z732" s="50" t="s">
        <v>171</v>
      </c>
      <c r="AA732" s="50" t="s">
        <v>171</v>
      </c>
      <c r="AB732" s="50">
        <v>19</v>
      </c>
      <c r="AC732" s="50">
        <v>477</v>
      </c>
      <c r="AD732" s="50">
        <v>17</v>
      </c>
      <c r="AE732" s="50">
        <v>20</v>
      </c>
      <c r="AF732" s="50" t="s">
        <v>171</v>
      </c>
      <c r="AG732" s="50" t="s">
        <v>171</v>
      </c>
      <c r="AH732" s="50" t="s">
        <v>171</v>
      </c>
      <c r="AI732" s="50" t="s">
        <v>171</v>
      </c>
      <c r="AJ732" s="50" t="s">
        <v>171</v>
      </c>
      <c r="AK732" s="50" t="s">
        <v>171</v>
      </c>
      <c r="AL732" s="50" t="s">
        <v>171</v>
      </c>
    </row>
    <row r="733" spans="2:38">
      <c r="B733" s="26">
        <v>150</v>
      </c>
      <c r="C733" s="11" t="s">
        <v>19</v>
      </c>
      <c r="D733" s="6" t="str">
        <f t="shared" si="994"/>
        <v xml:space="preserve">\I: </v>
      </c>
      <c r="E733" s="11" t="s">
        <v>80</v>
      </c>
      <c r="F733" s="6" t="str">
        <f t="shared" si="963"/>
        <v>SK</v>
      </c>
      <c r="G733" s="22" t="str">
        <f t="shared" si="995"/>
        <v>PASTI</v>
      </c>
      <c r="H733" s="6" t="s">
        <v>50</v>
      </c>
      <c r="I733" s="42" t="s">
        <v>224</v>
      </c>
      <c r="J733" s="42" t="s">
        <v>224</v>
      </c>
      <c r="K733" s="42" t="s">
        <v>224</v>
      </c>
      <c r="L733" s="42" t="str">
        <f t="shared" si="996"/>
        <v/>
      </c>
      <c r="M733" s="43" t="str">
        <f t="shared" si="993"/>
        <v/>
      </c>
      <c r="N733" s="43" t="str">
        <f t="shared" si="991"/>
        <v/>
      </c>
      <c r="O733" s="43" t="str">
        <f t="shared" si="992"/>
        <v/>
      </c>
      <c r="P733" s="32"/>
      <c r="Q733" s="32"/>
      <c r="R733" s="48" t="s">
        <v>171</v>
      </c>
      <c r="S733" s="50" t="s">
        <v>171</v>
      </c>
      <c r="T733" s="50" t="s">
        <v>171</v>
      </c>
      <c r="U733" s="50" t="s">
        <v>171</v>
      </c>
      <c r="V733" s="50" t="s">
        <v>171</v>
      </c>
      <c r="W733" s="50" t="s">
        <v>171</v>
      </c>
      <c r="X733" s="50" t="s">
        <v>171</v>
      </c>
      <c r="Y733" s="50" t="s">
        <v>171</v>
      </c>
      <c r="Z733" s="50" t="s">
        <v>171</v>
      </c>
      <c r="AA733" s="50" t="s">
        <v>171</v>
      </c>
      <c r="AB733" s="50" t="s">
        <v>171</v>
      </c>
      <c r="AC733" s="50" t="s">
        <v>171</v>
      </c>
      <c r="AD733" s="50" t="s">
        <v>171</v>
      </c>
      <c r="AE733" s="50" t="s">
        <v>171</v>
      </c>
      <c r="AF733" s="50" t="s">
        <v>171</v>
      </c>
      <c r="AG733" s="50" t="s">
        <v>171</v>
      </c>
      <c r="AH733" s="50" t="s">
        <v>171</v>
      </c>
      <c r="AI733" s="50" t="s">
        <v>171</v>
      </c>
      <c r="AJ733" s="50" t="s">
        <v>171</v>
      </c>
      <c r="AK733" s="50" t="s">
        <v>171</v>
      </c>
      <c r="AL733" s="50" t="s">
        <v>171</v>
      </c>
    </row>
    <row r="734" spans="2:38">
      <c r="B734" s="26">
        <v>155</v>
      </c>
      <c r="C734" s="11" t="s">
        <v>20</v>
      </c>
      <c r="D734" s="6" t="str">
        <f t="shared" si="994"/>
        <v xml:space="preserve">\I: </v>
      </c>
      <c r="E734" s="11" t="s">
        <v>72</v>
      </c>
      <c r="F734" s="6" t="str">
        <f t="shared" si="963"/>
        <v>SK</v>
      </c>
      <c r="G734" s="22" t="str">
        <f t="shared" si="995"/>
        <v>PASTI</v>
      </c>
      <c r="H734" s="6" t="s">
        <v>42</v>
      </c>
      <c r="I734" s="42" t="s">
        <v>224</v>
      </c>
      <c r="J734" s="42" t="s">
        <v>224</v>
      </c>
      <c r="K734" s="42" t="s">
        <v>224</v>
      </c>
      <c r="L734" s="42" t="str">
        <f t="shared" si="996"/>
        <v/>
      </c>
      <c r="M734" s="43" t="str">
        <f t="shared" si="993"/>
        <v/>
      </c>
      <c r="N734" s="43" t="str">
        <f t="shared" si="991"/>
        <v/>
      </c>
      <c r="O734" s="43" t="str">
        <f t="shared" si="992"/>
        <v/>
      </c>
      <c r="P734" s="32"/>
      <c r="Q734" s="32"/>
      <c r="R734" s="48" t="s">
        <v>171</v>
      </c>
      <c r="S734" s="50" t="s">
        <v>171</v>
      </c>
      <c r="T734" s="50" t="s">
        <v>171</v>
      </c>
      <c r="U734" s="50" t="s">
        <v>171</v>
      </c>
      <c r="V734" s="50" t="s">
        <v>171</v>
      </c>
      <c r="W734" s="50" t="s">
        <v>171</v>
      </c>
      <c r="X734" s="50" t="s">
        <v>171</v>
      </c>
      <c r="Y734" s="50" t="s">
        <v>171</v>
      </c>
      <c r="Z734" s="50" t="s">
        <v>171</v>
      </c>
      <c r="AA734" s="50" t="s">
        <v>171</v>
      </c>
      <c r="AB734" s="50" t="s">
        <v>171</v>
      </c>
      <c r="AC734" s="50" t="s">
        <v>171</v>
      </c>
      <c r="AD734" s="50" t="s">
        <v>171</v>
      </c>
      <c r="AE734" s="50" t="s">
        <v>171</v>
      </c>
      <c r="AF734" s="50" t="s">
        <v>171</v>
      </c>
      <c r="AG734" s="50" t="s">
        <v>171</v>
      </c>
      <c r="AH734" s="50" t="s">
        <v>171</v>
      </c>
      <c r="AI734" s="50" t="s">
        <v>171</v>
      </c>
      <c r="AJ734" s="50" t="s">
        <v>171</v>
      </c>
      <c r="AK734" s="50" t="s">
        <v>171</v>
      </c>
      <c r="AL734" s="50" t="s">
        <v>171</v>
      </c>
    </row>
    <row r="735" spans="2:38">
      <c r="B735" s="60">
        <v>160</v>
      </c>
      <c r="C735" s="61" t="s">
        <v>21</v>
      </c>
      <c r="D735" s="5" t="str">
        <f t="shared" si="994"/>
        <v xml:space="preserve">\I: </v>
      </c>
      <c r="E735" s="61" t="s">
        <v>170</v>
      </c>
      <c r="F735" s="5" t="str">
        <f t="shared" si="963"/>
        <v>SK</v>
      </c>
      <c r="G735" s="36" t="str">
        <f t="shared" si="995"/>
        <v>PASTI</v>
      </c>
      <c r="H735" s="5" t="s">
        <v>169</v>
      </c>
      <c r="I735" s="52" t="s">
        <v>224</v>
      </c>
      <c r="J735" s="52" t="s">
        <v>224</v>
      </c>
      <c r="K735" s="52" t="s">
        <v>224</v>
      </c>
      <c r="L735" s="52" t="str">
        <f t="shared" si="996"/>
        <v/>
      </c>
      <c r="M735" s="44" t="str">
        <f t="shared" si="993"/>
        <v/>
      </c>
      <c r="N735" s="44" t="str">
        <f t="shared" si="991"/>
        <v/>
      </c>
      <c r="O735" s="44" t="str">
        <f t="shared" si="992"/>
        <v/>
      </c>
      <c r="P735" s="32"/>
      <c r="Q735" s="32"/>
      <c r="R735" s="49" t="s">
        <v>171</v>
      </c>
      <c r="S735" s="51" t="s">
        <v>171</v>
      </c>
      <c r="T735" s="51" t="s">
        <v>171</v>
      </c>
      <c r="U735" s="51" t="s">
        <v>171</v>
      </c>
      <c r="V735" s="51" t="s">
        <v>171</v>
      </c>
      <c r="W735" s="51" t="s">
        <v>171</v>
      </c>
      <c r="X735" s="51" t="s">
        <v>171</v>
      </c>
      <c r="Y735" s="51" t="s">
        <v>171</v>
      </c>
      <c r="Z735" s="51" t="s">
        <v>171</v>
      </c>
      <c r="AA735" s="51" t="s">
        <v>171</v>
      </c>
      <c r="AB735" s="51" t="s">
        <v>171</v>
      </c>
      <c r="AC735" s="51" t="s">
        <v>171</v>
      </c>
      <c r="AD735" s="51" t="s">
        <v>171</v>
      </c>
      <c r="AE735" s="51" t="s">
        <v>171</v>
      </c>
      <c r="AF735" s="51" t="s">
        <v>171</v>
      </c>
      <c r="AG735" s="51" t="s">
        <v>171</v>
      </c>
      <c r="AH735" s="51" t="s">
        <v>171</v>
      </c>
      <c r="AI735" s="51" t="s">
        <v>171</v>
      </c>
      <c r="AJ735" s="51" t="s">
        <v>171</v>
      </c>
      <c r="AK735" s="51" t="s">
        <v>171</v>
      </c>
      <c r="AL735" s="51" t="s">
        <v>171</v>
      </c>
    </row>
    <row r="736" spans="2:38">
      <c r="B736" s="26">
        <v>9</v>
      </c>
      <c r="C736" t="s">
        <v>1</v>
      </c>
      <c r="D736" s="6" t="str">
        <f>IF(SUM(I736:O736)=0,"\I: ","ELE")</f>
        <v xml:space="preserve">\I: </v>
      </c>
      <c r="E736" s="11" t="s">
        <v>70</v>
      </c>
      <c r="F736" s="34" t="s">
        <v>128</v>
      </c>
      <c r="G736" s="22" t="str">
        <f>$G$7</f>
        <v>PASTI</v>
      </c>
      <c r="H736" s="22" t="s">
        <v>40</v>
      </c>
      <c r="I736" s="42" t="str">
        <f>$L736</f>
        <v/>
      </c>
      <c r="J736" s="42" t="str">
        <f>$L736</f>
        <v/>
      </c>
      <c r="K736" s="42" t="str">
        <f>$L736</f>
        <v/>
      </c>
      <c r="L736" s="42" t="str">
        <f>IF(R736="","",R736/4)</f>
        <v/>
      </c>
      <c r="M736" s="43" t="str">
        <f>IF(SUM(S736:AB736)=0,"",SUM(S736:AB736))</f>
        <v/>
      </c>
      <c r="N736" s="43" t="str">
        <f>IF(SUM(AC736:AG736)=0,"",SUM(AC736:AG736))</f>
        <v/>
      </c>
      <c r="O736" s="43" t="str">
        <f>IF(SUM(AH736:AL736)=0,"",SUM(AH736:AL736))</f>
        <v/>
      </c>
      <c r="P736" s="32"/>
      <c r="Q736" s="32"/>
      <c r="R736" s="48" t="s">
        <v>171</v>
      </c>
      <c r="S736" s="50" t="s">
        <v>171</v>
      </c>
      <c r="T736" s="50" t="s">
        <v>171</v>
      </c>
      <c r="U736" s="50" t="s">
        <v>171</v>
      </c>
      <c r="V736" s="50" t="s">
        <v>171</v>
      </c>
      <c r="W736" s="50" t="s">
        <v>171</v>
      </c>
      <c r="X736" s="50" t="s">
        <v>171</v>
      </c>
      <c r="Y736" s="50" t="s">
        <v>171</v>
      </c>
      <c r="Z736" s="50" t="s">
        <v>171</v>
      </c>
      <c r="AA736" s="50" t="s">
        <v>171</v>
      </c>
      <c r="AB736" s="50" t="s">
        <v>171</v>
      </c>
      <c r="AC736" s="50" t="s">
        <v>171</v>
      </c>
      <c r="AD736" s="50" t="s">
        <v>171</v>
      </c>
      <c r="AE736" s="50" t="s">
        <v>171</v>
      </c>
      <c r="AF736" s="50" t="s">
        <v>171</v>
      </c>
      <c r="AG736" s="50" t="s">
        <v>171</v>
      </c>
      <c r="AH736" s="50" t="s">
        <v>171</v>
      </c>
      <c r="AI736" s="50" t="s">
        <v>171</v>
      </c>
      <c r="AJ736" s="50" t="s">
        <v>171</v>
      </c>
      <c r="AK736" s="50" t="s">
        <v>171</v>
      </c>
      <c r="AL736" s="50" t="s">
        <v>171</v>
      </c>
    </row>
    <row r="737" spans="2:38">
      <c r="B737" s="26"/>
      <c r="C737" s="23" t="s">
        <v>92</v>
      </c>
      <c r="D737" s="6" t="str">
        <f t="shared" ref="D737" si="997">IF(SUM(I737:O737)=0,"\I: ","ELE")</f>
        <v>ELE</v>
      </c>
      <c r="E737" s="11" t="s">
        <v>71</v>
      </c>
      <c r="F737" s="6" t="str">
        <f>F736</f>
        <v>UK</v>
      </c>
      <c r="G737" s="22" t="str">
        <f>$G$7</f>
        <v>PASTI</v>
      </c>
      <c r="H737" t="s">
        <v>41</v>
      </c>
      <c r="I737" s="42">
        <f>IF(SUM(I738:I740)=0,"",SUM(I738:I740))</f>
        <v>7389.3</v>
      </c>
      <c r="J737" s="42">
        <f t="shared" ref="J737:L737" si="998">IF(SUM(J738:J740)=0,"",SUM(J738:J740))</f>
        <v>7389.3</v>
      </c>
      <c r="K737" s="42">
        <f t="shared" si="998"/>
        <v>7389.3</v>
      </c>
      <c r="L737" s="42">
        <f t="shared" si="998"/>
        <v>7389.3</v>
      </c>
      <c r="M737" s="43">
        <f>IF(SUM(M738:M740)=0,"",SUM(M738:M740))</f>
        <v>400.20000000000005</v>
      </c>
      <c r="N737" s="43" t="str">
        <f t="shared" ref="N737:O737" si="999">IF(SUM(N738:N740)=0,"",SUM(N738:N740))</f>
        <v/>
      </c>
      <c r="O737" s="43" t="str">
        <f t="shared" si="999"/>
        <v/>
      </c>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row>
    <row r="738" spans="2:38">
      <c r="B738" s="26">
        <v>14</v>
      </c>
      <c r="C738" s="30" t="s">
        <v>2</v>
      </c>
      <c r="D738" s="6" t="s">
        <v>90</v>
      </c>
      <c r="E738" s="26"/>
      <c r="F738" s="6" t="str">
        <f t="shared" ref="F738:F762" si="1000">F737</f>
        <v>UK</v>
      </c>
      <c r="G738" s="6" t="s">
        <v>90</v>
      </c>
      <c r="H738" s="28"/>
      <c r="I738" s="33" t="str">
        <f>$L738</f>
        <v/>
      </c>
      <c r="J738" s="33" t="str">
        <f t="shared" ref="I738:K740" si="1001">$L738</f>
        <v/>
      </c>
      <c r="K738" s="33" t="str">
        <f t="shared" si="1001"/>
        <v/>
      </c>
      <c r="L738" s="33" t="str">
        <f>IF(R738="","",R738/4)</f>
        <v/>
      </c>
      <c r="M738" s="33" t="str">
        <f>IF(SUM(S738:AB738)=0,"",SUM(S738:AB738))</f>
        <v/>
      </c>
      <c r="N738" s="33" t="str">
        <f>IF(SUM(AC738:AG738)=0,"",SUM(AC738:AG738))</f>
        <v/>
      </c>
      <c r="O738" s="33" t="str">
        <f>IF(SUM(AH738:AL738)=0,"",SUM(AH738:AL738))</f>
        <v/>
      </c>
      <c r="P738" s="33"/>
      <c r="Q738" s="33"/>
      <c r="R738" s="48" t="s">
        <v>171</v>
      </c>
      <c r="S738" s="50" t="s">
        <v>171</v>
      </c>
      <c r="T738" s="50" t="s">
        <v>171</v>
      </c>
      <c r="U738" s="50" t="s">
        <v>171</v>
      </c>
      <c r="V738" s="50" t="s">
        <v>171</v>
      </c>
      <c r="W738" s="50" t="s">
        <v>171</v>
      </c>
      <c r="X738" s="50" t="s">
        <v>171</v>
      </c>
      <c r="Y738" s="50" t="s">
        <v>171</v>
      </c>
      <c r="Z738" s="50" t="s">
        <v>171</v>
      </c>
      <c r="AA738" s="50" t="s">
        <v>171</v>
      </c>
      <c r="AB738" s="50" t="s">
        <v>171</v>
      </c>
      <c r="AC738" s="50" t="s">
        <v>171</v>
      </c>
      <c r="AD738" s="50" t="s">
        <v>171</v>
      </c>
      <c r="AE738" s="50" t="s">
        <v>171</v>
      </c>
      <c r="AF738" s="50" t="s">
        <v>171</v>
      </c>
      <c r="AG738" s="50" t="s">
        <v>171</v>
      </c>
      <c r="AH738" s="50" t="s">
        <v>171</v>
      </c>
      <c r="AI738" s="50" t="s">
        <v>171</v>
      </c>
      <c r="AJ738" s="50" t="s">
        <v>171</v>
      </c>
      <c r="AK738" s="50" t="s">
        <v>171</v>
      </c>
      <c r="AL738" s="50" t="s">
        <v>171</v>
      </c>
    </row>
    <row r="739" spans="2:38">
      <c r="B739" s="26">
        <v>19</v>
      </c>
      <c r="C739" s="30" t="s">
        <v>99</v>
      </c>
      <c r="D739" s="6" t="s">
        <v>90</v>
      </c>
      <c r="E739" s="26"/>
      <c r="F739" s="6" t="str">
        <f t="shared" si="1000"/>
        <v>UK</v>
      </c>
      <c r="G739" s="6" t="s">
        <v>90</v>
      </c>
      <c r="H739" s="28"/>
      <c r="I739" s="33" t="str">
        <f t="shared" si="1001"/>
        <v/>
      </c>
      <c r="J739" s="33" t="str">
        <f t="shared" si="1001"/>
        <v/>
      </c>
      <c r="K739" s="33" t="str">
        <f t="shared" si="1001"/>
        <v/>
      </c>
      <c r="L739" s="33" t="str">
        <f>IF(R739="","",R739/4)</f>
        <v/>
      </c>
      <c r="M739" s="33" t="str">
        <f t="shared" ref="M739:M740" si="1002">IF(SUM(S739:AB739)=0,"",SUM(S739:AB739))</f>
        <v/>
      </c>
      <c r="N739" s="33" t="str">
        <f t="shared" ref="N739:N740" si="1003">IF(SUM(AC739:AG739)=0,"",SUM(AC739:AG739))</f>
        <v/>
      </c>
      <c r="O739" s="33" t="str">
        <f t="shared" ref="O739:O740" si="1004">IF(SUM(AH739:AL739)=0,"",SUM(AH739:AL739))</f>
        <v/>
      </c>
      <c r="P739" s="33"/>
      <c r="Q739" s="33"/>
      <c r="R739" s="48" t="s">
        <v>171</v>
      </c>
      <c r="S739" s="50" t="s">
        <v>171</v>
      </c>
      <c r="T739" s="50" t="s">
        <v>171</v>
      </c>
      <c r="U739" s="50" t="s">
        <v>171</v>
      </c>
      <c r="V739" s="50" t="s">
        <v>171</v>
      </c>
      <c r="W739" s="50" t="s">
        <v>171</v>
      </c>
      <c r="X739" s="50" t="s">
        <v>171</v>
      </c>
      <c r="Y739" s="50" t="s">
        <v>171</v>
      </c>
      <c r="Z739" s="50" t="s">
        <v>171</v>
      </c>
      <c r="AA739" s="50" t="s">
        <v>171</v>
      </c>
      <c r="AB739" s="50" t="s">
        <v>171</v>
      </c>
      <c r="AC739" s="50" t="s">
        <v>171</v>
      </c>
      <c r="AD739" s="50" t="s">
        <v>171</v>
      </c>
      <c r="AE739" s="50" t="s">
        <v>171</v>
      </c>
      <c r="AF739" s="50" t="s">
        <v>171</v>
      </c>
      <c r="AG739" s="50" t="s">
        <v>171</v>
      </c>
      <c r="AH739" s="50" t="s">
        <v>171</v>
      </c>
      <c r="AI739" s="50" t="s">
        <v>171</v>
      </c>
      <c r="AJ739" s="50" t="s">
        <v>171</v>
      </c>
      <c r="AK739" s="50" t="s">
        <v>171</v>
      </c>
      <c r="AL739" s="50" t="s">
        <v>171</v>
      </c>
    </row>
    <row r="740" spans="2:38">
      <c r="B740" s="26">
        <v>24</v>
      </c>
      <c r="C740" s="30" t="s">
        <v>4</v>
      </c>
      <c r="D740" s="6" t="s">
        <v>90</v>
      </c>
      <c r="E740" s="26"/>
      <c r="F740" s="6" t="str">
        <f t="shared" si="1000"/>
        <v>UK</v>
      </c>
      <c r="G740" s="6" t="s">
        <v>90</v>
      </c>
      <c r="H740" s="28"/>
      <c r="I740" s="33">
        <f t="shared" si="1001"/>
        <v>7389.3</v>
      </c>
      <c r="J740" s="33">
        <f t="shared" si="1001"/>
        <v>7389.3</v>
      </c>
      <c r="K740" s="33">
        <f t="shared" si="1001"/>
        <v>7389.3</v>
      </c>
      <c r="L740" s="33">
        <f>IF(R740="","",R740/4)</f>
        <v>7389.3</v>
      </c>
      <c r="M740" s="33">
        <f t="shared" si="1002"/>
        <v>400.20000000000005</v>
      </c>
      <c r="N740" s="33" t="str">
        <f t="shared" si="1003"/>
        <v/>
      </c>
      <c r="O740" s="33" t="str">
        <f t="shared" si="1004"/>
        <v/>
      </c>
      <c r="P740" s="33"/>
      <c r="Q740" s="33"/>
      <c r="R740" s="48">
        <v>29557.200000000001</v>
      </c>
      <c r="S740" s="50">
        <v>400.20000000000005</v>
      </c>
      <c r="T740" s="50" t="s">
        <v>171</v>
      </c>
      <c r="U740" s="50" t="s">
        <v>171</v>
      </c>
      <c r="V740" s="50" t="s">
        <v>171</v>
      </c>
      <c r="W740" s="50" t="s">
        <v>171</v>
      </c>
      <c r="X740" s="50" t="s">
        <v>171</v>
      </c>
      <c r="Y740" s="50" t="s">
        <v>171</v>
      </c>
      <c r="Z740" s="50" t="s">
        <v>171</v>
      </c>
      <c r="AA740" s="50" t="s">
        <v>171</v>
      </c>
      <c r="AB740" s="50" t="s">
        <v>171</v>
      </c>
      <c r="AC740" s="50" t="s">
        <v>171</v>
      </c>
      <c r="AD740" s="50" t="s">
        <v>171</v>
      </c>
      <c r="AE740" s="50" t="s">
        <v>171</v>
      </c>
      <c r="AF740" s="50" t="s">
        <v>171</v>
      </c>
      <c r="AG740" s="50" t="s">
        <v>171</v>
      </c>
      <c r="AH740" s="50" t="s">
        <v>171</v>
      </c>
      <c r="AI740" s="50" t="s">
        <v>171</v>
      </c>
      <c r="AJ740" s="50" t="s">
        <v>171</v>
      </c>
      <c r="AK740" s="50" t="s">
        <v>171</v>
      </c>
      <c r="AL740" s="50" t="s">
        <v>171</v>
      </c>
    </row>
    <row r="741" spans="2:38">
      <c r="B741" s="26"/>
      <c r="C741" s="23" t="s">
        <v>92</v>
      </c>
      <c r="D741" s="6" t="str">
        <f t="shared" ref="D741" si="1005">IF(SUM(I741:O741)=0,"\I: ","ELE")</f>
        <v xml:space="preserve">\I: </v>
      </c>
      <c r="E741" s="11" t="s">
        <v>75</v>
      </c>
      <c r="F741" s="6" t="str">
        <f t="shared" si="1000"/>
        <v>UK</v>
      </c>
      <c r="G741" s="22" t="str">
        <f>$G$7</f>
        <v>PASTI</v>
      </c>
      <c r="H741" t="s">
        <v>45</v>
      </c>
      <c r="I741" s="42" t="str">
        <f>IF(SUM(I742:I744)=0,"",SUM(I742:I744))</f>
        <v/>
      </c>
      <c r="J741" s="42" t="str">
        <f t="shared" ref="J741:K741" si="1006">IF(SUM(J742:J744)=0,"",SUM(J742:J744))</f>
        <v/>
      </c>
      <c r="K741" s="42" t="str">
        <f t="shared" si="1006"/>
        <v/>
      </c>
      <c r="L741" s="42" t="str">
        <f>IF(SUM(L742:L744)=0,"",SUM(L742:L744))</f>
        <v/>
      </c>
      <c r="M741" s="43" t="str">
        <f>IF(SUM(M742:M744)=0,"",SUM(M742:M744))</f>
        <v/>
      </c>
      <c r="N741" s="43" t="str">
        <f>IF(SUM(N742:N744)=0,"",SUM(N742:N744))</f>
        <v/>
      </c>
      <c r="O741" s="43" t="str">
        <f>IF(SUM(O742:O744)=0,"",SUM(O742:O744))</f>
        <v/>
      </c>
      <c r="P741" s="32"/>
      <c r="Q741" s="32"/>
      <c r="R741" s="43"/>
      <c r="S741" s="43"/>
      <c r="T741" s="43"/>
      <c r="U741" s="43"/>
      <c r="V741" s="43"/>
      <c r="W741" s="43"/>
      <c r="X741" s="43"/>
      <c r="Y741" s="43"/>
      <c r="Z741" s="43"/>
      <c r="AA741" s="43"/>
      <c r="AB741" s="43" t="s">
        <v>171</v>
      </c>
      <c r="AC741" s="43"/>
      <c r="AD741" s="43"/>
      <c r="AE741" s="43"/>
      <c r="AF741" s="43"/>
      <c r="AG741" s="43" t="s">
        <v>171</v>
      </c>
      <c r="AH741" s="43"/>
      <c r="AI741" s="43"/>
      <c r="AJ741" s="43"/>
      <c r="AK741" s="43"/>
      <c r="AL741" s="43"/>
    </row>
    <row r="742" spans="2:38">
      <c r="B742" s="26">
        <v>35</v>
      </c>
      <c r="C742" s="30" t="s">
        <v>2</v>
      </c>
      <c r="D742" s="6" t="s">
        <v>90</v>
      </c>
      <c r="E742" s="26"/>
      <c r="F742" s="6" t="str">
        <f t="shared" si="1000"/>
        <v>UK</v>
      </c>
      <c r="G742" s="6" t="s">
        <v>90</v>
      </c>
      <c r="H742" s="28"/>
      <c r="I742" s="33" t="str">
        <f t="shared" ref="I742:K746" si="1007">$L742</f>
        <v/>
      </c>
      <c r="J742" s="33" t="str">
        <f t="shared" si="1007"/>
        <v/>
      </c>
      <c r="K742" s="33" t="str">
        <f t="shared" si="1007"/>
        <v/>
      </c>
      <c r="L742" s="33" t="str">
        <f>IF(R742="","",R742/4)</f>
        <v/>
      </c>
      <c r="M742" s="33" t="str">
        <f>IF(SUM(S742:AB742)=0,"",SUM(S742:AB742))</f>
        <v/>
      </c>
      <c r="N742" s="33" t="str">
        <f>IF(SUM(AC742:AG742)=0,"",SUM(AC742:AG742))</f>
        <v/>
      </c>
      <c r="O742" s="33" t="str">
        <f>IF(SUM(AH742:AL742)=0,"",SUM(AH742:AL742))</f>
        <v/>
      </c>
      <c r="P742" s="33"/>
      <c r="Q742" s="33"/>
      <c r="R742" s="48" t="s">
        <v>171</v>
      </c>
      <c r="S742" s="50" t="s">
        <v>171</v>
      </c>
      <c r="T742" s="50" t="s">
        <v>171</v>
      </c>
      <c r="U742" s="50" t="s">
        <v>171</v>
      </c>
      <c r="V742" s="50" t="s">
        <v>171</v>
      </c>
      <c r="W742" s="50" t="s">
        <v>171</v>
      </c>
      <c r="X742" s="50" t="s">
        <v>171</v>
      </c>
      <c r="Y742" s="50" t="s">
        <v>171</v>
      </c>
      <c r="Z742" s="50" t="s">
        <v>171</v>
      </c>
      <c r="AA742" s="50" t="s">
        <v>171</v>
      </c>
      <c r="AB742" s="50" t="s">
        <v>171</v>
      </c>
      <c r="AC742" s="50" t="s">
        <v>171</v>
      </c>
      <c r="AD742" s="50" t="s">
        <v>171</v>
      </c>
      <c r="AE742" s="50" t="s">
        <v>171</v>
      </c>
      <c r="AF742" s="50" t="s">
        <v>171</v>
      </c>
      <c r="AG742" s="50" t="s">
        <v>171</v>
      </c>
      <c r="AH742" s="50" t="s">
        <v>171</v>
      </c>
      <c r="AI742" s="50" t="s">
        <v>171</v>
      </c>
      <c r="AJ742" s="50" t="s">
        <v>171</v>
      </c>
      <c r="AK742" s="50" t="s">
        <v>171</v>
      </c>
      <c r="AL742" s="50" t="s">
        <v>171</v>
      </c>
    </row>
    <row r="743" spans="2:38">
      <c r="B743" s="26">
        <v>40</v>
      </c>
      <c r="C743" s="30" t="s">
        <v>99</v>
      </c>
      <c r="D743" s="6" t="s">
        <v>90</v>
      </c>
      <c r="E743" s="26"/>
      <c r="F743" s="6" t="str">
        <f t="shared" si="1000"/>
        <v>UK</v>
      </c>
      <c r="G743" s="6" t="s">
        <v>90</v>
      </c>
      <c r="H743" s="28"/>
      <c r="I743" s="33" t="str">
        <f t="shared" si="1007"/>
        <v/>
      </c>
      <c r="J743" s="33" t="str">
        <f t="shared" si="1007"/>
        <v/>
      </c>
      <c r="K743" s="33" t="str">
        <f t="shared" si="1007"/>
        <v/>
      </c>
      <c r="L743" s="33" t="str">
        <f>IF(R743="","",R743/4)</f>
        <v/>
      </c>
      <c r="M743" s="33" t="str">
        <f t="shared" ref="M743:M744" si="1008">IF(SUM(S743:AB743)=0,"",SUM(S743:AB743))</f>
        <v/>
      </c>
      <c r="N743" s="33" t="str">
        <f t="shared" ref="N743:N744" si="1009">IF(SUM(AC743:AG743)=0,"",SUM(AC743:AG743))</f>
        <v/>
      </c>
      <c r="O743" s="33" t="str">
        <f t="shared" ref="O743:O744" si="1010">IF(SUM(AH743:AL743)=0,"",SUM(AH743:AL743))</f>
        <v/>
      </c>
      <c r="P743" s="33"/>
      <c r="Q743" s="33"/>
      <c r="R743" s="48" t="s">
        <v>171</v>
      </c>
      <c r="S743" s="50" t="s">
        <v>171</v>
      </c>
      <c r="T743" s="50" t="s">
        <v>171</v>
      </c>
      <c r="U743" s="50" t="s">
        <v>171</v>
      </c>
      <c r="V743" s="50" t="s">
        <v>171</v>
      </c>
      <c r="W743" s="50" t="s">
        <v>171</v>
      </c>
      <c r="X743" s="50" t="s">
        <v>171</v>
      </c>
      <c r="Y743" s="50" t="s">
        <v>171</v>
      </c>
      <c r="Z743" s="50" t="s">
        <v>171</v>
      </c>
      <c r="AA743" s="50" t="s">
        <v>171</v>
      </c>
      <c r="AB743" s="50" t="s">
        <v>171</v>
      </c>
      <c r="AC743" s="50" t="s">
        <v>171</v>
      </c>
      <c r="AD743" s="50" t="s">
        <v>171</v>
      </c>
      <c r="AE743" s="50" t="s">
        <v>171</v>
      </c>
      <c r="AF743" s="50" t="s">
        <v>171</v>
      </c>
      <c r="AG743" s="50" t="s">
        <v>171</v>
      </c>
      <c r="AH743" s="50" t="s">
        <v>171</v>
      </c>
      <c r="AI743" s="50" t="s">
        <v>171</v>
      </c>
      <c r="AJ743" s="50" t="s">
        <v>171</v>
      </c>
      <c r="AK743" s="50" t="s">
        <v>171</v>
      </c>
      <c r="AL743" s="50" t="s">
        <v>171</v>
      </c>
    </row>
    <row r="744" spans="2:38">
      <c r="B744" s="26">
        <v>45</v>
      </c>
      <c r="C744" s="30" t="s">
        <v>4</v>
      </c>
      <c r="D744" s="6" t="s">
        <v>90</v>
      </c>
      <c r="E744" s="26"/>
      <c r="F744" s="6" t="str">
        <f t="shared" si="1000"/>
        <v>UK</v>
      </c>
      <c r="G744" s="6" t="s">
        <v>90</v>
      </c>
      <c r="H744" s="28"/>
      <c r="I744" s="33" t="str">
        <f t="shared" si="1007"/>
        <v/>
      </c>
      <c r="J744" s="33" t="str">
        <f t="shared" si="1007"/>
        <v/>
      </c>
      <c r="K744" s="33" t="str">
        <f t="shared" si="1007"/>
        <v/>
      </c>
      <c r="L744" s="33" t="str">
        <f>IF(R744="","",R744/4)</f>
        <v/>
      </c>
      <c r="M744" s="33" t="str">
        <f t="shared" si="1008"/>
        <v/>
      </c>
      <c r="N744" s="33" t="str">
        <f t="shared" si="1009"/>
        <v/>
      </c>
      <c r="O744" s="33" t="str">
        <f t="shared" si="1010"/>
        <v/>
      </c>
      <c r="P744" s="33"/>
      <c r="Q744" s="33"/>
      <c r="R744" s="48" t="s">
        <v>171</v>
      </c>
      <c r="S744" s="50" t="s">
        <v>171</v>
      </c>
      <c r="T744" s="50" t="s">
        <v>171</v>
      </c>
      <c r="U744" s="50" t="s">
        <v>171</v>
      </c>
      <c r="V744" s="50" t="s">
        <v>171</v>
      </c>
      <c r="W744" s="50" t="s">
        <v>171</v>
      </c>
      <c r="X744" s="50" t="s">
        <v>171</v>
      </c>
      <c r="Y744" s="50" t="s">
        <v>171</v>
      </c>
      <c r="Z744" s="50" t="s">
        <v>171</v>
      </c>
      <c r="AA744" s="50" t="s">
        <v>171</v>
      </c>
      <c r="AB744" s="50" t="s">
        <v>171</v>
      </c>
      <c r="AC744" s="50" t="s">
        <v>171</v>
      </c>
      <c r="AD744" s="50" t="s">
        <v>171</v>
      </c>
      <c r="AE744" s="50" t="s">
        <v>171</v>
      </c>
      <c r="AF744" s="50" t="s">
        <v>171</v>
      </c>
      <c r="AG744" s="50" t="s">
        <v>171</v>
      </c>
      <c r="AH744" s="50" t="s">
        <v>171</v>
      </c>
      <c r="AI744" s="50" t="s">
        <v>171</v>
      </c>
      <c r="AJ744" s="50" t="s">
        <v>171</v>
      </c>
      <c r="AK744" s="50" t="s">
        <v>171</v>
      </c>
      <c r="AL744" s="50" t="s">
        <v>171</v>
      </c>
    </row>
    <row r="745" spans="2:38">
      <c r="B745" s="31">
        <v>51</v>
      </c>
      <c r="C745" t="s">
        <v>7</v>
      </c>
      <c r="D745" s="6" t="str">
        <f t="shared" ref="D745:D747" si="1011">IF(SUM(I745:O745)=0,"\I: ","ELE")</f>
        <v>ELE</v>
      </c>
      <c r="E745" s="11" t="s">
        <v>76</v>
      </c>
      <c r="F745" s="6" t="str">
        <f t="shared" si="1000"/>
        <v>UK</v>
      </c>
      <c r="G745" s="22" t="str">
        <f t="shared" ref="G745:G747" si="1012">$G$7</f>
        <v>PASTI</v>
      </c>
      <c r="H745" t="s">
        <v>46</v>
      </c>
      <c r="I745" s="42">
        <f t="shared" si="1007"/>
        <v>3745.6124999999997</v>
      </c>
      <c r="J745" s="42">
        <f t="shared" si="1007"/>
        <v>3745.6124999999997</v>
      </c>
      <c r="K745" s="42">
        <f t="shared" si="1007"/>
        <v>3745.6124999999997</v>
      </c>
      <c r="L745" s="42">
        <f>IF(R745="","",R745/4)</f>
        <v>3745.6124999999997</v>
      </c>
      <c r="M745" s="43">
        <f>IF(SUM(S745:AB745)=0,"",SUM(S745:AB745))</f>
        <v>8352.2999999999993</v>
      </c>
      <c r="N745" s="43">
        <f>IF(SUM(AC745:AG745)=0,"",SUM(AC745:AG745))</f>
        <v>1992.55</v>
      </c>
      <c r="O745" s="43">
        <f>IF(SUM(AH745:AL745)=0,"",SUM(AH745:AL745))</f>
        <v>380.8</v>
      </c>
      <c r="P745" s="32"/>
      <c r="Q745" s="32"/>
      <c r="R745" s="48">
        <v>14982.449999999999</v>
      </c>
      <c r="S745" s="50">
        <v>791.2</v>
      </c>
      <c r="T745" s="50">
        <v>399.9</v>
      </c>
      <c r="U745" s="50">
        <v>745</v>
      </c>
      <c r="V745" s="50">
        <v>1835</v>
      </c>
      <c r="W745" s="50">
        <v>873</v>
      </c>
      <c r="X745" s="50">
        <v>400</v>
      </c>
      <c r="Y745" s="50" t="s">
        <v>171</v>
      </c>
      <c r="Z745" s="50">
        <v>408</v>
      </c>
      <c r="AA745" s="50">
        <v>808</v>
      </c>
      <c r="AB745" s="50">
        <v>2092.1999999999998</v>
      </c>
      <c r="AC745" s="50" t="s">
        <v>171</v>
      </c>
      <c r="AD745" s="50">
        <v>1946</v>
      </c>
      <c r="AE745" s="50" t="s">
        <v>171</v>
      </c>
      <c r="AF745" s="50" t="s">
        <v>171</v>
      </c>
      <c r="AG745" s="50">
        <v>46.55</v>
      </c>
      <c r="AH745" s="50" t="s">
        <v>171</v>
      </c>
      <c r="AI745" s="50">
        <v>15.8</v>
      </c>
      <c r="AJ745" s="50" t="s">
        <v>171</v>
      </c>
      <c r="AK745" s="50">
        <v>365</v>
      </c>
      <c r="AL745" s="50" t="s">
        <v>171</v>
      </c>
    </row>
    <row r="746" spans="2:38">
      <c r="B746" s="26">
        <v>56</v>
      </c>
      <c r="C746" t="s">
        <v>8</v>
      </c>
      <c r="D746" s="6" t="str">
        <f t="shared" si="1011"/>
        <v>ELE</v>
      </c>
      <c r="E746" s="11" t="s">
        <v>77</v>
      </c>
      <c r="F746" s="6" t="str">
        <f t="shared" si="1000"/>
        <v>UK</v>
      </c>
      <c r="G746" s="22" t="str">
        <f t="shared" si="1012"/>
        <v>PASTI</v>
      </c>
      <c r="H746" t="s">
        <v>47</v>
      </c>
      <c r="I746" s="42">
        <f t="shared" si="1007"/>
        <v>349.52499999999998</v>
      </c>
      <c r="J746" s="42">
        <f t="shared" si="1007"/>
        <v>349.52499999999998</v>
      </c>
      <c r="K746" s="42">
        <f t="shared" si="1007"/>
        <v>349.52499999999998</v>
      </c>
      <c r="L746" s="42">
        <f>IF(R746="","",R746/4)</f>
        <v>349.52499999999998</v>
      </c>
      <c r="M746" s="43">
        <f t="shared" ref="M746" si="1013">IF(SUM(S746:AB746)=0,"",SUM(S746:AB746))</f>
        <v>170.79</v>
      </c>
      <c r="N746" s="43">
        <f t="shared" ref="N746" si="1014">IF(SUM(AC746:AG746)=0,"",SUM(AC746:AG746))</f>
        <v>24</v>
      </c>
      <c r="O746" s="43" t="str">
        <f t="shared" ref="O746" si="1015">IF(SUM(AH746:AL746)=0,"",SUM(AH746:AL746))</f>
        <v/>
      </c>
      <c r="P746" s="32"/>
      <c r="Q746" s="32"/>
      <c r="R746" s="48">
        <v>1398.1</v>
      </c>
      <c r="S746" s="50">
        <v>19.399999999999999</v>
      </c>
      <c r="T746" s="50">
        <v>63.4</v>
      </c>
      <c r="U746" s="50">
        <v>12.4</v>
      </c>
      <c r="V746" s="50">
        <v>24.9</v>
      </c>
      <c r="W746" s="50">
        <v>19</v>
      </c>
      <c r="X746" s="50">
        <v>16.149999999999999</v>
      </c>
      <c r="Y746" s="50">
        <v>15.2</v>
      </c>
      <c r="Z746" s="50" t="s">
        <v>171</v>
      </c>
      <c r="AA746" s="50">
        <v>0.34</v>
      </c>
      <c r="AB746" s="50" t="s">
        <v>171</v>
      </c>
      <c r="AC746" s="50" t="s">
        <v>171</v>
      </c>
      <c r="AD746" s="50" t="s">
        <v>171</v>
      </c>
      <c r="AE746" s="50" t="s">
        <v>171</v>
      </c>
      <c r="AF746" s="50" t="s">
        <v>171</v>
      </c>
      <c r="AG746" s="50">
        <v>24</v>
      </c>
      <c r="AH746" s="50" t="s">
        <v>171</v>
      </c>
      <c r="AI746" s="50" t="s">
        <v>171</v>
      </c>
      <c r="AJ746" s="50" t="s">
        <v>171</v>
      </c>
      <c r="AK746" s="50" t="s">
        <v>171</v>
      </c>
      <c r="AL746" s="50" t="s">
        <v>171</v>
      </c>
    </row>
    <row r="747" spans="2:38">
      <c r="B747" s="26"/>
      <c r="C747" s="23" t="s">
        <v>93</v>
      </c>
      <c r="D747" s="6" t="str">
        <f t="shared" si="1011"/>
        <v>ELE</v>
      </c>
      <c r="E747" s="11" t="s">
        <v>78</v>
      </c>
      <c r="F747" s="6" t="str">
        <f t="shared" si="1000"/>
        <v>UK</v>
      </c>
      <c r="G747" s="22" t="str">
        <f t="shared" si="1012"/>
        <v>PASTI</v>
      </c>
      <c r="H747" t="s">
        <v>48</v>
      </c>
      <c r="I747" s="42">
        <f>IF(SUM(I748:I750)=0,"",SUM(I748:I750))</f>
        <v>536.92499999999995</v>
      </c>
      <c r="J747" s="42">
        <f t="shared" ref="J747:K747" si="1016">IF(SUM(J748:J750)=0,"",SUM(J748:J750))</f>
        <v>536.92499999999995</v>
      </c>
      <c r="K747" s="42">
        <f t="shared" si="1016"/>
        <v>536.92499999999995</v>
      </c>
      <c r="L747" s="42">
        <f>IF(SUM(L748:L750)=0,"",SUM(L748:L750))</f>
        <v>536.92499999999995</v>
      </c>
      <c r="M747" s="43" t="str">
        <f>IF(SUM(M748:M750)=0,"",SUM(M748:M750))</f>
        <v/>
      </c>
      <c r="N747" s="43" t="str">
        <f>IF(SUM(N748:N750)=0,"",SUM(N748:N750))</f>
        <v/>
      </c>
      <c r="O747" s="43" t="str">
        <f>IF(SUM(O748:O750)=0,"",SUM(O748:O750))</f>
        <v/>
      </c>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row>
    <row r="748" spans="2:38">
      <c r="B748" s="26">
        <v>61</v>
      </c>
      <c r="C748" s="29" t="s">
        <v>4</v>
      </c>
      <c r="D748" s="6" t="s">
        <v>90</v>
      </c>
      <c r="E748" s="27"/>
      <c r="F748" s="6" t="str">
        <f t="shared" si="1000"/>
        <v>UK</v>
      </c>
      <c r="G748" s="6" t="s">
        <v>90</v>
      </c>
      <c r="H748" s="28"/>
      <c r="I748" s="33">
        <f t="shared" ref="I748:K756" si="1017">$L748</f>
        <v>379.45</v>
      </c>
      <c r="J748" s="33">
        <f t="shared" si="1017"/>
        <v>379.45</v>
      </c>
      <c r="K748" s="33">
        <f t="shared" si="1017"/>
        <v>379.45</v>
      </c>
      <c r="L748" s="33">
        <f t="shared" ref="L748:L753" si="1018">IF(R748="","",R748/4)</f>
        <v>379.45</v>
      </c>
      <c r="M748" s="33" t="str">
        <f t="shared" ref="M748:M753" si="1019">IF(SUM(S748:AB748)=0,"",SUM(S748:AB748))</f>
        <v/>
      </c>
      <c r="N748" s="33" t="str">
        <f t="shared" ref="N748:N753" si="1020">IF(SUM(AC748:AG748)=0,"",SUM(AC748:AG748))</f>
        <v/>
      </c>
      <c r="O748" s="33" t="str">
        <f t="shared" ref="O748:O753" si="1021">IF(SUM(AH748:AL748)=0,"",SUM(AH748:AL748))</f>
        <v/>
      </c>
      <c r="P748" s="33"/>
      <c r="Q748" s="33"/>
      <c r="R748" s="48">
        <v>1517.8</v>
      </c>
      <c r="S748" s="50" t="s">
        <v>171</v>
      </c>
      <c r="T748" s="50" t="s">
        <v>171</v>
      </c>
      <c r="U748" s="50" t="s">
        <v>171</v>
      </c>
      <c r="V748" s="50" t="s">
        <v>171</v>
      </c>
      <c r="W748" s="50" t="s">
        <v>171</v>
      </c>
      <c r="X748" s="50" t="s">
        <v>171</v>
      </c>
      <c r="Y748" s="50" t="s">
        <v>171</v>
      </c>
      <c r="Z748" s="50" t="s">
        <v>171</v>
      </c>
      <c r="AA748" s="50" t="s">
        <v>171</v>
      </c>
      <c r="AB748" s="50" t="s">
        <v>171</v>
      </c>
      <c r="AC748" s="50" t="s">
        <v>171</v>
      </c>
      <c r="AD748" s="50" t="s">
        <v>171</v>
      </c>
      <c r="AE748" s="50" t="s">
        <v>171</v>
      </c>
      <c r="AF748" s="50" t="s">
        <v>171</v>
      </c>
      <c r="AG748" s="50" t="s">
        <v>171</v>
      </c>
      <c r="AH748" s="50" t="s">
        <v>171</v>
      </c>
      <c r="AI748" s="50" t="s">
        <v>171</v>
      </c>
      <c r="AJ748" s="50" t="s">
        <v>171</v>
      </c>
      <c r="AK748" s="50" t="s">
        <v>171</v>
      </c>
      <c r="AL748" s="50" t="s">
        <v>171</v>
      </c>
    </row>
    <row r="749" spans="2:38">
      <c r="B749" s="26">
        <v>71</v>
      </c>
      <c r="C749" s="29" t="s">
        <v>10</v>
      </c>
      <c r="D749" s="6" t="s">
        <v>90</v>
      </c>
      <c r="E749" s="27"/>
      <c r="F749" s="6" t="str">
        <f t="shared" si="1000"/>
        <v>UK</v>
      </c>
      <c r="G749" s="6" t="s">
        <v>90</v>
      </c>
      <c r="H749" s="28"/>
      <c r="I749" s="33">
        <f t="shared" si="1017"/>
        <v>157.47499999999999</v>
      </c>
      <c r="J749" s="33">
        <f t="shared" si="1017"/>
        <v>157.47499999999999</v>
      </c>
      <c r="K749" s="33">
        <f t="shared" si="1017"/>
        <v>157.47499999999999</v>
      </c>
      <c r="L749" s="33">
        <f t="shared" si="1018"/>
        <v>157.47499999999999</v>
      </c>
      <c r="M749" s="33" t="str">
        <f t="shared" si="1019"/>
        <v/>
      </c>
      <c r="N749" s="33" t="str">
        <f t="shared" si="1020"/>
        <v/>
      </c>
      <c r="O749" s="33" t="str">
        <f t="shared" si="1021"/>
        <v/>
      </c>
      <c r="P749" s="33"/>
      <c r="Q749" s="33"/>
      <c r="R749" s="48">
        <v>629.9</v>
      </c>
      <c r="S749" s="50" t="s">
        <v>171</v>
      </c>
      <c r="T749" s="50" t="s">
        <v>171</v>
      </c>
      <c r="U749" s="50" t="s">
        <v>171</v>
      </c>
      <c r="V749" s="50" t="s">
        <v>171</v>
      </c>
      <c r="W749" s="50" t="s">
        <v>171</v>
      </c>
      <c r="X749" s="50" t="s">
        <v>171</v>
      </c>
      <c r="Y749" s="50" t="s">
        <v>171</v>
      </c>
      <c r="Z749" s="50" t="s">
        <v>171</v>
      </c>
      <c r="AA749" s="50" t="s">
        <v>171</v>
      </c>
      <c r="AB749" s="50" t="s">
        <v>171</v>
      </c>
      <c r="AC749" s="50" t="s">
        <v>171</v>
      </c>
      <c r="AD749" s="50" t="s">
        <v>171</v>
      </c>
      <c r="AE749" s="50" t="s">
        <v>171</v>
      </c>
      <c r="AF749" s="50" t="s">
        <v>171</v>
      </c>
      <c r="AG749" s="50" t="s">
        <v>171</v>
      </c>
      <c r="AH749" s="50" t="s">
        <v>171</v>
      </c>
      <c r="AI749" s="50" t="s">
        <v>171</v>
      </c>
      <c r="AJ749" s="50" t="s">
        <v>171</v>
      </c>
      <c r="AK749" s="50" t="s">
        <v>171</v>
      </c>
      <c r="AL749" s="50" t="s">
        <v>171</v>
      </c>
    </row>
    <row r="750" spans="2:38">
      <c r="B750" s="26">
        <v>76</v>
      </c>
      <c r="C750" s="29" t="s">
        <v>101</v>
      </c>
      <c r="D750" s="6" t="s">
        <v>90</v>
      </c>
      <c r="E750" s="27"/>
      <c r="F750" s="6" t="str">
        <f t="shared" si="1000"/>
        <v>UK</v>
      </c>
      <c r="G750" s="6" t="s">
        <v>90</v>
      </c>
      <c r="H750" s="28"/>
      <c r="I750" s="33" t="str">
        <f t="shared" si="1017"/>
        <v/>
      </c>
      <c r="J750" s="33" t="str">
        <f t="shared" si="1017"/>
        <v/>
      </c>
      <c r="K750" s="33" t="str">
        <f t="shared" si="1017"/>
        <v/>
      </c>
      <c r="L750" s="33" t="str">
        <f t="shared" si="1018"/>
        <v/>
      </c>
      <c r="M750" s="33" t="str">
        <f t="shared" si="1019"/>
        <v/>
      </c>
      <c r="N750" s="33" t="str">
        <f t="shared" si="1020"/>
        <v/>
      </c>
      <c r="O750" s="33" t="str">
        <f t="shared" si="1021"/>
        <v/>
      </c>
      <c r="P750" s="33"/>
      <c r="Q750" s="33"/>
      <c r="R750" s="48" t="s">
        <v>171</v>
      </c>
      <c r="S750" s="50" t="s">
        <v>171</v>
      </c>
      <c r="T750" s="50" t="s">
        <v>171</v>
      </c>
      <c r="U750" s="50" t="s">
        <v>171</v>
      </c>
      <c r="V750" s="50" t="s">
        <v>171</v>
      </c>
      <c r="W750" s="50" t="s">
        <v>171</v>
      </c>
      <c r="X750" s="50" t="s">
        <v>171</v>
      </c>
      <c r="Y750" s="50" t="s">
        <v>171</v>
      </c>
      <c r="Z750" s="50" t="s">
        <v>171</v>
      </c>
      <c r="AA750" s="50" t="s">
        <v>171</v>
      </c>
      <c r="AB750" s="50" t="s">
        <v>171</v>
      </c>
      <c r="AC750" s="50" t="s">
        <v>171</v>
      </c>
      <c r="AD750" s="50" t="s">
        <v>171</v>
      </c>
      <c r="AE750" s="50" t="s">
        <v>171</v>
      </c>
      <c r="AF750" s="50" t="s">
        <v>171</v>
      </c>
      <c r="AG750" s="50" t="s">
        <v>171</v>
      </c>
      <c r="AH750" s="50" t="s">
        <v>171</v>
      </c>
      <c r="AI750" s="50" t="s">
        <v>171</v>
      </c>
      <c r="AJ750" s="50" t="s">
        <v>171</v>
      </c>
      <c r="AK750" s="50" t="s">
        <v>171</v>
      </c>
      <c r="AL750" s="50" t="s">
        <v>171</v>
      </c>
    </row>
    <row r="751" spans="2:38">
      <c r="B751" s="26">
        <v>81</v>
      </c>
      <c r="C751" t="s">
        <v>12</v>
      </c>
      <c r="D751" s="6" t="str">
        <f t="shared" ref="D751:D754" si="1022">IF(SUM(I751:O751)=0,"\I: ","ELE")</f>
        <v>ELE</v>
      </c>
      <c r="E751" s="11" t="s">
        <v>74</v>
      </c>
      <c r="F751" s="6" t="str">
        <f t="shared" si="1000"/>
        <v>UK</v>
      </c>
      <c r="G751" s="22" t="str">
        <f t="shared" ref="G751:G754" si="1023">$G$7</f>
        <v>PASTI</v>
      </c>
      <c r="H751" t="s">
        <v>44</v>
      </c>
      <c r="I751" s="42">
        <f t="shared" si="1017"/>
        <v>404.38250000000005</v>
      </c>
      <c r="J751" s="42">
        <f t="shared" si="1017"/>
        <v>404.38250000000005</v>
      </c>
      <c r="K751" s="42">
        <f t="shared" si="1017"/>
        <v>404.38250000000005</v>
      </c>
      <c r="L751" s="42">
        <f t="shared" si="1018"/>
        <v>404.38250000000005</v>
      </c>
      <c r="M751" s="43">
        <f t="shared" si="1019"/>
        <v>142.16</v>
      </c>
      <c r="N751" s="43">
        <f t="shared" si="1020"/>
        <v>19</v>
      </c>
      <c r="O751" s="43" t="str">
        <f t="shared" si="1021"/>
        <v/>
      </c>
      <c r="P751" s="32"/>
      <c r="Q751" s="32"/>
      <c r="R751" s="48">
        <v>1617.5300000000002</v>
      </c>
      <c r="S751" s="50">
        <v>26.4</v>
      </c>
      <c r="T751" s="50">
        <v>14.52</v>
      </c>
      <c r="U751" s="50">
        <v>10.6</v>
      </c>
      <c r="V751" s="50">
        <v>7.6</v>
      </c>
      <c r="W751" s="50">
        <v>4.46</v>
      </c>
      <c r="X751" s="50">
        <v>56.480000000000004</v>
      </c>
      <c r="Y751" s="50">
        <v>6.14</v>
      </c>
      <c r="Z751" s="50" t="s">
        <v>171</v>
      </c>
      <c r="AA751" s="50" t="s">
        <v>171</v>
      </c>
      <c r="AB751" s="50">
        <v>15.959999999999999</v>
      </c>
      <c r="AC751" s="50" t="s">
        <v>171</v>
      </c>
      <c r="AD751" s="50" t="s">
        <v>171</v>
      </c>
      <c r="AE751" s="50">
        <v>19</v>
      </c>
      <c r="AF751" s="50" t="s">
        <v>171</v>
      </c>
      <c r="AG751" s="50" t="s">
        <v>171</v>
      </c>
      <c r="AH751" s="50" t="s">
        <v>171</v>
      </c>
      <c r="AI751" s="50" t="s">
        <v>171</v>
      </c>
      <c r="AJ751" s="50" t="s">
        <v>171</v>
      </c>
      <c r="AK751" s="50" t="s">
        <v>171</v>
      </c>
      <c r="AL751" s="50" t="s">
        <v>171</v>
      </c>
    </row>
    <row r="752" spans="2:38">
      <c r="B752" s="26">
        <v>102</v>
      </c>
      <c r="C752" t="s">
        <v>13</v>
      </c>
      <c r="D752" s="6" t="str">
        <f t="shared" si="1022"/>
        <v>ELE</v>
      </c>
      <c r="E752" s="11" t="s">
        <v>73</v>
      </c>
      <c r="F752" s="6" t="str">
        <f t="shared" si="1000"/>
        <v>UK</v>
      </c>
      <c r="G752" s="22" t="str">
        <f t="shared" si="1023"/>
        <v>PASTI</v>
      </c>
      <c r="H752" t="s">
        <v>43</v>
      </c>
      <c r="I752" s="42">
        <f t="shared" si="1017"/>
        <v>1348.075</v>
      </c>
      <c r="J752" s="42">
        <f t="shared" si="1017"/>
        <v>1348.075</v>
      </c>
      <c r="K752" s="42">
        <f t="shared" si="1017"/>
        <v>1348.075</v>
      </c>
      <c r="L752" s="42">
        <f t="shared" si="1018"/>
        <v>1348.075</v>
      </c>
      <c r="M752" s="43" t="str">
        <f t="shared" si="1019"/>
        <v/>
      </c>
      <c r="N752" s="43" t="str">
        <f t="shared" si="1020"/>
        <v/>
      </c>
      <c r="O752" s="43" t="str">
        <f t="shared" si="1021"/>
        <v/>
      </c>
      <c r="P752" s="32"/>
      <c r="Q752" s="32"/>
      <c r="R752" s="48">
        <v>5392.3</v>
      </c>
      <c r="S752" s="50" t="s">
        <v>171</v>
      </c>
      <c r="T752" s="50" t="s">
        <v>171</v>
      </c>
      <c r="U752" s="50" t="s">
        <v>171</v>
      </c>
      <c r="V752" s="50" t="s">
        <v>171</v>
      </c>
      <c r="W752" s="50" t="s">
        <v>171</v>
      </c>
      <c r="X752" s="50" t="s">
        <v>171</v>
      </c>
      <c r="Y752" s="50" t="s">
        <v>171</v>
      </c>
      <c r="Z752" s="50" t="s">
        <v>171</v>
      </c>
      <c r="AA752" s="50" t="s">
        <v>171</v>
      </c>
      <c r="AB752" s="50" t="s">
        <v>171</v>
      </c>
      <c r="AC752" s="50" t="s">
        <v>171</v>
      </c>
      <c r="AD752" s="50" t="s">
        <v>171</v>
      </c>
      <c r="AE752" s="50" t="s">
        <v>171</v>
      </c>
      <c r="AF752" s="50" t="s">
        <v>171</v>
      </c>
      <c r="AG752" s="50" t="s">
        <v>171</v>
      </c>
      <c r="AH752" s="50" t="s">
        <v>171</v>
      </c>
      <c r="AI752" s="50" t="s">
        <v>171</v>
      </c>
      <c r="AJ752" s="50" t="s">
        <v>171</v>
      </c>
      <c r="AK752" s="50" t="s">
        <v>171</v>
      </c>
      <c r="AL752" s="50" t="s">
        <v>171</v>
      </c>
    </row>
    <row r="753" spans="2:38">
      <c r="B753" s="26">
        <v>119</v>
      </c>
      <c r="C753" t="s">
        <v>1</v>
      </c>
      <c r="D753" s="6" t="str">
        <f t="shared" si="1022"/>
        <v xml:space="preserve">\I: </v>
      </c>
      <c r="E753" s="11" t="s">
        <v>68</v>
      </c>
      <c r="F753" s="6" t="str">
        <f t="shared" si="1000"/>
        <v>UK</v>
      </c>
      <c r="G753" s="22" t="str">
        <f t="shared" si="1023"/>
        <v>PASTI</v>
      </c>
      <c r="H753" s="6" t="s">
        <v>38</v>
      </c>
      <c r="I753" s="42" t="str">
        <f t="shared" si="1017"/>
        <v/>
      </c>
      <c r="J753" s="42" t="str">
        <f t="shared" si="1017"/>
        <v/>
      </c>
      <c r="K753" s="42" t="str">
        <f t="shared" si="1017"/>
        <v/>
      </c>
      <c r="L753" s="42" t="str">
        <f t="shared" si="1018"/>
        <v/>
      </c>
      <c r="M753" s="43" t="str">
        <f t="shared" si="1019"/>
        <v/>
      </c>
      <c r="N753" s="43" t="str">
        <f t="shared" si="1020"/>
        <v/>
      </c>
      <c r="O753" s="43" t="str">
        <f t="shared" si="1021"/>
        <v/>
      </c>
      <c r="P753" s="32"/>
      <c r="Q753" s="32"/>
      <c r="R753" s="48" t="s">
        <v>171</v>
      </c>
      <c r="S753" s="50" t="s">
        <v>171</v>
      </c>
      <c r="T753" s="50" t="s">
        <v>171</v>
      </c>
      <c r="U753" s="50" t="s">
        <v>171</v>
      </c>
      <c r="V753" s="50" t="s">
        <v>171</v>
      </c>
      <c r="W753" s="50" t="s">
        <v>171</v>
      </c>
      <c r="X753" s="50" t="s">
        <v>171</v>
      </c>
      <c r="Y753" s="50" t="s">
        <v>171</v>
      </c>
      <c r="Z753" s="50" t="s">
        <v>171</v>
      </c>
      <c r="AA753" s="50" t="s">
        <v>171</v>
      </c>
      <c r="AB753" s="50" t="s">
        <v>171</v>
      </c>
      <c r="AC753" s="50" t="s">
        <v>171</v>
      </c>
      <c r="AD753" s="50" t="s">
        <v>171</v>
      </c>
      <c r="AE753" s="50" t="s">
        <v>171</v>
      </c>
      <c r="AF753" s="50" t="s">
        <v>171</v>
      </c>
      <c r="AG753" s="50" t="s">
        <v>171</v>
      </c>
      <c r="AH753" s="50" t="s">
        <v>171</v>
      </c>
      <c r="AI753" s="50" t="s">
        <v>171</v>
      </c>
      <c r="AJ753" s="50" t="s">
        <v>171</v>
      </c>
      <c r="AK753" s="50" t="s">
        <v>171</v>
      </c>
      <c r="AL753" s="50" t="s">
        <v>171</v>
      </c>
    </row>
    <row r="754" spans="2:38">
      <c r="B754" s="26"/>
      <c r="C754" t="s">
        <v>168</v>
      </c>
      <c r="D754" s="6" t="str">
        <f t="shared" si="1022"/>
        <v>ELE</v>
      </c>
      <c r="E754" s="11" t="s">
        <v>69</v>
      </c>
      <c r="F754" s="6" t="str">
        <f t="shared" si="1000"/>
        <v>UK</v>
      </c>
      <c r="G754" s="22" t="str">
        <f t="shared" si="1023"/>
        <v>PASTI</v>
      </c>
      <c r="H754" s="59" t="s">
        <v>39</v>
      </c>
      <c r="I754" s="42">
        <f>IF(SUM(I755:I756)=0,"",SUM(I755:I756))</f>
        <v>80.175000000000011</v>
      </c>
      <c r="J754" s="42">
        <f t="shared" ref="J754:L754" si="1024">IF(SUM(J755:J756)=0,"",SUM(J755:J756))</f>
        <v>80.175000000000011</v>
      </c>
      <c r="K754" s="42">
        <f t="shared" si="1024"/>
        <v>80.175000000000011</v>
      </c>
      <c r="L754" s="42">
        <f t="shared" si="1024"/>
        <v>80.175000000000011</v>
      </c>
      <c r="M754" s="43">
        <f>IF(SUM(M755:M756)=0,"",SUM(M755:M756))</f>
        <v>428.95</v>
      </c>
      <c r="N754" s="43">
        <f t="shared" ref="N754:O754" si="1025">IF(SUM(N755:N756)=0,"",SUM(N755:N756))</f>
        <v>984.79500000000007</v>
      </c>
      <c r="O754" s="43">
        <f t="shared" si="1025"/>
        <v>113.39999999999999</v>
      </c>
      <c r="R754" s="32"/>
      <c r="S754" s="32"/>
      <c r="T754" s="32"/>
      <c r="U754" s="32"/>
      <c r="V754" s="32"/>
      <c r="W754" s="32"/>
      <c r="X754" s="32"/>
      <c r="Y754" s="32"/>
      <c r="Z754" s="32"/>
      <c r="AA754" s="32"/>
      <c r="AB754" s="32"/>
      <c r="AC754" s="32"/>
      <c r="AD754" s="32"/>
      <c r="AE754" s="32"/>
      <c r="AF754" s="32"/>
      <c r="AG754" s="32"/>
      <c r="AH754" s="32"/>
      <c r="AI754" s="32"/>
      <c r="AJ754" s="32"/>
      <c r="AK754" s="32"/>
      <c r="AL754" s="32"/>
    </row>
    <row r="755" spans="2:38">
      <c r="B755" s="26">
        <v>124</v>
      </c>
      <c r="C755" t="s">
        <v>3</v>
      </c>
      <c r="D755" s="6" t="s">
        <v>90</v>
      </c>
      <c r="E755" s="11"/>
      <c r="F755" s="6" t="str">
        <f t="shared" si="1000"/>
        <v>UK</v>
      </c>
      <c r="G755" s="6" t="s">
        <v>90</v>
      </c>
      <c r="H755" s="6"/>
      <c r="I755" s="42">
        <f t="shared" si="1017"/>
        <v>72.350000000000009</v>
      </c>
      <c r="J755" s="42">
        <f t="shared" si="1017"/>
        <v>72.350000000000009</v>
      </c>
      <c r="K755" s="42">
        <f t="shared" si="1017"/>
        <v>72.350000000000009</v>
      </c>
      <c r="L755" s="42">
        <f t="shared" ref="L755:L756" si="1026">IF(R755="","",R755/4)</f>
        <v>72.350000000000009</v>
      </c>
      <c r="M755" s="43">
        <f t="shared" ref="M755" si="1027">IF(SUM(S755:AB755)=0,"",SUM(S755:AB755))</f>
        <v>328.75</v>
      </c>
      <c r="N755" s="43">
        <f t="shared" ref="N755:N762" si="1028">IF(SUM(AC755:AG755)=0,"",SUM(AC755:AG755))</f>
        <v>433.71999999999997</v>
      </c>
      <c r="O755" s="43" t="str">
        <f t="shared" ref="O755:O762" si="1029">IF(SUM(AH755:AL755)=0,"",SUM(AH755:AL755))</f>
        <v/>
      </c>
      <c r="R755" s="48">
        <v>289.40000000000003</v>
      </c>
      <c r="S755" s="50">
        <v>9.8000000000000007</v>
      </c>
      <c r="T755" s="50">
        <v>75.7</v>
      </c>
      <c r="U755" s="50" t="s">
        <v>171</v>
      </c>
      <c r="V755" s="50" t="s">
        <v>171</v>
      </c>
      <c r="W755" s="50" t="s">
        <v>171</v>
      </c>
      <c r="X755" s="50">
        <v>243.25</v>
      </c>
      <c r="Y755" s="50" t="s">
        <v>171</v>
      </c>
      <c r="Z755" s="50" t="s">
        <v>171</v>
      </c>
      <c r="AA755" s="50" t="s">
        <v>171</v>
      </c>
      <c r="AB755" s="50" t="s">
        <v>171</v>
      </c>
      <c r="AC755" s="50" t="s">
        <v>171</v>
      </c>
      <c r="AD755" s="50">
        <v>47</v>
      </c>
      <c r="AE755" s="50">
        <v>66.5</v>
      </c>
      <c r="AF755" s="50">
        <v>180.41</v>
      </c>
      <c r="AG755" s="50">
        <v>139.81</v>
      </c>
      <c r="AH755" s="50" t="s">
        <v>171</v>
      </c>
      <c r="AI755" s="50" t="s">
        <v>171</v>
      </c>
      <c r="AJ755" s="50" t="s">
        <v>171</v>
      </c>
      <c r="AK755" s="50" t="s">
        <v>171</v>
      </c>
      <c r="AL755" s="50" t="s">
        <v>171</v>
      </c>
    </row>
    <row r="756" spans="2:38">
      <c r="B756" s="26">
        <v>129</v>
      </c>
      <c r="C756" t="s">
        <v>4</v>
      </c>
      <c r="D756" s="6" t="s">
        <v>90</v>
      </c>
      <c r="E756" s="11"/>
      <c r="F756" s="6" t="str">
        <f t="shared" si="1000"/>
        <v>UK</v>
      </c>
      <c r="G756" s="6" t="s">
        <v>90</v>
      </c>
      <c r="H756" s="6"/>
      <c r="I756" s="42">
        <f t="shared" si="1017"/>
        <v>7.8250000000000002</v>
      </c>
      <c r="J756" s="42">
        <f t="shared" si="1017"/>
        <v>7.8250000000000002</v>
      </c>
      <c r="K756" s="42">
        <f t="shared" si="1017"/>
        <v>7.8250000000000002</v>
      </c>
      <c r="L756" s="42">
        <f t="shared" si="1026"/>
        <v>7.8250000000000002</v>
      </c>
      <c r="M756" s="43">
        <f t="shared" ref="M756:M762" si="1030">IF(SUM(S756:AB756)=0,"",SUM(S756:AB756))</f>
        <v>100.2</v>
      </c>
      <c r="N756" s="43">
        <f t="shared" si="1028"/>
        <v>551.07500000000005</v>
      </c>
      <c r="O756" s="43">
        <f t="shared" si="1029"/>
        <v>113.39999999999999</v>
      </c>
      <c r="R756" s="48">
        <v>31.3</v>
      </c>
      <c r="S756" s="50" t="s">
        <v>171</v>
      </c>
      <c r="T756" s="50" t="s">
        <v>171</v>
      </c>
      <c r="U756" s="50" t="s">
        <v>171</v>
      </c>
      <c r="V756" s="50" t="s">
        <v>171</v>
      </c>
      <c r="W756" s="50" t="s">
        <v>171</v>
      </c>
      <c r="X756" s="50">
        <v>95.4</v>
      </c>
      <c r="Y756" s="50">
        <v>4.8</v>
      </c>
      <c r="Z756" s="50" t="s">
        <v>171</v>
      </c>
      <c r="AA756" s="50" t="s">
        <v>171</v>
      </c>
      <c r="AB756" s="50" t="s">
        <v>171</v>
      </c>
      <c r="AC756" s="50">
        <v>1.9</v>
      </c>
      <c r="AD756" s="50">
        <v>195.405</v>
      </c>
      <c r="AE756" s="50" t="s">
        <v>171</v>
      </c>
      <c r="AF756" s="50">
        <v>164.26999999999998</v>
      </c>
      <c r="AG756" s="50">
        <v>189.5</v>
      </c>
      <c r="AH756" s="50" t="s">
        <v>171</v>
      </c>
      <c r="AI756" s="50">
        <v>113.39999999999999</v>
      </c>
      <c r="AJ756" s="50" t="s">
        <v>171</v>
      </c>
      <c r="AK756" s="50" t="s">
        <v>171</v>
      </c>
      <c r="AL756" s="50" t="s">
        <v>171</v>
      </c>
    </row>
    <row r="757" spans="2:38">
      <c r="B757" s="26">
        <v>135</v>
      </c>
      <c r="C757" s="11" t="s">
        <v>16</v>
      </c>
      <c r="D757" s="6" t="str">
        <f t="shared" ref="D757:D762" si="1031">IF(SUM(I757:O757)=0,"\I: ","ELE")</f>
        <v>ELE</v>
      </c>
      <c r="E757" s="11" t="s">
        <v>82</v>
      </c>
      <c r="F757" s="6" t="str">
        <f t="shared" si="1000"/>
        <v>UK</v>
      </c>
      <c r="G757" s="22" t="str">
        <f t="shared" ref="G757:G762" si="1032">$G$7</f>
        <v>PASTI</v>
      </c>
      <c r="H757" s="6" t="s">
        <v>52</v>
      </c>
      <c r="I757" s="42" t="s">
        <v>224</v>
      </c>
      <c r="J757" s="42" t="s">
        <v>224</v>
      </c>
      <c r="K757" s="42" t="s">
        <v>224</v>
      </c>
      <c r="L757" s="42">
        <f>IF(R757="","",R757)</f>
        <v>408</v>
      </c>
      <c r="M757" s="43">
        <f t="shared" si="1030"/>
        <v>3709.7000000000003</v>
      </c>
      <c r="N757" s="43">
        <f t="shared" si="1028"/>
        <v>5155.3499999999995</v>
      </c>
      <c r="O757" s="43">
        <f t="shared" si="1029"/>
        <v>4771.9699999999993</v>
      </c>
      <c r="R757" s="48">
        <v>408</v>
      </c>
      <c r="S757" s="50">
        <v>22.199999999999989</v>
      </c>
      <c r="T757" s="50">
        <v>107</v>
      </c>
      <c r="U757" s="50">
        <v>148</v>
      </c>
      <c r="V757" s="50">
        <v>137</v>
      </c>
      <c r="W757" s="50">
        <v>542.9</v>
      </c>
      <c r="X757" s="50">
        <v>303</v>
      </c>
      <c r="Y757" s="50">
        <v>422</v>
      </c>
      <c r="Z757" s="50">
        <v>793.19999999999982</v>
      </c>
      <c r="AA757" s="50">
        <v>870.80000000000064</v>
      </c>
      <c r="AB757" s="50">
        <v>363.59999999999991</v>
      </c>
      <c r="AC757" s="50">
        <v>679.35999999999967</v>
      </c>
      <c r="AD757" s="50">
        <v>1283</v>
      </c>
      <c r="AE757" s="50">
        <v>1591.1000000000004</v>
      </c>
      <c r="AF757" s="50">
        <v>952.37000000000091</v>
      </c>
      <c r="AG757" s="50">
        <v>649.51999999999862</v>
      </c>
      <c r="AH757" s="50">
        <v>1713.0000000000018</v>
      </c>
      <c r="AI757" s="50">
        <v>1728.6399999999976</v>
      </c>
      <c r="AJ757" s="50">
        <v>1330.33</v>
      </c>
      <c r="AK757" s="50" t="s">
        <v>171</v>
      </c>
      <c r="AL757" s="50" t="s">
        <v>171</v>
      </c>
    </row>
    <row r="758" spans="2:38">
      <c r="B758" s="26">
        <v>140</v>
      </c>
      <c r="C758" s="11" t="s">
        <v>17</v>
      </c>
      <c r="D758" s="6" t="str">
        <f t="shared" si="1031"/>
        <v>ELE</v>
      </c>
      <c r="E758" s="11" t="s">
        <v>81</v>
      </c>
      <c r="F758" s="6" t="str">
        <f t="shared" si="1000"/>
        <v>UK</v>
      </c>
      <c r="G758" s="22" t="str">
        <f t="shared" si="1032"/>
        <v>PASTI</v>
      </c>
      <c r="H758" s="6" t="s">
        <v>51</v>
      </c>
      <c r="I758" s="42" t="s">
        <v>224</v>
      </c>
      <c r="J758" s="42" t="s">
        <v>224</v>
      </c>
      <c r="K758" s="42" t="s">
        <v>224</v>
      </c>
      <c r="L758" s="42">
        <f t="shared" ref="L758:L762" si="1033">IF(R758="","",R758)</f>
        <v>4</v>
      </c>
      <c r="M758" s="43">
        <f t="shared" si="1030"/>
        <v>1326.4</v>
      </c>
      <c r="N758" s="43">
        <f t="shared" si="1028"/>
        <v>3772.8999999999996</v>
      </c>
      <c r="O758" s="43">
        <f t="shared" si="1029"/>
        <v>5410</v>
      </c>
      <c r="R758" s="48">
        <v>4</v>
      </c>
      <c r="S758" s="50" t="s">
        <v>171</v>
      </c>
      <c r="T758" s="50" t="s">
        <v>171</v>
      </c>
      <c r="U758" s="50">
        <v>60</v>
      </c>
      <c r="V758" s="50">
        <v>60</v>
      </c>
      <c r="W758" s="50">
        <v>90</v>
      </c>
      <c r="X758" s="50">
        <v>90</v>
      </c>
      <c r="Y758" s="50">
        <v>100</v>
      </c>
      <c r="Z758" s="50">
        <v>188</v>
      </c>
      <c r="AA758" s="50">
        <v>92</v>
      </c>
      <c r="AB758" s="50">
        <v>646.4</v>
      </c>
      <c r="AC758" s="50">
        <v>483.6</v>
      </c>
      <c r="AD758" s="50">
        <v>1154.3999999999999</v>
      </c>
      <c r="AE758" s="50">
        <v>692.1</v>
      </c>
      <c r="AF758" s="50">
        <v>841</v>
      </c>
      <c r="AG758" s="50">
        <v>601.79999999999995</v>
      </c>
      <c r="AH758" s="50">
        <v>192</v>
      </c>
      <c r="AI758" s="50">
        <v>1075</v>
      </c>
      <c r="AJ758" s="50">
        <v>1573</v>
      </c>
      <c r="AK758" s="50">
        <v>330</v>
      </c>
      <c r="AL758" s="50">
        <v>2240</v>
      </c>
    </row>
    <row r="759" spans="2:38">
      <c r="B759" s="26">
        <v>145</v>
      </c>
      <c r="C759" s="11" t="s">
        <v>18</v>
      </c>
      <c r="D759" s="6" t="str">
        <f t="shared" si="1031"/>
        <v>ELE</v>
      </c>
      <c r="E759" s="11" t="s">
        <v>79</v>
      </c>
      <c r="F759" s="6" t="str">
        <f t="shared" si="1000"/>
        <v>UK</v>
      </c>
      <c r="G759" s="22" t="str">
        <f t="shared" si="1032"/>
        <v>PASTI</v>
      </c>
      <c r="H759" s="6" t="s">
        <v>49</v>
      </c>
      <c r="I759" s="42" t="s">
        <v>224</v>
      </c>
      <c r="J759" s="42" t="s">
        <v>224</v>
      </c>
      <c r="K759" s="42" t="s">
        <v>224</v>
      </c>
      <c r="L759" s="42">
        <f t="shared" si="1033"/>
        <v>2</v>
      </c>
      <c r="M759" s="43">
        <f t="shared" si="1030"/>
        <v>93</v>
      </c>
      <c r="N759" s="43">
        <f t="shared" si="1028"/>
        <v>9440.01</v>
      </c>
      <c r="O759" s="43">
        <f t="shared" si="1029"/>
        <v>3299.8999999999987</v>
      </c>
      <c r="R759" s="48">
        <v>2</v>
      </c>
      <c r="S759" s="50">
        <v>1</v>
      </c>
      <c r="T759" s="50">
        <v>1</v>
      </c>
      <c r="U759" s="50">
        <v>2</v>
      </c>
      <c r="V759" s="50">
        <v>2</v>
      </c>
      <c r="W759" s="50">
        <v>3</v>
      </c>
      <c r="X759" s="50">
        <v>3</v>
      </c>
      <c r="Y759" s="50">
        <v>4</v>
      </c>
      <c r="Z759" s="50">
        <v>5</v>
      </c>
      <c r="AA759" s="50">
        <v>4</v>
      </c>
      <c r="AB759" s="50">
        <v>68</v>
      </c>
      <c r="AC759" s="50">
        <v>905</v>
      </c>
      <c r="AD759" s="50">
        <v>753</v>
      </c>
      <c r="AE759" s="50">
        <v>1184.0100000000002</v>
      </c>
      <c r="AF759" s="50">
        <v>2591</v>
      </c>
      <c r="AG759" s="50">
        <v>4007</v>
      </c>
      <c r="AH759" s="50">
        <v>2364</v>
      </c>
      <c r="AI759" s="50">
        <v>860.69999999999902</v>
      </c>
      <c r="AJ759" s="50">
        <v>75.2</v>
      </c>
      <c r="AK759" s="50" t="s">
        <v>171</v>
      </c>
      <c r="AL759" s="50" t="s">
        <v>171</v>
      </c>
    </row>
    <row r="760" spans="2:38">
      <c r="B760" s="26">
        <v>150</v>
      </c>
      <c r="C760" s="11" t="s">
        <v>19</v>
      </c>
      <c r="D760" s="6" t="str">
        <f t="shared" si="1031"/>
        <v xml:space="preserve">\I: </v>
      </c>
      <c r="E760" s="11" t="s">
        <v>80</v>
      </c>
      <c r="F760" s="6" t="str">
        <f t="shared" si="1000"/>
        <v>UK</v>
      </c>
      <c r="G760" s="22" t="str">
        <f t="shared" si="1032"/>
        <v>PASTI</v>
      </c>
      <c r="H760" s="6" t="s">
        <v>50</v>
      </c>
      <c r="I760" s="42" t="s">
        <v>224</v>
      </c>
      <c r="J760" s="42" t="s">
        <v>224</v>
      </c>
      <c r="K760" s="42" t="s">
        <v>224</v>
      </c>
      <c r="L760" s="42" t="str">
        <f t="shared" si="1033"/>
        <v/>
      </c>
      <c r="M760" s="43" t="str">
        <f t="shared" si="1030"/>
        <v/>
      </c>
      <c r="N760" s="43" t="str">
        <f t="shared" si="1028"/>
        <v/>
      </c>
      <c r="O760" s="43" t="str">
        <f t="shared" si="1029"/>
        <v/>
      </c>
      <c r="R760" s="48" t="s">
        <v>171</v>
      </c>
      <c r="S760" s="50" t="s">
        <v>171</v>
      </c>
      <c r="T760" s="50" t="s">
        <v>171</v>
      </c>
      <c r="U760" s="50" t="s">
        <v>171</v>
      </c>
      <c r="V760" s="50" t="s">
        <v>171</v>
      </c>
      <c r="W760" s="50" t="s">
        <v>171</v>
      </c>
      <c r="X760" s="50" t="s">
        <v>171</v>
      </c>
      <c r="Y760" s="50" t="s">
        <v>171</v>
      </c>
      <c r="Z760" s="50" t="s">
        <v>171</v>
      </c>
      <c r="AA760" s="50" t="s">
        <v>171</v>
      </c>
      <c r="AB760" s="50" t="s">
        <v>171</v>
      </c>
      <c r="AC760" s="50" t="s">
        <v>171</v>
      </c>
      <c r="AD760" s="50" t="s">
        <v>171</v>
      </c>
      <c r="AE760" s="50" t="s">
        <v>171</v>
      </c>
      <c r="AF760" s="50" t="s">
        <v>171</v>
      </c>
      <c r="AG760" s="50" t="s">
        <v>171</v>
      </c>
      <c r="AH760" s="50" t="s">
        <v>171</v>
      </c>
      <c r="AI760" s="50" t="s">
        <v>171</v>
      </c>
      <c r="AJ760" s="50" t="s">
        <v>171</v>
      </c>
      <c r="AK760" s="50" t="s">
        <v>171</v>
      </c>
      <c r="AL760" s="50" t="s">
        <v>171</v>
      </c>
    </row>
    <row r="761" spans="2:38">
      <c r="B761" s="26">
        <v>155</v>
      </c>
      <c r="C761" s="11" t="s">
        <v>20</v>
      </c>
      <c r="D761" s="6" t="str">
        <f t="shared" si="1031"/>
        <v xml:space="preserve">\I: </v>
      </c>
      <c r="E761" s="11" t="s">
        <v>72</v>
      </c>
      <c r="F761" s="6" t="str">
        <f t="shared" si="1000"/>
        <v>UK</v>
      </c>
      <c r="G761" s="22" t="str">
        <f t="shared" si="1032"/>
        <v>PASTI</v>
      </c>
      <c r="H761" s="6" t="s">
        <v>42</v>
      </c>
      <c r="I761" s="42" t="s">
        <v>224</v>
      </c>
      <c r="J761" s="42" t="s">
        <v>224</v>
      </c>
      <c r="K761" s="42" t="s">
        <v>224</v>
      </c>
      <c r="L761" s="42" t="str">
        <f t="shared" si="1033"/>
        <v/>
      </c>
      <c r="M761" s="43" t="str">
        <f t="shared" si="1030"/>
        <v/>
      </c>
      <c r="N761" s="43" t="str">
        <f t="shared" si="1028"/>
        <v/>
      </c>
      <c r="O761" s="43" t="str">
        <f t="shared" si="1029"/>
        <v/>
      </c>
      <c r="R761" s="48" t="s">
        <v>171</v>
      </c>
      <c r="S761" s="50" t="s">
        <v>171</v>
      </c>
      <c r="T761" s="50" t="s">
        <v>171</v>
      </c>
      <c r="U761" s="50" t="s">
        <v>171</v>
      </c>
      <c r="V761" s="50" t="s">
        <v>171</v>
      </c>
      <c r="W761" s="50" t="s">
        <v>171</v>
      </c>
      <c r="X761" s="50" t="s">
        <v>171</v>
      </c>
      <c r="Y761" s="50" t="s">
        <v>171</v>
      </c>
      <c r="Z761" s="50" t="s">
        <v>171</v>
      </c>
      <c r="AA761" s="50" t="s">
        <v>171</v>
      </c>
      <c r="AB761" s="50" t="s">
        <v>171</v>
      </c>
      <c r="AC761" s="50" t="s">
        <v>171</v>
      </c>
      <c r="AD761" s="50" t="s">
        <v>171</v>
      </c>
      <c r="AE761" s="50" t="s">
        <v>171</v>
      </c>
      <c r="AF761" s="50" t="s">
        <v>171</v>
      </c>
      <c r="AG761" s="50" t="s">
        <v>171</v>
      </c>
      <c r="AH761" s="50" t="s">
        <v>171</v>
      </c>
      <c r="AI761" s="50" t="s">
        <v>171</v>
      </c>
      <c r="AJ761" s="50" t="s">
        <v>171</v>
      </c>
      <c r="AK761" s="50" t="s">
        <v>171</v>
      </c>
      <c r="AL761" s="50" t="s">
        <v>171</v>
      </c>
    </row>
    <row r="762" spans="2:38">
      <c r="B762" s="60">
        <v>160</v>
      </c>
      <c r="C762" s="61" t="s">
        <v>21</v>
      </c>
      <c r="D762" s="5" t="str">
        <f t="shared" si="1031"/>
        <v>ELE</v>
      </c>
      <c r="E762" s="61" t="s">
        <v>170</v>
      </c>
      <c r="F762" s="5" t="str">
        <f t="shared" si="1000"/>
        <v>UK</v>
      </c>
      <c r="G762" s="36" t="str">
        <f t="shared" si="1032"/>
        <v>PASTI</v>
      </c>
      <c r="H762" s="5" t="s">
        <v>169</v>
      </c>
      <c r="I762" s="52" t="s">
        <v>224</v>
      </c>
      <c r="J762" s="52" t="s">
        <v>224</v>
      </c>
      <c r="K762" s="52" t="s">
        <v>224</v>
      </c>
      <c r="L762" s="52">
        <f t="shared" si="1033"/>
        <v>0.5</v>
      </c>
      <c r="M762" s="44">
        <f t="shared" si="1030"/>
        <v>1.2</v>
      </c>
      <c r="N762" s="44">
        <f t="shared" si="1028"/>
        <v>1.45</v>
      </c>
      <c r="O762" s="44" t="str">
        <f t="shared" si="1029"/>
        <v/>
      </c>
      <c r="R762" s="49">
        <v>0.5</v>
      </c>
      <c r="S762" s="51" t="s">
        <v>171</v>
      </c>
      <c r="T762" s="51" t="s">
        <v>171</v>
      </c>
      <c r="U762" s="51" t="s">
        <v>171</v>
      </c>
      <c r="V762" s="51" t="s">
        <v>171</v>
      </c>
      <c r="W762" s="51" t="s">
        <v>171</v>
      </c>
      <c r="X762" s="51" t="s">
        <v>171</v>
      </c>
      <c r="Y762" s="51" t="s">
        <v>171</v>
      </c>
      <c r="Z762" s="51" t="s">
        <v>171</v>
      </c>
      <c r="AA762" s="51">
        <v>1.2</v>
      </c>
      <c r="AB762" s="51" t="s">
        <v>171</v>
      </c>
      <c r="AC762" s="51" t="s">
        <v>171</v>
      </c>
      <c r="AD762" s="51">
        <v>1.45</v>
      </c>
      <c r="AE762" s="51" t="s">
        <v>171</v>
      </c>
      <c r="AF762" s="51" t="s">
        <v>171</v>
      </c>
      <c r="AG762" s="51" t="s">
        <v>171</v>
      </c>
      <c r="AH762" s="51" t="s">
        <v>171</v>
      </c>
      <c r="AI762" s="51" t="s">
        <v>171</v>
      </c>
      <c r="AJ762" s="51" t="s">
        <v>171</v>
      </c>
      <c r="AK762" s="51" t="s">
        <v>171</v>
      </c>
      <c r="AL762" s="51" t="s">
        <v>171</v>
      </c>
    </row>
  </sheetData>
  <pageMargins left="0.7" right="0.7" top="0.75" bottom="0.75" header="0.3" footer="0.3"/>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U762"/>
  <sheetViews>
    <sheetView topLeftCell="D52" zoomScale="80" zoomScaleNormal="80" workbookViewId="0">
      <selection activeCell="Y18" sqref="Y18"/>
    </sheetView>
  </sheetViews>
  <sheetFormatPr defaultRowHeight="15"/>
  <cols>
    <col min="1" max="1" width="2.42578125" customWidth="1"/>
    <col min="2" max="2" width="16" customWidth="1"/>
    <col min="3" max="3" width="76" bestFit="1" customWidth="1"/>
    <col min="4" max="4" width="7.42578125" bestFit="1" customWidth="1"/>
    <col min="5" max="5" width="46.7109375" customWidth="1"/>
    <col min="6" max="6" width="9.28515625" customWidth="1"/>
    <col min="7" max="7" width="10" bestFit="1" customWidth="1"/>
    <col min="8" max="8" width="26.85546875" customWidth="1"/>
    <col min="9" max="11" width="9.28515625" customWidth="1"/>
    <col min="12" max="12" width="7.42578125" style="54" customWidth="1"/>
    <col min="13" max="13" width="7.5703125" style="54" customWidth="1"/>
    <col min="14" max="16" width="7.5703125" customWidth="1"/>
    <col min="20" max="20" width="9.5703125" bestFit="1" customWidth="1"/>
  </cols>
  <sheetData>
    <row r="1" spans="2:21" ht="18.75">
      <c r="B1" s="37" t="s">
        <v>167</v>
      </c>
      <c r="C1" s="37"/>
      <c r="N1" s="4" t="s">
        <v>160</v>
      </c>
      <c r="O1" s="15"/>
      <c r="P1" s="15"/>
      <c r="Q1" s="15"/>
      <c r="R1" s="15"/>
      <c r="S1" s="15"/>
      <c r="T1" s="15"/>
      <c r="U1" s="15"/>
    </row>
    <row r="2" spans="2:21" ht="18.75">
      <c r="M2" s="55"/>
      <c r="N2" s="58" t="s">
        <v>129</v>
      </c>
    </row>
    <row r="4" spans="2:21">
      <c r="I4" s="25"/>
      <c r="J4" s="25"/>
      <c r="K4" s="25"/>
      <c r="L4" s="56"/>
      <c r="M4" s="56"/>
    </row>
    <row r="5" spans="2:21" ht="18.75">
      <c r="F5" s="14"/>
      <c r="N5" s="25" t="s">
        <v>95</v>
      </c>
      <c r="O5" s="25" t="s">
        <v>97</v>
      </c>
      <c r="P5" s="25" t="s">
        <v>156</v>
      </c>
      <c r="S5" s="38" t="s">
        <v>129</v>
      </c>
      <c r="T5" s="3"/>
    </row>
    <row r="6" spans="2:21">
      <c r="B6" s="16" t="s">
        <v>100</v>
      </c>
      <c r="C6" s="16" t="s">
        <v>91</v>
      </c>
      <c r="D6" s="16" t="s">
        <v>83</v>
      </c>
      <c r="E6" s="16" t="s">
        <v>84</v>
      </c>
      <c r="F6" s="14" t="s">
        <v>56</v>
      </c>
      <c r="G6" s="14" t="s">
        <v>89</v>
      </c>
      <c r="H6" s="14" t="s">
        <v>57</v>
      </c>
      <c r="I6" s="39">
        <v>2010</v>
      </c>
      <c r="J6" s="39">
        <v>2015</v>
      </c>
      <c r="K6" s="39">
        <v>2020</v>
      </c>
      <c r="L6" s="57"/>
      <c r="M6" s="57"/>
      <c r="N6" s="39">
        <v>2010</v>
      </c>
      <c r="O6" s="39">
        <v>2015</v>
      </c>
      <c r="P6" s="39">
        <v>2020</v>
      </c>
      <c r="S6" s="1" t="s">
        <v>166</v>
      </c>
    </row>
    <row r="7" spans="2:21">
      <c r="B7" s="26">
        <v>9</v>
      </c>
      <c r="C7" t="s">
        <v>1</v>
      </c>
      <c r="D7" s="6" t="str">
        <f>IF(SUM(I7:K7)=0,"\I: ","ELE")</f>
        <v xml:space="preserve">\I: </v>
      </c>
      <c r="E7" s="11" t="s">
        <v>70</v>
      </c>
      <c r="F7" s="34" t="s">
        <v>85</v>
      </c>
      <c r="G7" s="22" t="s">
        <v>165</v>
      </c>
      <c r="H7" s="22" t="s">
        <v>40</v>
      </c>
      <c r="I7" s="63">
        <f>IF(N7="",0,N7)</f>
        <v>0</v>
      </c>
      <c r="J7" s="63">
        <f>IF(O7="",0,O7)</f>
        <v>0</v>
      </c>
      <c r="K7" s="63">
        <f>IF(P7="",0,P7)</f>
        <v>0</v>
      </c>
      <c r="L7" s="32"/>
      <c r="M7" s="32"/>
      <c r="N7" s="32" t="s">
        <v>171</v>
      </c>
      <c r="O7" s="32" t="s">
        <v>171</v>
      </c>
      <c r="P7" s="32" t="s">
        <v>171</v>
      </c>
    </row>
    <row r="8" spans="2:21">
      <c r="B8" s="26"/>
      <c r="C8" s="23" t="s">
        <v>92</v>
      </c>
      <c r="D8" s="6" t="str">
        <f>IF(SUM(I8:K8)=0,"\I: ","ELE")</f>
        <v>ELE</v>
      </c>
      <c r="E8" s="11" t="s">
        <v>71</v>
      </c>
      <c r="F8" s="6" t="str">
        <f>F7</f>
        <v>AT</v>
      </c>
      <c r="G8" s="22" t="str">
        <f>$G$7</f>
        <v>CAP_BND</v>
      </c>
      <c r="H8" t="s">
        <v>41</v>
      </c>
      <c r="I8" s="43">
        <f>IF(SUM(I9:I11)="",0,SUM(I9:I11))</f>
        <v>1159.99</v>
      </c>
      <c r="J8" s="43">
        <f t="shared" ref="J8:K8" si="0">IF(SUM(J9:J11)="",0,SUM(J9:J11))</f>
        <v>1159.99</v>
      </c>
      <c r="K8" s="43">
        <f t="shared" si="0"/>
        <v>1003</v>
      </c>
      <c r="L8" s="32"/>
      <c r="M8" s="32"/>
      <c r="N8" s="32"/>
      <c r="O8" s="32"/>
      <c r="P8" s="32"/>
    </row>
    <row r="9" spans="2:21">
      <c r="B9" s="26">
        <v>14</v>
      </c>
      <c r="C9" s="30" t="s">
        <v>2</v>
      </c>
      <c r="D9" s="6" t="s">
        <v>90</v>
      </c>
      <c r="E9" s="26"/>
      <c r="F9" s="6" t="str">
        <f t="shared" ref="F9:F33" si="1">F8</f>
        <v>AT</v>
      </c>
      <c r="G9" s="6" t="s">
        <v>90</v>
      </c>
      <c r="H9" s="28"/>
      <c r="I9" s="33">
        <f>IF(N9="",0,N9)</f>
        <v>405</v>
      </c>
      <c r="J9" s="33">
        <f t="shared" ref="J9:J11" si="2">IF(O9="",0,O9)</f>
        <v>405</v>
      </c>
      <c r="K9" s="33">
        <f t="shared" ref="K9:K11" si="3">IF(P9="",0,P9)</f>
        <v>405</v>
      </c>
      <c r="L9" s="33"/>
      <c r="M9" s="33"/>
      <c r="N9" s="32">
        <v>405</v>
      </c>
      <c r="O9" s="32">
        <v>405</v>
      </c>
      <c r="P9" s="32">
        <v>405</v>
      </c>
    </row>
    <row r="10" spans="2:21">
      <c r="B10" s="26">
        <v>19</v>
      </c>
      <c r="C10" s="30" t="s">
        <v>99</v>
      </c>
      <c r="D10" s="6" t="s">
        <v>90</v>
      </c>
      <c r="E10" s="26"/>
      <c r="F10" s="6" t="str">
        <f t="shared" si="1"/>
        <v>AT</v>
      </c>
      <c r="G10" s="6" t="s">
        <v>90</v>
      </c>
      <c r="H10" s="28"/>
      <c r="I10" s="33">
        <f t="shared" ref="I10:I11" si="4">IF(N10="",0,N10)</f>
        <v>0</v>
      </c>
      <c r="J10" s="33">
        <f t="shared" si="2"/>
        <v>0</v>
      </c>
      <c r="K10" s="33">
        <f t="shared" si="3"/>
        <v>0</v>
      </c>
      <c r="L10" s="33"/>
      <c r="M10" s="33"/>
      <c r="N10" s="32" t="s">
        <v>171</v>
      </c>
      <c r="O10" s="32" t="s">
        <v>171</v>
      </c>
      <c r="P10" s="32" t="s">
        <v>171</v>
      </c>
    </row>
    <row r="11" spans="2:21">
      <c r="B11" s="26">
        <v>24</v>
      </c>
      <c r="C11" s="30" t="s">
        <v>4</v>
      </c>
      <c r="D11" s="6" t="s">
        <v>90</v>
      </c>
      <c r="E11" s="26"/>
      <c r="F11" s="6" t="str">
        <f t="shared" si="1"/>
        <v>AT</v>
      </c>
      <c r="G11" s="6" t="s">
        <v>90</v>
      </c>
      <c r="H11" s="28"/>
      <c r="I11" s="33">
        <f t="shared" si="4"/>
        <v>754.99</v>
      </c>
      <c r="J11" s="33">
        <f t="shared" si="2"/>
        <v>754.99</v>
      </c>
      <c r="K11" s="33">
        <f t="shared" si="3"/>
        <v>598</v>
      </c>
      <c r="L11" s="33"/>
      <c r="M11" s="33"/>
      <c r="N11" s="32">
        <v>754.99</v>
      </c>
      <c r="O11" s="32">
        <v>754.99</v>
      </c>
      <c r="P11" s="32">
        <v>598</v>
      </c>
    </row>
    <row r="12" spans="2:21">
      <c r="B12" s="26"/>
      <c r="C12" s="23" t="s">
        <v>92</v>
      </c>
      <c r="D12" s="6" t="str">
        <f>IF(SUM(I12:K12)=0,"\I: ","ELE")</f>
        <v xml:space="preserve">\I: </v>
      </c>
      <c r="E12" s="11" t="s">
        <v>75</v>
      </c>
      <c r="F12" s="6" t="str">
        <f t="shared" si="1"/>
        <v>AT</v>
      </c>
      <c r="G12" s="22" t="str">
        <f>$G$7</f>
        <v>CAP_BND</v>
      </c>
      <c r="H12" t="s">
        <v>45</v>
      </c>
      <c r="I12" s="43">
        <f>IF(SUM(I13:I15)="",0,SUM(I13:I15))</f>
        <v>0</v>
      </c>
      <c r="J12" s="43">
        <f t="shared" ref="J12:K12" si="5">IF(SUM(J13:J15)="",0,SUM(J13:J15))</f>
        <v>0</v>
      </c>
      <c r="K12" s="43">
        <f t="shared" si="5"/>
        <v>0</v>
      </c>
      <c r="L12" s="32"/>
      <c r="M12" s="32"/>
      <c r="N12" s="32" t="s">
        <v>171</v>
      </c>
      <c r="O12" s="32" t="s">
        <v>171</v>
      </c>
      <c r="P12" s="32"/>
    </row>
    <row r="13" spans="2:21">
      <c r="B13" s="26">
        <v>35</v>
      </c>
      <c r="C13" s="30" t="s">
        <v>2</v>
      </c>
      <c r="D13" s="6" t="s">
        <v>90</v>
      </c>
      <c r="E13" s="26"/>
      <c r="F13" s="6" t="str">
        <f t="shared" si="1"/>
        <v>AT</v>
      </c>
      <c r="G13" s="6" t="s">
        <v>90</v>
      </c>
      <c r="H13" s="28"/>
      <c r="I13" s="33">
        <f>IF(N13="",0,N13)</f>
        <v>0</v>
      </c>
      <c r="J13" s="33">
        <f t="shared" ref="J13:J17" si="6">IF(O13="",0,O13)</f>
        <v>0</v>
      </c>
      <c r="K13" s="33">
        <f t="shared" ref="K13:K17" si="7">IF(P13="",0,P13)</f>
        <v>0</v>
      </c>
      <c r="L13" s="33"/>
      <c r="M13" s="33"/>
      <c r="N13" s="32" t="s">
        <v>171</v>
      </c>
      <c r="O13" s="32" t="s">
        <v>171</v>
      </c>
      <c r="P13" s="32" t="s">
        <v>171</v>
      </c>
    </row>
    <row r="14" spans="2:21">
      <c r="B14" s="26">
        <v>40</v>
      </c>
      <c r="C14" s="30" t="s">
        <v>99</v>
      </c>
      <c r="D14" s="6" t="s">
        <v>90</v>
      </c>
      <c r="E14" s="26"/>
      <c r="F14" s="6" t="str">
        <f t="shared" si="1"/>
        <v>AT</v>
      </c>
      <c r="G14" s="6" t="s">
        <v>90</v>
      </c>
      <c r="H14" s="28"/>
      <c r="I14" s="33">
        <f t="shared" ref="I14:I17" si="8">IF(N14="",0,N14)</f>
        <v>0</v>
      </c>
      <c r="J14" s="33">
        <f t="shared" si="6"/>
        <v>0</v>
      </c>
      <c r="K14" s="33">
        <f t="shared" si="7"/>
        <v>0</v>
      </c>
      <c r="L14" s="33"/>
      <c r="M14" s="33"/>
      <c r="N14" s="32" t="s">
        <v>171</v>
      </c>
      <c r="O14" s="32" t="s">
        <v>171</v>
      </c>
      <c r="P14" s="32" t="s">
        <v>171</v>
      </c>
    </row>
    <row r="15" spans="2:21">
      <c r="B15" s="26">
        <v>45</v>
      </c>
      <c r="C15" s="30" t="s">
        <v>4</v>
      </c>
      <c r="D15" s="6" t="s">
        <v>90</v>
      </c>
      <c r="E15" s="26"/>
      <c r="F15" s="6" t="str">
        <f t="shared" si="1"/>
        <v>AT</v>
      </c>
      <c r="G15" s="6" t="s">
        <v>90</v>
      </c>
      <c r="H15" s="28"/>
      <c r="I15" s="33">
        <f t="shared" si="8"/>
        <v>0</v>
      </c>
      <c r="J15" s="33">
        <f t="shared" si="6"/>
        <v>0</v>
      </c>
      <c r="K15" s="33">
        <f t="shared" si="7"/>
        <v>0</v>
      </c>
      <c r="L15" s="33"/>
      <c r="M15" s="33"/>
      <c r="N15" s="32" t="s">
        <v>171</v>
      </c>
      <c r="O15" s="32" t="s">
        <v>171</v>
      </c>
      <c r="P15" s="32" t="s">
        <v>171</v>
      </c>
    </row>
    <row r="16" spans="2:21">
      <c r="B16" s="31">
        <v>51</v>
      </c>
      <c r="C16" t="s">
        <v>7</v>
      </c>
      <c r="D16" s="6" t="str">
        <f>IF(SUM(I16:K16)=0,"\I: ","ELE")</f>
        <v>ELE</v>
      </c>
      <c r="E16" s="11" t="s">
        <v>76</v>
      </c>
      <c r="F16" s="6" t="str">
        <f t="shared" si="1"/>
        <v>AT</v>
      </c>
      <c r="G16" s="22" t="str">
        <f t="shared" ref="G16:G18" si="9">$G$7</f>
        <v>CAP_BND</v>
      </c>
      <c r="H16" t="s">
        <v>46</v>
      </c>
      <c r="I16" s="63">
        <f t="shared" si="8"/>
        <v>1098.2</v>
      </c>
      <c r="J16" s="63">
        <f t="shared" si="6"/>
        <v>1098.2</v>
      </c>
      <c r="K16" s="63">
        <f t="shared" si="7"/>
        <v>1098.2</v>
      </c>
      <c r="L16" s="32"/>
      <c r="M16" s="32"/>
      <c r="N16" s="32">
        <v>1098.2</v>
      </c>
      <c r="O16" s="32">
        <v>1098.2</v>
      </c>
      <c r="P16" s="32">
        <v>1098.2</v>
      </c>
    </row>
    <row r="17" spans="2:16">
      <c r="B17" s="26">
        <v>56</v>
      </c>
      <c r="C17" t="s">
        <v>8</v>
      </c>
      <c r="D17" s="6" t="str">
        <f>IF(SUM(I17:K17)=0,"\I: ","ELE")</f>
        <v>ELE</v>
      </c>
      <c r="E17" s="11" t="s">
        <v>77</v>
      </c>
      <c r="F17" s="6" t="str">
        <f t="shared" si="1"/>
        <v>AT</v>
      </c>
      <c r="G17" s="22" t="str">
        <f t="shared" si="9"/>
        <v>CAP_BND</v>
      </c>
      <c r="H17" t="s">
        <v>47</v>
      </c>
      <c r="I17" s="63">
        <f t="shared" si="8"/>
        <v>102.9</v>
      </c>
      <c r="J17" s="63">
        <f t="shared" si="6"/>
        <v>0</v>
      </c>
      <c r="K17" s="63">
        <f t="shared" si="7"/>
        <v>0</v>
      </c>
      <c r="L17" s="32"/>
      <c r="M17" s="32"/>
      <c r="N17" s="32">
        <v>102.9</v>
      </c>
      <c r="O17" s="32" t="s">
        <v>171</v>
      </c>
      <c r="P17" s="32" t="s">
        <v>171</v>
      </c>
    </row>
    <row r="18" spans="2:16">
      <c r="B18" s="26"/>
      <c r="C18" s="23" t="s">
        <v>93</v>
      </c>
      <c r="D18" s="6" t="str">
        <f>IF(SUM(I18:K18)=0,"\I: ","ELE")</f>
        <v>ELE</v>
      </c>
      <c r="E18" s="11" t="s">
        <v>78</v>
      </c>
      <c r="F18" s="6" t="str">
        <f t="shared" si="1"/>
        <v>AT</v>
      </c>
      <c r="G18" s="22" t="str">
        <f t="shared" si="9"/>
        <v>CAP_BND</v>
      </c>
      <c r="H18" t="s">
        <v>48</v>
      </c>
      <c r="I18" s="43">
        <f t="shared" ref="I18:K18" si="10">IF(SUM(I19:I21)="",0,SUM(I19:I21))</f>
        <v>840.5</v>
      </c>
      <c r="J18" s="43">
        <f t="shared" si="10"/>
        <v>840.5</v>
      </c>
      <c r="K18" s="43">
        <f t="shared" si="10"/>
        <v>555.5</v>
      </c>
      <c r="L18" s="32"/>
      <c r="M18" s="32"/>
      <c r="N18" s="32"/>
      <c r="O18" s="32"/>
      <c r="P18" s="32"/>
    </row>
    <row r="19" spans="2:16">
      <c r="B19" s="26">
        <v>61</v>
      </c>
      <c r="C19" s="29" t="s">
        <v>4</v>
      </c>
      <c r="D19" s="6" t="s">
        <v>90</v>
      </c>
      <c r="E19" s="27"/>
      <c r="F19" s="6" t="str">
        <f t="shared" si="1"/>
        <v>AT</v>
      </c>
      <c r="G19" s="6" t="s">
        <v>90</v>
      </c>
      <c r="H19" s="28"/>
      <c r="I19" s="33">
        <f t="shared" ref="I19:I24" si="11">IF(N19="",0,N19)</f>
        <v>447</v>
      </c>
      <c r="J19" s="33">
        <f t="shared" ref="J19:J24" si="12">IF(O19="",0,O19)</f>
        <v>447</v>
      </c>
      <c r="K19" s="33">
        <f t="shared" ref="K19:K24" si="13">IF(P19="",0,P19)</f>
        <v>162</v>
      </c>
      <c r="L19" s="33"/>
      <c r="M19" s="33"/>
      <c r="N19" s="32">
        <v>447</v>
      </c>
      <c r="O19" s="32">
        <v>447</v>
      </c>
      <c r="P19" s="32">
        <v>162</v>
      </c>
    </row>
    <row r="20" spans="2:16">
      <c r="B20" s="26">
        <v>71</v>
      </c>
      <c r="C20" s="29" t="s">
        <v>10</v>
      </c>
      <c r="D20" s="6" t="s">
        <v>90</v>
      </c>
      <c r="E20" s="27"/>
      <c r="F20" s="6" t="str">
        <f t="shared" si="1"/>
        <v>AT</v>
      </c>
      <c r="G20" s="6" t="s">
        <v>90</v>
      </c>
      <c r="H20" s="28"/>
      <c r="I20" s="33">
        <f t="shared" si="11"/>
        <v>393.5</v>
      </c>
      <c r="J20" s="33">
        <f t="shared" si="12"/>
        <v>393.5</v>
      </c>
      <c r="K20" s="33">
        <f t="shared" si="13"/>
        <v>393.5</v>
      </c>
      <c r="L20" s="33"/>
      <c r="M20" s="33"/>
      <c r="N20" s="32">
        <v>393.5</v>
      </c>
      <c r="O20" s="32">
        <v>393.5</v>
      </c>
      <c r="P20" s="32">
        <v>393.5</v>
      </c>
    </row>
    <row r="21" spans="2:16">
      <c r="B21" s="26">
        <v>76</v>
      </c>
      <c r="C21" s="29" t="s">
        <v>101</v>
      </c>
      <c r="D21" s="6" t="s">
        <v>90</v>
      </c>
      <c r="E21" s="27"/>
      <c r="F21" s="6" t="str">
        <f t="shared" si="1"/>
        <v>AT</v>
      </c>
      <c r="G21" s="6" t="s">
        <v>90</v>
      </c>
      <c r="H21" s="28"/>
      <c r="I21" s="33">
        <f t="shared" si="11"/>
        <v>0</v>
      </c>
      <c r="J21" s="33">
        <f t="shared" si="12"/>
        <v>0</v>
      </c>
      <c r="K21" s="33">
        <f t="shared" si="13"/>
        <v>0</v>
      </c>
      <c r="L21" s="33"/>
      <c r="M21" s="33"/>
      <c r="N21" s="32" t="s">
        <v>171</v>
      </c>
      <c r="O21" s="32" t="s">
        <v>171</v>
      </c>
      <c r="P21" s="32" t="s">
        <v>171</v>
      </c>
    </row>
    <row r="22" spans="2:16">
      <c r="B22" s="26">
        <v>81</v>
      </c>
      <c r="C22" t="s">
        <v>12</v>
      </c>
      <c r="D22" s="6" t="str">
        <f>IF(SUM(I22:K22)=0,"\I: ","ELE")</f>
        <v>ELE</v>
      </c>
      <c r="E22" s="11" t="s">
        <v>74</v>
      </c>
      <c r="F22" s="6" t="str">
        <f t="shared" si="1"/>
        <v>AT</v>
      </c>
      <c r="G22" s="22" t="str">
        <f t="shared" ref="G22:G25" si="14">$G$7</f>
        <v>CAP_BND</v>
      </c>
      <c r="H22" t="s">
        <v>44</v>
      </c>
      <c r="I22" s="63">
        <f t="shared" si="11"/>
        <v>46.07</v>
      </c>
      <c r="J22" s="63">
        <f t="shared" si="12"/>
        <v>45.77</v>
      </c>
      <c r="K22" s="63">
        <f t="shared" si="13"/>
        <v>45.2</v>
      </c>
      <c r="L22" s="32"/>
      <c r="M22" s="32"/>
      <c r="N22" s="32">
        <v>46.07</v>
      </c>
      <c r="O22" s="32">
        <v>45.77</v>
      </c>
      <c r="P22" s="32">
        <v>45.2</v>
      </c>
    </row>
    <row r="23" spans="2:16">
      <c r="B23" s="26">
        <v>102</v>
      </c>
      <c r="C23" t="s">
        <v>13</v>
      </c>
      <c r="D23" s="6" t="str">
        <f>IF(SUM(I23:K23)=0,"\I: ","ELE")</f>
        <v>ELE</v>
      </c>
      <c r="E23" s="11" t="s">
        <v>73</v>
      </c>
      <c r="F23" s="6" t="str">
        <f t="shared" si="1"/>
        <v>AT</v>
      </c>
      <c r="G23" s="22" t="str">
        <f t="shared" si="14"/>
        <v>CAP_BND</v>
      </c>
      <c r="H23" t="s">
        <v>43</v>
      </c>
      <c r="I23" s="63">
        <f t="shared" si="11"/>
        <v>118.705</v>
      </c>
      <c r="J23" s="63">
        <f t="shared" si="12"/>
        <v>107.905</v>
      </c>
      <c r="K23" s="63">
        <f t="shared" si="13"/>
        <v>93.504999999999995</v>
      </c>
      <c r="L23" s="32"/>
      <c r="M23" s="32"/>
      <c r="N23" s="32">
        <v>118.705</v>
      </c>
      <c r="O23" s="32">
        <v>107.905</v>
      </c>
      <c r="P23" s="32">
        <v>93.504999999999995</v>
      </c>
    </row>
    <row r="24" spans="2:16">
      <c r="B24" s="26">
        <v>119</v>
      </c>
      <c r="C24" t="s">
        <v>1</v>
      </c>
      <c r="D24" s="6" t="str">
        <f>IF(SUM(I24:K24)=0,"\I: ","ELE")</f>
        <v xml:space="preserve">\I: </v>
      </c>
      <c r="E24" s="11" t="s">
        <v>68</v>
      </c>
      <c r="F24" s="6" t="str">
        <f t="shared" si="1"/>
        <v>AT</v>
      </c>
      <c r="G24" s="22" t="str">
        <f t="shared" si="14"/>
        <v>CAP_BND</v>
      </c>
      <c r="H24" s="6" t="s">
        <v>38</v>
      </c>
      <c r="I24" s="63">
        <f t="shared" si="11"/>
        <v>0</v>
      </c>
      <c r="J24" s="63">
        <f t="shared" si="12"/>
        <v>0</v>
      </c>
      <c r="K24" s="63">
        <f t="shared" si="13"/>
        <v>0</v>
      </c>
      <c r="L24" s="32"/>
      <c r="M24" s="32"/>
      <c r="N24" s="32" t="s">
        <v>171</v>
      </c>
      <c r="O24" s="32" t="s">
        <v>171</v>
      </c>
      <c r="P24" s="32" t="s">
        <v>171</v>
      </c>
    </row>
    <row r="25" spans="2:16">
      <c r="B25" s="26"/>
      <c r="C25" t="s">
        <v>168</v>
      </c>
      <c r="D25" s="6" t="str">
        <f>IF(SUM(I25:K25)=0,"\I: ","ELE")</f>
        <v>ELE</v>
      </c>
      <c r="E25" s="11" t="s">
        <v>69</v>
      </c>
      <c r="F25" s="6" t="str">
        <f>F23</f>
        <v>AT</v>
      </c>
      <c r="G25" s="22" t="str">
        <f t="shared" si="14"/>
        <v>CAP_BND</v>
      </c>
      <c r="H25" s="59" t="s">
        <v>39</v>
      </c>
      <c r="I25" s="43">
        <f>IF(SUM(I26:I27)="",0,SUM(I26:I27))</f>
        <v>283.17500000000001</v>
      </c>
      <c r="J25" s="43">
        <f t="shared" ref="J25:K25" si="15">IF(SUM(J26:J27)="",0,SUM(J26:J27))</f>
        <v>283.17500000000001</v>
      </c>
      <c r="K25" s="43">
        <f t="shared" si="15"/>
        <v>283.17500000000001</v>
      </c>
      <c r="L25" s="32"/>
      <c r="M25" s="32"/>
      <c r="N25" s="32"/>
      <c r="O25" s="32"/>
      <c r="P25" s="32"/>
    </row>
    <row r="26" spans="2:16">
      <c r="B26" s="26">
        <v>124</v>
      </c>
      <c r="C26" t="s">
        <v>3</v>
      </c>
      <c r="D26" s="6" t="s">
        <v>90</v>
      </c>
      <c r="E26" s="11"/>
      <c r="F26" s="6" t="str">
        <f>F24</f>
        <v>AT</v>
      </c>
      <c r="G26" s="6" t="s">
        <v>90</v>
      </c>
      <c r="H26" s="6"/>
      <c r="I26" s="33">
        <f t="shared" ref="I26:I33" si="16">IF(N26="",0,N26)</f>
        <v>109.575</v>
      </c>
      <c r="J26" s="33">
        <f t="shared" ref="J26:J33" si="17">IF(O26="",0,O26)</f>
        <v>109.575</v>
      </c>
      <c r="K26" s="33">
        <f t="shared" ref="K26:K33" si="18">IF(P26="",0,P26)</f>
        <v>109.575</v>
      </c>
      <c r="L26" s="32"/>
      <c r="M26" s="32"/>
      <c r="N26" s="32">
        <v>109.575</v>
      </c>
      <c r="O26" s="32">
        <v>109.575</v>
      </c>
      <c r="P26" s="32">
        <v>109.575</v>
      </c>
    </row>
    <row r="27" spans="2:16">
      <c r="B27" s="26">
        <v>129</v>
      </c>
      <c r="C27" t="s">
        <v>4</v>
      </c>
      <c r="D27" s="6" t="s">
        <v>90</v>
      </c>
      <c r="E27" s="11"/>
      <c r="F27" s="6" t="str">
        <f t="shared" si="1"/>
        <v>AT</v>
      </c>
      <c r="G27" s="6" t="s">
        <v>90</v>
      </c>
      <c r="H27" s="6"/>
      <c r="I27" s="33">
        <f t="shared" si="16"/>
        <v>173.6</v>
      </c>
      <c r="J27" s="33">
        <f t="shared" si="17"/>
        <v>173.6</v>
      </c>
      <c r="K27" s="33">
        <f t="shared" si="18"/>
        <v>173.6</v>
      </c>
      <c r="L27" s="32"/>
      <c r="M27" s="32"/>
      <c r="N27" s="32">
        <v>173.6</v>
      </c>
      <c r="O27" s="32">
        <v>173.6</v>
      </c>
      <c r="P27" s="32">
        <v>173.6</v>
      </c>
    </row>
    <row r="28" spans="2:16">
      <c r="B28" s="26">
        <v>135</v>
      </c>
      <c r="C28" s="11" t="s">
        <v>16</v>
      </c>
      <c r="D28" s="6" t="str">
        <f t="shared" ref="D28:D35" si="19">IF(SUM(I28:K28)=0,"\I: ","ELE")</f>
        <v>ELE</v>
      </c>
      <c r="E28" s="11" t="s">
        <v>82</v>
      </c>
      <c r="F28" s="6" t="str">
        <f t="shared" si="1"/>
        <v>AT</v>
      </c>
      <c r="G28" s="22" t="str">
        <f t="shared" ref="G28:G33" si="20">$G$7</f>
        <v>CAP_BND</v>
      </c>
      <c r="H28" s="6" t="s">
        <v>52</v>
      </c>
      <c r="I28" s="63">
        <f t="shared" si="16"/>
        <v>981.07999999999993</v>
      </c>
      <c r="J28" s="63">
        <f t="shared" si="17"/>
        <v>2489.0000000000005</v>
      </c>
      <c r="K28" s="63">
        <f t="shared" si="18"/>
        <v>2956.8690000000001</v>
      </c>
      <c r="L28" s="32"/>
      <c r="M28" s="32"/>
      <c r="N28" s="32">
        <v>981.07999999999993</v>
      </c>
      <c r="O28" s="32">
        <v>2489.0000000000005</v>
      </c>
      <c r="P28" s="32">
        <v>2956.8690000000001</v>
      </c>
    </row>
    <row r="29" spans="2:16">
      <c r="B29" s="26">
        <v>140</v>
      </c>
      <c r="C29" s="11" t="s">
        <v>17</v>
      </c>
      <c r="D29" s="6" t="str">
        <f t="shared" si="19"/>
        <v xml:space="preserve">\I: </v>
      </c>
      <c r="E29" s="11" t="s">
        <v>81</v>
      </c>
      <c r="F29" s="6" t="str">
        <f t="shared" si="1"/>
        <v>AT</v>
      </c>
      <c r="G29" s="22" t="str">
        <f t="shared" si="20"/>
        <v>CAP_BND</v>
      </c>
      <c r="H29" s="6" t="s">
        <v>51</v>
      </c>
      <c r="I29" s="63">
        <f t="shared" si="16"/>
        <v>0</v>
      </c>
      <c r="J29" s="63">
        <f t="shared" si="17"/>
        <v>0</v>
      </c>
      <c r="K29" s="63">
        <f t="shared" si="18"/>
        <v>0</v>
      </c>
      <c r="L29" s="32"/>
      <c r="M29" s="32"/>
      <c r="N29" s="32" t="s">
        <v>171</v>
      </c>
      <c r="O29" s="32" t="s">
        <v>171</v>
      </c>
      <c r="P29" s="32" t="s">
        <v>171</v>
      </c>
    </row>
    <row r="30" spans="2:16">
      <c r="B30" s="26">
        <v>145</v>
      </c>
      <c r="C30" s="11" t="s">
        <v>18</v>
      </c>
      <c r="D30" s="6" t="str">
        <f t="shared" si="19"/>
        <v>ELE</v>
      </c>
      <c r="E30" s="11" t="s">
        <v>79</v>
      </c>
      <c r="F30" s="6" t="str">
        <f t="shared" si="1"/>
        <v>AT</v>
      </c>
      <c r="G30" s="22" t="str">
        <f t="shared" si="20"/>
        <v>CAP_BND</v>
      </c>
      <c r="H30" s="6" t="s">
        <v>49</v>
      </c>
      <c r="I30" s="63">
        <f t="shared" si="16"/>
        <v>154</v>
      </c>
      <c r="J30" s="63">
        <f t="shared" si="17"/>
        <v>937</v>
      </c>
      <c r="K30" s="63">
        <f t="shared" si="18"/>
        <v>1241.9999999999998</v>
      </c>
      <c r="L30" s="32"/>
      <c r="M30" s="32"/>
      <c r="N30" s="32">
        <v>154</v>
      </c>
      <c r="O30" s="32">
        <v>937</v>
      </c>
      <c r="P30" s="32">
        <v>1241.9999999999998</v>
      </c>
    </row>
    <row r="31" spans="2:16">
      <c r="B31" s="26">
        <v>150</v>
      </c>
      <c r="C31" s="11" t="s">
        <v>19</v>
      </c>
      <c r="D31" s="6" t="str">
        <f t="shared" si="19"/>
        <v xml:space="preserve">\I: </v>
      </c>
      <c r="E31" s="11" t="s">
        <v>80</v>
      </c>
      <c r="F31" s="6" t="str">
        <f t="shared" si="1"/>
        <v>AT</v>
      </c>
      <c r="G31" s="22" t="str">
        <f t="shared" si="20"/>
        <v>CAP_BND</v>
      </c>
      <c r="H31" s="6" t="s">
        <v>50</v>
      </c>
      <c r="I31" s="63">
        <f t="shared" si="16"/>
        <v>0</v>
      </c>
      <c r="J31" s="63">
        <f t="shared" si="17"/>
        <v>0</v>
      </c>
      <c r="K31" s="63">
        <f t="shared" si="18"/>
        <v>0</v>
      </c>
      <c r="L31" s="32"/>
      <c r="M31" s="32"/>
      <c r="N31" s="32" t="s">
        <v>171</v>
      </c>
      <c r="O31" s="32" t="s">
        <v>171</v>
      </c>
      <c r="P31" s="32" t="s">
        <v>171</v>
      </c>
    </row>
    <row r="32" spans="2:16">
      <c r="B32" s="26">
        <v>155</v>
      </c>
      <c r="C32" s="11" t="s">
        <v>20</v>
      </c>
      <c r="D32" s="6" t="str">
        <f t="shared" si="19"/>
        <v>ELE</v>
      </c>
      <c r="E32" s="11" t="s">
        <v>72</v>
      </c>
      <c r="F32" s="6" t="str">
        <f t="shared" si="1"/>
        <v>AT</v>
      </c>
      <c r="G32" s="22" t="str">
        <f t="shared" si="20"/>
        <v>CAP_BND</v>
      </c>
      <c r="H32" s="6" t="s">
        <v>42</v>
      </c>
      <c r="I32" s="63">
        <f t="shared" si="16"/>
        <v>1</v>
      </c>
      <c r="J32" s="63">
        <f t="shared" si="17"/>
        <v>1</v>
      </c>
      <c r="K32" s="63">
        <f t="shared" si="18"/>
        <v>1</v>
      </c>
      <c r="L32" s="32"/>
      <c r="M32" s="32"/>
      <c r="N32" s="32">
        <v>1</v>
      </c>
      <c r="O32" s="32">
        <v>1</v>
      </c>
      <c r="P32" s="32">
        <v>1</v>
      </c>
    </row>
    <row r="33" spans="2:16">
      <c r="B33" s="60">
        <v>160</v>
      </c>
      <c r="C33" s="61" t="s">
        <v>21</v>
      </c>
      <c r="D33" s="5" t="str">
        <f t="shared" si="19"/>
        <v xml:space="preserve">\I: </v>
      </c>
      <c r="E33" s="61" t="s">
        <v>170</v>
      </c>
      <c r="F33" s="5" t="str">
        <f t="shared" si="1"/>
        <v>AT</v>
      </c>
      <c r="G33" s="36" t="str">
        <f t="shared" si="20"/>
        <v>CAP_BND</v>
      </c>
      <c r="H33" s="5" t="s">
        <v>169</v>
      </c>
      <c r="I33" s="64">
        <f t="shared" si="16"/>
        <v>0</v>
      </c>
      <c r="J33" s="64">
        <f t="shared" si="17"/>
        <v>0</v>
      </c>
      <c r="K33" s="64">
        <f t="shared" si="18"/>
        <v>0</v>
      </c>
      <c r="L33" s="32"/>
      <c r="M33" s="32"/>
      <c r="N33" s="40" t="s">
        <v>171</v>
      </c>
      <c r="O33" s="40" t="s">
        <v>171</v>
      </c>
      <c r="P33" s="40" t="s">
        <v>171</v>
      </c>
    </row>
    <row r="34" spans="2:16">
      <c r="B34" s="26">
        <v>9</v>
      </c>
      <c r="C34" t="s">
        <v>1</v>
      </c>
      <c r="D34" s="6" t="str">
        <f t="shared" si="19"/>
        <v xml:space="preserve">\I: </v>
      </c>
      <c r="E34" s="11" t="s">
        <v>70</v>
      </c>
      <c r="F34" s="34" t="s">
        <v>102</v>
      </c>
      <c r="G34" s="22" t="str">
        <f>$G$7</f>
        <v>CAP_BND</v>
      </c>
      <c r="H34" s="22" t="s">
        <v>40</v>
      </c>
      <c r="I34" s="63">
        <f>IF(N34="",0,N34)</f>
        <v>0</v>
      </c>
      <c r="J34" s="63">
        <f>IF(O34="",0,O34)</f>
        <v>0</v>
      </c>
      <c r="K34" s="63">
        <f>IF(P34="",0,P34)</f>
        <v>0</v>
      </c>
      <c r="L34" s="32"/>
      <c r="M34" s="32"/>
      <c r="N34" s="32" t="s">
        <v>171</v>
      </c>
      <c r="O34" s="32" t="s">
        <v>171</v>
      </c>
      <c r="P34" s="32" t="s">
        <v>171</v>
      </c>
    </row>
    <row r="35" spans="2:16">
      <c r="B35" s="26"/>
      <c r="C35" s="23" t="s">
        <v>92</v>
      </c>
      <c r="D35" s="6" t="str">
        <f t="shared" si="19"/>
        <v>ELE</v>
      </c>
      <c r="E35" s="11" t="s">
        <v>71</v>
      </c>
      <c r="F35" s="6" t="str">
        <f>F34</f>
        <v>BE</v>
      </c>
      <c r="G35" s="22" t="str">
        <f>$G$7</f>
        <v>CAP_BND</v>
      </c>
      <c r="H35" t="s">
        <v>41</v>
      </c>
      <c r="I35" s="43">
        <f>IF(SUM(I36:I38)="",0,SUM(I36:I38))</f>
        <v>1153.8</v>
      </c>
      <c r="J35" s="43">
        <f t="shared" ref="J35" si="21">IF(SUM(J36:J38)="",0,SUM(J36:J38))</f>
        <v>590.79999999999995</v>
      </c>
      <c r="K35" s="43">
        <f t="shared" ref="K35" si="22">IF(SUM(K36:K38)="",0,SUM(K36:K38))</f>
        <v>30.799999999999997</v>
      </c>
      <c r="L35" s="32"/>
      <c r="M35" s="32"/>
      <c r="N35" s="32"/>
      <c r="O35" s="32"/>
      <c r="P35" s="32"/>
    </row>
    <row r="36" spans="2:16">
      <c r="B36" s="26">
        <v>14</v>
      </c>
      <c r="C36" s="30" t="s">
        <v>2</v>
      </c>
      <c r="D36" s="6" t="s">
        <v>90</v>
      </c>
      <c r="E36" s="26"/>
      <c r="F36" s="6" t="str">
        <f t="shared" ref="F36:F60" si="23">F35</f>
        <v>BE</v>
      </c>
      <c r="G36" s="6" t="s">
        <v>90</v>
      </c>
      <c r="H36" s="28"/>
      <c r="I36" s="33">
        <f>IF(N36="",0,N36)</f>
        <v>0</v>
      </c>
      <c r="J36" s="33">
        <f t="shared" ref="J36:J38" si="24">IF(O36="",0,O36)</f>
        <v>0</v>
      </c>
      <c r="K36" s="33">
        <f t="shared" ref="K36:K38" si="25">IF(P36="",0,P36)</f>
        <v>0</v>
      </c>
      <c r="L36" s="33"/>
      <c r="M36" s="33"/>
      <c r="N36" s="32" t="s">
        <v>171</v>
      </c>
      <c r="O36" s="32" t="s">
        <v>171</v>
      </c>
      <c r="P36" s="32" t="s">
        <v>171</v>
      </c>
    </row>
    <row r="37" spans="2:16">
      <c r="B37" s="26">
        <v>19</v>
      </c>
      <c r="C37" s="30" t="s">
        <v>99</v>
      </c>
      <c r="D37" s="6" t="s">
        <v>90</v>
      </c>
      <c r="E37" s="26"/>
      <c r="F37" s="6" t="str">
        <f t="shared" si="23"/>
        <v>BE</v>
      </c>
      <c r="G37" s="6" t="s">
        <v>90</v>
      </c>
      <c r="H37" s="28"/>
      <c r="I37" s="33">
        <f t="shared" ref="I37:I38" si="26">IF(N37="",0,N37)</f>
        <v>22.799999999999997</v>
      </c>
      <c r="J37" s="33">
        <f t="shared" si="24"/>
        <v>22.799999999999997</v>
      </c>
      <c r="K37" s="33">
        <f t="shared" si="25"/>
        <v>22.799999999999997</v>
      </c>
      <c r="L37" s="33"/>
      <c r="M37" s="33"/>
      <c r="N37" s="32">
        <v>22.799999999999997</v>
      </c>
      <c r="O37" s="32">
        <v>22.799999999999997</v>
      </c>
      <c r="P37" s="32">
        <v>22.799999999999997</v>
      </c>
    </row>
    <row r="38" spans="2:16">
      <c r="B38" s="26">
        <v>24</v>
      </c>
      <c r="C38" s="30" t="s">
        <v>4</v>
      </c>
      <c r="D38" s="6" t="s">
        <v>90</v>
      </c>
      <c r="E38" s="26"/>
      <c r="F38" s="6" t="str">
        <f t="shared" si="23"/>
        <v>BE</v>
      </c>
      <c r="G38" s="6" t="s">
        <v>90</v>
      </c>
      <c r="H38" s="28"/>
      <c r="I38" s="33">
        <f t="shared" si="26"/>
        <v>1131</v>
      </c>
      <c r="J38" s="33">
        <f t="shared" si="24"/>
        <v>568</v>
      </c>
      <c r="K38" s="33">
        <f t="shared" si="25"/>
        <v>8</v>
      </c>
      <c r="L38" s="33"/>
      <c r="M38" s="33"/>
      <c r="N38" s="32">
        <v>1131</v>
      </c>
      <c r="O38" s="32">
        <v>568</v>
      </c>
      <c r="P38" s="32">
        <v>8</v>
      </c>
    </row>
    <row r="39" spans="2:16">
      <c r="B39" s="26"/>
      <c r="C39" s="23" t="s">
        <v>92</v>
      </c>
      <c r="D39" s="6" t="str">
        <f>IF(SUM(I39:K39)=0,"\I: ","ELE")</f>
        <v xml:space="preserve">\I: </v>
      </c>
      <c r="E39" s="11" t="s">
        <v>75</v>
      </c>
      <c r="F39" s="6" t="str">
        <f t="shared" si="23"/>
        <v>BE</v>
      </c>
      <c r="G39" s="22" t="str">
        <f>$G$7</f>
        <v>CAP_BND</v>
      </c>
      <c r="H39" t="s">
        <v>45</v>
      </c>
      <c r="I39" s="43">
        <f>IF(SUM(I40:I42)="",0,SUM(I40:I42))</f>
        <v>0</v>
      </c>
      <c r="J39" s="43">
        <f t="shared" ref="J39" si="27">IF(SUM(J40:J42)="",0,SUM(J40:J42))</f>
        <v>0</v>
      </c>
      <c r="K39" s="43">
        <f t="shared" ref="K39" si="28">IF(SUM(K40:K42)="",0,SUM(K40:K42))</f>
        <v>0</v>
      </c>
      <c r="L39" s="32"/>
      <c r="M39" s="32"/>
      <c r="N39" s="32" t="s">
        <v>171</v>
      </c>
      <c r="O39" s="32" t="s">
        <v>171</v>
      </c>
      <c r="P39" s="32"/>
    </row>
    <row r="40" spans="2:16">
      <c r="B40" s="26">
        <v>35</v>
      </c>
      <c r="C40" s="30" t="s">
        <v>2</v>
      </c>
      <c r="D40" s="6" t="s">
        <v>90</v>
      </c>
      <c r="E40" s="26"/>
      <c r="F40" s="6" t="str">
        <f t="shared" si="23"/>
        <v>BE</v>
      </c>
      <c r="G40" s="6" t="s">
        <v>90</v>
      </c>
      <c r="H40" s="28"/>
      <c r="I40" s="33">
        <f>IF(N40="",0,N40)</f>
        <v>0</v>
      </c>
      <c r="J40" s="33">
        <f t="shared" ref="J40:J44" si="29">IF(O40="",0,O40)</f>
        <v>0</v>
      </c>
      <c r="K40" s="33">
        <f t="shared" ref="K40:K44" si="30">IF(P40="",0,P40)</f>
        <v>0</v>
      </c>
      <c r="L40" s="33"/>
      <c r="M40" s="33"/>
      <c r="N40" s="32" t="s">
        <v>171</v>
      </c>
      <c r="O40" s="32" t="s">
        <v>171</v>
      </c>
      <c r="P40" s="32" t="s">
        <v>171</v>
      </c>
    </row>
    <row r="41" spans="2:16">
      <c r="B41" s="26">
        <v>40</v>
      </c>
      <c r="C41" s="30" t="s">
        <v>99</v>
      </c>
      <c r="D41" s="6" t="s">
        <v>90</v>
      </c>
      <c r="E41" s="26"/>
      <c r="F41" s="6" t="str">
        <f t="shared" si="23"/>
        <v>BE</v>
      </c>
      <c r="G41" s="6" t="s">
        <v>90</v>
      </c>
      <c r="H41" s="28"/>
      <c r="I41" s="33">
        <f t="shared" ref="I41:I44" si="31">IF(N41="",0,N41)</f>
        <v>0</v>
      </c>
      <c r="J41" s="33">
        <f t="shared" si="29"/>
        <v>0</v>
      </c>
      <c r="K41" s="33">
        <f t="shared" si="30"/>
        <v>0</v>
      </c>
      <c r="L41" s="33"/>
      <c r="M41" s="33"/>
      <c r="N41" s="32" t="s">
        <v>171</v>
      </c>
      <c r="O41" s="32" t="s">
        <v>171</v>
      </c>
      <c r="P41" s="32" t="s">
        <v>171</v>
      </c>
    </row>
    <row r="42" spans="2:16">
      <c r="B42" s="26">
        <v>45</v>
      </c>
      <c r="C42" s="30" t="s">
        <v>4</v>
      </c>
      <c r="D42" s="6" t="s">
        <v>90</v>
      </c>
      <c r="E42" s="26"/>
      <c r="F42" s="6" t="str">
        <f t="shared" si="23"/>
        <v>BE</v>
      </c>
      <c r="G42" s="6" t="s">
        <v>90</v>
      </c>
      <c r="H42" s="28"/>
      <c r="I42" s="33">
        <f t="shared" si="31"/>
        <v>0</v>
      </c>
      <c r="J42" s="33">
        <f t="shared" si="29"/>
        <v>0</v>
      </c>
      <c r="K42" s="33">
        <f t="shared" si="30"/>
        <v>0</v>
      </c>
      <c r="L42" s="33"/>
      <c r="M42" s="33"/>
      <c r="N42" s="32" t="s">
        <v>171</v>
      </c>
      <c r="O42" s="32" t="s">
        <v>171</v>
      </c>
      <c r="P42" s="32" t="s">
        <v>171</v>
      </c>
    </row>
    <row r="43" spans="2:16">
      <c r="B43" s="31">
        <v>51</v>
      </c>
      <c r="C43" t="s">
        <v>7</v>
      </c>
      <c r="D43" s="6" t="str">
        <f>IF(SUM(I43:K43)=0,"\I: ","ELE")</f>
        <v>ELE</v>
      </c>
      <c r="E43" s="11" t="s">
        <v>76</v>
      </c>
      <c r="F43" s="6" t="str">
        <f t="shared" si="23"/>
        <v>BE</v>
      </c>
      <c r="G43" s="22" t="str">
        <f t="shared" ref="G43:G45" si="32">$G$7</f>
        <v>CAP_BND</v>
      </c>
      <c r="H43" t="s">
        <v>46</v>
      </c>
      <c r="I43" s="63">
        <f t="shared" si="31"/>
        <v>3455</v>
      </c>
      <c r="J43" s="63">
        <f t="shared" si="29"/>
        <v>3338</v>
      </c>
      <c r="K43" s="63">
        <f t="shared" si="30"/>
        <v>3338</v>
      </c>
      <c r="L43" s="32"/>
      <c r="M43" s="32"/>
      <c r="N43" s="32">
        <v>3455</v>
      </c>
      <c r="O43" s="32">
        <v>3338</v>
      </c>
      <c r="P43" s="32">
        <v>3338</v>
      </c>
    </row>
    <row r="44" spans="2:16">
      <c r="B44" s="26">
        <v>56</v>
      </c>
      <c r="C44" t="s">
        <v>8</v>
      </c>
      <c r="D44" s="6" t="str">
        <f>IF(SUM(I44:K44)=0,"\I: ","ELE")</f>
        <v>ELE</v>
      </c>
      <c r="E44" s="11" t="s">
        <v>77</v>
      </c>
      <c r="F44" s="6" t="str">
        <f t="shared" si="23"/>
        <v>BE</v>
      </c>
      <c r="G44" s="22" t="str">
        <f t="shared" si="32"/>
        <v>CAP_BND</v>
      </c>
      <c r="H44" t="s">
        <v>47</v>
      </c>
      <c r="I44" s="63">
        <f t="shared" si="31"/>
        <v>220.9</v>
      </c>
      <c r="J44" s="63">
        <f t="shared" si="29"/>
        <v>140</v>
      </c>
      <c r="K44" s="63">
        <f t="shared" si="30"/>
        <v>140</v>
      </c>
      <c r="L44" s="32"/>
      <c r="M44" s="32"/>
      <c r="N44" s="32">
        <v>220.9</v>
      </c>
      <c r="O44" s="32">
        <v>140</v>
      </c>
      <c r="P44" s="32">
        <v>140</v>
      </c>
    </row>
    <row r="45" spans="2:16">
      <c r="B45" s="26"/>
      <c r="C45" s="23" t="s">
        <v>93</v>
      </c>
      <c r="D45" s="6" t="str">
        <f>IF(SUM(I45:K45)=0,"\I: ","ELE")</f>
        <v>ELE</v>
      </c>
      <c r="E45" s="11" t="s">
        <v>78</v>
      </c>
      <c r="F45" s="6" t="str">
        <f t="shared" si="23"/>
        <v>BE</v>
      </c>
      <c r="G45" s="22" t="str">
        <f t="shared" si="32"/>
        <v>CAP_BND</v>
      </c>
      <c r="H45" t="s">
        <v>48</v>
      </c>
      <c r="I45" s="43">
        <f t="shared" ref="I45" si="33">IF(SUM(I46:I48)="",0,SUM(I46:I48))</f>
        <v>959.52</v>
      </c>
      <c r="J45" s="43">
        <f t="shared" ref="J45" si="34">IF(SUM(J46:J48)="",0,SUM(J46:J48))</f>
        <v>623.52</v>
      </c>
      <c r="K45" s="43">
        <f t="shared" ref="K45" si="35">IF(SUM(K46:K48)="",0,SUM(K46:K48))</f>
        <v>623.52</v>
      </c>
      <c r="L45" s="32"/>
      <c r="M45" s="32"/>
      <c r="N45" s="32"/>
      <c r="O45" s="32"/>
      <c r="P45" s="32"/>
    </row>
    <row r="46" spans="2:16">
      <c r="B46" s="26">
        <v>61</v>
      </c>
      <c r="C46" s="29" t="s">
        <v>4</v>
      </c>
      <c r="D46" s="6" t="s">
        <v>90</v>
      </c>
      <c r="E46" s="27"/>
      <c r="F46" s="6" t="str">
        <f t="shared" si="23"/>
        <v>BE</v>
      </c>
      <c r="G46" s="6" t="s">
        <v>90</v>
      </c>
      <c r="H46" s="28"/>
      <c r="I46" s="33">
        <f t="shared" ref="I46:I51" si="36">IF(N46="",0,N46)</f>
        <v>599.12</v>
      </c>
      <c r="J46" s="33">
        <f t="shared" ref="J46:J51" si="37">IF(O46="",0,O46)</f>
        <v>11.12</v>
      </c>
      <c r="K46" s="33">
        <f t="shared" ref="K46:K51" si="38">IF(P46="",0,P46)</f>
        <v>11.12</v>
      </c>
      <c r="L46" s="33"/>
      <c r="M46" s="33"/>
      <c r="N46" s="32">
        <v>599.12</v>
      </c>
      <c r="O46" s="32">
        <v>11.12</v>
      </c>
      <c r="P46" s="32">
        <v>11.12</v>
      </c>
    </row>
    <row r="47" spans="2:16">
      <c r="B47" s="26">
        <v>71</v>
      </c>
      <c r="C47" s="29" t="s">
        <v>10</v>
      </c>
      <c r="D47" s="6" t="s">
        <v>90</v>
      </c>
      <c r="E47" s="27"/>
      <c r="F47" s="6" t="str">
        <f t="shared" si="23"/>
        <v>BE</v>
      </c>
      <c r="G47" s="6" t="s">
        <v>90</v>
      </c>
      <c r="H47" s="28"/>
      <c r="I47" s="33">
        <f t="shared" si="36"/>
        <v>360.4</v>
      </c>
      <c r="J47" s="33">
        <f t="shared" si="37"/>
        <v>612.4</v>
      </c>
      <c r="K47" s="33">
        <f t="shared" si="38"/>
        <v>612.4</v>
      </c>
      <c r="L47" s="33"/>
      <c r="M47" s="33"/>
      <c r="N47" s="32">
        <v>360.4</v>
      </c>
      <c r="O47" s="32">
        <v>612.4</v>
      </c>
      <c r="P47" s="32">
        <v>612.4</v>
      </c>
    </row>
    <row r="48" spans="2:16">
      <c r="B48" s="26">
        <v>76</v>
      </c>
      <c r="C48" s="29" t="s">
        <v>101</v>
      </c>
      <c r="D48" s="6" t="s">
        <v>90</v>
      </c>
      <c r="E48" s="27"/>
      <c r="F48" s="6" t="str">
        <f t="shared" si="23"/>
        <v>BE</v>
      </c>
      <c r="G48" s="6" t="s">
        <v>90</v>
      </c>
      <c r="H48" s="28"/>
      <c r="I48" s="33">
        <f t="shared" si="36"/>
        <v>0</v>
      </c>
      <c r="J48" s="33">
        <f t="shared" si="37"/>
        <v>0</v>
      </c>
      <c r="K48" s="33">
        <f t="shared" si="38"/>
        <v>0</v>
      </c>
      <c r="L48" s="33"/>
      <c r="M48" s="33"/>
      <c r="N48" s="32" t="s">
        <v>171</v>
      </c>
      <c r="O48" s="32" t="s">
        <v>171</v>
      </c>
      <c r="P48" s="32" t="s">
        <v>171</v>
      </c>
    </row>
    <row r="49" spans="2:16">
      <c r="B49" s="26">
        <v>81</v>
      </c>
      <c r="C49" t="s">
        <v>12</v>
      </c>
      <c r="D49" s="6" t="str">
        <f>IF(SUM(I49:K49)=0,"\I: ","ELE")</f>
        <v>ELE</v>
      </c>
      <c r="E49" s="11" t="s">
        <v>74</v>
      </c>
      <c r="F49" s="6" t="str">
        <f t="shared" si="23"/>
        <v>BE</v>
      </c>
      <c r="G49" s="22" t="str">
        <f t="shared" ref="G49:G52" si="39">$G$7</f>
        <v>CAP_BND</v>
      </c>
      <c r="H49" t="s">
        <v>44</v>
      </c>
      <c r="I49" s="63">
        <f t="shared" si="36"/>
        <v>302.3</v>
      </c>
      <c r="J49" s="63">
        <f t="shared" si="37"/>
        <v>171</v>
      </c>
      <c r="K49" s="63">
        <f t="shared" si="38"/>
        <v>56.8</v>
      </c>
      <c r="L49" s="32"/>
      <c r="M49" s="32"/>
      <c r="N49" s="32">
        <v>302.3</v>
      </c>
      <c r="O49" s="32">
        <v>171</v>
      </c>
      <c r="P49" s="32">
        <v>56.8</v>
      </c>
    </row>
    <row r="50" spans="2:16">
      <c r="B50" s="26">
        <v>102</v>
      </c>
      <c r="C50" t="s">
        <v>13</v>
      </c>
      <c r="D50" s="6" t="str">
        <f>IF(SUM(I50:K50)=0,"\I: ","ELE")</f>
        <v>ELE</v>
      </c>
      <c r="E50" s="11" t="s">
        <v>73</v>
      </c>
      <c r="F50" s="6" t="str">
        <f t="shared" si="23"/>
        <v>BE</v>
      </c>
      <c r="G50" s="22" t="str">
        <f t="shared" si="39"/>
        <v>CAP_BND</v>
      </c>
      <c r="H50" t="s">
        <v>43</v>
      </c>
      <c r="I50" s="63">
        <f t="shared" si="36"/>
        <v>37.04</v>
      </c>
      <c r="J50" s="63">
        <f t="shared" si="37"/>
        <v>17.939999999999998</v>
      </c>
      <c r="K50" s="63">
        <f t="shared" si="38"/>
        <v>10.94</v>
      </c>
      <c r="L50" s="32"/>
      <c r="M50" s="32"/>
      <c r="N50" s="32">
        <v>37.04</v>
      </c>
      <c r="O50" s="32">
        <v>17.939999999999998</v>
      </c>
      <c r="P50" s="32">
        <v>10.94</v>
      </c>
    </row>
    <row r="51" spans="2:16">
      <c r="B51" s="26">
        <v>119</v>
      </c>
      <c r="C51" t="s">
        <v>1</v>
      </c>
      <c r="D51" s="6" t="str">
        <f>IF(SUM(I51:K51)=0,"\I: ","ELE")</f>
        <v xml:space="preserve">\I: </v>
      </c>
      <c r="E51" s="11" t="s">
        <v>68</v>
      </c>
      <c r="F51" s="6" t="str">
        <f t="shared" si="23"/>
        <v>BE</v>
      </c>
      <c r="G51" s="22" t="str">
        <f t="shared" si="39"/>
        <v>CAP_BND</v>
      </c>
      <c r="H51" s="6" t="s">
        <v>38</v>
      </c>
      <c r="I51" s="63">
        <f t="shared" si="36"/>
        <v>0</v>
      </c>
      <c r="J51" s="63">
        <f t="shared" si="37"/>
        <v>0</v>
      </c>
      <c r="K51" s="63">
        <f t="shared" si="38"/>
        <v>0</v>
      </c>
      <c r="L51" s="32"/>
      <c r="M51" s="32"/>
      <c r="N51" s="32" t="s">
        <v>171</v>
      </c>
      <c r="O51" s="32" t="s">
        <v>171</v>
      </c>
      <c r="P51" s="32" t="s">
        <v>171</v>
      </c>
    </row>
    <row r="52" spans="2:16">
      <c r="B52" s="26"/>
      <c r="C52" t="s">
        <v>168</v>
      </c>
      <c r="D52" s="6" t="str">
        <f>IF(SUM(I52:K52)=0,"\I: ","ELE")</f>
        <v>ELE</v>
      </c>
      <c r="E52" s="11" t="s">
        <v>69</v>
      </c>
      <c r="F52" s="6" t="str">
        <f t="shared" si="23"/>
        <v>BE</v>
      </c>
      <c r="G52" s="22" t="str">
        <f t="shared" si="39"/>
        <v>CAP_BND</v>
      </c>
      <c r="H52" s="59" t="s">
        <v>39</v>
      </c>
      <c r="I52" s="43">
        <f>IF(SUM(I53:I54)="",0,SUM(I53:I54))</f>
        <v>522.84500000000003</v>
      </c>
      <c r="J52" s="43">
        <f t="shared" ref="J52" si="40">IF(SUM(J53:J54)="",0,SUM(J53:J54))</f>
        <v>539.13</v>
      </c>
      <c r="K52" s="43">
        <f t="shared" ref="K52" si="41">IF(SUM(K53:K54)="",0,SUM(K53:K54))</f>
        <v>539.13</v>
      </c>
      <c r="L52" s="32"/>
      <c r="M52" s="32"/>
      <c r="N52" s="32"/>
      <c r="O52" s="32"/>
      <c r="P52" s="32"/>
    </row>
    <row r="53" spans="2:16">
      <c r="B53" s="26">
        <v>124</v>
      </c>
      <c r="C53" t="s">
        <v>3</v>
      </c>
      <c r="D53" s="6" t="s">
        <v>90</v>
      </c>
      <c r="E53" s="11"/>
      <c r="F53" s="6" t="str">
        <f t="shared" si="23"/>
        <v>BE</v>
      </c>
      <c r="G53" s="6" t="s">
        <v>90</v>
      </c>
      <c r="H53" s="6"/>
      <c r="I53" s="33">
        <f t="shared" ref="I53:I60" si="42">IF(N53="",0,N53)</f>
        <v>471.44499999999999</v>
      </c>
      <c r="J53" s="33">
        <f t="shared" ref="J53:J60" si="43">IF(O53="",0,O53)</f>
        <v>487.73</v>
      </c>
      <c r="K53" s="33">
        <f t="shared" ref="K53:K60" si="44">IF(P53="",0,P53)</f>
        <v>487.73</v>
      </c>
      <c r="L53" s="32"/>
      <c r="M53" s="32"/>
      <c r="N53" s="32">
        <v>471.44499999999999</v>
      </c>
      <c r="O53" s="32">
        <v>487.73</v>
      </c>
      <c r="P53" s="32">
        <v>487.73</v>
      </c>
    </row>
    <row r="54" spans="2:16">
      <c r="B54" s="26">
        <v>129</v>
      </c>
      <c r="C54" t="s">
        <v>4</v>
      </c>
      <c r="D54" s="6" t="s">
        <v>90</v>
      </c>
      <c r="E54" s="11"/>
      <c r="F54" s="6" t="str">
        <f t="shared" si="23"/>
        <v>BE</v>
      </c>
      <c r="G54" s="6" t="s">
        <v>90</v>
      </c>
      <c r="H54" s="6"/>
      <c r="I54" s="33">
        <f t="shared" si="42"/>
        <v>51.4</v>
      </c>
      <c r="J54" s="33">
        <f t="shared" si="43"/>
        <v>51.4</v>
      </c>
      <c r="K54" s="33">
        <f t="shared" si="44"/>
        <v>51.4</v>
      </c>
      <c r="L54" s="32"/>
      <c r="M54" s="32"/>
      <c r="N54" s="32">
        <v>51.4</v>
      </c>
      <c r="O54" s="32">
        <v>51.4</v>
      </c>
      <c r="P54" s="32">
        <v>51.4</v>
      </c>
    </row>
    <row r="55" spans="2:16">
      <c r="B55" s="26">
        <v>135</v>
      </c>
      <c r="C55" s="11" t="s">
        <v>16</v>
      </c>
      <c r="D55" s="6" t="str">
        <f t="shared" ref="D55:D62" si="45">IF(SUM(I55:K55)=0,"\I: ","ELE")</f>
        <v>ELE</v>
      </c>
      <c r="E55" s="11" t="s">
        <v>82</v>
      </c>
      <c r="F55" s="6" t="str">
        <f t="shared" si="23"/>
        <v>BE</v>
      </c>
      <c r="G55" s="22" t="str">
        <f t="shared" ref="G55:G60" si="46">$G$7</f>
        <v>CAP_BND</v>
      </c>
      <c r="H55" s="6" t="s">
        <v>52</v>
      </c>
      <c r="I55" s="63">
        <f t="shared" si="42"/>
        <v>716.99999999999989</v>
      </c>
      <c r="J55" s="63">
        <f t="shared" si="43"/>
        <v>1463.8</v>
      </c>
      <c r="K55" s="63">
        <f t="shared" si="44"/>
        <v>2106.15</v>
      </c>
      <c r="L55" s="32"/>
      <c r="M55" s="32"/>
      <c r="N55" s="32">
        <v>716.99999999999989</v>
      </c>
      <c r="O55" s="32">
        <v>1463.8</v>
      </c>
      <c r="P55" s="32">
        <v>2106.15</v>
      </c>
    </row>
    <row r="56" spans="2:16">
      <c r="B56" s="26">
        <v>140</v>
      </c>
      <c r="C56" s="11" t="s">
        <v>17</v>
      </c>
      <c r="D56" s="6" t="str">
        <f t="shared" si="45"/>
        <v>ELE</v>
      </c>
      <c r="E56" s="11" t="s">
        <v>81</v>
      </c>
      <c r="F56" s="6" t="str">
        <f t="shared" si="23"/>
        <v>BE</v>
      </c>
      <c r="G56" s="22" t="str">
        <f t="shared" si="46"/>
        <v>CAP_BND</v>
      </c>
      <c r="H56" s="6" t="s">
        <v>51</v>
      </c>
      <c r="I56" s="63">
        <f t="shared" si="42"/>
        <v>195</v>
      </c>
      <c r="J56" s="63">
        <f t="shared" si="43"/>
        <v>712.2</v>
      </c>
      <c r="K56" s="63">
        <f t="shared" si="44"/>
        <v>1555.5</v>
      </c>
      <c r="L56" s="32"/>
      <c r="M56" s="32"/>
      <c r="N56" s="32">
        <v>195</v>
      </c>
      <c r="O56" s="32">
        <v>712.2</v>
      </c>
      <c r="P56" s="32">
        <v>1555.5</v>
      </c>
    </row>
    <row r="57" spans="2:16">
      <c r="B57" s="26">
        <v>145</v>
      </c>
      <c r="C57" s="11" t="s">
        <v>18</v>
      </c>
      <c r="D57" s="6" t="str">
        <f t="shared" si="45"/>
        <v>ELE</v>
      </c>
      <c r="E57" s="11" t="s">
        <v>79</v>
      </c>
      <c r="F57" s="6" t="str">
        <f t="shared" si="23"/>
        <v>BE</v>
      </c>
      <c r="G57" s="22" t="str">
        <f t="shared" si="46"/>
        <v>CAP_BND</v>
      </c>
      <c r="H57" s="6" t="s">
        <v>49</v>
      </c>
      <c r="I57" s="63">
        <f t="shared" si="42"/>
        <v>904</v>
      </c>
      <c r="J57" s="63">
        <f t="shared" si="43"/>
        <v>3122</v>
      </c>
      <c r="K57" s="63">
        <f t="shared" si="44"/>
        <v>3948.2</v>
      </c>
      <c r="L57" s="32"/>
      <c r="M57" s="32"/>
      <c r="N57" s="32">
        <v>904</v>
      </c>
      <c r="O57" s="32">
        <v>3122</v>
      </c>
      <c r="P57" s="32">
        <v>3948.2</v>
      </c>
    </row>
    <row r="58" spans="2:16">
      <c r="B58" s="26">
        <v>150</v>
      </c>
      <c r="C58" s="11" t="s">
        <v>19</v>
      </c>
      <c r="D58" s="6" t="str">
        <f t="shared" si="45"/>
        <v xml:space="preserve">\I: </v>
      </c>
      <c r="E58" s="11" t="s">
        <v>80</v>
      </c>
      <c r="F58" s="6" t="str">
        <f t="shared" si="23"/>
        <v>BE</v>
      </c>
      <c r="G58" s="22" t="str">
        <f t="shared" si="46"/>
        <v>CAP_BND</v>
      </c>
      <c r="H58" s="6" t="s">
        <v>50</v>
      </c>
      <c r="I58" s="63">
        <f t="shared" si="42"/>
        <v>0</v>
      </c>
      <c r="J58" s="63">
        <f t="shared" si="43"/>
        <v>0</v>
      </c>
      <c r="K58" s="63">
        <f t="shared" si="44"/>
        <v>0</v>
      </c>
      <c r="L58" s="32"/>
      <c r="M58" s="32"/>
      <c r="N58" s="32" t="s">
        <v>171</v>
      </c>
      <c r="O58" s="32" t="s">
        <v>171</v>
      </c>
      <c r="P58" s="32" t="s">
        <v>171</v>
      </c>
    </row>
    <row r="59" spans="2:16">
      <c r="B59" s="26">
        <v>155</v>
      </c>
      <c r="C59" s="11" t="s">
        <v>20</v>
      </c>
      <c r="D59" s="6" t="str">
        <f t="shared" si="45"/>
        <v xml:space="preserve">\I: </v>
      </c>
      <c r="E59" s="11" t="s">
        <v>72</v>
      </c>
      <c r="F59" s="6" t="str">
        <f t="shared" si="23"/>
        <v>BE</v>
      </c>
      <c r="G59" s="22" t="str">
        <f t="shared" si="46"/>
        <v>CAP_BND</v>
      </c>
      <c r="H59" s="6" t="s">
        <v>42</v>
      </c>
      <c r="I59" s="63">
        <f t="shared" si="42"/>
        <v>0</v>
      </c>
      <c r="J59" s="63">
        <f t="shared" si="43"/>
        <v>0</v>
      </c>
      <c r="K59" s="63">
        <f t="shared" si="44"/>
        <v>0</v>
      </c>
      <c r="L59" s="32"/>
      <c r="M59" s="32"/>
      <c r="N59" s="32" t="s">
        <v>171</v>
      </c>
      <c r="O59" s="32" t="s">
        <v>171</v>
      </c>
      <c r="P59" s="32" t="s">
        <v>171</v>
      </c>
    </row>
    <row r="60" spans="2:16">
      <c r="B60" s="60">
        <v>160</v>
      </c>
      <c r="C60" s="61" t="s">
        <v>21</v>
      </c>
      <c r="D60" s="5" t="str">
        <f t="shared" si="45"/>
        <v xml:space="preserve">\I: </v>
      </c>
      <c r="E60" s="61" t="s">
        <v>170</v>
      </c>
      <c r="F60" s="5" t="str">
        <f t="shared" si="23"/>
        <v>BE</v>
      </c>
      <c r="G60" s="36" t="str">
        <f t="shared" si="46"/>
        <v>CAP_BND</v>
      </c>
      <c r="H60" s="5" t="s">
        <v>169</v>
      </c>
      <c r="I60" s="64">
        <f t="shared" si="42"/>
        <v>0</v>
      </c>
      <c r="J60" s="64">
        <f t="shared" si="43"/>
        <v>0</v>
      </c>
      <c r="K60" s="64">
        <f t="shared" si="44"/>
        <v>0</v>
      </c>
      <c r="L60" s="32"/>
      <c r="M60" s="32"/>
      <c r="N60" s="40" t="s">
        <v>171</v>
      </c>
      <c r="O60" s="40" t="s">
        <v>171</v>
      </c>
      <c r="P60" s="40" t="s">
        <v>171</v>
      </c>
    </row>
    <row r="61" spans="2:16">
      <c r="B61" s="26">
        <v>9</v>
      </c>
      <c r="C61" t="s">
        <v>1</v>
      </c>
      <c r="D61" s="6" t="str">
        <f t="shared" si="45"/>
        <v xml:space="preserve">\I: </v>
      </c>
      <c r="E61" s="11" t="s">
        <v>70</v>
      </c>
      <c r="F61" s="34" t="s">
        <v>103</v>
      </c>
      <c r="G61" s="22" t="str">
        <f>$G$7</f>
        <v>CAP_BND</v>
      </c>
      <c r="H61" s="22" t="s">
        <v>40</v>
      </c>
      <c r="I61" s="63">
        <f>IF(N61="",0,N61)</f>
        <v>0</v>
      </c>
      <c r="J61" s="63">
        <f>IF(O61="",0,O61)</f>
        <v>0</v>
      </c>
      <c r="K61" s="63">
        <f>IF(P61="",0,P61)</f>
        <v>0</v>
      </c>
      <c r="L61" s="32"/>
      <c r="M61" s="32"/>
      <c r="N61" s="32" t="s">
        <v>171</v>
      </c>
      <c r="O61" s="32" t="s">
        <v>171</v>
      </c>
      <c r="P61" s="32" t="s">
        <v>171</v>
      </c>
    </row>
    <row r="62" spans="2:16">
      <c r="B62" s="26"/>
      <c r="C62" s="23" t="s">
        <v>92</v>
      </c>
      <c r="D62" s="6" t="str">
        <f t="shared" si="45"/>
        <v>ELE</v>
      </c>
      <c r="E62" s="11" t="s">
        <v>71</v>
      </c>
      <c r="F62" s="6" t="str">
        <f>F61</f>
        <v>BG</v>
      </c>
      <c r="G62" s="22" t="str">
        <f>$G$7</f>
        <v>CAP_BND</v>
      </c>
      <c r="H62" t="s">
        <v>41</v>
      </c>
      <c r="I62" s="43">
        <f>IF(SUM(I63:I65)="",0,SUM(I63:I65))</f>
        <v>613.4</v>
      </c>
      <c r="J62" s="43">
        <f t="shared" ref="J62" si="47">IF(SUM(J63:J65)="",0,SUM(J63:J65))</f>
        <v>254</v>
      </c>
      <c r="K62" s="43">
        <f t="shared" ref="K62" si="48">IF(SUM(K63:K65)="",0,SUM(K63:K65))</f>
        <v>254</v>
      </c>
      <c r="L62" s="32"/>
      <c r="M62" s="32"/>
      <c r="N62" s="32"/>
      <c r="O62" s="32"/>
      <c r="P62" s="32"/>
    </row>
    <row r="63" spans="2:16">
      <c r="B63" s="26">
        <v>14</v>
      </c>
      <c r="C63" s="30" t="s">
        <v>2</v>
      </c>
      <c r="D63" s="6" t="s">
        <v>90</v>
      </c>
      <c r="E63" s="26"/>
      <c r="F63" s="6" t="str">
        <f t="shared" ref="F63:F87" si="49">F62</f>
        <v>BG</v>
      </c>
      <c r="G63" s="6" t="s">
        <v>90</v>
      </c>
      <c r="H63" s="28"/>
      <c r="I63" s="33">
        <f>IF(N63="",0,N63)</f>
        <v>0</v>
      </c>
      <c r="J63" s="33">
        <f t="shared" ref="J63:J65" si="50">IF(O63="",0,O63)</f>
        <v>0</v>
      </c>
      <c r="K63" s="33">
        <f t="shared" ref="K63:K65" si="51">IF(P63="",0,P63)</f>
        <v>0</v>
      </c>
      <c r="L63" s="33"/>
      <c r="M63" s="33"/>
      <c r="N63" s="32" t="s">
        <v>171</v>
      </c>
      <c r="O63" s="32" t="s">
        <v>171</v>
      </c>
      <c r="P63" s="32" t="s">
        <v>171</v>
      </c>
    </row>
    <row r="64" spans="2:16">
      <c r="B64" s="26">
        <v>19</v>
      </c>
      <c r="C64" s="30" t="s">
        <v>99</v>
      </c>
      <c r="D64" s="6" t="s">
        <v>90</v>
      </c>
      <c r="E64" s="26"/>
      <c r="F64" s="6" t="str">
        <f t="shared" si="49"/>
        <v>BG</v>
      </c>
      <c r="G64" s="6" t="s">
        <v>90</v>
      </c>
      <c r="H64" s="28"/>
      <c r="I64" s="33">
        <f t="shared" ref="I64:I65" si="52">IF(N64="",0,N64)</f>
        <v>20</v>
      </c>
      <c r="J64" s="33">
        <f t="shared" si="50"/>
        <v>20</v>
      </c>
      <c r="K64" s="33">
        <f t="shared" si="51"/>
        <v>20</v>
      </c>
      <c r="L64" s="33"/>
      <c r="M64" s="33"/>
      <c r="N64" s="32">
        <v>20</v>
      </c>
      <c r="O64" s="32">
        <v>20</v>
      </c>
      <c r="P64" s="32">
        <v>20</v>
      </c>
    </row>
    <row r="65" spans="2:16">
      <c r="B65" s="26">
        <v>24</v>
      </c>
      <c r="C65" s="30" t="s">
        <v>4</v>
      </c>
      <c r="D65" s="6" t="s">
        <v>90</v>
      </c>
      <c r="E65" s="26"/>
      <c r="F65" s="6" t="str">
        <f t="shared" si="49"/>
        <v>BG</v>
      </c>
      <c r="G65" s="6" t="s">
        <v>90</v>
      </c>
      <c r="H65" s="28"/>
      <c r="I65" s="33">
        <f t="shared" si="52"/>
        <v>593.4</v>
      </c>
      <c r="J65" s="33">
        <f t="shared" si="50"/>
        <v>234</v>
      </c>
      <c r="K65" s="33">
        <f t="shared" si="51"/>
        <v>234</v>
      </c>
      <c r="L65" s="33"/>
      <c r="M65" s="33"/>
      <c r="N65" s="32">
        <v>593.4</v>
      </c>
      <c r="O65" s="32">
        <v>234</v>
      </c>
      <c r="P65" s="32">
        <v>234</v>
      </c>
    </row>
    <row r="66" spans="2:16">
      <c r="B66" s="26"/>
      <c r="C66" s="23" t="s">
        <v>92</v>
      </c>
      <c r="D66" s="6" t="str">
        <f>IF(SUM(I66:K66)=0,"\I: ","ELE")</f>
        <v>ELE</v>
      </c>
      <c r="E66" s="11" t="s">
        <v>75</v>
      </c>
      <c r="F66" s="6" t="str">
        <f t="shared" si="49"/>
        <v>BG</v>
      </c>
      <c r="G66" s="22" t="str">
        <f>$G$7</f>
        <v>CAP_BND</v>
      </c>
      <c r="H66" t="s">
        <v>45</v>
      </c>
      <c r="I66" s="43">
        <f>IF(SUM(I67:I69)="",0,SUM(I67:I69))</f>
        <v>2767</v>
      </c>
      <c r="J66" s="43">
        <f t="shared" ref="J66" si="53">IF(SUM(J67:J69)="",0,SUM(J67:J69))</f>
        <v>3406</v>
      </c>
      <c r="K66" s="43">
        <f t="shared" ref="K66" si="54">IF(SUM(K67:K69)="",0,SUM(K67:K69))</f>
        <v>2556</v>
      </c>
      <c r="L66" s="32"/>
      <c r="M66" s="32"/>
      <c r="N66" s="32">
        <v>2767</v>
      </c>
      <c r="O66" s="32">
        <v>3406</v>
      </c>
      <c r="P66" s="32"/>
    </row>
    <row r="67" spans="2:16">
      <c r="B67" s="26">
        <v>35</v>
      </c>
      <c r="C67" s="30" t="s">
        <v>2</v>
      </c>
      <c r="D67" s="6" t="s">
        <v>90</v>
      </c>
      <c r="E67" s="26"/>
      <c r="F67" s="6" t="str">
        <f t="shared" si="49"/>
        <v>BG</v>
      </c>
      <c r="G67" s="6" t="s">
        <v>90</v>
      </c>
      <c r="H67" s="28"/>
      <c r="I67" s="33">
        <f>IF(N67="",0,N67)</f>
        <v>0</v>
      </c>
      <c r="J67" s="33">
        <f t="shared" ref="J67:J71" si="55">IF(O67="",0,O67)</f>
        <v>0</v>
      </c>
      <c r="K67" s="33">
        <f t="shared" ref="K67:K71" si="56">IF(P67="",0,P67)</f>
        <v>0</v>
      </c>
      <c r="L67" s="33"/>
      <c r="M67" s="33"/>
      <c r="N67" s="32" t="s">
        <v>171</v>
      </c>
      <c r="O67" s="32" t="s">
        <v>171</v>
      </c>
      <c r="P67" s="32" t="s">
        <v>171</v>
      </c>
    </row>
    <row r="68" spans="2:16">
      <c r="B68" s="26">
        <v>40</v>
      </c>
      <c r="C68" s="30" t="s">
        <v>99</v>
      </c>
      <c r="D68" s="6" t="s">
        <v>90</v>
      </c>
      <c r="E68" s="26"/>
      <c r="F68" s="6" t="str">
        <f t="shared" si="49"/>
        <v>BG</v>
      </c>
      <c r="G68" s="6" t="s">
        <v>90</v>
      </c>
      <c r="H68" s="28"/>
      <c r="I68" s="33">
        <f t="shared" ref="I68:I71" si="57">IF(N68="",0,N68)</f>
        <v>0</v>
      </c>
      <c r="J68" s="33">
        <f t="shared" si="55"/>
        <v>0</v>
      </c>
      <c r="K68" s="33">
        <f t="shared" si="56"/>
        <v>0</v>
      </c>
      <c r="L68" s="33"/>
      <c r="M68" s="33"/>
      <c r="N68" s="32" t="s">
        <v>171</v>
      </c>
      <c r="O68" s="32" t="s">
        <v>171</v>
      </c>
      <c r="P68" s="32" t="s">
        <v>171</v>
      </c>
    </row>
    <row r="69" spans="2:16">
      <c r="B69" s="26">
        <v>45</v>
      </c>
      <c r="C69" s="30" t="s">
        <v>4</v>
      </c>
      <c r="D69" s="6" t="s">
        <v>90</v>
      </c>
      <c r="E69" s="26"/>
      <c r="F69" s="6" t="str">
        <f t="shared" si="49"/>
        <v>BG</v>
      </c>
      <c r="G69" s="6" t="s">
        <v>90</v>
      </c>
      <c r="H69" s="28"/>
      <c r="I69" s="33">
        <f t="shared" si="57"/>
        <v>2767</v>
      </c>
      <c r="J69" s="33">
        <f t="shared" si="55"/>
        <v>3406</v>
      </c>
      <c r="K69" s="33">
        <f t="shared" si="56"/>
        <v>2556</v>
      </c>
      <c r="L69" s="33"/>
      <c r="M69" s="33"/>
      <c r="N69" s="32">
        <v>2767</v>
      </c>
      <c r="O69" s="32">
        <v>3406</v>
      </c>
      <c r="P69" s="32">
        <v>2556</v>
      </c>
    </row>
    <row r="70" spans="2:16">
      <c r="B70" s="31">
        <v>51</v>
      </c>
      <c r="C70" t="s">
        <v>7</v>
      </c>
      <c r="D70" s="6" t="str">
        <f>IF(SUM(I70:K70)=0,"\I: ","ELE")</f>
        <v xml:space="preserve">\I: </v>
      </c>
      <c r="E70" s="11" t="s">
        <v>76</v>
      </c>
      <c r="F70" s="6" t="str">
        <f t="shared" si="49"/>
        <v>BG</v>
      </c>
      <c r="G70" s="22" t="str">
        <f t="shared" ref="G70:G72" si="58">$G$7</f>
        <v>CAP_BND</v>
      </c>
      <c r="H70" t="s">
        <v>46</v>
      </c>
      <c r="I70" s="63">
        <f t="shared" si="57"/>
        <v>0</v>
      </c>
      <c r="J70" s="63">
        <f t="shared" si="55"/>
        <v>0</v>
      </c>
      <c r="K70" s="63">
        <f t="shared" si="56"/>
        <v>0</v>
      </c>
      <c r="L70" s="32"/>
      <c r="M70" s="32"/>
      <c r="N70" s="32" t="s">
        <v>171</v>
      </c>
      <c r="O70" s="32" t="s">
        <v>171</v>
      </c>
      <c r="P70" s="32" t="s">
        <v>171</v>
      </c>
    </row>
    <row r="71" spans="2:16">
      <c r="B71" s="26">
        <v>56</v>
      </c>
      <c r="C71" t="s">
        <v>8</v>
      </c>
      <c r="D71" s="6" t="str">
        <f>IF(SUM(I71:K71)=0,"\I: ","ELE")</f>
        <v xml:space="preserve">\I: </v>
      </c>
      <c r="E71" s="11" t="s">
        <v>77</v>
      </c>
      <c r="F71" s="6" t="str">
        <f t="shared" si="49"/>
        <v>BG</v>
      </c>
      <c r="G71" s="22" t="str">
        <f t="shared" si="58"/>
        <v>CAP_BND</v>
      </c>
      <c r="H71" t="s">
        <v>47</v>
      </c>
      <c r="I71" s="63">
        <f t="shared" si="57"/>
        <v>0</v>
      </c>
      <c r="J71" s="63">
        <f t="shared" si="55"/>
        <v>0</v>
      </c>
      <c r="K71" s="63">
        <f t="shared" si="56"/>
        <v>0</v>
      </c>
      <c r="L71" s="32"/>
      <c r="M71" s="32"/>
      <c r="N71" s="32" t="s">
        <v>171</v>
      </c>
      <c r="O71" s="32" t="s">
        <v>171</v>
      </c>
      <c r="P71" s="32" t="s">
        <v>171</v>
      </c>
    </row>
    <row r="72" spans="2:16">
      <c r="B72" s="26"/>
      <c r="C72" s="23" t="s">
        <v>93</v>
      </c>
      <c r="D72" s="6" t="str">
        <f>IF(SUM(I72:K72)=0,"\I: ","ELE")</f>
        <v>ELE</v>
      </c>
      <c r="E72" s="11" t="s">
        <v>78</v>
      </c>
      <c r="F72" s="6" t="str">
        <f t="shared" si="49"/>
        <v>BG</v>
      </c>
      <c r="G72" s="22" t="str">
        <f t="shared" si="58"/>
        <v>CAP_BND</v>
      </c>
      <c r="H72" t="s">
        <v>48</v>
      </c>
      <c r="I72" s="43">
        <f t="shared" ref="I72" si="59">IF(SUM(I73:I75)="",0,SUM(I73:I75))</f>
        <v>27</v>
      </c>
      <c r="J72" s="43">
        <f t="shared" ref="J72" si="60">IF(SUM(J73:J75)="",0,SUM(J73:J75))</f>
        <v>27</v>
      </c>
      <c r="K72" s="43">
        <f t="shared" ref="K72" si="61">IF(SUM(K73:K75)="",0,SUM(K73:K75))</f>
        <v>27</v>
      </c>
      <c r="L72" s="32"/>
      <c r="M72" s="32"/>
      <c r="N72" s="32"/>
      <c r="O72" s="32"/>
      <c r="P72" s="32"/>
    </row>
    <row r="73" spans="2:16">
      <c r="B73" s="26">
        <v>61</v>
      </c>
      <c r="C73" s="29" t="s">
        <v>4</v>
      </c>
      <c r="D73" s="6" t="s">
        <v>90</v>
      </c>
      <c r="E73" s="27"/>
      <c r="F73" s="6" t="str">
        <f t="shared" si="49"/>
        <v>BG</v>
      </c>
      <c r="G73" s="6" t="s">
        <v>90</v>
      </c>
      <c r="H73" s="28"/>
      <c r="I73" s="33">
        <f t="shared" ref="I73:I78" si="62">IF(N73="",0,N73)</f>
        <v>27</v>
      </c>
      <c r="J73" s="33">
        <f t="shared" ref="J73:J78" si="63">IF(O73="",0,O73)</f>
        <v>27</v>
      </c>
      <c r="K73" s="33">
        <f t="shared" ref="K73:K78" si="64">IF(P73="",0,P73)</f>
        <v>27</v>
      </c>
      <c r="L73" s="33"/>
      <c r="M73" s="33"/>
      <c r="N73" s="32">
        <v>27</v>
      </c>
      <c r="O73" s="32">
        <v>27</v>
      </c>
      <c r="P73" s="32">
        <v>27</v>
      </c>
    </row>
    <row r="74" spans="2:16">
      <c r="B74" s="26">
        <v>71</v>
      </c>
      <c r="C74" s="29" t="s">
        <v>10</v>
      </c>
      <c r="D74" s="6" t="s">
        <v>90</v>
      </c>
      <c r="E74" s="27"/>
      <c r="F74" s="6" t="str">
        <f t="shared" si="49"/>
        <v>BG</v>
      </c>
      <c r="G74" s="6" t="s">
        <v>90</v>
      </c>
      <c r="H74" s="28"/>
      <c r="I74" s="33">
        <f t="shared" si="62"/>
        <v>0</v>
      </c>
      <c r="J74" s="33">
        <f t="shared" si="63"/>
        <v>0</v>
      </c>
      <c r="K74" s="33">
        <f t="shared" si="64"/>
        <v>0</v>
      </c>
      <c r="L74" s="33"/>
      <c r="M74" s="33"/>
      <c r="N74" s="32" t="s">
        <v>171</v>
      </c>
      <c r="O74" s="32" t="s">
        <v>171</v>
      </c>
      <c r="P74" s="32" t="s">
        <v>171</v>
      </c>
    </row>
    <row r="75" spans="2:16">
      <c r="B75" s="26">
        <v>76</v>
      </c>
      <c r="C75" s="29" t="s">
        <v>101</v>
      </c>
      <c r="D75" s="6" t="s">
        <v>90</v>
      </c>
      <c r="E75" s="27"/>
      <c r="F75" s="6" t="str">
        <f t="shared" si="49"/>
        <v>BG</v>
      </c>
      <c r="G75" s="6" t="s">
        <v>90</v>
      </c>
      <c r="H75" s="28"/>
      <c r="I75" s="33">
        <f t="shared" si="62"/>
        <v>0</v>
      </c>
      <c r="J75" s="33">
        <f t="shared" si="63"/>
        <v>0</v>
      </c>
      <c r="K75" s="33">
        <f t="shared" si="64"/>
        <v>0</v>
      </c>
      <c r="L75" s="33"/>
      <c r="M75" s="33"/>
      <c r="N75" s="32" t="s">
        <v>171</v>
      </c>
      <c r="O75" s="32" t="s">
        <v>171</v>
      </c>
      <c r="P75" s="32" t="s">
        <v>171</v>
      </c>
    </row>
    <row r="76" spans="2:16">
      <c r="B76" s="26">
        <v>81</v>
      </c>
      <c r="C76" t="s">
        <v>12</v>
      </c>
      <c r="D76" s="6" t="str">
        <f>IF(SUM(I76:K76)=0,"\I: ","ELE")</f>
        <v>ELE</v>
      </c>
      <c r="E76" s="11" t="s">
        <v>74</v>
      </c>
      <c r="F76" s="6" t="str">
        <f t="shared" si="49"/>
        <v>BG</v>
      </c>
      <c r="G76" s="22" t="str">
        <f t="shared" ref="G76:G79" si="65">$G$7</f>
        <v>CAP_BND</v>
      </c>
      <c r="H76" t="s">
        <v>44</v>
      </c>
      <c r="I76" s="63">
        <f t="shared" si="62"/>
        <v>72.400000000000006</v>
      </c>
      <c r="J76" s="63">
        <f t="shared" si="63"/>
        <v>67</v>
      </c>
      <c r="K76" s="63">
        <f t="shared" si="64"/>
        <v>67</v>
      </c>
      <c r="L76" s="32"/>
      <c r="M76" s="32"/>
      <c r="N76" s="32">
        <v>72.400000000000006</v>
      </c>
      <c r="O76" s="32">
        <v>67</v>
      </c>
      <c r="P76" s="32">
        <v>67</v>
      </c>
    </row>
    <row r="77" spans="2:16">
      <c r="B77" s="26">
        <v>102</v>
      </c>
      <c r="C77" t="s">
        <v>13</v>
      </c>
      <c r="D77" s="6" t="str">
        <f>IF(SUM(I77:K77)=0,"\I: ","ELE")</f>
        <v>ELE</v>
      </c>
      <c r="E77" s="11" t="s">
        <v>73</v>
      </c>
      <c r="F77" s="6" t="str">
        <f t="shared" si="49"/>
        <v>BG</v>
      </c>
      <c r="G77" s="22" t="str">
        <f t="shared" si="65"/>
        <v>CAP_BND</v>
      </c>
      <c r="H77" t="s">
        <v>43</v>
      </c>
      <c r="I77" s="63">
        <f t="shared" si="62"/>
        <v>38</v>
      </c>
      <c r="J77" s="63">
        <f t="shared" si="63"/>
        <v>38</v>
      </c>
      <c r="K77" s="63">
        <f t="shared" si="64"/>
        <v>0</v>
      </c>
      <c r="L77" s="32"/>
      <c r="M77" s="32"/>
      <c r="N77" s="32">
        <v>38</v>
      </c>
      <c r="O77" s="32">
        <v>38</v>
      </c>
      <c r="P77" s="32" t="s">
        <v>171</v>
      </c>
    </row>
    <row r="78" spans="2:16">
      <c r="B78" s="26">
        <v>119</v>
      </c>
      <c r="C78" t="s">
        <v>1</v>
      </c>
      <c r="D78" s="6" t="str">
        <f>IF(SUM(I78:K78)=0,"\I: ","ELE")</f>
        <v xml:space="preserve">\I: </v>
      </c>
      <c r="E78" s="11" t="s">
        <v>68</v>
      </c>
      <c r="F78" s="6" t="str">
        <f t="shared" si="49"/>
        <v>BG</v>
      </c>
      <c r="G78" s="22" t="str">
        <f t="shared" si="65"/>
        <v>CAP_BND</v>
      </c>
      <c r="H78" s="6" t="s">
        <v>38</v>
      </c>
      <c r="I78" s="63">
        <f t="shared" si="62"/>
        <v>0</v>
      </c>
      <c r="J78" s="63">
        <f t="shared" si="63"/>
        <v>0</v>
      </c>
      <c r="K78" s="63">
        <f t="shared" si="64"/>
        <v>0</v>
      </c>
      <c r="L78" s="32"/>
      <c r="M78" s="32"/>
      <c r="N78" s="32" t="s">
        <v>171</v>
      </c>
      <c r="O78" s="32" t="s">
        <v>171</v>
      </c>
      <c r="P78" s="32" t="s">
        <v>171</v>
      </c>
    </row>
    <row r="79" spans="2:16">
      <c r="B79" s="26"/>
      <c r="C79" t="s">
        <v>168</v>
      </c>
      <c r="D79" s="6" t="str">
        <f>IF(SUM(I79:K79)=0,"\I: ","ELE")</f>
        <v xml:space="preserve">\I: </v>
      </c>
      <c r="E79" s="11" t="s">
        <v>69</v>
      </c>
      <c r="F79" s="6" t="str">
        <f t="shared" si="49"/>
        <v>BG</v>
      </c>
      <c r="G79" s="22" t="str">
        <f t="shared" si="65"/>
        <v>CAP_BND</v>
      </c>
      <c r="H79" s="59" t="s">
        <v>39</v>
      </c>
      <c r="I79" s="43">
        <f>IF(SUM(I80:I81)="",0,SUM(I80:I81))</f>
        <v>0</v>
      </c>
      <c r="J79" s="43">
        <f t="shared" ref="J79" si="66">IF(SUM(J80:J81)="",0,SUM(J80:J81))</f>
        <v>0</v>
      </c>
      <c r="K79" s="43">
        <f t="shared" ref="K79" si="67">IF(SUM(K80:K81)="",0,SUM(K80:K81))</f>
        <v>0</v>
      </c>
      <c r="L79" s="32"/>
      <c r="M79" s="32"/>
      <c r="N79" s="32"/>
      <c r="O79" s="32"/>
      <c r="P79" s="32"/>
    </row>
    <row r="80" spans="2:16">
      <c r="B80" s="26">
        <v>124</v>
      </c>
      <c r="C80" t="s">
        <v>3</v>
      </c>
      <c r="D80" s="6" t="s">
        <v>90</v>
      </c>
      <c r="E80" s="11"/>
      <c r="F80" s="6" t="str">
        <f t="shared" si="49"/>
        <v>BG</v>
      </c>
      <c r="G80" s="6" t="s">
        <v>90</v>
      </c>
      <c r="H80" s="6"/>
      <c r="I80" s="33">
        <f t="shared" ref="I80:I87" si="68">IF(N80="",0,N80)</f>
        <v>0</v>
      </c>
      <c r="J80" s="33">
        <f t="shared" ref="J80:J87" si="69">IF(O80="",0,O80)</f>
        <v>0</v>
      </c>
      <c r="K80" s="33">
        <f t="shared" ref="K80:K87" si="70">IF(P80="",0,P80)</f>
        <v>0</v>
      </c>
      <c r="L80" s="32"/>
      <c r="M80" s="32"/>
      <c r="N80" s="32" t="s">
        <v>171</v>
      </c>
      <c r="O80" s="32" t="s">
        <v>171</v>
      </c>
      <c r="P80" s="32" t="s">
        <v>171</v>
      </c>
    </row>
    <row r="81" spans="2:16">
      <c r="B81" s="26">
        <v>129</v>
      </c>
      <c r="C81" t="s">
        <v>4</v>
      </c>
      <c r="D81" s="6" t="s">
        <v>90</v>
      </c>
      <c r="E81" s="11"/>
      <c r="F81" s="6" t="str">
        <f t="shared" si="49"/>
        <v>BG</v>
      </c>
      <c r="G81" s="6" t="s">
        <v>90</v>
      </c>
      <c r="H81" s="6"/>
      <c r="I81" s="33">
        <f t="shared" si="68"/>
        <v>0</v>
      </c>
      <c r="J81" s="33">
        <f t="shared" si="69"/>
        <v>0</v>
      </c>
      <c r="K81" s="33">
        <f t="shared" si="70"/>
        <v>0</v>
      </c>
      <c r="L81" s="32"/>
      <c r="M81" s="32"/>
      <c r="N81" s="32" t="s">
        <v>171</v>
      </c>
      <c r="O81" s="32" t="s">
        <v>171</v>
      </c>
      <c r="P81" s="32" t="s">
        <v>171</v>
      </c>
    </row>
    <row r="82" spans="2:16">
      <c r="B82" s="26">
        <v>135</v>
      </c>
      <c r="C82" s="11" t="s">
        <v>16</v>
      </c>
      <c r="D82" s="6" t="str">
        <f t="shared" ref="D82:D89" si="71">IF(SUM(I82:K82)=0,"\I: ","ELE")</f>
        <v>ELE</v>
      </c>
      <c r="E82" s="11" t="s">
        <v>82</v>
      </c>
      <c r="F82" s="6" t="str">
        <f t="shared" si="49"/>
        <v>BG</v>
      </c>
      <c r="G82" s="22" t="str">
        <f t="shared" ref="G82:G87" si="72">$G$7</f>
        <v>CAP_BND</v>
      </c>
      <c r="H82" s="6" t="s">
        <v>52</v>
      </c>
      <c r="I82" s="63">
        <f t="shared" si="68"/>
        <v>488</v>
      </c>
      <c r="J82" s="63">
        <f t="shared" si="69"/>
        <v>699</v>
      </c>
      <c r="K82" s="63">
        <f t="shared" si="70"/>
        <v>737.73099999999999</v>
      </c>
      <c r="L82" s="32"/>
      <c r="M82" s="32"/>
      <c r="N82" s="32">
        <v>488</v>
      </c>
      <c r="O82" s="32">
        <v>699</v>
      </c>
      <c r="P82" s="32">
        <v>737.73099999999999</v>
      </c>
    </row>
    <row r="83" spans="2:16">
      <c r="B83" s="26">
        <v>140</v>
      </c>
      <c r="C83" s="11" t="s">
        <v>17</v>
      </c>
      <c r="D83" s="6" t="str">
        <f t="shared" si="71"/>
        <v xml:space="preserve">\I: </v>
      </c>
      <c r="E83" s="11" t="s">
        <v>81</v>
      </c>
      <c r="F83" s="6" t="str">
        <f t="shared" si="49"/>
        <v>BG</v>
      </c>
      <c r="G83" s="22" t="str">
        <f t="shared" si="72"/>
        <v>CAP_BND</v>
      </c>
      <c r="H83" s="6" t="s">
        <v>51</v>
      </c>
      <c r="I83" s="63">
        <f t="shared" si="68"/>
        <v>0</v>
      </c>
      <c r="J83" s="63">
        <f t="shared" si="69"/>
        <v>0</v>
      </c>
      <c r="K83" s="63">
        <f t="shared" si="70"/>
        <v>0</v>
      </c>
      <c r="L83" s="32"/>
      <c r="M83" s="32"/>
      <c r="N83" s="32" t="s">
        <v>171</v>
      </c>
      <c r="O83" s="32" t="s">
        <v>171</v>
      </c>
      <c r="P83" s="32" t="s">
        <v>171</v>
      </c>
    </row>
    <row r="84" spans="2:16">
      <c r="B84" s="26">
        <v>145</v>
      </c>
      <c r="C84" s="11" t="s">
        <v>18</v>
      </c>
      <c r="D84" s="6" t="str">
        <f t="shared" si="71"/>
        <v>ELE</v>
      </c>
      <c r="E84" s="11" t="s">
        <v>79</v>
      </c>
      <c r="F84" s="6" t="str">
        <f t="shared" si="49"/>
        <v>BG</v>
      </c>
      <c r="G84" s="22" t="str">
        <f t="shared" si="72"/>
        <v>CAP_BND</v>
      </c>
      <c r="H84" s="6" t="s">
        <v>49</v>
      </c>
      <c r="I84" s="63">
        <f t="shared" si="68"/>
        <v>25</v>
      </c>
      <c r="J84" s="63">
        <f t="shared" si="69"/>
        <v>1029</v>
      </c>
      <c r="K84" s="63">
        <f t="shared" si="70"/>
        <v>1039</v>
      </c>
      <c r="L84" s="32"/>
      <c r="M84" s="32"/>
      <c r="N84" s="32">
        <v>25</v>
      </c>
      <c r="O84" s="32">
        <v>1029</v>
      </c>
      <c r="P84" s="32">
        <v>1039</v>
      </c>
    </row>
    <row r="85" spans="2:16">
      <c r="B85" s="26">
        <v>150</v>
      </c>
      <c r="C85" s="11" t="s">
        <v>19</v>
      </c>
      <c r="D85" s="6" t="str">
        <f t="shared" si="71"/>
        <v xml:space="preserve">\I: </v>
      </c>
      <c r="E85" s="11" t="s">
        <v>80</v>
      </c>
      <c r="F85" s="6" t="str">
        <f t="shared" si="49"/>
        <v>BG</v>
      </c>
      <c r="G85" s="22" t="str">
        <f t="shared" si="72"/>
        <v>CAP_BND</v>
      </c>
      <c r="H85" s="6" t="s">
        <v>50</v>
      </c>
      <c r="I85" s="63">
        <f t="shared" si="68"/>
        <v>0</v>
      </c>
      <c r="J85" s="63">
        <f t="shared" si="69"/>
        <v>0</v>
      </c>
      <c r="K85" s="63">
        <f t="shared" si="70"/>
        <v>0</v>
      </c>
      <c r="L85" s="32"/>
      <c r="M85" s="32"/>
      <c r="N85" s="32" t="s">
        <v>171</v>
      </c>
      <c r="O85" s="32" t="s">
        <v>171</v>
      </c>
      <c r="P85" s="32" t="s">
        <v>171</v>
      </c>
    </row>
    <row r="86" spans="2:16">
      <c r="B86" s="26">
        <v>155</v>
      </c>
      <c r="C86" s="11" t="s">
        <v>20</v>
      </c>
      <c r="D86" s="6" t="str">
        <f t="shared" si="71"/>
        <v xml:space="preserve">\I: </v>
      </c>
      <c r="E86" s="11" t="s">
        <v>72</v>
      </c>
      <c r="F86" s="6" t="str">
        <f t="shared" si="49"/>
        <v>BG</v>
      </c>
      <c r="G86" s="22" t="str">
        <f t="shared" si="72"/>
        <v>CAP_BND</v>
      </c>
      <c r="H86" s="6" t="s">
        <v>42</v>
      </c>
      <c r="I86" s="63">
        <f t="shared" si="68"/>
        <v>0</v>
      </c>
      <c r="J86" s="63">
        <f t="shared" si="69"/>
        <v>0</v>
      </c>
      <c r="K86" s="63">
        <f t="shared" si="70"/>
        <v>0</v>
      </c>
      <c r="L86" s="32"/>
      <c r="M86" s="32"/>
      <c r="N86" s="32" t="s">
        <v>171</v>
      </c>
      <c r="O86" s="32" t="s">
        <v>171</v>
      </c>
      <c r="P86" s="32" t="s">
        <v>171</v>
      </c>
    </row>
    <row r="87" spans="2:16">
      <c r="B87" s="60">
        <v>160</v>
      </c>
      <c r="C87" s="61" t="s">
        <v>21</v>
      </c>
      <c r="D87" s="5" t="str">
        <f t="shared" si="71"/>
        <v xml:space="preserve">\I: </v>
      </c>
      <c r="E87" s="61" t="s">
        <v>170</v>
      </c>
      <c r="F87" s="5" t="str">
        <f t="shared" si="49"/>
        <v>BG</v>
      </c>
      <c r="G87" s="36" t="str">
        <f t="shared" si="72"/>
        <v>CAP_BND</v>
      </c>
      <c r="H87" s="5" t="s">
        <v>169</v>
      </c>
      <c r="I87" s="64">
        <f t="shared" si="68"/>
        <v>0</v>
      </c>
      <c r="J87" s="64">
        <f t="shared" si="69"/>
        <v>0</v>
      </c>
      <c r="K87" s="64">
        <f t="shared" si="70"/>
        <v>0</v>
      </c>
      <c r="L87" s="32"/>
      <c r="M87" s="32"/>
      <c r="N87" s="40" t="s">
        <v>171</v>
      </c>
      <c r="O87" s="40" t="s">
        <v>171</v>
      </c>
      <c r="P87" s="40" t="s">
        <v>171</v>
      </c>
    </row>
    <row r="88" spans="2:16">
      <c r="B88" s="26">
        <v>9</v>
      </c>
      <c r="C88" t="s">
        <v>1</v>
      </c>
      <c r="D88" s="6" t="str">
        <f t="shared" si="71"/>
        <v xml:space="preserve">\I: </v>
      </c>
      <c r="E88" s="11" t="s">
        <v>70</v>
      </c>
      <c r="F88" s="34" t="s">
        <v>104</v>
      </c>
      <c r="G88" s="22" t="str">
        <f>$G$7</f>
        <v>CAP_BND</v>
      </c>
      <c r="H88" s="22" t="s">
        <v>40</v>
      </c>
      <c r="I88" s="63">
        <f>IF(N88="",0,N88)</f>
        <v>0</v>
      </c>
      <c r="J88" s="63">
        <f>IF(O88="",0,O88)</f>
        <v>0</v>
      </c>
      <c r="K88" s="63">
        <f>IF(P88="",0,P88)</f>
        <v>0</v>
      </c>
      <c r="L88" s="32"/>
      <c r="M88" s="32"/>
      <c r="N88" s="32" t="s">
        <v>171</v>
      </c>
      <c r="O88" s="32" t="s">
        <v>171</v>
      </c>
      <c r="P88" s="32" t="s">
        <v>171</v>
      </c>
    </row>
    <row r="89" spans="2:16">
      <c r="B89" s="26"/>
      <c r="C89" s="23" t="s">
        <v>92</v>
      </c>
      <c r="D89" s="6" t="str">
        <f t="shared" si="71"/>
        <v xml:space="preserve">\I: </v>
      </c>
      <c r="E89" s="11" t="s">
        <v>71</v>
      </c>
      <c r="F89" s="6" t="str">
        <f>F88</f>
        <v>CY</v>
      </c>
      <c r="G89" s="22" t="str">
        <f>$G$7</f>
        <v>CAP_BND</v>
      </c>
      <c r="H89" t="s">
        <v>41</v>
      </c>
      <c r="I89" s="43">
        <f>IF(SUM(I90:I92)="",0,SUM(I90:I92))</f>
        <v>0</v>
      </c>
      <c r="J89" s="43">
        <f t="shared" ref="J89" si="73">IF(SUM(J90:J92)="",0,SUM(J90:J92))</f>
        <v>0</v>
      </c>
      <c r="K89" s="43">
        <f t="shared" ref="K89" si="74">IF(SUM(K90:K92)="",0,SUM(K90:K92))</f>
        <v>0</v>
      </c>
      <c r="L89" s="32"/>
      <c r="M89" s="32"/>
      <c r="N89" s="32"/>
      <c r="O89" s="32"/>
      <c r="P89" s="32"/>
    </row>
    <row r="90" spans="2:16">
      <c r="B90" s="26">
        <v>14</v>
      </c>
      <c r="C90" s="30" t="s">
        <v>2</v>
      </c>
      <c r="D90" s="6" t="s">
        <v>90</v>
      </c>
      <c r="E90" s="26"/>
      <c r="F90" s="6" t="str">
        <f t="shared" ref="F90:F114" si="75">F89</f>
        <v>CY</v>
      </c>
      <c r="G90" s="6" t="s">
        <v>90</v>
      </c>
      <c r="H90" s="28"/>
      <c r="I90" s="33">
        <f>IF(N90="",0,N90)</f>
        <v>0</v>
      </c>
      <c r="J90" s="33">
        <f t="shared" ref="J90:J92" si="76">IF(O90="",0,O90)</f>
        <v>0</v>
      </c>
      <c r="K90" s="33">
        <f t="shared" ref="K90:K92" si="77">IF(P90="",0,P90)</f>
        <v>0</v>
      </c>
      <c r="L90" s="33"/>
      <c r="M90" s="33"/>
      <c r="N90" s="32" t="s">
        <v>171</v>
      </c>
      <c r="O90" s="32" t="s">
        <v>171</v>
      </c>
      <c r="P90" s="32" t="s">
        <v>171</v>
      </c>
    </row>
    <row r="91" spans="2:16">
      <c r="B91" s="26">
        <v>19</v>
      </c>
      <c r="C91" s="30" t="s">
        <v>99</v>
      </c>
      <c r="D91" s="6" t="s">
        <v>90</v>
      </c>
      <c r="E91" s="26"/>
      <c r="F91" s="6" t="str">
        <f t="shared" si="75"/>
        <v>CY</v>
      </c>
      <c r="G91" s="6" t="s">
        <v>90</v>
      </c>
      <c r="H91" s="28"/>
      <c r="I91" s="33">
        <f t="shared" ref="I91:I92" si="78">IF(N91="",0,N91)</f>
        <v>0</v>
      </c>
      <c r="J91" s="33">
        <f t="shared" si="76"/>
        <v>0</v>
      </c>
      <c r="K91" s="33">
        <f t="shared" si="77"/>
        <v>0</v>
      </c>
      <c r="L91" s="33"/>
      <c r="M91" s="33"/>
      <c r="N91" s="32" t="s">
        <v>171</v>
      </c>
      <c r="O91" s="32" t="s">
        <v>171</v>
      </c>
      <c r="P91" s="32" t="s">
        <v>171</v>
      </c>
    </row>
    <row r="92" spans="2:16">
      <c r="B92" s="26">
        <v>24</v>
      </c>
      <c r="C92" s="30" t="s">
        <v>4</v>
      </c>
      <c r="D92" s="6" t="s">
        <v>90</v>
      </c>
      <c r="E92" s="26"/>
      <c r="F92" s="6" t="str">
        <f t="shared" si="75"/>
        <v>CY</v>
      </c>
      <c r="G92" s="6" t="s">
        <v>90</v>
      </c>
      <c r="H92" s="28"/>
      <c r="I92" s="33">
        <f t="shared" si="78"/>
        <v>0</v>
      </c>
      <c r="J92" s="33">
        <f t="shared" si="76"/>
        <v>0</v>
      </c>
      <c r="K92" s="33">
        <f t="shared" si="77"/>
        <v>0</v>
      </c>
      <c r="L92" s="33"/>
      <c r="M92" s="33"/>
      <c r="N92" s="32" t="s">
        <v>171</v>
      </c>
      <c r="O92" s="32" t="s">
        <v>171</v>
      </c>
      <c r="P92" s="32" t="s">
        <v>171</v>
      </c>
    </row>
    <row r="93" spans="2:16">
      <c r="B93" s="26"/>
      <c r="C93" s="23" t="s">
        <v>92</v>
      </c>
      <c r="D93" s="6" t="str">
        <f>IF(SUM(I93:K93)=0,"\I: ","ELE")</f>
        <v xml:space="preserve">\I: </v>
      </c>
      <c r="E93" s="11" t="s">
        <v>75</v>
      </c>
      <c r="F93" s="6" t="str">
        <f t="shared" si="75"/>
        <v>CY</v>
      </c>
      <c r="G93" s="22" t="str">
        <f>$G$7</f>
        <v>CAP_BND</v>
      </c>
      <c r="H93" t="s">
        <v>45</v>
      </c>
      <c r="I93" s="43">
        <f>IF(SUM(I94:I96)="",0,SUM(I94:I96))</f>
        <v>0</v>
      </c>
      <c r="J93" s="43">
        <f t="shared" ref="J93" si="79">IF(SUM(J94:J96)="",0,SUM(J94:J96))</f>
        <v>0</v>
      </c>
      <c r="K93" s="43">
        <f t="shared" ref="K93" si="80">IF(SUM(K94:K96)="",0,SUM(K94:K96))</f>
        <v>0</v>
      </c>
      <c r="L93" s="32"/>
      <c r="M93" s="32"/>
      <c r="N93" s="32" t="s">
        <v>171</v>
      </c>
      <c r="O93" s="32" t="s">
        <v>171</v>
      </c>
      <c r="P93" s="32"/>
    </row>
    <row r="94" spans="2:16">
      <c r="B94" s="26">
        <v>35</v>
      </c>
      <c r="C94" s="30" t="s">
        <v>2</v>
      </c>
      <c r="D94" s="6" t="s">
        <v>90</v>
      </c>
      <c r="E94" s="26"/>
      <c r="F94" s="6" t="str">
        <f t="shared" si="75"/>
        <v>CY</v>
      </c>
      <c r="G94" s="6" t="s">
        <v>90</v>
      </c>
      <c r="H94" s="28"/>
      <c r="I94" s="33">
        <f>IF(N94="",0,N94)</f>
        <v>0</v>
      </c>
      <c r="J94" s="33">
        <f t="shared" ref="J94:J98" si="81">IF(O94="",0,O94)</f>
        <v>0</v>
      </c>
      <c r="K94" s="33">
        <f t="shared" ref="K94:K98" si="82">IF(P94="",0,P94)</f>
        <v>0</v>
      </c>
      <c r="L94" s="33"/>
      <c r="M94" s="33"/>
      <c r="N94" s="32" t="s">
        <v>171</v>
      </c>
      <c r="O94" s="32" t="s">
        <v>171</v>
      </c>
      <c r="P94" s="32" t="s">
        <v>171</v>
      </c>
    </row>
    <row r="95" spans="2:16">
      <c r="B95" s="26">
        <v>40</v>
      </c>
      <c r="C95" s="30" t="s">
        <v>99</v>
      </c>
      <c r="D95" s="6" t="s">
        <v>90</v>
      </c>
      <c r="E95" s="26"/>
      <c r="F95" s="6" t="str">
        <f t="shared" si="75"/>
        <v>CY</v>
      </c>
      <c r="G95" s="6" t="s">
        <v>90</v>
      </c>
      <c r="H95" s="28"/>
      <c r="I95" s="33">
        <f t="shared" ref="I95:I98" si="83">IF(N95="",0,N95)</f>
        <v>0</v>
      </c>
      <c r="J95" s="33">
        <f t="shared" si="81"/>
        <v>0</v>
      </c>
      <c r="K95" s="33">
        <f t="shared" si="82"/>
        <v>0</v>
      </c>
      <c r="L95" s="33"/>
      <c r="M95" s="33"/>
      <c r="N95" s="32" t="s">
        <v>171</v>
      </c>
      <c r="O95" s="32" t="s">
        <v>171</v>
      </c>
      <c r="P95" s="32" t="s">
        <v>171</v>
      </c>
    </row>
    <row r="96" spans="2:16">
      <c r="B96" s="26">
        <v>45</v>
      </c>
      <c r="C96" s="30" t="s">
        <v>4</v>
      </c>
      <c r="D96" s="6" t="s">
        <v>90</v>
      </c>
      <c r="E96" s="26"/>
      <c r="F96" s="6" t="str">
        <f t="shared" si="75"/>
        <v>CY</v>
      </c>
      <c r="G96" s="6" t="s">
        <v>90</v>
      </c>
      <c r="H96" s="28"/>
      <c r="I96" s="33">
        <f t="shared" si="83"/>
        <v>0</v>
      </c>
      <c r="J96" s="33">
        <f t="shared" si="81"/>
        <v>0</v>
      </c>
      <c r="K96" s="33">
        <f t="shared" si="82"/>
        <v>0</v>
      </c>
      <c r="L96" s="33"/>
      <c r="M96" s="33"/>
      <c r="N96" s="32" t="s">
        <v>171</v>
      </c>
      <c r="O96" s="32" t="s">
        <v>171</v>
      </c>
      <c r="P96" s="32" t="s">
        <v>171</v>
      </c>
    </row>
    <row r="97" spans="2:16">
      <c r="B97" s="31">
        <v>51</v>
      </c>
      <c r="C97" t="s">
        <v>7</v>
      </c>
      <c r="D97" s="6" t="str">
        <f>IF(SUM(I97:K97)=0,"\I: ","ELE")</f>
        <v xml:space="preserve">\I: </v>
      </c>
      <c r="E97" s="11" t="s">
        <v>76</v>
      </c>
      <c r="F97" s="6" t="str">
        <f t="shared" si="75"/>
        <v>CY</v>
      </c>
      <c r="G97" s="22" t="str">
        <f t="shared" ref="G97:G99" si="84">$G$7</f>
        <v>CAP_BND</v>
      </c>
      <c r="H97" t="s">
        <v>46</v>
      </c>
      <c r="I97" s="63">
        <f t="shared" si="83"/>
        <v>0</v>
      </c>
      <c r="J97" s="63">
        <f t="shared" si="81"/>
        <v>0</v>
      </c>
      <c r="K97" s="63">
        <f t="shared" si="82"/>
        <v>0</v>
      </c>
      <c r="L97" s="32"/>
      <c r="M97" s="32"/>
      <c r="N97" s="32" t="s">
        <v>171</v>
      </c>
      <c r="O97" s="32" t="s">
        <v>171</v>
      </c>
      <c r="P97" s="32" t="s">
        <v>171</v>
      </c>
    </row>
    <row r="98" spans="2:16">
      <c r="B98" s="26">
        <v>56</v>
      </c>
      <c r="C98" t="s">
        <v>8</v>
      </c>
      <c r="D98" s="6" t="str">
        <f>IF(SUM(I98:K98)=0,"\I: ","ELE")</f>
        <v xml:space="preserve">\I: </v>
      </c>
      <c r="E98" s="11" t="s">
        <v>77</v>
      </c>
      <c r="F98" s="6" t="str">
        <f t="shared" si="75"/>
        <v>CY</v>
      </c>
      <c r="G98" s="22" t="str">
        <f t="shared" si="84"/>
        <v>CAP_BND</v>
      </c>
      <c r="H98" t="s">
        <v>47</v>
      </c>
      <c r="I98" s="63">
        <f t="shared" si="83"/>
        <v>0</v>
      </c>
      <c r="J98" s="63">
        <f t="shared" si="81"/>
        <v>0</v>
      </c>
      <c r="K98" s="63">
        <f t="shared" si="82"/>
        <v>0</v>
      </c>
      <c r="L98" s="32"/>
      <c r="M98" s="32"/>
      <c r="N98" s="32" t="s">
        <v>171</v>
      </c>
      <c r="O98" s="32" t="s">
        <v>171</v>
      </c>
      <c r="P98" s="32" t="s">
        <v>171</v>
      </c>
    </row>
    <row r="99" spans="2:16">
      <c r="B99" s="26"/>
      <c r="C99" s="23" t="s">
        <v>93</v>
      </c>
      <c r="D99" s="6" t="str">
        <f>IF(SUM(I99:K99)=0,"\I: ","ELE")</f>
        <v xml:space="preserve">\I: </v>
      </c>
      <c r="E99" s="11" t="s">
        <v>78</v>
      </c>
      <c r="F99" s="6" t="str">
        <f t="shared" si="75"/>
        <v>CY</v>
      </c>
      <c r="G99" s="22" t="str">
        <f t="shared" si="84"/>
        <v>CAP_BND</v>
      </c>
      <c r="H99" t="s">
        <v>48</v>
      </c>
      <c r="I99" s="43">
        <f t="shared" ref="I99" si="85">IF(SUM(I100:I102)="",0,SUM(I100:I102))</f>
        <v>0</v>
      </c>
      <c r="J99" s="43">
        <f t="shared" ref="J99" si="86">IF(SUM(J100:J102)="",0,SUM(J100:J102))</f>
        <v>0</v>
      </c>
      <c r="K99" s="43">
        <f t="shared" ref="K99" si="87">IF(SUM(K100:K102)="",0,SUM(K100:K102))</f>
        <v>0</v>
      </c>
      <c r="L99" s="32"/>
      <c r="M99" s="32"/>
      <c r="N99" s="32"/>
      <c r="O99" s="32"/>
      <c r="P99" s="32"/>
    </row>
    <row r="100" spans="2:16">
      <c r="B100" s="26">
        <v>61</v>
      </c>
      <c r="C100" s="29" t="s">
        <v>4</v>
      </c>
      <c r="D100" s="6" t="s">
        <v>90</v>
      </c>
      <c r="E100" s="27"/>
      <c r="F100" s="6" t="str">
        <f t="shared" si="75"/>
        <v>CY</v>
      </c>
      <c r="G100" s="6" t="s">
        <v>90</v>
      </c>
      <c r="H100" s="28"/>
      <c r="I100" s="33">
        <f t="shared" ref="I100:I105" si="88">IF(N100="",0,N100)</f>
        <v>0</v>
      </c>
      <c r="J100" s="33">
        <f t="shared" ref="J100:J105" si="89">IF(O100="",0,O100)</f>
        <v>0</v>
      </c>
      <c r="K100" s="33">
        <f t="shared" ref="K100:K105" si="90">IF(P100="",0,P100)</f>
        <v>0</v>
      </c>
      <c r="L100" s="33"/>
      <c r="M100" s="33"/>
      <c r="N100" s="32" t="s">
        <v>171</v>
      </c>
      <c r="O100" s="32" t="s">
        <v>171</v>
      </c>
      <c r="P100" s="32" t="s">
        <v>171</v>
      </c>
    </row>
    <row r="101" spans="2:16">
      <c r="B101" s="26">
        <v>71</v>
      </c>
      <c r="C101" s="29" t="s">
        <v>10</v>
      </c>
      <c r="D101" s="6" t="s">
        <v>90</v>
      </c>
      <c r="E101" s="27"/>
      <c r="F101" s="6" t="str">
        <f t="shared" si="75"/>
        <v>CY</v>
      </c>
      <c r="G101" s="6" t="s">
        <v>90</v>
      </c>
      <c r="H101" s="28"/>
      <c r="I101" s="33">
        <f t="shared" si="88"/>
        <v>0</v>
      </c>
      <c r="J101" s="33">
        <f t="shared" si="89"/>
        <v>0</v>
      </c>
      <c r="K101" s="33">
        <f t="shared" si="90"/>
        <v>0</v>
      </c>
      <c r="L101" s="33"/>
      <c r="M101" s="33"/>
      <c r="N101" s="32" t="s">
        <v>171</v>
      </c>
      <c r="O101" s="32" t="s">
        <v>171</v>
      </c>
      <c r="P101" s="32" t="s">
        <v>171</v>
      </c>
    </row>
    <row r="102" spans="2:16">
      <c r="B102" s="26">
        <v>76</v>
      </c>
      <c r="C102" s="29" t="s">
        <v>101</v>
      </c>
      <c r="D102" s="6" t="s">
        <v>90</v>
      </c>
      <c r="E102" s="27"/>
      <c r="F102" s="6" t="str">
        <f t="shared" si="75"/>
        <v>CY</v>
      </c>
      <c r="G102" s="6" t="s">
        <v>90</v>
      </c>
      <c r="H102" s="28"/>
      <c r="I102" s="33">
        <f t="shared" si="88"/>
        <v>0</v>
      </c>
      <c r="J102" s="33">
        <f t="shared" si="89"/>
        <v>0</v>
      </c>
      <c r="K102" s="33">
        <f t="shared" si="90"/>
        <v>0</v>
      </c>
      <c r="L102" s="33"/>
      <c r="M102" s="33"/>
      <c r="N102" s="32" t="s">
        <v>171</v>
      </c>
      <c r="O102" s="32" t="s">
        <v>171</v>
      </c>
      <c r="P102" s="32" t="s">
        <v>171</v>
      </c>
    </row>
    <row r="103" spans="2:16">
      <c r="B103" s="26">
        <v>81</v>
      </c>
      <c r="C103" t="s">
        <v>12</v>
      </c>
      <c r="D103" s="6" t="str">
        <f>IF(SUM(I103:K103)=0,"\I: ","ELE")</f>
        <v>ELE</v>
      </c>
      <c r="E103" s="11" t="s">
        <v>74</v>
      </c>
      <c r="F103" s="6" t="str">
        <f t="shared" si="75"/>
        <v>CY</v>
      </c>
      <c r="G103" s="22" t="str">
        <f t="shared" ref="G103:G106" si="91">$G$7</f>
        <v>CAP_BND</v>
      </c>
      <c r="H103" t="s">
        <v>44</v>
      </c>
      <c r="I103" s="63">
        <f t="shared" si="88"/>
        <v>517.61</v>
      </c>
      <c r="J103" s="63">
        <f t="shared" si="89"/>
        <v>727.61</v>
      </c>
      <c r="K103" s="63">
        <f t="shared" si="90"/>
        <v>719.49</v>
      </c>
      <c r="L103" s="32"/>
      <c r="M103" s="32"/>
      <c r="N103" s="32">
        <v>517.61</v>
      </c>
      <c r="O103" s="32">
        <v>727.61</v>
      </c>
      <c r="P103" s="32">
        <v>719.49</v>
      </c>
    </row>
    <row r="104" spans="2:16">
      <c r="B104" s="26">
        <v>102</v>
      </c>
      <c r="C104" t="s">
        <v>13</v>
      </c>
      <c r="D104" s="6" t="str">
        <f>IF(SUM(I104:K104)=0,"\I: ","ELE")</f>
        <v>ELE</v>
      </c>
      <c r="E104" s="11" t="s">
        <v>73</v>
      </c>
      <c r="F104" s="6" t="str">
        <f t="shared" si="75"/>
        <v>CY</v>
      </c>
      <c r="G104" s="22" t="str">
        <f t="shared" si="91"/>
        <v>CAP_BND</v>
      </c>
      <c r="H104" t="s">
        <v>43</v>
      </c>
      <c r="I104" s="63">
        <f t="shared" si="88"/>
        <v>921.59999999999991</v>
      </c>
      <c r="J104" s="63">
        <f t="shared" si="89"/>
        <v>781</v>
      </c>
      <c r="K104" s="63">
        <f t="shared" si="90"/>
        <v>724.2</v>
      </c>
      <c r="L104" s="32"/>
      <c r="M104" s="32"/>
      <c r="N104" s="32">
        <v>921.59999999999991</v>
      </c>
      <c r="O104" s="32">
        <v>781</v>
      </c>
      <c r="P104" s="32">
        <v>724.2</v>
      </c>
    </row>
    <row r="105" spans="2:16">
      <c r="B105" s="26">
        <v>119</v>
      </c>
      <c r="C105" t="s">
        <v>1</v>
      </c>
      <c r="D105" s="6" t="str">
        <f>IF(SUM(I105:K105)=0,"\I: ","ELE")</f>
        <v xml:space="preserve">\I: </v>
      </c>
      <c r="E105" s="11" t="s">
        <v>68</v>
      </c>
      <c r="F105" s="6" t="str">
        <f t="shared" si="75"/>
        <v>CY</v>
      </c>
      <c r="G105" s="22" t="str">
        <f t="shared" si="91"/>
        <v>CAP_BND</v>
      </c>
      <c r="H105" s="6" t="s">
        <v>38</v>
      </c>
      <c r="I105" s="63">
        <f t="shared" si="88"/>
        <v>0</v>
      </c>
      <c r="J105" s="63">
        <f t="shared" si="89"/>
        <v>0</v>
      </c>
      <c r="K105" s="63">
        <f t="shared" si="90"/>
        <v>0</v>
      </c>
      <c r="L105" s="32"/>
      <c r="M105" s="32"/>
      <c r="N105" s="32" t="s">
        <v>171</v>
      </c>
      <c r="O105" s="32" t="s">
        <v>171</v>
      </c>
      <c r="P105" s="32" t="s">
        <v>171</v>
      </c>
    </row>
    <row r="106" spans="2:16">
      <c r="B106" s="26"/>
      <c r="C106" t="s">
        <v>168</v>
      </c>
      <c r="D106" s="6" t="str">
        <f>IF(SUM(I106:K106)=0,"\I: ","ELE")</f>
        <v xml:space="preserve">\I: </v>
      </c>
      <c r="E106" s="11" t="s">
        <v>69</v>
      </c>
      <c r="F106" s="6" t="str">
        <f t="shared" si="75"/>
        <v>CY</v>
      </c>
      <c r="G106" s="22" t="str">
        <f t="shared" si="91"/>
        <v>CAP_BND</v>
      </c>
      <c r="H106" s="59" t="s">
        <v>39</v>
      </c>
      <c r="I106" s="43">
        <f>IF(SUM(I107:I108)="",0,SUM(I107:I108))</f>
        <v>0</v>
      </c>
      <c r="J106" s="43">
        <f t="shared" ref="J106" si="92">IF(SUM(J107:J108)="",0,SUM(J107:J108))</f>
        <v>0</v>
      </c>
      <c r="K106" s="43">
        <f t="shared" ref="K106" si="93">IF(SUM(K107:K108)="",0,SUM(K107:K108))</f>
        <v>0</v>
      </c>
      <c r="L106" s="32"/>
      <c r="M106" s="32"/>
      <c r="N106" s="32"/>
      <c r="O106" s="32"/>
      <c r="P106" s="32"/>
    </row>
    <row r="107" spans="2:16">
      <c r="B107" s="26">
        <v>124</v>
      </c>
      <c r="C107" t="s">
        <v>3</v>
      </c>
      <c r="D107" s="6" t="s">
        <v>90</v>
      </c>
      <c r="E107" s="11"/>
      <c r="F107" s="6" t="str">
        <f t="shared" si="75"/>
        <v>CY</v>
      </c>
      <c r="G107" s="6" t="s">
        <v>90</v>
      </c>
      <c r="H107" s="6"/>
      <c r="I107" s="33">
        <f t="shared" ref="I107:I114" si="94">IF(N107="",0,N107)</f>
        <v>0</v>
      </c>
      <c r="J107" s="33">
        <f t="shared" ref="J107:J114" si="95">IF(O107="",0,O107)</f>
        <v>0</v>
      </c>
      <c r="K107" s="33">
        <f t="shared" ref="K107:K114" si="96">IF(P107="",0,P107)</f>
        <v>0</v>
      </c>
      <c r="L107" s="32"/>
      <c r="M107" s="32"/>
      <c r="N107" s="32" t="s">
        <v>171</v>
      </c>
      <c r="O107" s="32" t="s">
        <v>171</v>
      </c>
      <c r="P107" s="32" t="s">
        <v>171</v>
      </c>
    </row>
    <row r="108" spans="2:16">
      <c r="B108" s="26">
        <v>129</v>
      </c>
      <c r="C108" t="s">
        <v>4</v>
      </c>
      <c r="D108" s="6" t="s">
        <v>90</v>
      </c>
      <c r="E108" s="11"/>
      <c r="F108" s="6" t="str">
        <f t="shared" si="75"/>
        <v>CY</v>
      </c>
      <c r="G108" s="6" t="s">
        <v>90</v>
      </c>
      <c r="H108" s="6"/>
      <c r="I108" s="33">
        <f t="shared" si="94"/>
        <v>0</v>
      </c>
      <c r="J108" s="33">
        <f t="shared" si="95"/>
        <v>0</v>
      </c>
      <c r="K108" s="33">
        <f t="shared" si="96"/>
        <v>0</v>
      </c>
      <c r="L108" s="32"/>
      <c r="M108" s="32"/>
      <c r="N108" s="32" t="s">
        <v>171</v>
      </c>
      <c r="O108" s="32" t="s">
        <v>171</v>
      </c>
      <c r="P108" s="32" t="s">
        <v>171</v>
      </c>
    </row>
    <row r="109" spans="2:16">
      <c r="B109" s="26">
        <v>135</v>
      </c>
      <c r="C109" s="11" t="s">
        <v>16</v>
      </c>
      <c r="D109" s="6" t="str">
        <f t="shared" ref="D109:D116" si="97">IF(SUM(I109:K109)=0,"\I: ","ELE")</f>
        <v>ELE</v>
      </c>
      <c r="E109" s="11" t="s">
        <v>82</v>
      </c>
      <c r="F109" s="6" t="str">
        <f t="shared" si="75"/>
        <v>CY</v>
      </c>
      <c r="G109" s="22" t="str">
        <f t="shared" ref="G109:G114" si="98">$G$7</f>
        <v>CAP_BND</v>
      </c>
      <c r="H109" s="6" t="s">
        <v>52</v>
      </c>
      <c r="I109" s="63">
        <f t="shared" si="94"/>
        <v>83.2</v>
      </c>
      <c r="J109" s="63">
        <f t="shared" si="95"/>
        <v>159.1</v>
      </c>
      <c r="K109" s="63">
        <f t="shared" si="96"/>
        <v>178.7</v>
      </c>
      <c r="L109" s="32"/>
      <c r="M109" s="32"/>
      <c r="N109" s="32">
        <v>83.2</v>
      </c>
      <c r="O109" s="32">
        <v>159.1</v>
      </c>
      <c r="P109" s="32">
        <v>178.7</v>
      </c>
    </row>
    <row r="110" spans="2:16">
      <c r="B110" s="26">
        <v>140</v>
      </c>
      <c r="C110" s="11" t="s">
        <v>17</v>
      </c>
      <c r="D110" s="6" t="str">
        <f t="shared" si="97"/>
        <v xml:space="preserve">\I: </v>
      </c>
      <c r="E110" s="11" t="s">
        <v>81</v>
      </c>
      <c r="F110" s="6" t="str">
        <f t="shared" si="75"/>
        <v>CY</v>
      </c>
      <c r="G110" s="22" t="str">
        <f t="shared" si="98"/>
        <v>CAP_BND</v>
      </c>
      <c r="H110" s="6" t="s">
        <v>51</v>
      </c>
      <c r="I110" s="63">
        <f t="shared" si="94"/>
        <v>0</v>
      </c>
      <c r="J110" s="63">
        <f t="shared" si="95"/>
        <v>0</v>
      </c>
      <c r="K110" s="63">
        <f t="shared" si="96"/>
        <v>0</v>
      </c>
      <c r="L110" s="32"/>
      <c r="M110" s="32"/>
      <c r="N110" s="32" t="s">
        <v>171</v>
      </c>
      <c r="O110" s="32" t="s">
        <v>171</v>
      </c>
      <c r="P110" s="32" t="s">
        <v>171</v>
      </c>
    </row>
    <row r="111" spans="2:16">
      <c r="B111" s="26">
        <v>145</v>
      </c>
      <c r="C111" s="11" t="s">
        <v>18</v>
      </c>
      <c r="D111" s="6" t="str">
        <f t="shared" si="97"/>
        <v>ELE</v>
      </c>
      <c r="E111" s="11" t="s">
        <v>79</v>
      </c>
      <c r="F111" s="6" t="str">
        <f t="shared" si="75"/>
        <v>CY</v>
      </c>
      <c r="G111" s="22" t="str">
        <f t="shared" si="98"/>
        <v>CAP_BND</v>
      </c>
      <c r="H111" s="6" t="s">
        <v>49</v>
      </c>
      <c r="I111" s="63">
        <f t="shared" si="94"/>
        <v>7</v>
      </c>
      <c r="J111" s="63">
        <f t="shared" si="95"/>
        <v>76</v>
      </c>
      <c r="K111" s="63">
        <f t="shared" si="96"/>
        <v>105.29999999999998</v>
      </c>
      <c r="L111" s="32"/>
      <c r="M111" s="32"/>
      <c r="N111" s="32">
        <v>7</v>
      </c>
      <c r="O111" s="32">
        <v>76</v>
      </c>
      <c r="P111" s="32">
        <v>105.29999999999998</v>
      </c>
    </row>
    <row r="112" spans="2:16">
      <c r="B112" s="26">
        <v>150</v>
      </c>
      <c r="C112" s="11" t="s">
        <v>19</v>
      </c>
      <c r="D112" s="6" t="str">
        <f t="shared" si="97"/>
        <v xml:space="preserve">\I: </v>
      </c>
      <c r="E112" s="11" t="s">
        <v>80</v>
      </c>
      <c r="F112" s="6" t="str">
        <f t="shared" si="75"/>
        <v>CY</v>
      </c>
      <c r="G112" s="22" t="str">
        <f t="shared" si="98"/>
        <v>CAP_BND</v>
      </c>
      <c r="H112" s="6" t="s">
        <v>50</v>
      </c>
      <c r="I112" s="63">
        <f t="shared" si="94"/>
        <v>0</v>
      </c>
      <c r="J112" s="63">
        <f t="shared" si="95"/>
        <v>0</v>
      </c>
      <c r="K112" s="63">
        <f t="shared" si="96"/>
        <v>0</v>
      </c>
      <c r="L112" s="32"/>
      <c r="M112" s="32"/>
      <c r="N112" s="32" t="s">
        <v>171</v>
      </c>
      <c r="O112" s="32" t="s">
        <v>171</v>
      </c>
      <c r="P112" s="32" t="s">
        <v>171</v>
      </c>
    </row>
    <row r="113" spans="2:16">
      <c r="B113" s="26">
        <v>155</v>
      </c>
      <c r="C113" s="11" t="s">
        <v>20</v>
      </c>
      <c r="D113" s="6" t="str">
        <f t="shared" si="97"/>
        <v>ELE</v>
      </c>
      <c r="E113" s="11" t="s">
        <v>72</v>
      </c>
      <c r="F113" s="6" t="str">
        <f t="shared" si="75"/>
        <v>CY</v>
      </c>
      <c r="G113" s="22" t="str">
        <f t="shared" si="98"/>
        <v>CAP_BND</v>
      </c>
      <c r="H113" s="6" t="s">
        <v>42</v>
      </c>
      <c r="I113" s="63">
        <f t="shared" si="94"/>
        <v>5</v>
      </c>
      <c r="J113" s="63">
        <f t="shared" si="95"/>
        <v>10</v>
      </c>
      <c r="K113" s="63">
        <f t="shared" si="96"/>
        <v>10</v>
      </c>
      <c r="L113" s="32"/>
      <c r="M113" s="32"/>
      <c r="N113" s="32">
        <v>5</v>
      </c>
      <c r="O113" s="32">
        <v>10</v>
      </c>
      <c r="P113" s="32">
        <v>10</v>
      </c>
    </row>
    <row r="114" spans="2:16">
      <c r="B114" s="60">
        <v>160</v>
      </c>
      <c r="C114" s="61" t="s">
        <v>21</v>
      </c>
      <c r="D114" s="5" t="str">
        <f t="shared" si="97"/>
        <v xml:space="preserve">\I: </v>
      </c>
      <c r="E114" s="61" t="s">
        <v>170</v>
      </c>
      <c r="F114" s="5" t="str">
        <f t="shared" si="75"/>
        <v>CY</v>
      </c>
      <c r="G114" s="36" t="str">
        <f t="shared" si="98"/>
        <v>CAP_BND</v>
      </c>
      <c r="H114" s="5" t="s">
        <v>169</v>
      </c>
      <c r="I114" s="64">
        <f t="shared" si="94"/>
        <v>0</v>
      </c>
      <c r="J114" s="64">
        <f t="shared" si="95"/>
        <v>0</v>
      </c>
      <c r="K114" s="64">
        <f t="shared" si="96"/>
        <v>0</v>
      </c>
      <c r="L114" s="32"/>
      <c r="M114" s="32"/>
      <c r="N114" s="40" t="s">
        <v>171</v>
      </c>
      <c r="O114" s="40" t="s">
        <v>171</v>
      </c>
      <c r="P114" s="40" t="s">
        <v>171</v>
      </c>
    </row>
    <row r="115" spans="2:16">
      <c r="B115" s="26">
        <v>9</v>
      </c>
      <c r="C115" t="s">
        <v>1</v>
      </c>
      <c r="D115" s="6" t="str">
        <f t="shared" si="97"/>
        <v xml:space="preserve">\I: </v>
      </c>
      <c r="E115" s="11" t="s">
        <v>70</v>
      </c>
      <c r="F115" s="34" t="s">
        <v>105</v>
      </c>
      <c r="G115" s="22" t="str">
        <f>$G$7</f>
        <v>CAP_BND</v>
      </c>
      <c r="H115" s="22" t="s">
        <v>40</v>
      </c>
      <c r="I115" s="63">
        <f>IF(N115="",0,N115)</f>
        <v>0</v>
      </c>
      <c r="J115" s="63">
        <f>IF(O115="",0,O115)</f>
        <v>0</v>
      </c>
      <c r="K115" s="63">
        <f>IF(P115="",0,P115)</f>
        <v>0</v>
      </c>
      <c r="L115" s="32"/>
      <c r="M115" s="32"/>
      <c r="N115" s="32" t="s">
        <v>171</v>
      </c>
      <c r="O115" s="32" t="s">
        <v>171</v>
      </c>
      <c r="P115" s="32" t="s">
        <v>171</v>
      </c>
    </row>
    <row r="116" spans="2:16">
      <c r="B116" s="26"/>
      <c r="C116" s="23" t="s">
        <v>92</v>
      </c>
      <c r="D116" s="6" t="str">
        <f t="shared" si="97"/>
        <v>ELE</v>
      </c>
      <c r="E116" s="11" t="s">
        <v>71</v>
      </c>
      <c r="F116" s="6" t="str">
        <f>F115</f>
        <v>CZ</v>
      </c>
      <c r="G116" s="22" t="str">
        <f>$G$7</f>
        <v>CAP_BND</v>
      </c>
      <c r="H116" t="s">
        <v>41</v>
      </c>
      <c r="I116" s="43">
        <f>IF(SUM(I117:I119)="",0,SUM(I117:I119))</f>
        <v>876.30000000000007</v>
      </c>
      <c r="J116" s="43">
        <f t="shared" ref="J116" si="99">IF(SUM(J117:J119)="",0,SUM(J117:J119))</f>
        <v>876.30000000000007</v>
      </c>
      <c r="K116" s="43">
        <f t="shared" ref="K116" si="100">IF(SUM(K117:K119)="",0,SUM(K117:K119))</f>
        <v>876.30000000000007</v>
      </c>
      <c r="L116" s="32"/>
      <c r="M116" s="32"/>
      <c r="N116" s="32"/>
      <c r="O116" s="32"/>
      <c r="P116" s="32"/>
    </row>
    <row r="117" spans="2:16">
      <c r="B117" s="26">
        <v>14</v>
      </c>
      <c r="C117" s="30" t="s">
        <v>2</v>
      </c>
      <c r="D117" s="6" t="s">
        <v>90</v>
      </c>
      <c r="E117" s="26"/>
      <c r="F117" s="6" t="str">
        <f t="shared" ref="F117:F141" si="101">F116</f>
        <v>CZ</v>
      </c>
      <c r="G117" s="6" t="s">
        <v>90</v>
      </c>
      <c r="H117" s="28"/>
      <c r="I117" s="33">
        <f>IF(N117="",0,N117)</f>
        <v>0</v>
      </c>
      <c r="J117" s="33">
        <f t="shared" ref="J117:J119" si="102">IF(O117="",0,O117)</f>
        <v>0</v>
      </c>
      <c r="K117" s="33">
        <f t="shared" ref="K117:K119" si="103">IF(P117="",0,P117)</f>
        <v>0</v>
      </c>
      <c r="L117" s="33"/>
      <c r="M117" s="33"/>
      <c r="N117" s="32" t="s">
        <v>171</v>
      </c>
      <c r="O117" s="32" t="s">
        <v>171</v>
      </c>
      <c r="P117" s="32" t="s">
        <v>171</v>
      </c>
    </row>
    <row r="118" spans="2:16">
      <c r="B118" s="26">
        <v>19</v>
      </c>
      <c r="C118" s="30" t="s">
        <v>99</v>
      </c>
      <c r="D118" s="6" t="s">
        <v>90</v>
      </c>
      <c r="E118" s="26"/>
      <c r="F118" s="6" t="str">
        <f t="shared" si="101"/>
        <v>CZ</v>
      </c>
      <c r="G118" s="6" t="s">
        <v>90</v>
      </c>
      <c r="H118" s="28"/>
      <c r="I118" s="33">
        <f t="shared" ref="I118:I119" si="104">IF(N118="",0,N118)</f>
        <v>0</v>
      </c>
      <c r="J118" s="33">
        <f t="shared" si="102"/>
        <v>0</v>
      </c>
      <c r="K118" s="33">
        <f t="shared" si="103"/>
        <v>0</v>
      </c>
      <c r="L118" s="33"/>
      <c r="M118" s="33"/>
      <c r="N118" s="32" t="s">
        <v>171</v>
      </c>
      <c r="O118" s="32" t="s">
        <v>171</v>
      </c>
      <c r="P118" s="32" t="s">
        <v>171</v>
      </c>
    </row>
    <row r="119" spans="2:16">
      <c r="B119" s="26">
        <v>24</v>
      </c>
      <c r="C119" s="30" t="s">
        <v>4</v>
      </c>
      <c r="D119" s="6" t="s">
        <v>90</v>
      </c>
      <c r="E119" s="26"/>
      <c r="F119" s="6" t="str">
        <f t="shared" si="101"/>
        <v>CZ</v>
      </c>
      <c r="G119" s="6" t="s">
        <v>90</v>
      </c>
      <c r="H119" s="28"/>
      <c r="I119" s="33">
        <f t="shared" si="104"/>
        <v>876.30000000000007</v>
      </c>
      <c r="J119" s="33">
        <f t="shared" si="102"/>
        <v>876.30000000000007</v>
      </c>
      <c r="K119" s="33">
        <f t="shared" si="103"/>
        <v>876.30000000000007</v>
      </c>
      <c r="L119" s="33"/>
      <c r="M119" s="33"/>
      <c r="N119" s="32">
        <v>876.30000000000007</v>
      </c>
      <c r="O119" s="32">
        <v>876.30000000000007</v>
      </c>
      <c r="P119" s="32">
        <v>876.30000000000007</v>
      </c>
    </row>
    <row r="120" spans="2:16">
      <c r="B120" s="26"/>
      <c r="C120" s="23" t="s">
        <v>92</v>
      </c>
      <c r="D120" s="6" t="str">
        <f>IF(SUM(I120:K120)=0,"\I: ","ELE")</f>
        <v>ELE</v>
      </c>
      <c r="E120" s="11" t="s">
        <v>75</v>
      </c>
      <c r="F120" s="6" t="str">
        <f t="shared" si="101"/>
        <v>CZ</v>
      </c>
      <c r="G120" s="22" t="str">
        <f>$G$7</f>
        <v>CAP_BND</v>
      </c>
      <c r="H120" t="s">
        <v>45</v>
      </c>
      <c r="I120" s="43">
        <f>IF(SUM(I121:I123)="",0,SUM(I121:I123))</f>
        <v>3557.5</v>
      </c>
      <c r="J120" s="43">
        <f t="shared" ref="J120" si="105">IF(SUM(J121:J123)="",0,SUM(J121:J123))</f>
        <v>3187.5</v>
      </c>
      <c r="K120" s="43">
        <f t="shared" ref="K120" si="106">IF(SUM(K121:K123)="",0,SUM(K121:K123))</f>
        <v>2856.5</v>
      </c>
      <c r="L120" s="32"/>
      <c r="M120" s="32"/>
      <c r="N120" s="32">
        <v>3557.5</v>
      </c>
      <c r="O120" s="32">
        <v>3187.5</v>
      </c>
      <c r="P120" s="32"/>
    </row>
    <row r="121" spans="2:16">
      <c r="B121" s="26">
        <v>35</v>
      </c>
      <c r="C121" s="30" t="s">
        <v>2</v>
      </c>
      <c r="D121" s="6" t="s">
        <v>90</v>
      </c>
      <c r="E121" s="26"/>
      <c r="F121" s="6" t="str">
        <f t="shared" si="101"/>
        <v>CZ</v>
      </c>
      <c r="G121" s="6" t="s">
        <v>90</v>
      </c>
      <c r="H121" s="28"/>
      <c r="I121" s="33">
        <f>IF(N121="",0,N121)</f>
        <v>0</v>
      </c>
      <c r="J121" s="33">
        <f t="shared" ref="J121:J125" si="107">IF(O121="",0,O121)</f>
        <v>0</v>
      </c>
      <c r="K121" s="33">
        <f t="shared" ref="K121:K125" si="108">IF(P121="",0,P121)</f>
        <v>0</v>
      </c>
      <c r="L121" s="33"/>
      <c r="M121" s="33"/>
      <c r="N121" s="32" t="s">
        <v>171</v>
      </c>
      <c r="O121" s="32" t="s">
        <v>171</v>
      </c>
      <c r="P121" s="32" t="s">
        <v>171</v>
      </c>
    </row>
    <row r="122" spans="2:16">
      <c r="B122" s="26">
        <v>40</v>
      </c>
      <c r="C122" s="30" t="s">
        <v>99</v>
      </c>
      <c r="D122" s="6" t="s">
        <v>90</v>
      </c>
      <c r="E122" s="26"/>
      <c r="F122" s="6" t="str">
        <f t="shared" si="101"/>
        <v>CZ</v>
      </c>
      <c r="G122" s="6" t="s">
        <v>90</v>
      </c>
      <c r="H122" s="28"/>
      <c r="I122" s="33">
        <f t="shared" ref="I122:I125" si="109">IF(N122="",0,N122)</f>
        <v>0</v>
      </c>
      <c r="J122" s="33">
        <f t="shared" si="107"/>
        <v>0</v>
      </c>
      <c r="K122" s="33">
        <f t="shared" si="108"/>
        <v>0</v>
      </c>
      <c r="L122" s="33"/>
      <c r="M122" s="33"/>
      <c r="N122" s="32" t="s">
        <v>171</v>
      </c>
      <c r="O122" s="32" t="s">
        <v>171</v>
      </c>
      <c r="P122" s="32" t="s">
        <v>171</v>
      </c>
    </row>
    <row r="123" spans="2:16">
      <c r="B123" s="26">
        <v>45</v>
      </c>
      <c r="C123" s="30" t="s">
        <v>4</v>
      </c>
      <c r="D123" s="6" t="s">
        <v>90</v>
      </c>
      <c r="E123" s="26"/>
      <c r="F123" s="6" t="str">
        <f t="shared" si="101"/>
        <v>CZ</v>
      </c>
      <c r="G123" s="6" t="s">
        <v>90</v>
      </c>
      <c r="H123" s="28"/>
      <c r="I123" s="33">
        <f t="shared" si="109"/>
        <v>3557.5</v>
      </c>
      <c r="J123" s="33">
        <f t="shared" si="107"/>
        <v>3187.5</v>
      </c>
      <c r="K123" s="33">
        <f t="shared" si="108"/>
        <v>2856.5</v>
      </c>
      <c r="L123" s="33"/>
      <c r="M123" s="33"/>
      <c r="N123" s="32">
        <v>3557.5</v>
      </c>
      <c r="O123" s="32">
        <v>3187.5</v>
      </c>
      <c r="P123" s="32">
        <v>2856.5</v>
      </c>
    </row>
    <row r="124" spans="2:16">
      <c r="B124" s="31">
        <v>51</v>
      </c>
      <c r="C124" t="s">
        <v>7</v>
      </c>
      <c r="D124" s="6" t="str">
        <f>IF(SUM(I124:K124)=0,"\I: ","ELE")</f>
        <v xml:space="preserve">\I: </v>
      </c>
      <c r="E124" s="11" t="s">
        <v>76</v>
      </c>
      <c r="F124" s="6" t="str">
        <f t="shared" si="101"/>
        <v>CZ</v>
      </c>
      <c r="G124" s="22" t="str">
        <f t="shared" ref="G124:G126" si="110">$G$7</f>
        <v>CAP_BND</v>
      </c>
      <c r="H124" t="s">
        <v>46</v>
      </c>
      <c r="I124" s="63">
        <f t="shared" si="109"/>
        <v>0</v>
      </c>
      <c r="J124" s="63">
        <f t="shared" si="107"/>
        <v>0</v>
      </c>
      <c r="K124" s="63">
        <f t="shared" si="108"/>
        <v>0</v>
      </c>
      <c r="L124" s="32"/>
      <c r="M124" s="32"/>
      <c r="N124" s="32" t="s">
        <v>171</v>
      </c>
      <c r="O124" s="32" t="s">
        <v>171</v>
      </c>
      <c r="P124" s="32" t="s">
        <v>171</v>
      </c>
    </row>
    <row r="125" spans="2:16">
      <c r="B125" s="26">
        <v>56</v>
      </c>
      <c r="C125" t="s">
        <v>8</v>
      </c>
      <c r="D125" s="6" t="str">
        <f>IF(SUM(I125:K125)=0,"\I: ","ELE")</f>
        <v>ELE</v>
      </c>
      <c r="E125" s="11" t="s">
        <v>77</v>
      </c>
      <c r="F125" s="6" t="str">
        <f t="shared" si="101"/>
        <v>CZ</v>
      </c>
      <c r="G125" s="22" t="str">
        <f t="shared" si="110"/>
        <v>CAP_BND</v>
      </c>
      <c r="H125" t="s">
        <v>47</v>
      </c>
      <c r="I125" s="63">
        <f t="shared" si="109"/>
        <v>178.1</v>
      </c>
      <c r="J125" s="63">
        <f t="shared" si="107"/>
        <v>178.1</v>
      </c>
      <c r="K125" s="63">
        <f t="shared" si="108"/>
        <v>178.1</v>
      </c>
      <c r="L125" s="32"/>
      <c r="M125" s="32"/>
      <c r="N125" s="32">
        <v>178.1</v>
      </c>
      <c r="O125" s="32">
        <v>178.1</v>
      </c>
      <c r="P125" s="32">
        <v>178.1</v>
      </c>
    </row>
    <row r="126" spans="2:16">
      <c r="B126" s="26"/>
      <c r="C126" s="23" t="s">
        <v>93</v>
      </c>
      <c r="D126" s="6" t="str">
        <f>IF(SUM(I126:K126)=0,"\I: ","ELE")</f>
        <v>ELE</v>
      </c>
      <c r="E126" s="11" t="s">
        <v>78</v>
      </c>
      <c r="F126" s="6" t="str">
        <f t="shared" si="101"/>
        <v>CZ</v>
      </c>
      <c r="G126" s="22" t="str">
        <f t="shared" si="110"/>
        <v>CAP_BND</v>
      </c>
      <c r="H126" t="s">
        <v>48</v>
      </c>
      <c r="I126" s="43">
        <f t="shared" ref="I126" si="111">IF(SUM(I127:I129)="",0,SUM(I127:I129))</f>
        <v>11.484220000000001</v>
      </c>
      <c r="J126" s="43">
        <f t="shared" ref="J126" si="112">IF(SUM(J127:J129)="",0,SUM(J127:J129))</f>
        <v>771.48422000000005</v>
      </c>
      <c r="K126" s="43">
        <f t="shared" ref="K126" si="113">IF(SUM(K127:K129)="",0,SUM(K127:K129))</f>
        <v>771.48422000000005</v>
      </c>
      <c r="L126" s="32"/>
      <c r="M126" s="32"/>
      <c r="N126" s="32"/>
      <c r="O126" s="32"/>
      <c r="P126" s="32"/>
    </row>
    <row r="127" spans="2:16">
      <c r="B127" s="26">
        <v>61</v>
      </c>
      <c r="C127" s="29" t="s">
        <v>4</v>
      </c>
      <c r="D127" s="6" t="s">
        <v>90</v>
      </c>
      <c r="E127" s="27"/>
      <c r="F127" s="6" t="str">
        <f t="shared" si="101"/>
        <v>CZ</v>
      </c>
      <c r="G127" s="6" t="s">
        <v>90</v>
      </c>
      <c r="H127" s="28"/>
      <c r="I127" s="33">
        <f t="shared" ref="I127:I132" si="114">IF(N127="",0,N127)</f>
        <v>0</v>
      </c>
      <c r="J127" s="33">
        <f t="shared" ref="J127:J132" si="115">IF(O127="",0,O127)</f>
        <v>760</v>
      </c>
      <c r="K127" s="33">
        <f t="shared" ref="K127:K132" si="116">IF(P127="",0,P127)</f>
        <v>760</v>
      </c>
      <c r="L127" s="33"/>
      <c r="M127" s="33"/>
      <c r="N127" s="32" t="s">
        <v>171</v>
      </c>
      <c r="O127" s="32">
        <v>760</v>
      </c>
      <c r="P127" s="32">
        <v>760</v>
      </c>
    </row>
    <row r="128" spans="2:16">
      <c r="B128" s="26">
        <v>71</v>
      </c>
      <c r="C128" s="29" t="s">
        <v>10</v>
      </c>
      <c r="D128" s="6" t="s">
        <v>90</v>
      </c>
      <c r="E128" s="27"/>
      <c r="F128" s="6" t="str">
        <f t="shared" si="101"/>
        <v>CZ</v>
      </c>
      <c r="G128" s="6" t="s">
        <v>90</v>
      </c>
      <c r="H128" s="28"/>
      <c r="I128" s="33">
        <f t="shared" si="114"/>
        <v>11.484220000000001</v>
      </c>
      <c r="J128" s="33">
        <f t="shared" si="115"/>
        <v>11.484220000000001</v>
      </c>
      <c r="K128" s="33">
        <f t="shared" si="116"/>
        <v>11.484220000000001</v>
      </c>
      <c r="L128" s="33"/>
      <c r="M128" s="33"/>
      <c r="N128" s="32">
        <v>11.484220000000001</v>
      </c>
      <c r="O128" s="32">
        <v>11.484220000000001</v>
      </c>
      <c r="P128" s="32">
        <v>11.484220000000001</v>
      </c>
    </row>
    <row r="129" spans="2:16">
      <c r="B129" s="26">
        <v>76</v>
      </c>
      <c r="C129" s="29" t="s">
        <v>101</v>
      </c>
      <c r="D129" s="6" t="s">
        <v>90</v>
      </c>
      <c r="E129" s="27"/>
      <c r="F129" s="6" t="str">
        <f t="shared" si="101"/>
        <v>CZ</v>
      </c>
      <c r="G129" s="6" t="s">
        <v>90</v>
      </c>
      <c r="H129" s="28"/>
      <c r="I129" s="33">
        <f t="shared" si="114"/>
        <v>0</v>
      </c>
      <c r="J129" s="33">
        <f t="shared" si="115"/>
        <v>0</v>
      </c>
      <c r="K129" s="33">
        <f t="shared" si="116"/>
        <v>0</v>
      </c>
      <c r="L129" s="33"/>
      <c r="M129" s="33"/>
      <c r="N129" s="32" t="s">
        <v>171</v>
      </c>
      <c r="O129" s="32" t="s">
        <v>171</v>
      </c>
      <c r="P129" s="32" t="s">
        <v>171</v>
      </c>
    </row>
    <row r="130" spans="2:16">
      <c r="B130" s="26">
        <v>81</v>
      </c>
      <c r="C130" t="s">
        <v>12</v>
      </c>
      <c r="D130" s="6" t="str">
        <f>IF(SUM(I130:K130)=0,"\I: ","ELE")</f>
        <v>ELE</v>
      </c>
      <c r="E130" s="11" t="s">
        <v>74</v>
      </c>
      <c r="F130" s="6" t="str">
        <f t="shared" si="101"/>
        <v>CZ</v>
      </c>
      <c r="G130" s="22" t="str">
        <f t="shared" ref="G130:G133" si="117">$G$7</f>
        <v>CAP_BND</v>
      </c>
      <c r="H130" t="s">
        <v>44</v>
      </c>
      <c r="I130" s="63">
        <f t="shared" si="114"/>
        <v>16.380400000000002</v>
      </c>
      <c r="J130" s="63">
        <f t="shared" si="115"/>
        <v>13.7804</v>
      </c>
      <c r="K130" s="63">
        <f t="shared" si="116"/>
        <v>13.7804</v>
      </c>
      <c r="L130" s="32"/>
      <c r="M130" s="32"/>
      <c r="N130" s="32">
        <v>16.380400000000002</v>
      </c>
      <c r="O130" s="32">
        <v>13.7804</v>
      </c>
      <c r="P130" s="32">
        <v>13.7804</v>
      </c>
    </row>
    <row r="131" spans="2:16">
      <c r="B131" s="26">
        <v>102</v>
      </c>
      <c r="C131" t="s">
        <v>13</v>
      </c>
      <c r="D131" s="6" t="str">
        <f>IF(SUM(I131:K131)=0,"\I: ","ELE")</f>
        <v>ELE</v>
      </c>
      <c r="E131" s="11" t="s">
        <v>73</v>
      </c>
      <c r="F131" s="6" t="str">
        <f t="shared" si="101"/>
        <v>CZ</v>
      </c>
      <c r="G131" s="22" t="str">
        <f t="shared" si="117"/>
        <v>CAP_BND</v>
      </c>
      <c r="H131" t="s">
        <v>43</v>
      </c>
      <c r="I131" s="63">
        <f t="shared" si="114"/>
        <v>60</v>
      </c>
      <c r="J131" s="63">
        <f t="shared" si="115"/>
        <v>60</v>
      </c>
      <c r="K131" s="63">
        <f t="shared" si="116"/>
        <v>0</v>
      </c>
      <c r="L131" s="32"/>
      <c r="M131" s="32"/>
      <c r="N131" s="32">
        <v>60</v>
      </c>
      <c r="O131" s="32">
        <v>60</v>
      </c>
      <c r="P131" s="32" t="s">
        <v>171</v>
      </c>
    </row>
    <row r="132" spans="2:16">
      <c r="B132" s="26">
        <v>119</v>
      </c>
      <c r="C132" t="s">
        <v>1</v>
      </c>
      <c r="D132" s="6" t="str">
        <f>IF(SUM(I132:K132)=0,"\I: ","ELE")</f>
        <v xml:space="preserve">\I: </v>
      </c>
      <c r="E132" s="11" t="s">
        <v>68</v>
      </c>
      <c r="F132" s="6" t="str">
        <f t="shared" si="101"/>
        <v>CZ</v>
      </c>
      <c r="G132" s="22" t="str">
        <f t="shared" si="117"/>
        <v>CAP_BND</v>
      </c>
      <c r="H132" s="6" t="s">
        <v>38</v>
      </c>
      <c r="I132" s="63">
        <f t="shared" si="114"/>
        <v>0</v>
      </c>
      <c r="J132" s="63">
        <f t="shared" si="115"/>
        <v>0</v>
      </c>
      <c r="K132" s="63">
        <f t="shared" si="116"/>
        <v>0</v>
      </c>
      <c r="L132" s="32"/>
      <c r="M132" s="32"/>
      <c r="N132" s="32" t="s">
        <v>171</v>
      </c>
      <c r="O132" s="32" t="s">
        <v>171</v>
      </c>
      <c r="P132" s="32" t="s">
        <v>171</v>
      </c>
    </row>
    <row r="133" spans="2:16">
      <c r="B133" s="26"/>
      <c r="C133" t="s">
        <v>168</v>
      </c>
      <c r="D133" s="6" t="str">
        <f>IF(SUM(I133:K133)=0,"\I: ","ELE")</f>
        <v>ELE</v>
      </c>
      <c r="E133" s="11" t="s">
        <v>69</v>
      </c>
      <c r="F133" s="6" t="str">
        <f t="shared" si="101"/>
        <v>CZ</v>
      </c>
      <c r="G133" s="22" t="str">
        <f t="shared" si="117"/>
        <v>CAP_BND</v>
      </c>
      <c r="H133" s="59" t="s">
        <v>39</v>
      </c>
      <c r="I133" s="43">
        <f>IF(SUM(I134:I135)="",0,SUM(I134:I135))</f>
        <v>6.660000000000001</v>
      </c>
      <c r="J133" s="43">
        <f t="shared" ref="J133" si="118">IF(SUM(J134:J135)="",0,SUM(J134:J135))</f>
        <v>6.660000000000001</v>
      </c>
      <c r="K133" s="43">
        <f t="shared" ref="K133" si="119">IF(SUM(K134:K135)="",0,SUM(K134:K135))</f>
        <v>6.660000000000001</v>
      </c>
      <c r="L133" s="32"/>
      <c r="M133" s="32"/>
      <c r="N133" s="32"/>
      <c r="O133" s="32"/>
      <c r="P133" s="32"/>
    </row>
    <row r="134" spans="2:16">
      <c r="B134" s="26">
        <v>124</v>
      </c>
      <c r="C134" t="s">
        <v>3</v>
      </c>
      <c r="D134" s="6" t="s">
        <v>90</v>
      </c>
      <c r="E134" s="11"/>
      <c r="F134" s="6" t="str">
        <f t="shared" si="101"/>
        <v>CZ</v>
      </c>
      <c r="G134" s="6" t="s">
        <v>90</v>
      </c>
      <c r="H134" s="6"/>
      <c r="I134" s="33">
        <f t="shared" ref="I134:I141" si="120">IF(N134="",0,N134)</f>
        <v>0</v>
      </c>
      <c r="J134" s="33">
        <f t="shared" ref="J134:J141" si="121">IF(O134="",0,O134)</f>
        <v>0</v>
      </c>
      <c r="K134" s="33">
        <f t="shared" ref="K134:K141" si="122">IF(P134="",0,P134)</f>
        <v>0</v>
      </c>
      <c r="L134" s="32"/>
      <c r="M134" s="32"/>
      <c r="N134" s="32" t="s">
        <v>171</v>
      </c>
      <c r="O134" s="32" t="s">
        <v>171</v>
      </c>
      <c r="P134" s="32" t="s">
        <v>171</v>
      </c>
    </row>
    <row r="135" spans="2:16">
      <c r="B135" s="26">
        <v>129</v>
      </c>
      <c r="C135" t="s">
        <v>4</v>
      </c>
      <c r="D135" s="6" t="s">
        <v>90</v>
      </c>
      <c r="E135" s="11"/>
      <c r="F135" s="6" t="str">
        <f t="shared" si="101"/>
        <v>CZ</v>
      </c>
      <c r="G135" s="6" t="s">
        <v>90</v>
      </c>
      <c r="H135" s="6"/>
      <c r="I135" s="33">
        <f t="shared" si="120"/>
        <v>6.660000000000001</v>
      </c>
      <c r="J135" s="33">
        <f t="shared" si="121"/>
        <v>6.660000000000001</v>
      </c>
      <c r="K135" s="33">
        <f t="shared" si="122"/>
        <v>6.660000000000001</v>
      </c>
      <c r="L135" s="32"/>
      <c r="M135" s="32"/>
      <c r="N135" s="32">
        <v>6.660000000000001</v>
      </c>
      <c r="O135" s="32">
        <v>6.660000000000001</v>
      </c>
      <c r="P135" s="32">
        <v>6.660000000000001</v>
      </c>
    </row>
    <row r="136" spans="2:16">
      <c r="B136" s="26">
        <v>135</v>
      </c>
      <c r="C136" s="11" t="s">
        <v>16</v>
      </c>
      <c r="D136" s="6" t="str">
        <f t="shared" ref="D136:D143" si="123">IF(SUM(I136:K136)=0,"\I: ","ELE")</f>
        <v>ELE</v>
      </c>
      <c r="E136" s="11" t="s">
        <v>82</v>
      </c>
      <c r="F136" s="6" t="str">
        <f t="shared" si="101"/>
        <v>CZ</v>
      </c>
      <c r="G136" s="22" t="str">
        <f t="shared" ref="G136:G141" si="124">$G$7</f>
        <v>CAP_BND</v>
      </c>
      <c r="H136" s="6" t="s">
        <v>52</v>
      </c>
      <c r="I136" s="63">
        <f t="shared" si="120"/>
        <v>213</v>
      </c>
      <c r="J136" s="63">
        <f t="shared" si="121"/>
        <v>281.00000000000006</v>
      </c>
      <c r="K136" s="63">
        <f t="shared" si="122"/>
        <v>318.75699999999995</v>
      </c>
      <c r="L136" s="32"/>
      <c r="M136" s="32"/>
      <c r="N136" s="32">
        <v>213</v>
      </c>
      <c r="O136" s="32">
        <v>281.00000000000006</v>
      </c>
      <c r="P136" s="32">
        <v>318.75699999999995</v>
      </c>
    </row>
    <row r="137" spans="2:16">
      <c r="B137" s="26">
        <v>140</v>
      </c>
      <c r="C137" s="11" t="s">
        <v>17</v>
      </c>
      <c r="D137" s="6" t="str">
        <f t="shared" si="123"/>
        <v xml:space="preserve">\I: </v>
      </c>
      <c r="E137" s="11" t="s">
        <v>81</v>
      </c>
      <c r="F137" s="6" t="str">
        <f t="shared" si="101"/>
        <v>CZ</v>
      </c>
      <c r="G137" s="22" t="str">
        <f t="shared" si="124"/>
        <v>CAP_BND</v>
      </c>
      <c r="H137" s="6" t="s">
        <v>51</v>
      </c>
      <c r="I137" s="63">
        <f t="shared" si="120"/>
        <v>0</v>
      </c>
      <c r="J137" s="63">
        <f t="shared" si="121"/>
        <v>0</v>
      </c>
      <c r="K137" s="63">
        <f t="shared" si="122"/>
        <v>0</v>
      </c>
      <c r="L137" s="32"/>
      <c r="M137" s="32"/>
      <c r="N137" s="32" t="s">
        <v>171</v>
      </c>
      <c r="O137" s="32" t="s">
        <v>171</v>
      </c>
      <c r="P137" s="32" t="s">
        <v>171</v>
      </c>
    </row>
    <row r="138" spans="2:16">
      <c r="B138" s="26">
        <v>145</v>
      </c>
      <c r="C138" s="11" t="s">
        <v>18</v>
      </c>
      <c r="D138" s="6" t="str">
        <f t="shared" si="123"/>
        <v>ELE</v>
      </c>
      <c r="E138" s="11" t="s">
        <v>79</v>
      </c>
      <c r="F138" s="6" t="str">
        <f t="shared" si="101"/>
        <v>CZ</v>
      </c>
      <c r="G138" s="22" t="str">
        <f t="shared" si="124"/>
        <v>CAP_BND</v>
      </c>
      <c r="H138" s="6" t="s">
        <v>49</v>
      </c>
      <c r="I138" s="63">
        <f t="shared" si="120"/>
        <v>1727</v>
      </c>
      <c r="J138" s="63">
        <f t="shared" si="121"/>
        <v>2075</v>
      </c>
      <c r="K138" s="63">
        <f t="shared" si="122"/>
        <v>2068</v>
      </c>
      <c r="L138" s="32"/>
      <c r="M138" s="32"/>
      <c r="N138" s="32">
        <v>1727</v>
      </c>
      <c r="O138" s="32">
        <v>2075</v>
      </c>
      <c r="P138" s="32">
        <v>2068</v>
      </c>
    </row>
    <row r="139" spans="2:16">
      <c r="B139" s="26">
        <v>150</v>
      </c>
      <c r="C139" s="11" t="s">
        <v>19</v>
      </c>
      <c r="D139" s="6" t="str">
        <f t="shared" si="123"/>
        <v xml:space="preserve">\I: </v>
      </c>
      <c r="E139" s="11" t="s">
        <v>80</v>
      </c>
      <c r="F139" s="6" t="str">
        <f t="shared" si="101"/>
        <v>CZ</v>
      </c>
      <c r="G139" s="22" t="str">
        <f t="shared" si="124"/>
        <v>CAP_BND</v>
      </c>
      <c r="H139" s="6" t="s">
        <v>50</v>
      </c>
      <c r="I139" s="63">
        <f t="shared" si="120"/>
        <v>0</v>
      </c>
      <c r="J139" s="63">
        <f t="shared" si="121"/>
        <v>0</v>
      </c>
      <c r="K139" s="63">
        <f t="shared" si="122"/>
        <v>0</v>
      </c>
      <c r="L139" s="32"/>
      <c r="M139" s="32"/>
      <c r="N139" s="32" t="s">
        <v>171</v>
      </c>
      <c r="O139" s="32" t="s">
        <v>171</v>
      </c>
      <c r="P139" s="32" t="s">
        <v>171</v>
      </c>
    </row>
    <row r="140" spans="2:16">
      <c r="B140" s="26">
        <v>155</v>
      </c>
      <c r="C140" s="11" t="s">
        <v>20</v>
      </c>
      <c r="D140" s="6" t="str">
        <f t="shared" si="123"/>
        <v xml:space="preserve">\I: </v>
      </c>
      <c r="E140" s="11" t="s">
        <v>72</v>
      </c>
      <c r="F140" s="6" t="str">
        <f t="shared" si="101"/>
        <v>CZ</v>
      </c>
      <c r="G140" s="22" t="str">
        <f t="shared" si="124"/>
        <v>CAP_BND</v>
      </c>
      <c r="H140" s="6" t="s">
        <v>42</v>
      </c>
      <c r="I140" s="63">
        <f t="shared" si="120"/>
        <v>0</v>
      </c>
      <c r="J140" s="63">
        <f t="shared" si="121"/>
        <v>0</v>
      </c>
      <c r="K140" s="63">
        <f t="shared" si="122"/>
        <v>0</v>
      </c>
      <c r="L140" s="32"/>
      <c r="M140" s="32"/>
      <c r="N140" s="32" t="s">
        <v>171</v>
      </c>
      <c r="O140" s="32" t="s">
        <v>171</v>
      </c>
      <c r="P140" s="32" t="s">
        <v>171</v>
      </c>
    </row>
    <row r="141" spans="2:16">
      <c r="B141" s="60">
        <v>160</v>
      </c>
      <c r="C141" s="61" t="s">
        <v>21</v>
      </c>
      <c r="D141" s="5" t="str">
        <f t="shared" si="123"/>
        <v xml:space="preserve">\I: </v>
      </c>
      <c r="E141" s="61" t="s">
        <v>170</v>
      </c>
      <c r="F141" s="5" t="str">
        <f t="shared" si="101"/>
        <v>CZ</v>
      </c>
      <c r="G141" s="36" t="str">
        <f t="shared" si="124"/>
        <v>CAP_BND</v>
      </c>
      <c r="H141" s="5" t="s">
        <v>169</v>
      </c>
      <c r="I141" s="64">
        <f t="shared" si="120"/>
        <v>0</v>
      </c>
      <c r="J141" s="64">
        <f t="shared" si="121"/>
        <v>0</v>
      </c>
      <c r="K141" s="64">
        <f t="shared" si="122"/>
        <v>0</v>
      </c>
      <c r="L141" s="32"/>
      <c r="M141" s="32"/>
      <c r="N141" s="40" t="s">
        <v>171</v>
      </c>
      <c r="O141" s="40" t="s">
        <v>171</v>
      </c>
      <c r="P141" s="40" t="s">
        <v>171</v>
      </c>
    </row>
    <row r="142" spans="2:16">
      <c r="B142" s="26">
        <v>9</v>
      </c>
      <c r="C142" t="s">
        <v>1</v>
      </c>
      <c r="D142" s="6" t="str">
        <f t="shared" si="123"/>
        <v xml:space="preserve">\I: </v>
      </c>
      <c r="E142" s="11" t="s">
        <v>70</v>
      </c>
      <c r="F142" s="34" t="s">
        <v>106</v>
      </c>
      <c r="G142" s="22" t="str">
        <f>$G$7</f>
        <v>CAP_BND</v>
      </c>
      <c r="H142" s="22" t="s">
        <v>40</v>
      </c>
      <c r="I142" s="63">
        <f>IF(N142="",0,N142)</f>
        <v>0</v>
      </c>
      <c r="J142" s="63">
        <f>IF(O142="",0,O142)</f>
        <v>0</v>
      </c>
      <c r="K142" s="63">
        <f>IF(P142="",0,P142)</f>
        <v>0</v>
      </c>
      <c r="L142" s="32"/>
      <c r="M142" s="32"/>
      <c r="N142" s="32" t="s">
        <v>171</v>
      </c>
      <c r="O142" s="32" t="s">
        <v>171</v>
      </c>
      <c r="P142" s="32" t="s">
        <v>171</v>
      </c>
    </row>
    <row r="143" spans="2:16">
      <c r="B143" s="26"/>
      <c r="C143" s="23" t="s">
        <v>92</v>
      </c>
      <c r="D143" s="6" t="str">
        <f t="shared" si="123"/>
        <v>ELE</v>
      </c>
      <c r="E143" s="11" t="s">
        <v>71</v>
      </c>
      <c r="F143" s="6" t="str">
        <f>F142</f>
        <v>DE</v>
      </c>
      <c r="G143" s="22" t="str">
        <f>$G$7</f>
        <v>CAP_BND</v>
      </c>
      <c r="H143" t="s">
        <v>41</v>
      </c>
      <c r="I143" s="43">
        <f>IF(SUM(I144:I146)="",0,SUM(I144:I146))</f>
        <v>18215.45</v>
      </c>
      <c r="J143" s="43">
        <f t="shared" ref="J143" si="125">IF(SUM(J144:J146)="",0,SUM(J144:J146))</f>
        <v>21259.55</v>
      </c>
      <c r="K143" s="43">
        <f t="shared" ref="K143" si="126">IF(SUM(K144:K146)="",0,SUM(K144:K146))</f>
        <v>19041.599999999999</v>
      </c>
      <c r="L143" s="32"/>
      <c r="M143" s="32"/>
      <c r="N143" s="32"/>
      <c r="O143" s="32"/>
      <c r="P143" s="32"/>
    </row>
    <row r="144" spans="2:16">
      <c r="B144" s="26">
        <v>14</v>
      </c>
      <c r="C144" s="30" t="s">
        <v>2</v>
      </c>
      <c r="D144" s="6" t="s">
        <v>90</v>
      </c>
      <c r="E144" s="26"/>
      <c r="F144" s="6" t="str">
        <f t="shared" ref="F144:F168" si="127">F143</f>
        <v>DE</v>
      </c>
      <c r="G144" s="6" t="s">
        <v>90</v>
      </c>
      <c r="H144" s="28"/>
      <c r="I144" s="33">
        <f>IF(N144="",0,N144)</f>
        <v>4074.3</v>
      </c>
      <c r="J144" s="33">
        <f t="shared" ref="J144:J146" si="128">IF(O144="",0,O144)</f>
        <v>6400.3</v>
      </c>
      <c r="K144" s="33">
        <f t="shared" ref="K144:K146" si="129">IF(P144="",0,P144)</f>
        <v>6400.3</v>
      </c>
      <c r="L144" s="33"/>
      <c r="M144" s="33"/>
      <c r="N144" s="32">
        <v>4074.3</v>
      </c>
      <c r="O144" s="32">
        <v>6400.3</v>
      </c>
      <c r="P144" s="32">
        <v>6400.3</v>
      </c>
    </row>
    <row r="145" spans="2:16">
      <c r="B145" s="26">
        <v>19</v>
      </c>
      <c r="C145" s="30" t="s">
        <v>99</v>
      </c>
      <c r="D145" s="6" t="s">
        <v>90</v>
      </c>
      <c r="E145" s="26"/>
      <c r="F145" s="6" t="str">
        <f t="shared" si="127"/>
        <v>DE</v>
      </c>
      <c r="G145" s="6" t="s">
        <v>90</v>
      </c>
      <c r="H145" s="28"/>
      <c r="I145" s="33">
        <f t="shared" ref="I145:I146" si="130">IF(N145="",0,N145)</f>
        <v>0</v>
      </c>
      <c r="J145" s="33">
        <f t="shared" si="128"/>
        <v>0</v>
      </c>
      <c r="K145" s="33">
        <f t="shared" si="129"/>
        <v>0</v>
      </c>
      <c r="L145" s="33"/>
      <c r="M145" s="33"/>
      <c r="N145" s="32" t="s">
        <v>171</v>
      </c>
      <c r="O145" s="32" t="s">
        <v>171</v>
      </c>
      <c r="P145" s="32" t="s">
        <v>171</v>
      </c>
    </row>
    <row r="146" spans="2:16">
      <c r="B146" s="26">
        <v>24</v>
      </c>
      <c r="C146" s="30" t="s">
        <v>4</v>
      </c>
      <c r="D146" s="6" t="s">
        <v>90</v>
      </c>
      <c r="E146" s="26"/>
      <c r="F146" s="6" t="str">
        <f t="shared" si="127"/>
        <v>DE</v>
      </c>
      <c r="G146" s="6" t="s">
        <v>90</v>
      </c>
      <c r="H146" s="28"/>
      <c r="I146" s="33">
        <f t="shared" si="130"/>
        <v>14141.15</v>
      </c>
      <c r="J146" s="33">
        <f t="shared" si="128"/>
        <v>14859.25</v>
      </c>
      <c r="K146" s="33">
        <f t="shared" si="129"/>
        <v>12641.3</v>
      </c>
      <c r="L146" s="33"/>
      <c r="M146" s="33"/>
      <c r="N146" s="32">
        <v>14141.15</v>
      </c>
      <c r="O146" s="32">
        <v>14859.25</v>
      </c>
      <c r="P146" s="32">
        <v>12641.3</v>
      </c>
    </row>
    <row r="147" spans="2:16">
      <c r="B147" s="26"/>
      <c r="C147" s="23" t="s">
        <v>92</v>
      </c>
      <c r="D147" s="6" t="str">
        <f>IF(SUM(I147:K147)=0,"\I: ","ELE")</f>
        <v>ELE</v>
      </c>
      <c r="E147" s="11" t="s">
        <v>75</v>
      </c>
      <c r="F147" s="6" t="str">
        <f t="shared" si="127"/>
        <v>DE</v>
      </c>
      <c r="G147" s="22" t="str">
        <f>$G$7</f>
        <v>CAP_BND</v>
      </c>
      <c r="H147" t="s">
        <v>45</v>
      </c>
      <c r="I147" s="43">
        <f>IF(SUM(I148:I150)="",0,SUM(I148:I150))</f>
        <v>22876.800000000003</v>
      </c>
      <c r="J147" s="43">
        <f t="shared" ref="J147" si="131">IF(SUM(J148:J150)="",0,SUM(J148:J150))</f>
        <v>22598.7</v>
      </c>
      <c r="K147" s="43">
        <f t="shared" ref="K147" si="132">IF(SUM(K148:K150)="",0,SUM(K148:K150))</f>
        <v>18786.2</v>
      </c>
      <c r="L147" s="32"/>
      <c r="M147" s="32"/>
      <c r="N147" s="32">
        <v>22876.800000000003</v>
      </c>
      <c r="O147" s="32">
        <v>22598.7</v>
      </c>
      <c r="P147" s="32"/>
    </row>
    <row r="148" spans="2:16">
      <c r="B148" s="26">
        <v>35</v>
      </c>
      <c r="C148" s="30" t="s">
        <v>2</v>
      </c>
      <c r="D148" s="6" t="s">
        <v>90</v>
      </c>
      <c r="E148" s="26"/>
      <c r="F148" s="6" t="str">
        <f t="shared" si="127"/>
        <v>DE</v>
      </c>
      <c r="G148" s="6" t="s">
        <v>90</v>
      </c>
      <c r="H148" s="28"/>
      <c r="I148" s="33">
        <f>IF(N148="",0,N148)</f>
        <v>8757</v>
      </c>
      <c r="J148" s="33">
        <f t="shared" ref="J148:J152" si="133">IF(O148="",0,O148)</f>
        <v>8757</v>
      </c>
      <c r="K148" s="33">
        <f t="shared" ref="K148:K152" si="134">IF(P148="",0,P148)</f>
        <v>8757</v>
      </c>
      <c r="L148" s="33"/>
      <c r="M148" s="33"/>
      <c r="N148" s="32">
        <v>8757</v>
      </c>
      <c r="O148" s="32">
        <v>8757</v>
      </c>
      <c r="P148" s="32">
        <v>8757</v>
      </c>
    </row>
    <row r="149" spans="2:16">
      <c r="B149" s="26">
        <v>40</v>
      </c>
      <c r="C149" s="30" t="s">
        <v>99</v>
      </c>
      <c r="D149" s="6" t="s">
        <v>90</v>
      </c>
      <c r="E149" s="26"/>
      <c r="F149" s="6" t="str">
        <f t="shared" si="127"/>
        <v>DE</v>
      </c>
      <c r="G149" s="6" t="s">
        <v>90</v>
      </c>
      <c r="H149" s="28"/>
      <c r="I149" s="33">
        <f t="shared" ref="I149:I152" si="135">IF(N149="",0,N149)</f>
        <v>0</v>
      </c>
      <c r="J149" s="33">
        <f t="shared" si="133"/>
        <v>0</v>
      </c>
      <c r="K149" s="33">
        <f t="shared" si="134"/>
        <v>0</v>
      </c>
      <c r="L149" s="33"/>
      <c r="M149" s="33"/>
      <c r="N149" s="32" t="s">
        <v>171</v>
      </c>
      <c r="O149" s="32" t="s">
        <v>171</v>
      </c>
      <c r="P149" s="32" t="s">
        <v>171</v>
      </c>
    </row>
    <row r="150" spans="2:16">
      <c r="B150" s="26">
        <v>45</v>
      </c>
      <c r="C150" s="30" t="s">
        <v>4</v>
      </c>
      <c r="D150" s="6" t="s">
        <v>90</v>
      </c>
      <c r="E150" s="26"/>
      <c r="F150" s="6" t="str">
        <f t="shared" si="127"/>
        <v>DE</v>
      </c>
      <c r="G150" s="6" t="s">
        <v>90</v>
      </c>
      <c r="H150" s="28"/>
      <c r="I150" s="33">
        <f t="shared" si="135"/>
        <v>14119.800000000001</v>
      </c>
      <c r="J150" s="33">
        <f t="shared" si="133"/>
        <v>13841.7</v>
      </c>
      <c r="K150" s="33">
        <f t="shared" si="134"/>
        <v>10029.200000000001</v>
      </c>
      <c r="L150" s="33"/>
      <c r="M150" s="33"/>
      <c r="N150" s="32">
        <v>14119.800000000001</v>
      </c>
      <c r="O150" s="32">
        <v>13841.7</v>
      </c>
      <c r="P150" s="32">
        <v>10029.200000000001</v>
      </c>
    </row>
    <row r="151" spans="2:16">
      <c r="B151" s="31">
        <v>51</v>
      </c>
      <c r="C151" t="s">
        <v>7</v>
      </c>
      <c r="D151" s="6" t="str">
        <f>IF(SUM(I151:K151)=0,"\I: ","ELE")</f>
        <v>ELE</v>
      </c>
      <c r="E151" s="11" t="s">
        <v>76</v>
      </c>
      <c r="F151" s="6" t="str">
        <f t="shared" si="127"/>
        <v>DE</v>
      </c>
      <c r="G151" s="22" t="str">
        <f t="shared" ref="G151:G153" si="136">$G$7</f>
        <v>CAP_BND</v>
      </c>
      <c r="H151" t="s">
        <v>46</v>
      </c>
      <c r="I151" s="63">
        <f t="shared" si="135"/>
        <v>5520.5</v>
      </c>
      <c r="J151" s="63">
        <f t="shared" si="133"/>
        <v>7925.1</v>
      </c>
      <c r="K151" s="63">
        <f t="shared" si="134"/>
        <v>7836.5000000000009</v>
      </c>
      <c r="L151" s="32"/>
      <c r="M151" s="32"/>
      <c r="N151" s="32">
        <v>5520.5</v>
      </c>
      <c r="O151" s="32">
        <v>7925.1</v>
      </c>
      <c r="P151" s="32">
        <v>7836.5000000000009</v>
      </c>
    </row>
    <row r="152" spans="2:16">
      <c r="B152" s="26">
        <v>56</v>
      </c>
      <c r="C152" t="s">
        <v>8</v>
      </c>
      <c r="D152" s="6" t="str">
        <f>IF(SUM(I152:K152)=0,"\I: ","ELE")</f>
        <v>ELE</v>
      </c>
      <c r="E152" s="11" t="s">
        <v>77</v>
      </c>
      <c r="F152" s="6" t="str">
        <f t="shared" si="127"/>
        <v>DE</v>
      </c>
      <c r="G152" s="22" t="str">
        <f t="shared" si="136"/>
        <v>CAP_BND</v>
      </c>
      <c r="H152" t="s">
        <v>47</v>
      </c>
      <c r="I152" s="63">
        <f t="shared" si="135"/>
        <v>2084.7999999999997</v>
      </c>
      <c r="J152" s="63">
        <f t="shared" si="133"/>
        <v>1888.5499999999995</v>
      </c>
      <c r="K152" s="63">
        <f t="shared" si="134"/>
        <v>930</v>
      </c>
      <c r="L152" s="32"/>
      <c r="M152" s="32"/>
      <c r="N152" s="32">
        <v>2084.7999999999997</v>
      </c>
      <c r="O152" s="32">
        <v>1888.5499999999995</v>
      </c>
      <c r="P152" s="32">
        <v>930</v>
      </c>
    </row>
    <row r="153" spans="2:16">
      <c r="B153" s="26"/>
      <c r="C153" s="23" t="s">
        <v>93</v>
      </c>
      <c r="D153" s="6" t="str">
        <f>IF(SUM(I153:K153)=0,"\I: ","ELE")</f>
        <v>ELE</v>
      </c>
      <c r="E153" s="11" t="s">
        <v>78</v>
      </c>
      <c r="F153" s="6" t="str">
        <f t="shared" si="127"/>
        <v>DE</v>
      </c>
      <c r="G153" s="22" t="str">
        <f t="shared" si="136"/>
        <v>CAP_BND</v>
      </c>
      <c r="H153" t="s">
        <v>48</v>
      </c>
      <c r="I153" s="43">
        <f t="shared" ref="I153" si="137">IF(SUM(I154:I156)="",0,SUM(I154:I156))</f>
        <v>7884.59</v>
      </c>
      <c r="J153" s="43">
        <f t="shared" ref="J153" si="138">IF(SUM(J154:J156)="",0,SUM(J154:J156))</f>
        <v>7576.4000000000005</v>
      </c>
      <c r="K153" s="43">
        <f t="shared" ref="K153" si="139">IF(SUM(K154:K156)="",0,SUM(K154:K156))</f>
        <v>5666.45</v>
      </c>
      <c r="L153" s="32"/>
      <c r="M153" s="32"/>
      <c r="N153" s="32"/>
      <c r="O153" s="32"/>
      <c r="P153" s="32"/>
    </row>
    <row r="154" spans="2:16">
      <c r="B154" s="26">
        <v>61</v>
      </c>
      <c r="C154" s="29" t="s">
        <v>4</v>
      </c>
      <c r="D154" s="6" t="s">
        <v>90</v>
      </c>
      <c r="E154" s="27"/>
      <c r="F154" s="6" t="str">
        <f t="shared" si="127"/>
        <v>DE</v>
      </c>
      <c r="G154" s="6" t="s">
        <v>90</v>
      </c>
      <c r="H154" s="28"/>
      <c r="I154" s="33">
        <f t="shared" ref="I154:I159" si="140">IF(N154="",0,N154)</f>
        <v>6360.29</v>
      </c>
      <c r="J154" s="33">
        <f t="shared" ref="J154:J159" si="141">IF(O154="",0,O154)</f>
        <v>6204.55</v>
      </c>
      <c r="K154" s="33">
        <f t="shared" ref="K154:K159" si="142">IF(P154="",0,P154)</f>
        <v>4855.5</v>
      </c>
      <c r="L154" s="33"/>
      <c r="M154" s="33"/>
      <c r="N154" s="32">
        <v>6360.29</v>
      </c>
      <c r="O154" s="32">
        <v>6204.55</v>
      </c>
      <c r="P154" s="32">
        <v>4855.5</v>
      </c>
    </row>
    <row r="155" spans="2:16">
      <c r="B155" s="26">
        <v>71</v>
      </c>
      <c r="C155" s="29" t="s">
        <v>10</v>
      </c>
      <c r="D155" s="6" t="s">
        <v>90</v>
      </c>
      <c r="E155" s="27"/>
      <c r="F155" s="6" t="str">
        <f t="shared" si="127"/>
        <v>DE</v>
      </c>
      <c r="G155" s="6" t="s">
        <v>90</v>
      </c>
      <c r="H155" s="28"/>
      <c r="I155" s="33">
        <f t="shared" si="140"/>
        <v>1407.7</v>
      </c>
      <c r="J155" s="33">
        <f t="shared" si="141"/>
        <v>1255.25</v>
      </c>
      <c r="K155" s="33">
        <f t="shared" si="142"/>
        <v>810.95</v>
      </c>
      <c r="L155" s="33"/>
      <c r="M155" s="33"/>
      <c r="N155" s="32">
        <v>1407.7</v>
      </c>
      <c r="O155" s="32">
        <v>1255.25</v>
      </c>
      <c r="P155" s="32">
        <v>810.95</v>
      </c>
    </row>
    <row r="156" spans="2:16">
      <c r="B156" s="26">
        <v>76</v>
      </c>
      <c r="C156" s="29" t="s">
        <v>101</v>
      </c>
      <c r="D156" s="6" t="s">
        <v>90</v>
      </c>
      <c r="E156" s="27"/>
      <c r="F156" s="6" t="str">
        <f t="shared" si="127"/>
        <v>DE</v>
      </c>
      <c r="G156" s="6" t="s">
        <v>90</v>
      </c>
      <c r="H156" s="28"/>
      <c r="I156" s="33">
        <f t="shared" si="140"/>
        <v>116.6</v>
      </c>
      <c r="J156" s="33">
        <f t="shared" si="141"/>
        <v>116.6</v>
      </c>
      <c r="K156" s="33">
        <f t="shared" si="142"/>
        <v>0</v>
      </c>
      <c r="L156" s="33"/>
      <c r="M156" s="33"/>
      <c r="N156" s="32">
        <v>116.6</v>
      </c>
      <c r="O156" s="32">
        <v>116.6</v>
      </c>
      <c r="P156" s="32" t="s">
        <v>171</v>
      </c>
    </row>
    <row r="157" spans="2:16">
      <c r="B157" s="26">
        <v>81</v>
      </c>
      <c r="C157" t="s">
        <v>12</v>
      </c>
      <c r="D157" s="6" t="str">
        <f>IF(SUM(I157:K157)=0,"\I: ","ELE")</f>
        <v>ELE</v>
      </c>
      <c r="E157" s="11" t="s">
        <v>74</v>
      </c>
      <c r="F157" s="6" t="str">
        <f t="shared" si="127"/>
        <v>DE</v>
      </c>
      <c r="G157" s="22" t="str">
        <f t="shared" ref="G157:G160" si="143">$G$7</f>
        <v>CAP_BND</v>
      </c>
      <c r="H157" t="s">
        <v>44</v>
      </c>
      <c r="I157" s="63">
        <f t="shared" si="140"/>
        <v>1766.89</v>
      </c>
      <c r="J157" s="63">
        <f t="shared" si="141"/>
        <v>1697.365</v>
      </c>
      <c r="K157" s="63">
        <f t="shared" si="142"/>
        <v>279</v>
      </c>
      <c r="L157" s="32"/>
      <c r="M157" s="32"/>
      <c r="N157" s="32">
        <v>1766.89</v>
      </c>
      <c r="O157" s="32">
        <v>1697.365</v>
      </c>
      <c r="P157" s="32">
        <v>279</v>
      </c>
    </row>
    <row r="158" spans="2:16">
      <c r="B158" s="26">
        <v>102</v>
      </c>
      <c r="C158" t="s">
        <v>13</v>
      </c>
      <c r="D158" s="6" t="str">
        <f>IF(SUM(I158:K158)=0,"\I: ","ELE")</f>
        <v>ELE</v>
      </c>
      <c r="E158" s="11" t="s">
        <v>73</v>
      </c>
      <c r="F158" s="6" t="str">
        <f t="shared" si="127"/>
        <v>DE</v>
      </c>
      <c r="G158" s="22" t="str">
        <f t="shared" si="143"/>
        <v>CAP_BND</v>
      </c>
      <c r="H158" t="s">
        <v>43</v>
      </c>
      <c r="I158" s="63">
        <f t="shared" si="140"/>
        <v>1659.5650000000001</v>
      </c>
      <c r="J158" s="63">
        <f t="shared" si="141"/>
        <v>1637.125</v>
      </c>
      <c r="K158" s="63">
        <f t="shared" si="142"/>
        <v>323.82500000000005</v>
      </c>
      <c r="L158" s="32"/>
      <c r="M158" s="32"/>
      <c r="N158" s="32">
        <v>1659.5650000000001</v>
      </c>
      <c r="O158" s="32">
        <v>1637.125</v>
      </c>
      <c r="P158" s="32">
        <v>323.82500000000005</v>
      </c>
    </row>
    <row r="159" spans="2:16">
      <c r="B159" s="26">
        <v>119</v>
      </c>
      <c r="C159" t="s">
        <v>1</v>
      </c>
      <c r="D159" s="6" t="str">
        <f>IF(SUM(I159:K159)=0,"\I: ","ELE")</f>
        <v xml:space="preserve">\I: </v>
      </c>
      <c r="E159" s="11" t="s">
        <v>68</v>
      </c>
      <c r="F159" s="6" t="str">
        <f t="shared" si="127"/>
        <v>DE</v>
      </c>
      <c r="G159" s="22" t="str">
        <f t="shared" si="143"/>
        <v>CAP_BND</v>
      </c>
      <c r="H159" s="6" t="s">
        <v>38</v>
      </c>
      <c r="I159" s="63">
        <f t="shared" si="140"/>
        <v>0</v>
      </c>
      <c r="J159" s="63">
        <f t="shared" si="141"/>
        <v>0</v>
      </c>
      <c r="K159" s="63">
        <f t="shared" si="142"/>
        <v>0</v>
      </c>
      <c r="L159" s="32"/>
      <c r="M159" s="32"/>
      <c r="N159" s="32" t="s">
        <v>171</v>
      </c>
      <c r="O159" s="32" t="s">
        <v>171</v>
      </c>
      <c r="P159" s="32" t="s">
        <v>171</v>
      </c>
    </row>
    <row r="160" spans="2:16">
      <c r="B160" s="26"/>
      <c r="C160" t="s">
        <v>168</v>
      </c>
      <c r="D160" s="6" t="str">
        <f>IF(SUM(I160:K160)=0,"\I: ","ELE")</f>
        <v>ELE</v>
      </c>
      <c r="E160" s="11" t="s">
        <v>69</v>
      </c>
      <c r="F160" s="6" t="str">
        <f t="shared" si="127"/>
        <v>DE</v>
      </c>
      <c r="G160" s="22" t="str">
        <f t="shared" si="143"/>
        <v>CAP_BND</v>
      </c>
      <c r="H160" s="59" t="s">
        <v>39</v>
      </c>
      <c r="I160" s="43">
        <f>IF(SUM(I161:I162)="",0,SUM(I161:I162))</f>
        <v>745.62099999999998</v>
      </c>
      <c r="J160" s="43">
        <f t="shared" ref="J160" si="144">IF(SUM(J161:J162)="",0,SUM(J161:J162))</f>
        <v>744.43100000000004</v>
      </c>
      <c r="K160" s="43">
        <f t="shared" ref="K160" si="145">IF(SUM(K161:K162)="",0,SUM(K161:K162))</f>
        <v>679.83100000000002</v>
      </c>
      <c r="L160" s="32"/>
      <c r="M160" s="32"/>
      <c r="N160" s="32"/>
      <c r="O160" s="32"/>
      <c r="P160" s="32"/>
    </row>
    <row r="161" spans="2:16">
      <c r="B161" s="26">
        <v>124</v>
      </c>
      <c r="C161" t="s">
        <v>3</v>
      </c>
      <c r="D161" s="6" t="s">
        <v>90</v>
      </c>
      <c r="E161" s="11"/>
      <c r="F161" s="6" t="str">
        <f t="shared" si="127"/>
        <v>DE</v>
      </c>
      <c r="G161" s="6" t="s">
        <v>90</v>
      </c>
      <c r="H161" s="6"/>
      <c r="I161" s="33">
        <f t="shared" ref="I161:I168" si="146">IF(N161="",0,N161)</f>
        <v>706.82100000000003</v>
      </c>
      <c r="J161" s="33">
        <f t="shared" ref="J161:J168" si="147">IF(O161="",0,O161)</f>
        <v>705.63100000000009</v>
      </c>
      <c r="K161" s="33">
        <f t="shared" ref="K161:K168" si="148">IF(P161="",0,P161)</f>
        <v>641.03100000000006</v>
      </c>
      <c r="L161" s="32"/>
      <c r="M161" s="32"/>
      <c r="N161" s="32">
        <v>706.82100000000003</v>
      </c>
      <c r="O161" s="32">
        <v>705.63100000000009</v>
      </c>
      <c r="P161" s="32">
        <v>641.03100000000006</v>
      </c>
    </row>
    <row r="162" spans="2:16">
      <c r="B162" s="26">
        <v>129</v>
      </c>
      <c r="C162" t="s">
        <v>4</v>
      </c>
      <c r="D162" s="6" t="s">
        <v>90</v>
      </c>
      <c r="E162" s="11"/>
      <c r="F162" s="6" t="str">
        <f t="shared" si="127"/>
        <v>DE</v>
      </c>
      <c r="G162" s="6" t="s">
        <v>90</v>
      </c>
      <c r="H162" s="6"/>
      <c r="I162" s="33">
        <f t="shared" si="146"/>
        <v>38.799999999999997</v>
      </c>
      <c r="J162" s="33">
        <f t="shared" si="147"/>
        <v>38.799999999999997</v>
      </c>
      <c r="K162" s="33">
        <f t="shared" si="148"/>
        <v>38.799999999999997</v>
      </c>
      <c r="L162" s="32"/>
      <c r="M162" s="32"/>
      <c r="N162" s="32">
        <v>38.799999999999997</v>
      </c>
      <c r="O162" s="32">
        <v>38.799999999999997</v>
      </c>
      <c r="P162" s="32">
        <v>38.799999999999997</v>
      </c>
    </row>
    <row r="163" spans="2:16">
      <c r="B163" s="26">
        <v>135</v>
      </c>
      <c r="C163" s="11" t="s">
        <v>16</v>
      </c>
      <c r="D163" s="6" t="str">
        <f t="shared" ref="D163:D170" si="149">IF(SUM(I163:K163)=0,"\I: ","ELE")</f>
        <v>ELE</v>
      </c>
      <c r="E163" s="11" t="s">
        <v>82</v>
      </c>
      <c r="F163" s="6" t="str">
        <f t="shared" si="127"/>
        <v>DE</v>
      </c>
      <c r="G163" s="22" t="str">
        <f t="shared" ref="G163:G168" si="150">$G$7</f>
        <v>CAP_BND</v>
      </c>
      <c r="H163" s="6" t="s">
        <v>52</v>
      </c>
      <c r="I163" s="63">
        <f t="shared" si="146"/>
        <v>26717.7</v>
      </c>
      <c r="J163" s="63">
        <f t="shared" si="147"/>
        <v>41285.1</v>
      </c>
      <c r="K163" s="63">
        <f t="shared" si="148"/>
        <v>50423.92</v>
      </c>
      <c r="L163" s="32"/>
      <c r="M163" s="32"/>
      <c r="N163" s="32">
        <v>26717.7</v>
      </c>
      <c r="O163" s="32">
        <v>41285.1</v>
      </c>
      <c r="P163" s="32">
        <v>50423.92</v>
      </c>
    </row>
    <row r="164" spans="2:16">
      <c r="B164" s="26">
        <v>140</v>
      </c>
      <c r="C164" s="11" t="s">
        <v>17</v>
      </c>
      <c r="D164" s="6" t="str">
        <f t="shared" si="149"/>
        <v>ELE</v>
      </c>
      <c r="E164" s="11" t="s">
        <v>81</v>
      </c>
      <c r="F164" s="6" t="str">
        <f t="shared" si="127"/>
        <v>DE</v>
      </c>
      <c r="G164" s="22" t="str">
        <f t="shared" si="150"/>
        <v>CAP_BND</v>
      </c>
      <c r="H164" s="6" t="s">
        <v>51</v>
      </c>
      <c r="I164" s="63">
        <f t="shared" si="146"/>
        <v>185.10000000000002</v>
      </c>
      <c r="J164" s="63">
        <f t="shared" si="147"/>
        <v>3293.8</v>
      </c>
      <c r="K164" s="63">
        <f t="shared" si="148"/>
        <v>6525.06</v>
      </c>
      <c r="L164" s="32"/>
      <c r="M164" s="32"/>
      <c r="N164" s="32">
        <v>185.10000000000002</v>
      </c>
      <c r="O164" s="32">
        <v>3293.8</v>
      </c>
      <c r="P164" s="32">
        <v>6525.06</v>
      </c>
    </row>
    <row r="165" spans="2:16">
      <c r="B165" s="26">
        <v>145</v>
      </c>
      <c r="C165" s="11" t="s">
        <v>18</v>
      </c>
      <c r="D165" s="6" t="str">
        <f t="shared" si="149"/>
        <v>ELE</v>
      </c>
      <c r="E165" s="11" t="s">
        <v>79</v>
      </c>
      <c r="F165" s="6" t="str">
        <f t="shared" si="127"/>
        <v>DE</v>
      </c>
      <c r="G165" s="22" t="str">
        <f t="shared" si="150"/>
        <v>CAP_BND</v>
      </c>
      <c r="H165" s="6" t="s">
        <v>49</v>
      </c>
      <c r="I165" s="63">
        <f t="shared" si="146"/>
        <v>18005</v>
      </c>
      <c r="J165" s="63">
        <f t="shared" si="147"/>
        <v>39243</v>
      </c>
      <c r="K165" s="63">
        <f t="shared" si="148"/>
        <v>42393.98</v>
      </c>
      <c r="L165" s="32"/>
      <c r="M165" s="32"/>
      <c r="N165" s="32">
        <v>18005</v>
      </c>
      <c r="O165" s="32">
        <v>39243</v>
      </c>
      <c r="P165" s="32">
        <v>42393.98</v>
      </c>
    </row>
    <row r="166" spans="2:16">
      <c r="B166" s="26">
        <v>150</v>
      </c>
      <c r="C166" s="11" t="s">
        <v>19</v>
      </c>
      <c r="D166" s="6" t="str">
        <f t="shared" si="149"/>
        <v>ELE</v>
      </c>
      <c r="E166" s="11" t="s">
        <v>80</v>
      </c>
      <c r="F166" s="6" t="str">
        <f t="shared" si="127"/>
        <v>DE</v>
      </c>
      <c r="G166" s="22" t="str">
        <f t="shared" si="150"/>
        <v>CAP_BND</v>
      </c>
      <c r="H166" s="6" t="s">
        <v>50</v>
      </c>
      <c r="I166" s="63">
        <f t="shared" si="146"/>
        <v>1.5</v>
      </c>
      <c r="J166" s="63">
        <f t="shared" si="147"/>
        <v>1.5</v>
      </c>
      <c r="K166" s="63">
        <f t="shared" si="148"/>
        <v>1.5</v>
      </c>
      <c r="L166" s="32"/>
      <c r="M166" s="32"/>
      <c r="N166" s="32">
        <v>1.5</v>
      </c>
      <c r="O166" s="32">
        <v>1.5</v>
      </c>
      <c r="P166" s="32">
        <v>1.5</v>
      </c>
    </row>
    <row r="167" spans="2:16">
      <c r="B167" s="26">
        <v>155</v>
      </c>
      <c r="C167" s="11" t="s">
        <v>20</v>
      </c>
      <c r="D167" s="6" t="str">
        <f t="shared" si="149"/>
        <v>ELE</v>
      </c>
      <c r="E167" s="11" t="s">
        <v>72</v>
      </c>
      <c r="F167" s="6" t="str">
        <f t="shared" si="127"/>
        <v>DE</v>
      </c>
      <c r="G167" s="22" t="str">
        <f t="shared" si="150"/>
        <v>CAP_BND</v>
      </c>
      <c r="H167" s="6" t="s">
        <v>42</v>
      </c>
      <c r="I167" s="63">
        <f t="shared" si="146"/>
        <v>7.0500000000000007</v>
      </c>
      <c r="J167" s="63">
        <f t="shared" si="147"/>
        <v>25.700000000000003</v>
      </c>
      <c r="K167" s="63">
        <f t="shared" si="148"/>
        <v>25.700000000000003</v>
      </c>
      <c r="L167" s="32"/>
      <c r="M167" s="32"/>
      <c r="N167" s="32">
        <v>7.0500000000000007</v>
      </c>
      <c r="O167" s="32">
        <v>25.700000000000003</v>
      </c>
      <c r="P167" s="32">
        <v>25.700000000000003</v>
      </c>
    </row>
    <row r="168" spans="2:16">
      <c r="B168" s="60">
        <v>160</v>
      </c>
      <c r="C168" s="61" t="s">
        <v>21</v>
      </c>
      <c r="D168" s="5" t="str">
        <f t="shared" si="149"/>
        <v xml:space="preserve">\I: </v>
      </c>
      <c r="E168" s="61" t="s">
        <v>170</v>
      </c>
      <c r="F168" s="5" t="str">
        <f t="shared" si="127"/>
        <v>DE</v>
      </c>
      <c r="G168" s="36" t="str">
        <f t="shared" si="150"/>
        <v>CAP_BND</v>
      </c>
      <c r="H168" s="5" t="s">
        <v>169</v>
      </c>
      <c r="I168" s="64">
        <f t="shared" si="146"/>
        <v>0</v>
      </c>
      <c r="J168" s="64">
        <f t="shared" si="147"/>
        <v>0</v>
      </c>
      <c r="K168" s="64">
        <f t="shared" si="148"/>
        <v>0</v>
      </c>
      <c r="L168" s="32"/>
      <c r="M168" s="32"/>
      <c r="N168" s="40" t="s">
        <v>171</v>
      </c>
      <c r="O168" s="40" t="s">
        <v>171</v>
      </c>
      <c r="P168" s="40" t="s">
        <v>171</v>
      </c>
    </row>
    <row r="169" spans="2:16">
      <c r="B169" s="26">
        <v>9</v>
      </c>
      <c r="C169" t="s">
        <v>1</v>
      </c>
      <c r="D169" s="6" t="str">
        <f t="shared" si="149"/>
        <v xml:space="preserve">\I: </v>
      </c>
      <c r="E169" s="11" t="s">
        <v>70</v>
      </c>
      <c r="F169" s="34" t="s">
        <v>107</v>
      </c>
      <c r="G169" s="22" t="str">
        <f>$G$7</f>
        <v>CAP_BND</v>
      </c>
      <c r="H169" s="22" t="s">
        <v>40</v>
      </c>
      <c r="I169" s="63">
        <f>IF(N169="",0,N169)</f>
        <v>0</v>
      </c>
      <c r="J169" s="63">
        <f>IF(O169="",0,O169)</f>
        <v>0</v>
      </c>
      <c r="K169" s="63">
        <f>IF(P169="",0,P169)</f>
        <v>0</v>
      </c>
      <c r="L169" s="32"/>
      <c r="M169" s="32"/>
      <c r="N169" s="32" t="s">
        <v>171</v>
      </c>
      <c r="O169" s="32" t="s">
        <v>171</v>
      </c>
      <c r="P169" s="32" t="s">
        <v>171</v>
      </c>
    </row>
    <row r="170" spans="2:16">
      <c r="B170" s="26"/>
      <c r="C170" s="23" t="s">
        <v>92</v>
      </c>
      <c r="D170" s="6" t="str">
        <f t="shared" si="149"/>
        <v>ELE</v>
      </c>
      <c r="E170" s="11" t="s">
        <v>71</v>
      </c>
      <c r="F170" s="6" t="str">
        <f>F169</f>
        <v>DK</v>
      </c>
      <c r="G170" s="22" t="str">
        <f>$G$7</f>
        <v>CAP_BND</v>
      </c>
      <c r="H170" t="s">
        <v>41</v>
      </c>
      <c r="I170" s="43">
        <f>IF(SUM(I171:I173)="",0,SUM(I171:I173))</f>
        <v>560.5</v>
      </c>
      <c r="J170" s="43">
        <f t="shared" ref="J170" si="151">IF(SUM(J171:J173)="",0,SUM(J171:J173))</f>
        <v>135.5</v>
      </c>
      <c r="K170" s="43">
        <f t="shared" ref="K170" si="152">IF(SUM(K171:K173)="",0,SUM(K171:K173))</f>
        <v>135.5</v>
      </c>
      <c r="L170" s="32"/>
      <c r="M170" s="32"/>
      <c r="N170" s="32"/>
      <c r="O170" s="32"/>
      <c r="P170" s="32"/>
    </row>
    <row r="171" spans="2:16">
      <c r="B171" s="26">
        <v>14</v>
      </c>
      <c r="C171" s="30" t="s">
        <v>2</v>
      </c>
      <c r="D171" s="6" t="s">
        <v>90</v>
      </c>
      <c r="E171" s="26"/>
      <c r="F171" s="6" t="str">
        <f t="shared" ref="F171:F195" si="153">F170</f>
        <v>DK</v>
      </c>
      <c r="G171" s="6" t="s">
        <v>90</v>
      </c>
      <c r="H171" s="28"/>
      <c r="I171" s="33">
        <f>IF(N171="",0,N171)</f>
        <v>0</v>
      </c>
      <c r="J171" s="33">
        <f t="shared" ref="J171:J173" si="154">IF(O171="",0,O171)</f>
        <v>0</v>
      </c>
      <c r="K171" s="33">
        <f t="shared" ref="K171:K173" si="155">IF(P171="",0,P171)</f>
        <v>0</v>
      </c>
      <c r="L171" s="33"/>
      <c r="M171" s="33"/>
      <c r="N171" s="32" t="s">
        <v>171</v>
      </c>
      <c r="O171" s="32" t="s">
        <v>171</v>
      </c>
      <c r="P171" s="32" t="s">
        <v>171</v>
      </c>
    </row>
    <row r="172" spans="2:16">
      <c r="B172" s="26">
        <v>19</v>
      </c>
      <c r="C172" s="30" t="s">
        <v>99</v>
      </c>
      <c r="D172" s="6" t="s">
        <v>90</v>
      </c>
      <c r="E172" s="26"/>
      <c r="F172" s="6" t="str">
        <f t="shared" si="153"/>
        <v>DK</v>
      </c>
      <c r="G172" s="6" t="s">
        <v>90</v>
      </c>
      <c r="H172" s="28"/>
      <c r="I172" s="33">
        <f t="shared" ref="I172:I173" si="156">IF(N172="",0,N172)</f>
        <v>0</v>
      </c>
      <c r="J172" s="33">
        <f t="shared" si="154"/>
        <v>0</v>
      </c>
      <c r="K172" s="33">
        <f t="shared" si="155"/>
        <v>0</v>
      </c>
      <c r="L172" s="33"/>
      <c r="M172" s="33"/>
      <c r="N172" s="32" t="s">
        <v>171</v>
      </c>
      <c r="O172" s="32" t="s">
        <v>171</v>
      </c>
      <c r="P172" s="32" t="s">
        <v>171</v>
      </c>
    </row>
    <row r="173" spans="2:16">
      <c r="B173" s="26">
        <v>24</v>
      </c>
      <c r="C173" s="30" t="s">
        <v>4</v>
      </c>
      <c r="D173" s="6" t="s">
        <v>90</v>
      </c>
      <c r="E173" s="26"/>
      <c r="F173" s="6" t="str">
        <f t="shared" si="153"/>
        <v>DK</v>
      </c>
      <c r="G173" s="6" t="s">
        <v>90</v>
      </c>
      <c r="H173" s="28"/>
      <c r="I173" s="33">
        <f t="shared" si="156"/>
        <v>560.5</v>
      </c>
      <c r="J173" s="33">
        <f t="shared" si="154"/>
        <v>135.5</v>
      </c>
      <c r="K173" s="33">
        <f t="shared" si="155"/>
        <v>135.5</v>
      </c>
      <c r="L173" s="33"/>
      <c r="M173" s="33"/>
      <c r="N173" s="32">
        <v>560.5</v>
      </c>
      <c r="O173" s="32">
        <v>135.5</v>
      </c>
      <c r="P173" s="32">
        <v>135.5</v>
      </c>
    </row>
    <row r="174" spans="2:16">
      <c r="B174" s="26"/>
      <c r="C174" s="23" t="s">
        <v>92</v>
      </c>
      <c r="D174" s="6" t="str">
        <f>IF(SUM(I174:K174)=0,"\I: ","ELE")</f>
        <v xml:space="preserve">\I: </v>
      </c>
      <c r="E174" s="11" t="s">
        <v>75</v>
      </c>
      <c r="F174" s="6" t="str">
        <f t="shared" si="153"/>
        <v>DK</v>
      </c>
      <c r="G174" s="22" t="str">
        <f>$G$7</f>
        <v>CAP_BND</v>
      </c>
      <c r="H174" t="s">
        <v>45</v>
      </c>
      <c r="I174" s="43">
        <f>IF(SUM(I175:I177)="",0,SUM(I175:I177))</f>
        <v>0</v>
      </c>
      <c r="J174" s="43">
        <f t="shared" ref="J174" si="157">IF(SUM(J175:J177)="",0,SUM(J175:J177))</f>
        <v>0</v>
      </c>
      <c r="K174" s="43">
        <f t="shared" ref="K174" si="158">IF(SUM(K175:K177)="",0,SUM(K175:K177))</f>
        <v>0</v>
      </c>
      <c r="L174" s="32"/>
      <c r="M174" s="32"/>
      <c r="N174" s="32" t="s">
        <v>171</v>
      </c>
      <c r="O174" s="32" t="s">
        <v>171</v>
      </c>
      <c r="P174" s="32"/>
    </row>
    <row r="175" spans="2:16">
      <c r="B175" s="26">
        <v>35</v>
      </c>
      <c r="C175" s="30" t="s">
        <v>2</v>
      </c>
      <c r="D175" s="6" t="s">
        <v>90</v>
      </c>
      <c r="E175" s="26"/>
      <c r="F175" s="6" t="str">
        <f t="shared" si="153"/>
        <v>DK</v>
      </c>
      <c r="G175" s="6" t="s">
        <v>90</v>
      </c>
      <c r="H175" s="28"/>
      <c r="I175" s="33">
        <f>IF(N175="",0,N175)</f>
        <v>0</v>
      </c>
      <c r="J175" s="33">
        <f t="shared" ref="J175:J179" si="159">IF(O175="",0,O175)</f>
        <v>0</v>
      </c>
      <c r="K175" s="33">
        <f t="shared" ref="K175:K179" si="160">IF(P175="",0,P175)</f>
        <v>0</v>
      </c>
      <c r="L175" s="33"/>
      <c r="M175" s="33"/>
      <c r="N175" s="32" t="s">
        <v>171</v>
      </c>
      <c r="O175" s="32" t="s">
        <v>171</v>
      </c>
      <c r="P175" s="32" t="s">
        <v>171</v>
      </c>
    </row>
    <row r="176" spans="2:16">
      <c r="B176" s="26">
        <v>40</v>
      </c>
      <c r="C176" s="30" t="s">
        <v>99</v>
      </c>
      <c r="D176" s="6" t="s">
        <v>90</v>
      </c>
      <c r="E176" s="26"/>
      <c r="F176" s="6" t="str">
        <f t="shared" si="153"/>
        <v>DK</v>
      </c>
      <c r="G176" s="6" t="s">
        <v>90</v>
      </c>
      <c r="H176" s="28"/>
      <c r="I176" s="33">
        <f t="shared" ref="I176:I179" si="161">IF(N176="",0,N176)</f>
        <v>0</v>
      </c>
      <c r="J176" s="33">
        <f t="shared" si="159"/>
        <v>0</v>
      </c>
      <c r="K176" s="33">
        <f t="shared" si="160"/>
        <v>0</v>
      </c>
      <c r="L176" s="33"/>
      <c r="M176" s="33"/>
      <c r="N176" s="32" t="s">
        <v>171</v>
      </c>
      <c r="O176" s="32" t="s">
        <v>171</v>
      </c>
      <c r="P176" s="32" t="s">
        <v>171</v>
      </c>
    </row>
    <row r="177" spans="2:16">
      <c r="B177" s="26">
        <v>45</v>
      </c>
      <c r="C177" s="30" t="s">
        <v>4</v>
      </c>
      <c r="D177" s="6" t="s">
        <v>90</v>
      </c>
      <c r="E177" s="26"/>
      <c r="F177" s="6" t="str">
        <f t="shared" si="153"/>
        <v>DK</v>
      </c>
      <c r="G177" s="6" t="s">
        <v>90</v>
      </c>
      <c r="H177" s="28"/>
      <c r="I177" s="33">
        <f t="shared" si="161"/>
        <v>0</v>
      </c>
      <c r="J177" s="33">
        <f t="shared" si="159"/>
        <v>0</v>
      </c>
      <c r="K177" s="33">
        <f t="shared" si="160"/>
        <v>0</v>
      </c>
      <c r="L177" s="33"/>
      <c r="M177" s="33"/>
      <c r="N177" s="32" t="s">
        <v>171</v>
      </c>
      <c r="O177" s="32" t="s">
        <v>171</v>
      </c>
      <c r="P177" s="32" t="s">
        <v>171</v>
      </c>
    </row>
    <row r="178" spans="2:16">
      <c r="B178" s="31">
        <v>51</v>
      </c>
      <c r="C178" t="s">
        <v>7</v>
      </c>
      <c r="D178" s="6" t="str">
        <f>IF(SUM(I178:K178)=0,"\I: ","ELE")</f>
        <v xml:space="preserve">\I: </v>
      </c>
      <c r="E178" s="11" t="s">
        <v>76</v>
      </c>
      <c r="F178" s="6" t="str">
        <f t="shared" si="153"/>
        <v>DK</v>
      </c>
      <c r="G178" s="22" t="str">
        <f t="shared" ref="G178:G180" si="162">$G$7</f>
        <v>CAP_BND</v>
      </c>
      <c r="H178" t="s">
        <v>46</v>
      </c>
      <c r="I178" s="63">
        <f t="shared" si="161"/>
        <v>0</v>
      </c>
      <c r="J178" s="63">
        <f t="shared" si="159"/>
        <v>0</v>
      </c>
      <c r="K178" s="63">
        <f t="shared" si="160"/>
        <v>0</v>
      </c>
      <c r="L178" s="32"/>
      <c r="M178" s="32"/>
      <c r="N178" s="32" t="s">
        <v>171</v>
      </c>
      <c r="O178" s="32" t="s">
        <v>171</v>
      </c>
      <c r="P178" s="32" t="s">
        <v>171</v>
      </c>
    </row>
    <row r="179" spans="2:16">
      <c r="B179" s="26">
        <v>56</v>
      </c>
      <c r="C179" t="s">
        <v>8</v>
      </c>
      <c r="D179" s="6" t="str">
        <f>IF(SUM(I179:K179)=0,"\I: ","ELE")</f>
        <v>ELE</v>
      </c>
      <c r="E179" s="11" t="s">
        <v>77</v>
      </c>
      <c r="F179" s="6" t="str">
        <f t="shared" si="153"/>
        <v>DK</v>
      </c>
      <c r="G179" s="22" t="str">
        <f t="shared" si="162"/>
        <v>CAP_BND</v>
      </c>
      <c r="H179" t="s">
        <v>47</v>
      </c>
      <c r="I179" s="63">
        <f t="shared" si="161"/>
        <v>57.5</v>
      </c>
      <c r="J179" s="63">
        <f t="shared" si="159"/>
        <v>57</v>
      </c>
      <c r="K179" s="63">
        <f t="shared" si="160"/>
        <v>57</v>
      </c>
      <c r="L179" s="32"/>
      <c r="M179" s="32"/>
      <c r="N179" s="32">
        <v>57.5</v>
      </c>
      <c r="O179" s="32">
        <v>57</v>
      </c>
      <c r="P179" s="32">
        <v>57</v>
      </c>
    </row>
    <row r="180" spans="2:16">
      <c r="B180" s="26"/>
      <c r="C180" s="23" t="s">
        <v>93</v>
      </c>
      <c r="D180" s="6" t="str">
        <f>IF(SUM(I180:K180)=0,"\I: ","ELE")</f>
        <v>ELE</v>
      </c>
      <c r="E180" s="11" t="s">
        <v>78</v>
      </c>
      <c r="F180" s="6" t="str">
        <f t="shared" si="153"/>
        <v>DK</v>
      </c>
      <c r="G180" s="22" t="str">
        <f t="shared" si="162"/>
        <v>CAP_BND</v>
      </c>
      <c r="H180" t="s">
        <v>48</v>
      </c>
      <c r="I180" s="43">
        <f t="shared" ref="I180" si="163">IF(SUM(I181:I183)="",0,SUM(I181:I183))</f>
        <v>260</v>
      </c>
      <c r="J180" s="43">
        <f t="shared" ref="J180" si="164">IF(SUM(J181:J183)="",0,SUM(J181:J183))</f>
        <v>260</v>
      </c>
      <c r="K180" s="43">
        <f t="shared" ref="K180" si="165">IF(SUM(K181:K183)="",0,SUM(K181:K183))</f>
        <v>260</v>
      </c>
      <c r="L180" s="32"/>
      <c r="M180" s="32"/>
      <c r="N180" s="32"/>
      <c r="O180" s="32"/>
      <c r="P180" s="32"/>
    </row>
    <row r="181" spans="2:16">
      <c r="B181" s="26">
        <v>61</v>
      </c>
      <c r="C181" s="29" t="s">
        <v>4</v>
      </c>
      <c r="D181" s="6" t="s">
        <v>90</v>
      </c>
      <c r="E181" s="27"/>
      <c r="F181" s="6" t="str">
        <f t="shared" si="153"/>
        <v>DK</v>
      </c>
      <c r="G181" s="6" t="s">
        <v>90</v>
      </c>
      <c r="H181" s="28"/>
      <c r="I181" s="33">
        <f t="shared" ref="I181:I186" si="166">IF(N181="",0,N181)</f>
        <v>260</v>
      </c>
      <c r="J181" s="33">
        <f t="shared" ref="J181:J186" si="167">IF(O181="",0,O181)</f>
        <v>260</v>
      </c>
      <c r="K181" s="33">
        <f t="shared" ref="K181:K186" si="168">IF(P181="",0,P181)</f>
        <v>260</v>
      </c>
      <c r="L181" s="33"/>
      <c r="M181" s="33"/>
      <c r="N181" s="32">
        <v>260</v>
      </c>
      <c r="O181" s="32">
        <v>260</v>
      </c>
      <c r="P181" s="32">
        <v>260</v>
      </c>
    </row>
    <row r="182" spans="2:16">
      <c r="B182" s="26">
        <v>71</v>
      </c>
      <c r="C182" s="29" t="s">
        <v>10</v>
      </c>
      <c r="D182" s="6" t="s">
        <v>90</v>
      </c>
      <c r="E182" s="27"/>
      <c r="F182" s="6" t="str">
        <f t="shared" si="153"/>
        <v>DK</v>
      </c>
      <c r="G182" s="6" t="s">
        <v>90</v>
      </c>
      <c r="H182" s="28"/>
      <c r="I182" s="33">
        <f t="shared" si="166"/>
        <v>0</v>
      </c>
      <c r="J182" s="33">
        <f t="shared" si="167"/>
        <v>0</v>
      </c>
      <c r="K182" s="33">
        <f t="shared" si="168"/>
        <v>0</v>
      </c>
      <c r="L182" s="33"/>
      <c r="M182" s="33"/>
      <c r="N182" s="32" t="s">
        <v>171</v>
      </c>
      <c r="O182" s="32" t="s">
        <v>171</v>
      </c>
      <c r="P182" s="32" t="s">
        <v>171</v>
      </c>
    </row>
    <row r="183" spans="2:16">
      <c r="B183" s="26">
        <v>76</v>
      </c>
      <c r="C183" s="29" t="s">
        <v>101</v>
      </c>
      <c r="D183" s="6" t="s">
        <v>90</v>
      </c>
      <c r="E183" s="27"/>
      <c r="F183" s="6" t="str">
        <f t="shared" si="153"/>
        <v>DK</v>
      </c>
      <c r="G183" s="6" t="s">
        <v>90</v>
      </c>
      <c r="H183" s="28"/>
      <c r="I183" s="33">
        <f t="shared" si="166"/>
        <v>0</v>
      </c>
      <c r="J183" s="33">
        <f t="shared" si="167"/>
        <v>0</v>
      </c>
      <c r="K183" s="33">
        <f t="shared" si="168"/>
        <v>0</v>
      </c>
      <c r="L183" s="33"/>
      <c r="M183" s="33"/>
      <c r="N183" s="32" t="s">
        <v>171</v>
      </c>
      <c r="O183" s="32" t="s">
        <v>171</v>
      </c>
      <c r="P183" s="32" t="s">
        <v>171</v>
      </c>
    </row>
    <row r="184" spans="2:16">
      <c r="B184" s="26">
        <v>81</v>
      </c>
      <c r="C184" t="s">
        <v>12</v>
      </c>
      <c r="D184" s="6" t="str">
        <f>IF(SUM(I184:K184)=0,"\I: ","ELE")</f>
        <v>ELE</v>
      </c>
      <c r="E184" s="11" t="s">
        <v>74</v>
      </c>
      <c r="F184" s="6" t="str">
        <f t="shared" si="153"/>
        <v>DK</v>
      </c>
      <c r="G184" s="22" t="str">
        <f t="shared" ref="G184:G187" si="169">$G$7</f>
        <v>CAP_BND</v>
      </c>
      <c r="H184" t="s">
        <v>44</v>
      </c>
      <c r="I184" s="63">
        <f t="shared" si="166"/>
        <v>188.71000000000029</v>
      </c>
      <c r="J184" s="63">
        <f t="shared" si="167"/>
        <v>160.41000000000034</v>
      </c>
      <c r="K184" s="63">
        <f t="shared" si="168"/>
        <v>159.31000000000031</v>
      </c>
      <c r="L184" s="32"/>
      <c r="M184" s="32"/>
      <c r="N184" s="32">
        <v>188.71000000000029</v>
      </c>
      <c r="O184" s="32">
        <v>160.41000000000034</v>
      </c>
      <c r="P184" s="32">
        <v>159.31000000000031</v>
      </c>
    </row>
    <row r="185" spans="2:16">
      <c r="B185" s="26">
        <v>102</v>
      </c>
      <c r="C185" t="s">
        <v>13</v>
      </c>
      <c r="D185" s="6" t="str">
        <f>IF(SUM(I185:K185)=0,"\I: ","ELE")</f>
        <v>ELE</v>
      </c>
      <c r="E185" s="11" t="s">
        <v>73</v>
      </c>
      <c r="F185" s="6" t="str">
        <f t="shared" si="153"/>
        <v>DK</v>
      </c>
      <c r="G185" s="22" t="str">
        <f t="shared" si="169"/>
        <v>CAP_BND</v>
      </c>
      <c r="H185" t="s">
        <v>43</v>
      </c>
      <c r="I185" s="63">
        <f t="shared" si="166"/>
        <v>27.4</v>
      </c>
      <c r="J185" s="63">
        <f t="shared" si="167"/>
        <v>2.2000000000000002</v>
      </c>
      <c r="K185" s="63">
        <f t="shared" si="168"/>
        <v>2.2000000000000002</v>
      </c>
      <c r="L185" s="32"/>
      <c r="M185" s="32"/>
      <c r="N185" s="32">
        <v>27.4</v>
      </c>
      <c r="O185" s="32">
        <v>2.2000000000000002</v>
      </c>
      <c r="P185" s="32">
        <v>2.2000000000000002</v>
      </c>
    </row>
    <row r="186" spans="2:16">
      <c r="B186" s="26">
        <v>119</v>
      </c>
      <c r="C186" t="s">
        <v>1</v>
      </c>
      <c r="D186" s="6" t="str">
        <f>IF(SUM(I186:K186)=0,"\I: ","ELE")</f>
        <v xml:space="preserve">\I: </v>
      </c>
      <c r="E186" s="11" t="s">
        <v>68</v>
      </c>
      <c r="F186" s="6" t="str">
        <f t="shared" si="153"/>
        <v>DK</v>
      </c>
      <c r="G186" s="22" t="str">
        <f t="shared" si="169"/>
        <v>CAP_BND</v>
      </c>
      <c r="H186" s="6" t="s">
        <v>38</v>
      </c>
      <c r="I186" s="63">
        <f t="shared" si="166"/>
        <v>0</v>
      </c>
      <c r="J186" s="63">
        <f t="shared" si="167"/>
        <v>0</v>
      </c>
      <c r="K186" s="63">
        <f t="shared" si="168"/>
        <v>0</v>
      </c>
      <c r="L186" s="32"/>
      <c r="M186" s="32"/>
      <c r="N186" s="32" t="s">
        <v>171</v>
      </c>
      <c r="O186" s="32" t="s">
        <v>171</v>
      </c>
      <c r="P186" s="32" t="s">
        <v>171</v>
      </c>
    </row>
    <row r="187" spans="2:16">
      <c r="B187" s="26"/>
      <c r="C187" t="s">
        <v>168</v>
      </c>
      <c r="D187" s="6" t="str">
        <f>IF(SUM(I187:K187)=0,"\I: ","ELE")</f>
        <v>ELE</v>
      </c>
      <c r="E187" s="11" t="s">
        <v>69</v>
      </c>
      <c r="F187" s="6" t="str">
        <f t="shared" si="153"/>
        <v>DK</v>
      </c>
      <c r="G187" s="22" t="str">
        <f t="shared" si="169"/>
        <v>CAP_BND</v>
      </c>
      <c r="H187" s="59" t="s">
        <v>39</v>
      </c>
      <c r="I187" s="43">
        <f>IF(SUM(I188:I189)="",0,SUM(I188:I189))</f>
        <v>9.9</v>
      </c>
      <c r="J187" s="43">
        <f t="shared" ref="J187" si="170">IF(SUM(J188:J189)="",0,SUM(J188:J189))</f>
        <v>13.74</v>
      </c>
      <c r="K187" s="43">
        <f t="shared" ref="K187" si="171">IF(SUM(K188:K189)="",0,SUM(K188:K189))</f>
        <v>13.74</v>
      </c>
      <c r="L187" s="32"/>
      <c r="M187" s="32"/>
      <c r="N187" s="32"/>
      <c r="O187" s="32"/>
      <c r="P187" s="32"/>
    </row>
    <row r="188" spans="2:16">
      <c r="B188" s="26">
        <v>124</v>
      </c>
      <c r="C188" t="s">
        <v>3</v>
      </c>
      <c r="D188" s="6" t="s">
        <v>90</v>
      </c>
      <c r="E188" s="11"/>
      <c r="F188" s="6" t="str">
        <f t="shared" si="153"/>
        <v>DK</v>
      </c>
      <c r="G188" s="6" t="s">
        <v>90</v>
      </c>
      <c r="H188" s="6"/>
      <c r="I188" s="33">
        <f t="shared" ref="I188:I195" si="172">IF(N188="",0,N188)</f>
        <v>9.9</v>
      </c>
      <c r="J188" s="33">
        <f t="shared" ref="J188:J195" si="173">IF(O188="",0,O188)</f>
        <v>9.9</v>
      </c>
      <c r="K188" s="33">
        <f t="shared" ref="K188:K195" si="174">IF(P188="",0,P188)</f>
        <v>9.9</v>
      </c>
      <c r="L188" s="32"/>
      <c r="M188" s="32"/>
      <c r="N188" s="32">
        <v>9.9</v>
      </c>
      <c r="O188" s="32">
        <v>9.9</v>
      </c>
      <c r="P188" s="32">
        <v>9.9</v>
      </c>
    </row>
    <row r="189" spans="2:16">
      <c r="B189" s="26">
        <v>129</v>
      </c>
      <c r="C189" t="s">
        <v>4</v>
      </c>
      <c r="D189" s="6" t="s">
        <v>90</v>
      </c>
      <c r="E189" s="11"/>
      <c r="F189" s="6" t="str">
        <f t="shared" si="153"/>
        <v>DK</v>
      </c>
      <c r="G189" s="6" t="s">
        <v>90</v>
      </c>
      <c r="H189" s="6"/>
      <c r="I189" s="33">
        <f t="shared" si="172"/>
        <v>0</v>
      </c>
      <c r="J189" s="33">
        <f t="shared" si="173"/>
        <v>3.84</v>
      </c>
      <c r="K189" s="33">
        <f t="shared" si="174"/>
        <v>3.84</v>
      </c>
      <c r="L189" s="32"/>
      <c r="M189" s="32"/>
      <c r="N189" s="32" t="s">
        <v>171</v>
      </c>
      <c r="O189" s="32">
        <v>3.84</v>
      </c>
      <c r="P189" s="32">
        <v>3.84</v>
      </c>
    </row>
    <row r="190" spans="2:16">
      <c r="B190" s="26">
        <v>135</v>
      </c>
      <c r="C190" s="11" t="s">
        <v>16</v>
      </c>
      <c r="D190" s="6" t="str">
        <f t="shared" ref="D190:D197" si="175">IF(SUM(I190:K190)=0,"\I: ","ELE")</f>
        <v>ELE</v>
      </c>
      <c r="E190" s="11" t="s">
        <v>82</v>
      </c>
      <c r="F190" s="6" t="str">
        <f t="shared" si="153"/>
        <v>DK</v>
      </c>
      <c r="G190" s="22" t="str">
        <f t="shared" ref="G190:G195" si="176">$G$7</f>
        <v>CAP_BND</v>
      </c>
      <c r="H190" s="6" t="s">
        <v>52</v>
      </c>
      <c r="I190" s="63">
        <f t="shared" si="172"/>
        <v>2934.0999999999995</v>
      </c>
      <c r="J190" s="63">
        <f t="shared" si="173"/>
        <v>3804.9000000000005</v>
      </c>
      <c r="K190" s="63">
        <f t="shared" si="174"/>
        <v>4090.37</v>
      </c>
      <c r="L190" s="32"/>
      <c r="M190" s="32"/>
      <c r="N190" s="32">
        <v>2934.0999999999995</v>
      </c>
      <c r="O190" s="32">
        <v>3804.9000000000005</v>
      </c>
      <c r="P190" s="32">
        <v>4090.37</v>
      </c>
    </row>
    <row r="191" spans="2:16">
      <c r="B191" s="26">
        <v>140</v>
      </c>
      <c r="C191" s="11" t="s">
        <v>17</v>
      </c>
      <c r="D191" s="6" t="str">
        <f t="shared" si="175"/>
        <v>ELE</v>
      </c>
      <c r="E191" s="11" t="s">
        <v>81</v>
      </c>
      <c r="F191" s="6" t="str">
        <f t="shared" si="153"/>
        <v>DK</v>
      </c>
      <c r="G191" s="22" t="str">
        <f t="shared" si="176"/>
        <v>CAP_BND</v>
      </c>
      <c r="H191" s="6" t="s">
        <v>51</v>
      </c>
      <c r="I191" s="63">
        <f t="shared" si="172"/>
        <v>870.65</v>
      </c>
      <c r="J191" s="63">
        <f t="shared" si="173"/>
        <v>1271.05</v>
      </c>
      <c r="K191" s="63">
        <f t="shared" si="174"/>
        <v>2039.1000000000001</v>
      </c>
      <c r="L191" s="32"/>
      <c r="M191" s="32"/>
      <c r="N191" s="32">
        <v>870.65</v>
      </c>
      <c r="O191" s="32">
        <v>1271.05</v>
      </c>
      <c r="P191" s="32">
        <v>2039.1000000000001</v>
      </c>
    </row>
    <row r="192" spans="2:16">
      <c r="B192" s="26">
        <v>145</v>
      </c>
      <c r="C192" s="11" t="s">
        <v>18</v>
      </c>
      <c r="D192" s="6" t="str">
        <f t="shared" si="175"/>
        <v>ELE</v>
      </c>
      <c r="E192" s="11" t="s">
        <v>79</v>
      </c>
      <c r="F192" s="6" t="str">
        <f t="shared" si="153"/>
        <v>DK</v>
      </c>
      <c r="G192" s="22" t="str">
        <f t="shared" si="176"/>
        <v>CAP_BND</v>
      </c>
      <c r="H192" s="6" t="s">
        <v>49</v>
      </c>
      <c r="I192" s="63">
        <f t="shared" si="172"/>
        <v>7</v>
      </c>
      <c r="J192" s="63">
        <f t="shared" si="173"/>
        <v>782.00000000000023</v>
      </c>
      <c r="K192" s="63">
        <f t="shared" si="174"/>
        <v>1006.7</v>
      </c>
      <c r="L192" s="32"/>
      <c r="M192" s="32"/>
      <c r="N192" s="32">
        <v>7</v>
      </c>
      <c r="O192" s="32">
        <v>782.00000000000023</v>
      </c>
      <c r="P192" s="32">
        <v>1006.7</v>
      </c>
    </row>
    <row r="193" spans="2:16">
      <c r="B193" s="26">
        <v>150</v>
      </c>
      <c r="C193" s="11" t="s">
        <v>19</v>
      </c>
      <c r="D193" s="6" t="str">
        <f t="shared" si="175"/>
        <v xml:space="preserve">\I: </v>
      </c>
      <c r="E193" s="11" t="s">
        <v>80</v>
      </c>
      <c r="F193" s="6" t="str">
        <f t="shared" si="153"/>
        <v>DK</v>
      </c>
      <c r="G193" s="22" t="str">
        <f t="shared" si="176"/>
        <v>CAP_BND</v>
      </c>
      <c r="H193" s="6" t="s">
        <v>50</v>
      </c>
      <c r="I193" s="63">
        <f t="shared" si="172"/>
        <v>0</v>
      </c>
      <c r="J193" s="63">
        <f t="shared" si="173"/>
        <v>0</v>
      </c>
      <c r="K193" s="63">
        <f t="shared" si="174"/>
        <v>0</v>
      </c>
      <c r="L193" s="32"/>
      <c r="M193" s="32"/>
      <c r="N193" s="32" t="s">
        <v>171</v>
      </c>
      <c r="O193" s="32" t="s">
        <v>171</v>
      </c>
      <c r="P193" s="32" t="s">
        <v>171</v>
      </c>
    </row>
    <row r="194" spans="2:16">
      <c r="B194" s="26">
        <v>155</v>
      </c>
      <c r="C194" s="11" t="s">
        <v>20</v>
      </c>
      <c r="D194" s="6" t="str">
        <f t="shared" si="175"/>
        <v xml:space="preserve">\I: </v>
      </c>
      <c r="E194" s="11" t="s">
        <v>72</v>
      </c>
      <c r="F194" s="6" t="str">
        <f t="shared" si="153"/>
        <v>DK</v>
      </c>
      <c r="G194" s="22" t="str">
        <f t="shared" si="176"/>
        <v>CAP_BND</v>
      </c>
      <c r="H194" s="6" t="s">
        <v>42</v>
      </c>
      <c r="I194" s="63">
        <f t="shared" si="172"/>
        <v>0</v>
      </c>
      <c r="J194" s="63">
        <f t="shared" si="173"/>
        <v>0</v>
      </c>
      <c r="K194" s="63">
        <f t="shared" si="174"/>
        <v>0</v>
      </c>
      <c r="L194" s="32"/>
      <c r="M194" s="32"/>
      <c r="N194" s="32" t="s">
        <v>171</v>
      </c>
      <c r="O194" s="32" t="s">
        <v>171</v>
      </c>
      <c r="P194" s="32" t="s">
        <v>171</v>
      </c>
    </row>
    <row r="195" spans="2:16">
      <c r="B195" s="60">
        <v>160</v>
      </c>
      <c r="C195" s="61" t="s">
        <v>21</v>
      </c>
      <c r="D195" s="5" t="str">
        <f t="shared" si="175"/>
        <v xml:space="preserve">\I: </v>
      </c>
      <c r="E195" s="61" t="s">
        <v>170</v>
      </c>
      <c r="F195" s="5" t="str">
        <f t="shared" si="153"/>
        <v>DK</v>
      </c>
      <c r="G195" s="36" t="str">
        <f t="shared" si="176"/>
        <v>CAP_BND</v>
      </c>
      <c r="H195" s="5" t="s">
        <v>169</v>
      </c>
      <c r="I195" s="64">
        <f t="shared" si="172"/>
        <v>0</v>
      </c>
      <c r="J195" s="64">
        <f t="shared" si="173"/>
        <v>0</v>
      </c>
      <c r="K195" s="64">
        <f t="shared" si="174"/>
        <v>0</v>
      </c>
      <c r="L195" s="32"/>
      <c r="M195" s="32"/>
      <c r="N195" s="40" t="s">
        <v>171</v>
      </c>
      <c r="O195" s="40" t="s">
        <v>171</v>
      </c>
      <c r="P195" s="40" t="s">
        <v>171</v>
      </c>
    </row>
    <row r="196" spans="2:16">
      <c r="B196" s="26">
        <v>9</v>
      </c>
      <c r="C196" t="s">
        <v>1</v>
      </c>
      <c r="D196" s="6" t="str">
        <f t="shared" si="175"/>
        <v xml:space="preserve">\I: </v>
      </c>
      <c r="E196" s="11" t="s">
        <v>70</v>
      </c>
      <c r="F196" s="34" t="s">
        <v>108</v>
      </c>
      <c r="G196" s="22" t="str">
        <f>$G$7</f>
        <v>CAP_BND</v>
      </c>
      <c r="H196" s="22" t="s">
        <v>40</v>
      </c>
      <c r="I196" s="63">
        <f>IF(N196="",0,N196)</f>
        <v>0</v>
      </c>
      <c r="J196" s="63">
        <f>IF(O196="",0,O196)</f>
        <v>0</v>
      </c>
      <c r="K196" s="63">
        <f>IF(P196="",0,P196)</f>
        <v>0</v>
      </c>
      <c r="L196" s="32"/>
      <c r="M196" s="32"/>
      <c r="N196" s="32" t="s">
        <v>171</v>
      </c>
      <c r="O196" s="32" t="s">
        <v>171</v>
      </c>
      <c r="P196" s="32" t="s">
        <v>171</v>
      </c>
    </row>
    <row r="197" spans="2:16">
      <c r="B197" s="26"/>
      <c r="C197" s="23" t="s">
        <v>92</v>
      </c>
      <c r="D197" s="6" t="str">
        <f t="shared" si="175"/>
        <v xml:space="preserve">\I: </v>
      </c>
      <c r="E197" s="11" t="s">
        <v>71</v>
      </c>
      <c r="F197" s="6" t="str">
        <f>F196</f>
        <v>EE</v>
      </c>
      <c r="G197" s="22" t="str">
        <f>$G$7</f>
        <v>CAP_BND</v>
      </c>
      <c r="H197" t="s">
        <v>41</v>
      </c>
      <c r="I197" s="43">
        <f>IF(SUM(I198:I200)="",0,SUM(I198:I200))</f>
        <v>0</v>
      </c>
      <c r="J197" s="43">
        <f t="shared" ref="J197" si="177">IF(SUM(J198:J200)="",0,SUM(J198:J200))</f>
        <v>0</v>
      </c>
      <c r="K197" s="43">
        <f t="shared" ref="K197" si="178">IF(SUM(K198:K200)="",0,SUM(K198:K200))</f>
        <v>0</v>
      </c>
      <c r="L197" s="32"/>
      <c r="M197" s="32"/>
      <c r="N197" s="32"/>
      <c r="O197" s="32"/>
      <c r="P197" s="32"/>
    </row>
    <row r="198" spans="2:16">
      <c r="B198" s="26">
        <v>14</v>
      </c>
      <c r="C198" s="30" t="s">
        <v>2</v>
      </c>
      <c r="D198" s="6" t="s">
        <v>90</v>
      </c>
      <c r="E198" s="26"/>
      <c r="F198" s="6" t="str">
        <f t="shared" ref="F198:F222" si="179">F197</f>
        <v>EE</v>
      </c>
      <c r="G198" s="6" t="s">
        <v>90</v>
      </c>
      <c r="H198" s="28"/>
      <c r="I198" s="33">
        <f>IF(N198="",0,N198)</f>
        <v>0</v>
      </c>
      <c r="J198" s="33">
        <f t="shared" ref="J198:J200" si="180">IF(O198="",0,O198)</f>
        <v>0</v>
      </c>
      <c r="K198" s="33">
        <f t="shared" ref="K198:K200" si="181">IF(P198="",0,P198)</f>
        <v>0</v>
      </c>
      <c r="L198" s="33"/>
      <c r="M198" s="33"/>
      <c r="N198" s="32" t="s">
        <v>171</v>
      </c>
      <c r="O198" s="32" t="s">
        <v>171</v>
      </c>
      <c r="P198" s="32" t="s">
        <v>171</v>
      </c>
    </row>
    <row r="199" spans="2:16">
      <c r="B199" s="26">
        <v>19</v>
      </c>
      <c r="C199" s="30" t="s">
        <v>99</v>
      </c>
      <c r="D199" s="6" t="s">
        <v>90</v>
      </c>
      <c r="E199" s="26"/>
      <c r="F199" s="6" t="str">
        <f t="shared" si="179"/>
        <v>EE</v>
      </c>
      <c r="G199" s="6" t="s">
        <v>90</v>
      </c>
      <c r="H199" s="28"/>
      <c r="I199" s="33">
        <f t="shared" ref="I199:I200" si="182">IF(N199="",0,N199)</f>
        <v>0</v>
      </c>
      <c r="J199" s="33">
        <f t="shared" si="180"/>
        <v>0</v>
      </c>
      <c r="K199" s="33">
        <f t="shared" si="181"/>
        <v>0</v>
      </c>
      <c r="L199" s="33"/>
      <c r="M199" s="33"/>
      <c r="N199" s="32" t="s">
        <v>171</v>
      </c>
      <c r="O199" s="32" t="s">
        <v>171</v>
      </c>
      <c r="P199" s="32" t="s">
        <v>171</v>
      </c>
    </row>
    <row r="200" spans="2:16">
      <c r="B200" s="26">
        <v>24</v>
      </c>
      <c r="C200" s="30" t="s">
        <v>4</v>
      </c>
      <c r="D200" s="6" t="s">
        <v>90</v>
      </c>
      <c r="E200" s="26"/>
      <c r="F200" s="6" t="str">
        <f t="shared" si="179"/>
        <v>EE</v>
      </c>
      <c r="G200" s="6" t="s">
        <v>90</v>
      </c>
      <c r="H200" s="28"/>
      <c r="I200" s="33">
        <f t="shared" si="182"/>
        <v>0</v>
      </c>
      <c r="J200" s="33">
        <f t="shared" si="180"/>
        <v>0</v>
      </c>
      <c r="K200" s="33">
        <f t="shared" si="181"/>
        <v>0</v>
      </c>
      <c r="L200" s="33"/>
      <c r="M200" s="33"/>
      <c r="N200" s="32" t="s">
        <v>171</v>
      </c>
      <c r="O200" s="32" t="s">
        <v>171</v>
      </c>
      <c r="P200" s="32" t="s">
        <v>171</v>
      </c>
    </row>
    <row r="201" spans="2:16">
      <c r="B201" s="26"/>
      <c r="C201" s="23" t="s">
        <v>92</v>
      </c>
      <c r="D201" s="6" t="str">
        <f>IF(SUM(I201:K201)=0,"\I: ","ELE")</f>
        <v>ELE</v>
      </c>
      <c r="E201" s="11" t="s">
        <v>75</v>
      </c>
      <c r="F201" s="6" t="str">
        <f t="shared" si="179"/>
        <v>EE</v>
      </c>
      <c r="G201" s="22" t="str">
        <f>$G$7</f>
        <v>CAP_BND</v>
      </c>
      <c r="H201" t="s">
        <v>45</v>
      </c>
      <c r="I201" s="43">
        <f>IF(SUM(I202:I204)="",0,SUM(I202:I204))</f>
        <v>2043.6</v>
      </c>
      <c r="J201" s="43">
        <f t="shared" ref="J201" si="183">IF(SUM(J202:J204)="",0,SUM(J202:J204))</f>
        <v>1644</v>
      </c>
      <c r="K201" s="43">
        <f t="shared" ref="K201" si="184">IF(SUM(K202:K204)="",0,SUM(K202:K204))</f>
        <v>1597.8</v>
      </c>
      <c r="L201" s="32"/>
      <c r="M201" s="32"/>
      <c r="N201" s="32">
        <v>2043.6</v>
      </c>
      <c r="O201" s="32">
        <v>1644</v>
      </c>
      <c r="P201" s="32"/>
    </row>
    <row r="202" spans="2:16">
      <c r="B202" s="26">
        <v>35</v>
      </c>
      <c r="C202" s="30" t="s">
        <v>2</v>
      </c>
      <c r="D202" s="6" t="s">
        <v>90</v>
      </c>
      <c r="E202" s="26"/>
      <c r="F202" s="6" t="str">
        <f t="shared" si="179"/>
        <v>EE</v>
      </c>
      <c r="G202" s="6" t="s">
        <v>90</v>
      </c>
      <c r="H202" s="28"/>
      <c r="I202" s="33">
        <f>IF(N202="",0,N202)</f>
        <v>0</v>
      </c>
      <c r="J202" s="33">
        <f t="shared" ref="J202:J206" si="185">IF(O202="",0,O202)</f>
        <v>0</v>
      </c>
      <c r="K202" s="33">
        <f t="shared" ref="K202:K206" si="186">IF(P202="",0,P202)</f>
        <v>0</v>
      </c>
      <c r="L202" s="33"/>
      <c r="M202" s="33"/>
      <c r="N202" s="32" t="s">
        <v>171</v>
      </c>
      <c r="O202" s="32" t="s">
        <v>171</v>
      </c>
      <c r="P202" s="32" t="s">
        <v>171</v>
      </c>
    </row>
    <row r="203" spans="2:16">
      <c r="B203" s="26">
        <v>40</v>
      </c>
      <c r="C203" s="30" t="s">
        <v>99</v>
      </c>
      <c r="D203" s="6" t="s">
        <v>90</v>
      </c>
      <c r="E203" s="26"/>
      <c r="F203" s="6" t="str">
        <f t="shared" si="179"/>
        <v>EE</v>
      </c>
      <c r="G203" s="6" t="s">
        <v>90</v>
      </c>
      <c r="H203" s="28"/>
      <c r="I203" s="33">
        <f t="shared" ref="I203:I206" si="187">IF(N203="",0,N203)</f>
        <v>412.8</v>
      </c>
      <c r="J203" s="33">
        <f t="shared" si="185"/>
        <v>412.8</v>
      </c>
      <c r="K203" s="33">
        <f t="shared" si="186"/>
        <v>697.8</v>
      </c>
      <c r="L203" s="33"/>
      <c r="M203" s="33"/>
      <c r="N203" s="32">
        <v>412.8</v>
      </c>
      <c r="O203" s="32">
        <v>412.8</v>
      </c>
      <c r="P203" s="32">
        <v>697.8</v>
      </c>
    </row>
    <row r="204" spans="2:16">
      <c r="B204" s="26">
        <v>45</v>
      </c>
      <c r="C204" s="30" t="s">
        <v>4</v>
      </c>
      <c r="D204" s="6" t="s">
        <v>90</v>
      </c>
      <c r="E204" s="26"/>
      <c r="F204" s="6" t="str">
        <f t="shared" si="179"/>
        <v>EE</v>
      </c>
      <c r="G204" s="6" t="s">
        <v>90</v>
      </c>
      <c r="H204" s="28"/>
      <c r="I204" s="33">
        <f t="shared" si="187"/>
        <v>1630.8</v>
      </c>
      <c r="J204" s="33">
        <f t="shared" si="185"/>
        <v>1231.2</v>
      </c>
      <c r="K204" s="33">
        <f t="shared" si="186"/>
        <v>900</v>
      </c>
      <c r="L204" s="33"/>
      <c r="M204" s="33"/>
      <c r="N204" s="32">
        <v>1630.8</v>
      </c>
      <c r="O204" s="32">
        <v>1231.2</v>
      </c>
      <c r="P204" s="32">
        <v>900</v>
      </c>
    </row>
    <row r="205" spans="2:16">
      <c r="B205" s="31">
        <v>51</v>
      </c>
      <c r="C205" t="s">
        <v>7</v>
      </c>
      <c r="D205" s="6" t="str">
        <f>IF(SUM(I205:K205)=0,"\I: ","ELE")</f>
        <v xml:space="preserve">\I: </v>
      </c>
      <c r="E205" s="11" t="s">
        <v>76</v>
      </c>
      <c r="F205" s="6" t="str">
        <f t="shared" si="179"/>
        <v>EE</v>
      </c>
      <c r="G205" s="22" t="str">
        <f t="shared" ref="G205:G207" si="188">$G$7</f>
        <v>CAP_BND</v>
      </c>
      <c r="H205" t="s">
        <v>46</v>
      </c>
      <c r="I205" s="63">
        <f t="shared" si="187"/>
        <v>0</v>
      </c>
      <c r="J205" s="63">
        <f t="shared" si="185"/>
        <v>0</v>
      </c>
      <c r="K205" s="63">
        <f t="shared" si="186"/>
        <v>0</v>
      </c>
      <c r="L205" s="32"/>
      <c r="M205" s="32"/>
      <c r="N205" s="32" t="s">
        <v>171</v>
      </c>
      <c r="O205" s="32" t="s">
        <v>171</v>
      </c>
      <c r="P205" s="32" t="s">
        <v>171</v>
      </c>
    </row>
    <row r="206" spans="2:16">
      <c r="B206" s="26">
        <v>56</v>
      </c>
      <c r="C206" t="s">
        <v>8</v>
      </c>
      <c r="D206" s="6" t="str">
        <f>IF(SUM(I206:K206)=0,"\I: ","ELE")</f>
        <v xml:space="preserve">\I: </v>
      </c>
      <c r="E206" s="11" t="s">
        <v>77</v>
      </c>
      <c r="F206" s="6" t="str">
        <f t="shared" si="179"/>
        <v>EE</v>
      </c>
      <c r="G206" s="22" t="str">
        <f t="shared" si="188"/>
        <v>CAP_BND</v>
      </c>
      <c r="H206" t="s">
        <v>47</v>
      </c>
      <c r="I206" s="63">
        <f t="shared" si="187"/>
        <v>0</v>
      </c>
      <c r="J206" s="63">
        <f t="shared" si="185"/>
        <v>0</v>
      </c>
      <c r="K206" s="63">
        <f t="shared" si="186"/>
        <v>0</v>
      </c>
      <c r="L206" s="32"/>
      <c r="M206" s="32"/>
      <c r="N206" s="32" t="s">
        <v>171</v>
      </c>
      <c r="O206" s="32" t="s">
        <v>171</v>
      </c>
      <c r="P206" s="32" t="s">
        <v>171</v>
      </c>
    </row>
    <row r="207" spans="2:16">
      <c r="B207" s="26"/>
      <c r="C207" s="23" t="s">
        <v>93</v>
      </c>
      <c r="D207" s="6" t="str">
        <f>IF(SUM(I207:K207)=0,"\I: ","ELE")</f>
        <v>ELE</v>
      </c>
      <c r="E207" s="11" t="s">
        <v>78</v>
      </c>
      <c r="F207" s="6" t="str">
        <f t="shared" si="179"/>
        <v>EE</v>
      </c>
      <c r="G207" s="22" t="str">
        <f t="shared" si="188"/>
        <v>CAP_BND</v>
      </c>
      <c r="H207" t="s">
        <v>48</v>
      </c>
      <c r="I207" s="43">
        <f t="shared" ref="I207" si="189">IF(SUM(I208:I210)="",0,SUM(I208:I210))</f>
        <v>77</v>
      </c>
      <c r="J207" s="43">
        <f t="shared" ref="J207" si="190">IF(SUM(J208:J210)="",0,SUM(J208:J210))</f>
        <v>172</v>
      </c>
      <c r="K207" s="43">
        <f t="shared" ref="K207" si="191">IF(SUM(K208:K210)="",0,SUM(K208:K210))</f>
        <v>95</v>
      </c>
      <c r="L207" s="32"/>
      <c r="M207" s="32"/>
      <c r="N207" s="32"/>
      <c r="O207" s="32"/>
      <c r="P207" s="32"/>
    </row>
    <row r="208" spans="2:16">
      <c r="B208" s="26">
        <v>61</v>
      </c>
      <c r="C208" s="29" t="s">
        <v>4</v>
      </c>
      <c r="D208" s="6" t="s">
        <v>90</v>
      </c>
      <c r="E208" s="27"/>
      <c r="F208" s="6" t="str">
        <f t="shared" si="179"/>
        <v>EE</v>
      </c>
      <c r="G208" s="6" t="s">
        <v>90</v>
      </c>
      <c r="H208" s="28"/>
      <c r="I208" s="33">
        <f t="shared" ref="I208:I213" si="192">IF(N208="",0,N208)</f>
        <v>0</v>
      </c>
      <c r="J208" s="33">
        <f t="shared" ref="J208:J213" si="193">IF(O208="",0,O208)</f>
        <v>95</v>
      </c>
      <c r="K208" s="33">
        <f t="shared" ref="K208:K213" si="194">IF(P208="",0,P208)</f>
        <v>95</v>
      </c>
      <c r="L208" s="33"/>
      <c r="M208" s="33"/>
      <c r="N208" s="32" t="s">
        <v>171</v>
      </c>
      <c r="O208" s="32">
        <v>95</v>
      </c>
      <c r="P208" s="32">
        <v>95</v>
      </c>
    </row>
    <row r="209" spans="2:16">
      <c r="B209" s="26">
        <v>71</v>
      </c>
      <c r="C209" s="29" t="s">
        <v>10</v>
      </c>
      <c r="D209" s="6" t="s">
        <v>90</v>
      </c>
      <c r="E209" s="27"/>
      <c r="F209" s="6" t="str">
        <f t="shared" si="179"/>
        <v>EE</v>
      </c>
      <c r="G209" s="6" t="s">
        <v>90</v>
      </c>
      <c r="H209" s="28"/>
      <c r="I209" s="33">
        <f t="shared" si="192"/>
        <v>77</v>
      </c>
      <c r="J209" s="33">
        <f t="shared" si="193"/>
        <v>77</v>
      </c>
      <c r="K209" s="33">
        <f t="shared" si="194"/>
        <v>0</v>
      </c>
      <c r="L209" s="33"/>
      <c r="M209" s="33"/>
      <c r="N209" s="32">
        <v>77</v>
      </c>
      <c r="O209" s="32">
        <v>77</v>
      </c>
      <c r="P209" s="32" t="s">
        <v>171</v>
      </c>
    </row>
    <row r="210" spans="2:16">
      <c r="B210" s="26">
        <v>76</v>
      </c>
      <c r="C210" s="29" t="s">
        <v>101</v>
      </c>
      <c r="D210" s="6" t="s">
        <v>90</v>
      </c>
      <c r="E210" s="27"/>
      <c r="F210" s="6" t="str">
        <f t="shared" si="179"/>
        <v>EE</v>
      </c>
      <c r="G210" s="6" t="s">
        <v>90</v>
      </c>
      <c r="H210" s="28"/>
      <c r="I210" s="33">
        <f t="shared" si="192"/>
        <v>0</v>
      </c>
      <c r="J210" s="33">
        <f t="shared" si="193"/>
        <v>0</v>
      </c>
      <c r="K210" s="33">
        <f t="shared" si="194"/>
        <v>0</v>
      </c>
      <c r="L210" s="33"/>
      <c r="M210" s="33"/>
      <c r="N210" s="32" t="s">
        <v>171</v>
      </c>
      <c r="O210" s="32" t="s">
        <v>171</v>
      </c>
      <c r="P210" s="32" t="s">
        <v>171</v>
      </c>
    </row>
    <row r="211" spans="2:16">
      <c r="B211" s="26">
        <v>81</v>
      </c>
      <c r="C211" t="s">
        <v>12</v>
      </c>
      <c r="D211" s="6" t="str">
        <f>IF(SUM(I211:K211)=0,"\I: ","ELE")</f>
        <v>ELE</v>
      </c>
      <c r="E211" s="11" t="s">
        <v>74</v>
      </c>
      <c r="F211" s="6" t="str">
        <f t="shared" si="179"/>
        <v>EE</v>
      </c>
      <c r="G211" s="22" t="str">
        <f t="shared" ref="G211:G214" si="195">$G$7</f>
        <v>CAP_BND</v>
      </c>
      <c r="H211" t="s">
        <v>44</v>
      </c>
      <c r="I211" s="63">
        <f t="shared" si="192"/>
        <v>0</v>
      </c>
      <c r="J211" s="63">
        <f t="shared" si="193"/>
        <v>233.51999999999992</v>
      </c>
      <c r="K211" s="63">
        <f t="shared" si="194"/>
        <v>262.70999999999992</v>
      </c>
      <c r="L211" s="32"/>
      <c r="M211" s="32"/>
      <c r="N211" s="32" t="s">
        <v>171</v>
      </c>
      <c r="O211" s="32">
        <v>233.51999999999992</v>
      </c>
      <c r="P211" s="32">
        <v>262.70999999999992</v>
      </c>
    </row>
    <row r="212" spans="2:16">
      <c r="B212" s="26">
        <v>102</v>
      </c>
      <c r="C212" t="s">
        <v>13</v>
      </c>
      <c r="D212" s="6" t="str">
        <f>IF(SUM(I212:K212)=0,"\I: ","ELE")</f>
        <v>ELE</v>
      </c>
      <c r="E212" s="11" t="s">
        <v>73</v>
      </c>
      <c r="F212" s="6" t="str">
        <f t="shared" si="179"/>
        <v>EE</v>
      </c>
      <c r="G212" s="22" t="str">
        <f t="shared" si="195"/>
        <v>CAP_BND</v>
      </c>
      <c r="H212" t="s">
        <v>43</v>
      </c>
      <c r="I212" s="63">
        <f t="shared" si="192"/>
        <v>33.200000000000003</v>
      </c>
      <c r="J212" s="63">
        <f t="shared" si="193"/>
        <v>33.200000000000003</v>
      </c>
      <c r="K212" s="63">
        <f t="shared" si="194"/>
        <v>33.200000000000003</v>
      </c>
      <c r="L212" s="32"/>
      <c r="M212" s="32"/>
      <c r="N212" s="32">
        <v>33.200000000000003</v>
      </c>
      <c r="O212" s="32">
        <v>33.200000000000003</v>
      </c>
      <c r="P212" s="32">
        <v>33.200000000000003</v>
      </c>
    </row>
    <row r="213" spans="2:16">
      <c r="B213" s="26">
        <v>119</v>
      </c>
      <c r="C213" t="s">
        <v>1</v>
      </c>
      <c r="D213" s="6" t="str">
        <f>IF(SUM(I213:K213)=0,"\I: ","ELE")</f>
        <v xml:space="preserve">\I: </v>
      </c>
      <c r="E213" s="11" t="s">
        <v>68</v>
      </c>
      <c r="F213" s="6" t="str">
        <f t="shared" si="179"/>
        <v>EE</v>
      </c>
      <c r="G213" s="22" t="str">
        <f t="shared" si="195"/>
        <v>CAP_BND</v>
      </c>
      <c r="H213" s="6" t="s">
        <v>38</v>
      </c>
      <c r="I213" s="63">
        <f t="shared" si="192"/>
        <v>0</v>
      </c>
      <c r="J213" s="63">
        <f t="shared" si="193"/>
        <v>0</v>
      </c>
      <c r="K213" s="63">
        <f t="shared" si="194"/>
        <v>0</v>
      </c>
      <c r="L213" s="32"/>
      <c r="M213" s="32"/>
      <c r="N213" s="32" t="s">
        <v>171</v>
      </c>
      <c r="O213" s="32" t="s">
        <v>171</v>
      </c>
      <c r="P213" s="32" t="s">
        <v>171</v>
      </c>
    </row>
    <row r="214" spans="2:16">
      <c r="B214" s="26"/>
      <c r="C214" t="s">
        <v>168</v>
      </c>
      <c r="D214" s="6" t="str">
        <f>IF(SUM(I214:K214)=0,"\I: ","ELE")</f>
        <v>ELE</v>
      </c>
      <c r="E214" s="11" t="s">
        <v>69</v>
      </c>
      <c r="F214" s="6" t="str">
        <f t="shared" si="179"/>
        <v>EE</v>
      </c>
      <c r="G214" s="22" t="str">
        <f t="shared" si="195"/>
        <v>CAP_BND</v>
      </c>
      <c r="H214" s="59" t="s">
        <v>39</v>
      </c>
      <c r="I214" s="43">
        <f>IF(SUM(I215:I216)="",0,SUM(I215:I216))</f>
        <v>25.55</v>
      </c>
      <c r="J214" s="43">
        <f t="shared" ref="J214" si="196">IF(SUM(J215:J216)="",0,SUM(J215:J216))</f>
        <v>28.630000000000003</v>
      </c>
      <c r="K214" s="43">
        <f t="shared" ref="K214" si="197">IF(SUM(K215:K216)="",0,SUM(K215:K216))</f>
        <v>28.630000000000003</v>
      </c>
      <c r="L214" s="32"/>
      <c r="M214" s="32"/>
      <c r="N214" s="32"/>
      <c r="O214" s="32"/>
      <c r="P214" s="32"/>
    </row>
    <row r="215" spans="2:16">
      <c r="B215" s="26">
        <v>124</v>
      </c>
      <c r="C215" t="s">
        <v>3</v>
      </c>
      <c r="D215" s="6" t="s">
        <v>90</v>
      </c>
      <c r="E215" s="11"/>
      <c r="F215" s="6" t="str">
        <f t="shared" si="179"/>
        <v>EE</v>
      </c>
      <c r="G215" s="6" t="s">
        <v>90</v>
      </c>
      <c r="H215" s="6"/>
      <c r="I215" s="33">
        <f t="shared" ref="I215:I222" si="198">IF(N215="",0,N215)</f>
        <v>1.8</v>
      </c>
      <c r="J215" s="33">
        <f t="shared" ref="J215:J222" si="199">IF(O215="",0,O215)</f>
        <v>4.8800000000000008</v>
      </c>
      <c r="K215" s="33">
        <f t="shared" ref="K215:K222" si="200">IF(P215="",0,P215)</f>
        <v>4.8800000000000008</v>
      </c>
      <c r="L215" s="32"/>
      <c r="M215" s="32"/>
      <c r="N215" s="32">
        <v>1.8</v>
      </c>
      <c r="O215" s="32">
        <v>4.8800000000000008</v>
      </c>
      <c r="P215" s="32">
        <v>4.8800000000000008</v>
      </c>
    </row>
    <row r="216" spans="2:16">
      <c r="B216" s="26">
        <v>129</v>
      </c>
      <c r="C216" t="s">
        <v>4</v>
      </c>
      <c r="D216" s="6" t="s">
        <v>90</v>
      </c>
      <c r="E216" s="11"/>
      <c r="F216" s="6" t="str">
        <f t="shared" si="179"/>
        <v>EE</v>
      </c>
      <c r="G216" s="6" t="s">
        <v>90</v>
      </c>
      <c r="H216" s="6"/>
      <c r="I216" s="33">
        <f t="shared" si="198"/>
        <v>23.75</v>
      </c>
      <c r="J216" s="33">
        <f t="shared" si="199"/>
        <v>23.75</v>
      </c>
      <c r="K216" s="33">
        <f t="shared" si="200"/>
        <v>23.75</v>
      </c>
      <c r="L216" s="32"/>
      <c r="M216" s="32"/>
      <c r="N216" s="32">
        <v>23.75</v>
      </c>
      <c r="O216" s="32">
        <v>23.75</v>
      </c>
      <c r="P216" s="32">
        <v>23.75</v>
      </c>
    </row>
    <row r="217" spans="2:16">
      <c r="B217" s="26">
        <v>135</v>
      </c>
      <c r="C217" s="11" t="s">
        <v>16</v>
      </c>
      <c r="D217" s="6" t="str">
        <f t="shared" ref="D217:D224" si="201">IF(SUM(I217:K217)=0,"\I: ","ELE")</f>
        <v>ELE</v>
      </c>
      <c r="E217" s="11" t="s">
        <v>82</v>
      </c>
      <c r="F217" s="6" t="str">
        <f t="shared" si="179"/>
        <v>EE</v>
      </c>
      <c r="G217" s="22" t="str">
        <f t="shared" ref="G217:G222" si="202">$G$7</f>
        <v>CAP_BND</v>
      </c>
      <c r="H217" s="6" t="s">
        <v>52</v>
      </c>
      <c r="I217" s="63">
        <f t="shared" si="198"/>
        <v>108</v>
      </c>
      <c r="J217" s="63">
        <f t="shared" si="199"/>
        <v>300</v>
      </c>
      <c r="K217" s="63">
        <f t="shared" si="200"/>
        <v>316.36599999999993</v>
      </c>
      <c r="L217" s="32"/>
      <c r="M217" s="32"/>
      <c r="N217" s="32">
        <v>108</v>
      </c>
      <c r="O217" s="32">
        <v>300</v>
      </c>
      <c r="P217" s="32">
        <v>316.36599999999993</v>
      </c>
    </row>
    <row r="218" spans="2:16">
      <c r="B218" s="26">
        <v>140</v>
      </c>
      <c r="C218" s="11" t="s">
        <v>17</v>
      </c>
      <c r="D218" s="6" t="str">
        <f t="shared" si="201"/>
        <v xml:space="preserve">\I: </v>
      </c>
      <c r="E218" s="11" t="s">
        <v>81</v>
      </c>
      <c r="F218" s="6" t="str">
        <f t="shared" si="179"/>
        <v>EE</v>
      </c>
      <c r="G218" s="22" t="str">
        <f t="shared" si="202"/>
        <v>CAP_BND</v>
      </c>
      <c r="H218" s="6" t="s">
        <v>51</v>
      </c>
      <c r="I218" s="63">
        <f t="shared" si="198"/>
        <v>0</v>
      </c>
      <c r="J218" s="63">
        <f t="shared" si="199"/>
        <v>0</v>
      </c>
      <c r="K218" s="63">
        <f t="shared" si="200"/>
        <v>0</v>
      </c>
      <c r="L218" s="32"/>
      <c r="M218" s="32"/>
      <c r="N218" s="32" t="s">
        <v>171</v>
      </c>
      <c r="O218" s="32" t="s">
        <v>171</v>
      </c>
      <c r="P218" s="32" t="s">
        <v>171</v>
      </c>
    </row>
    <row r="219" spans="2:16">
      <c r="B219" s="26">
        <v>145</v>
      </c>
      <c r="C219" s="11" t="s">
        <v>18</v>
      </c>
      <c r="D219" s="6" t="str">
        <f t="shared" si="201"/>
        <v>ELE</v>
      </c>
      <c r="E219" s="11" t="s">
        <v>79</v>
      </c>
      <c r="F219" s="6" t="str">
        <f t="shared" si="179"/>
        <v>EE</v>
      </c>
      <c r="G219" s="22" t="str">
        <f t="shared" si="202"/>
        <v>CAP_BND</v>
      </c>
      <c r="H219" s="6" t="s">
        <v>49</v>
      </c>
      <c r="I219" s="63">
        <f t="shared" si="198"/>
        <v>0</v>
      </c>
      <c r="J219" s="63">
        <f t="shared" si="199"/>
        <v>0</v>
      </c>
      <c r="K219" s="63">
        <f t="shared" si="200"/>
        <v>0.3</v>
      </c>
      <c r="L219" s="32"/>
      <c r="M219" s="32"/>
      <c r="N219" s="32" t="s">
        <v>171</v>
      </c>
      <c r="O219" s="32" t="s">
        <v>171</v>
      </c>
      <c r="P219" s="32">
        <v>0.3</v>
      </c>
    </row>
    <row r="220" spans="2:16">
      <c r="B220" s="26">
        <v>150</v>
      </c>
      <c r="C220" s="11" t="s">
        <v>19</v>
      </c>
      <c r="D220" s="6" t="str">
        <f t="shared" si="201"/>
        <v xml:space="preserve">\I: </v>
      </c>
      <c r="E220" s="11" t="s">
        <v>80</v>
      </c>
      <c r="F220" s="6" t="str">
        <f t="shared" si="179"/>
        <v>EE</v>
      </c>
      <c r="G220" s="22" t="str">
        <f t="shared" si="202"/>
        <v>CAP_BND</v>
      </c>
      <c r="H220" s="6" t="s">
        <v>50</v>
      </c>
      <c r="I220" s="63">
        <f t="shared" si="198"/>
        <v>0</v>
      </c>
      <c r="J220" s="63">
        <f t="shared" si="199"/>
        <v>0</v>
      </c>
      <c r="K220" s="63">
        <f t="shared" si="200"/>
        <v>0</v>
      </c>
      <c r="L220" s="32"/>
      <c r="M220" s="32"/>
      <c r="N220" s="32" t="s">
        <v>171</v>
      </c>
      <c r="O220" s="32" t="s">
        <v>171</v>
      </c>
      <c r="P220" s="32" t="s">
        <v>171</v>
      </c>
    </row>
    <row r="221" spans="2:16">
      <c r="B221" s="26">
        <v>155</v>
      </c>
      <c r="C221" s="11" t="s">
        <v>20</v>
      </c>
      <c r="D221" s="6" t="str">
        <f t="shared" si="201"/>
        <v xml:space="preserve">\I: </v>
      </c>
      <c r="E221" s="11" t="s">
        <v>72</v>
      </c>
      <c r="F221" s="6" t="str">
        <f t="shared" si="179"/>
        <v>EE</v>
      </c>
      <c r="G221" s="22" t="str">
        <f t="shared" si="202"/>
        <v>CAP_BND</v>
      </c>
      <c r="H221" s="6" t="s">
        <v>42</v>
      </c>
      <c r="I221" s="63">
        <f t="shared" si="198"/>
        <v>0</v>
      </c>
      <c r="J221" s="63">
        <f t="shared" si="199"/>
        <v>0</v>
      </c>
      <c r="K221" s="63">
        <f t="shared" si="200"/>
        <v>0</v>
      </c>
      <c r="L221" s="32"/>
      <c r="M221" s="32"/>
      <c r="N221" s="32" t="s">
        <v>171</v>
      </c>
      <c r="O221" s="32" t="s">
        <v>171</v>
      </c>
      <c r="P221" s="32" t="s">
        <v>171</v>
      </c>
    </row>
    <row r="222" spans="2:16">
      <c r="B222" s="60">
        <v>160</v>
      </c>
      <c r="C222" s="61" t="s">
        <v>21</v>
      </c>
      <c r="D222" s="5" t="str">
        <f t="shared" si="201"/>
        <v xml:space="preserve">\I: </v>
      </c>
      <c r="E222" s="61" t="s">
        <v>170</v>
      </c>
      <c r="F222" s="5" t="str">
        <f t="shared" si="179"/>
        <v>EE</v>
      </c>
      <c r="G222" s="36" t="str">
        <f t="shared" si="202"/>
        <v>CAP_BND</v>
      </c>
      <c r="H222" s="5" t="s">
        <v>169</v>
      </c>
      <c r="I222" s="64">
        <f t="shared" si="198"/>
        <v>0</v>
      </c>
      <c r="J222" s="64">
        <f t="shared" si="199"/>
        <v>0</v>
      </c>
      <c r="K222" s="64">
        <f t="shared" si="200"/>
        <v>0</v>
      </c>
      <c r="L222" s="32"/>
      <c r="M222" s="32"/>
      <c r="N222" s="40" t="s">
        <v>171</v>
      </c>
      <c r="O222" s="40" t="s">
        <v>171</v>
      </c>
      <c r="P222" s="40" t="s">
        <v>171</v>
      </c>
    </row>
    <row r="223" spans="2:16">
      <c r="B223" s="26">
        <v>9</v>
      </c>
      <c r="C223" t="s">
        <v>1</v>
      </c>
      <c r="D223" s="6" t="str">
        <f t="shared" si="201"/>
        <v xml:space="preserve">\I: </v>
      </c>
      <c r="E223" s="11" t="s">
        <v>70</v>
      </c>
      <c r="F223" s="34" t="s">
        <v>109</v>
      </c>
      <c r="G223" s="22" t="str">
        <f>$G$7</f>
        <v>CAP_BND</v>
      </c>
      <c r="H223" s="22" t="s">
        <v>40</v>
      </c>
      <c r="I223" s="63">
        <f>IF(N223="",0,N223)</f>
        <v>0</v>
      </c>
      <c r="J223" s="63">
        <f>IF(O223="",0,O223)</f>
        <v>0</v>
      </c>
      <c r="K223" s="63">
        <f>IF(P223="",0,P223)</f>
        <v>0</v>
      </c>
      <c r="L223" s="32"/>
      <c r="M223" s="32"/>
      <c r="N223" s="32" t="s">
        <v>171</v>
      </c>
      <c r="O223" s="32" t="s">
        <v>171</v>
      </c>
      <c r="P223" s="32" t="s">
        <v>171</v>
      </c>
    </row>
    <row r="224" spans="2:16">
      <c r="B224" s="26"/>
      <c r="C224" s="23" t="s">
        <v>92</v>
      </c>
      <c r="D224" s="6" t="str">
        <f t="shared" si="201"/>
        <v xml:space="preserve">\I: </v>
      </c>
      <c r="E224" s="11" t="s">
        <v>71</v>
      </c>
      <c r="F224" s="6" t="str">
        <f>F223</f>
        <v>EL</v>
      </c>
      <c r="G224" s="22" t="str">
        <f>$G$7</f>
        <v>CAP_BND</v>
      </c>
      <c r="H224" t="s">
        <v>41</v>
      </c>
      <c r="I224" s="43">
        <f>IF(SUM(I225:I227)="",0,SUM(I225:I227))</f>
        <v>0</v>
      </c>
      <c r="J224" s="43">
        <f t="shared" ref="J224" si="203">IF(SUM(J225:J227)="",0,SUM(J225:J227))</f>
        <v>0</v>
      </c>
      <c r="K224" s="43">
        <f t="shared" ref="K224" si="204">IF(SUM(K225:K227)="",0,SUM(K225:K227))</f>
        <v>0</v>
      </c>
      <c r="L224" s="32"/>
      <c r="M224" s="32"/>
      <c r="N224" s="32"/>
      <c r="O224" s="32"/>
      <c r="P224" s="32"/>
    </row>
    <row r="225" spans="2:16">
      <c r="B225" s="26">
        <v>14</v>
      </c>
      <c r="C225" s="30" t="s">
        <v>2</v>
      </c>
      <c r="D225" s="6" t="s">
        <v>90</v>
      </c>
      <c r="E225" s="26"/>
      <c r="F225" s="6" t="str">
        <f t="shared" ref="F225:F249" si="205">F224</f>
        <v>EL</v>
      </c>
      <c r="G225" s="6" t="s">
        <v>90</v>
      </c>
      <c r="H225" s="28"/>
      <c r="I225" s="33">
        <f>IF(N225="",0,N225)</f>
        <v>0</v>
      </c>
      <c r="J225" s="33">
        <f t="shared" ref="J225:J227" si="206">IF(O225="",0,O225)</f>
        <v>0</v>
      </c>
      <c r="K225" s="33">
        <f t="shared" ref="K225:K227" si="207">IF(P225="",0,P225)</f>
        <v>0</v>
      </c>
      <c r="L225" s="33"/>
      <c r="M225" s="33"/>
      <c r="N225" s="32" t="s">
        <v>171</v>
      </c>
      <c r="O225" s="32" t="s">
        <v>171</v>
      </c>
      <c r="P225" s="32" t="s">
        <v>171</v>
      </c>
    </row>
    <row r="226" spans="2:16">
      <c r="B226" s="26">
        <v>19</v>
      </c>
      <c r="C226" s="30" t="s">
        <v>99</v>
      </c>
      <c r="D226" s="6" t="s">
        <v>90</v>
      </c>
      <c r="E226" s="26"/>
      <c r="F226" s="6" t="str">
        <f t="shared" si="205"/>
        <v>EL</v>
      </c>
      <c r="G226" s="6" t="s">
        <v>90</v>
      </c>
      <c r="H226" s="28"/>
      <c r="I226" s="33">
        <f t="shared" ref="I226:I227" si="208">IF(N226="",0,N226)</f>
        <v>0</v>
      </c>
      <c r="J226" s="33">
        <f t="shared" si="206"/>
        <v>0</v>
      </c>
      <c r="K226" s="33">
        <f t="shared" si="207"/>
        <v>0</v>
      </c>
      <c r="L226" s="33"/>
      <c r="M226" s="33"/>
      <c r="N226" s="32" t="s">
        <v>171</v>
      </c>
      <c r="O226" s="32" t="s">
        <v>171</v>
      </c>
      <c r="P226" s="32" t="s">
        <v>171</v>
      </c>
    </row>
    <row r="227" spans="2:16">
      <c r="B227" s="26">
        <v>24</v>
      </c>
      <c r="C227" s="30" t="s">
        <v>4</v>
      </c>
      <c r="D227" s="6" t="s">
        <v>90</v>
      </c>
      <c r="E227" s="26"/>
      <c r="F227" s="6" t="str">
        <f t="shared" si="205"/>
        <v>EL</v>
      </c>
      <c r="G227" s="6" t="s">
        <v>90</v>
      </c>
      <c r="H227" s="28"/>
      <c r="I227" s="33">
        <f t="shared" si="208"/>
        <v>0</v>
      </c>
      <c r="J227" s="33">
        <f t="shared" si="206"/>
        <v>0</v>
      </c>
      <c r="K227" s="33">
        <f t="shared" si="207"/>
        <v>0</v>
      </c>
      <c r="L227" s="33"/>
      <c r="M227" s="33"/>
      <c r="N227" s="32" t="s">
        <v>171</v>
      </c>
      <c r="O227" s="32" t="s">
        <v>171</v>
      </c>
      <c r="P227" s="32" t="s">
        <v>171</v>
      </c>
    </row>
    <row r="228" spans="2:16">
      <c r="B228" s="26"/>
      <c r="C228" s="23" t="s">
        <v>92</v>
      </c>
      <c r="D228" s="6" t="str">
        <f>IF(SUM(I228:K228)=0,"\I: ","ELE")</f>
        <v>ELE</v>
      </c>
      <c r="E228" s="11" t="s">
        <v>75</v>
      </c>
      <c r="F228" s="6" t="str">
        <f t="shared" si="205"/>
        <v>EL</v>
      </c>
      <c r="G228" s="22" t="str">
        <f>$G$7</f>
        <v>CAP_BND</v>
      </c>
      <c r="H228" t="s">
        <v>45</v>
      </c>
      <c r="I228" s="43">
        <f>IF(SUM(I229:I231)="",0,SUM(I229:I231))</f>
        <v>3556</v>
      </c>
      <c r="J228" s="43">
        <f t="shared" ref="J228" si="209">IF(SUM(J229:J231)="",0,SUM(J229:J231))</f>
        <v>2556</v>
      </c>
      <c r="K228" s="43">
        <f t="shared" ref="K228" si="210">IF(SUM(K229:K231)="",0,SUM(K229:K231))</f>
        <v>2556</v>
      </c>
      <c r="L228" s="32"/>
      <c r="M228" s="32"/>
      <c r="N228" s="32">
        <v>3556</v>
      </c>
      <c r="O228" s="32">
        <v>2556</v>
      </c>
      <c r="P228" s="32"/>
    </row>
    <row r="229" spans="2:16">
      <c r="B229" s="26">
        <v>35</v>
      </c>
      <c r="C229" s="30" t="s">
        <v>2</v>
      </c>
      <c r="D229" s="6" t="s">
        <v>90</v>
      </c>
      <c r="E229" s="26"/>
      <c r="F229" s="6" t="str">
        <f t="shared" si="205"/>
        <v>EL</v>
      </c>
      <c r="G229" s="6" t="s">
        <v>90</v>
      </c>
      <c r="H229" s="28"/>
      <c r="I229" s="33">
        <f>IF(N229="",0,N229)</f>
        <v>345</v>
      </c>
      <c r="J229" s="33">
        <f t="shared" ref="J229:J233" si="211">IF(O229="",0,O229)</f>
        <v>345</v>
      </c>
      <c r="K229" s="33">
        <f t="shared" ref="K229:K233" si="212">IF(P229="",0,P229)</f>
        <v>345</v>
      </c>
      <c r="L229" s="33"/>
      <c r="M229" s="33"/>
      <c r="N229" s="32">
        <v>345</v>
      </c>
      <c r="O229" s="32">
        <v>345</v>
      </c>
      <c r="P229" s="32">
        <v>345</v>
      </c>
    </row>
    <row r="230" spans="2:16">
      <c r="B230" s="26">
        <v>40</v>
      </c>
      <c r="C230" s="30" t="s">
        <v>99</v>
      </c>
      <c r="D230" s="6" t="s">
        <v>90</v>
      </c>
      <c r="E230" s="26"/>
      <c r="F230" s="6" t="str">
        <f t="shared" si="205"/>
        <v>EL</v>
      </c>
      <c r="G230" s="6" t="s">
        <v>90</v>
      </c>
      <c r="H230" s="28"/>
      <c r="I230" s="33">
        <f t="shared" ref="I230:I233" si="213">IF(N230="",0,N230)</f>
        <v>0</v>
      </c>
      <c r="J230" s="33">
        <f t="shared" si="211"/>
        <v>0</v>
      </c>
      <c r="K230" s="33">
        <f t="shared" si="212"/>
        <v>0</v>
      </c>
      <c r="L230" s="33"/>
      <c r="M230" s="33"/>
      <c r="N230" s="32" t="s">
        <v>171</v>
      </c>
      <c r="O230" s="32" t="s">
        <v>171</v>
      </c>
      <c r="P230" s="32" t="s">
        <v>171</v>
      </c>
    </row>
    <row r="231" spans="2:16">
      <c r="B231" s="26">
        <v>45</v>
      </c>
      <c r="C231" s="30" t="s">
        <v>4</v>
      </c>
      <c r="D231" s="6" t="s">
        <v>90</v>
      </c>
      <c r="E231" s="26"/>
      <c r="F231" s="6" t="str">
        <f t="shared" si="205"/>
        <v>EL</v>
      </c>
      <c r="G231" s="6" t="s">
        <v>90</v>
      </c>
      <c r="H231" s="28"/>
      <c r="I231" s="33">
        <f t="shared" si="213"/>
        <v>3211</v>
      </c>
      <c r="J231" s="33">
        <f t="shared" si="211"/>
        <v>2211</v>
      </c>
      <c r="K231" s="33">
        <f t="shared" si="212"/>
        <v>2211</v>
      </c>
      <c r="L231" s="33"/>
      <c r="M231" s="33"/>
      <c r="N231" s="32">
        <v>3211</v>
      </c>
      <c r="O231" s="32">
        <v>2211</v>
      </c>
      <c r="P231" s="32">
        <v>2211</v>
      </c>
    </row>
    <row r="232" spans="2:16">
      <c r="B232" s="31">
        <v>51</v>
      </c>
      <c r="C232" t="s">
        <v>7</v>
      </c>
      <c r="D232" s="6" t="str">
        <f>IF(SUM(I232:K232)=0,"\I: ","ELE")</f>
        <v>ELE</v>
      </c>
      <c r="E232" s="11" t="s">
        <v>76</v>
      </c>
      <c r="F232" s="6" t="str">
        <f t="shared" si="205"/>
        <v>EL</v>
      </c>
      <c r="G232" s="22" t="str">
        <f t="shared" ref="G232:G234" si="214">$G$7</f>
        <v>CAP_BND</v>
      </c>
      <c r="H232" t="s">
        <v>46</v>
      </c>
      <c r="I232" s="63">
        <f t="shared" si="213"/>
        <v>1795.5</v>
      </c>
      <c r="J232" s="63">
        <f t="shared" si="211"/>
        <v>3822</v>
      </c>
      <c r="K232" s="63">
        <f t="shared" si="212"/>
        <v>3822</v>
      </c>
      <c r="L232" s="32"/>
      <c r="M232" s="32"/>
      <c r="N232" s="32">
        <v>1795.5</v>
      </c>
      <c r="O232" s="32">
        <v>3822</v>
      </c>
      <c r="P232" s="32">
        <v>3822</v>
      </c>
    </row>
    <row r="233" spans="2:16">
      <c r="B233" s="26">
        <v>56</v>
      </c>
      <c r="C233" t="s">
        <v>8</v>
      </c>
      <c r="D233" s="6" t="str">
        <f>IF(SUM(I233:K233)=0,"\I: ","ELE")</f>
        <v>ELE</v>
      </c>
      <c r="E233" s="11" t="s">
        <v>77</v>
      </c>
      <c r="F233" s="6" t="str">
        <f t="shared" si="205"/>
        <v>EL</v>
      </c>
      <c r="G233" s="22" t="str">
        <f t="shared" si="214"/>
        <v>CAP_BND</v>
      </c>
      <c r="H233" t="s">
        <v>47</v>
      </c>
      <c r="I233" s="63">
        <f t="shared" si="213"/>
        <v>251.90000000000003</v>
      </c>
      <c r="J233" s="63">
        <f t="shared" si="211"/>
        <v>251.90000000000003</v>
      </c>
      <c r="K233" s="63">
        <f t="shared" si="212"/>
        <v>251.90000000000003</v>
      </c>
      <c r="L233" s="32"/>
      <c r="M233" s="32"/>
      <c r="N233" s="32">
        <v>251.90000000000003</v>
      </c>
      <c r="O233" s="32">
        <v>251.90000000000003</v>
      </c>
      <c r="P233" s="32">
        <v>251.90000000000003</v>
      </c>
    </row>
    <row r="234" spans="2:16">
      <c r="B234" s="26"/>
      <c r="C234" s="23" t="s">
        <v>93</v>
      </c>
      <c r="D234" s="6" t="str">
        <f>IF(SUM(I234:K234)=0,"\I: ","ELE")</f>
        <v xml:space="preserve">\I: </v>
      </c>
      <c r="E234" s="11" t="s">
        <v>78</v>
      </c>
      <c r="F234" s="6" t="str">
        <f t="shared" si="205"/>
        <v>EL</v>
      </c>
      <c r="G234" s="22" t="str">
        <f t="shared" si="214"/>
        <v>CAP_BND</v>
      </c>
      <c r="H234" t="s">
        <v>48</v>
      </c>
      <c r="I234" s="43">
        <f t="shared" ref="I234" si="215">IF(SUM(I235:I237)="",0,SUM(I235:I237))</f>
        <v>0</v>
      </c>
      <c r="J234" s="43">
        <f t="shared" ref="J234" si="216">IF(SUM(J235:J237)="",0,SUM(J235:J237))</f>
        <v>0</v>
      </c>
      <c r="K234" s="43">
        <f t="shared" ref="K234" si="217">IF(SUM(K235:K237)="",0,SUM(K235:K237))</f>
        <v>0</v>
      </c>
      <c r="L234" s="32"/>
      <c r="M234" s="32"/>
      <c r="N234" s="32"/>
      <c r="O234" s="32"/>
      <c r="P234" s="32"/>
    </row>
    <row r="235" spans="2:16">
      <c r="B235" s="26">
        <v>61</v>
      </c>
      <c r="C235" s="29" t="s">
        <v>4</v>
      </c>
      <c r="D235" s="6" t="s">
        <v>90</v>
      </c>
      <c r="E235" s="27"/>
      <c r="F235" s="6" t="str">
        <f t="shared" si="205"/>
        <v>EL</v>
      </c>
      <c r="G235" s="6" t="s">
        <v>90</v>
      </c>
      <c r="H235" s="28"/>
      <c r="I235" s="33">
        <f t="shared" ref="I235:I240" si="218">IF(N235="",0,N235)</f>
        <v>0</v>
      </c>
      <c r="J235" s="33">
        <f t="shared" ref="J235:J240" si="219">IF(O235="",0,O235)</f>
        <v>0</v>
      </c>
      <c r="K235" s="33">
        <f t="shared" ref="K235:K240" si="220">IF(P235="",0,P235)</f>
        <v>0</v>
      </c>
      <c r="L235" s="33"/>
      <c r="M235" s="33"/>
      <c r="N235" s="32" t="s">
        <v>171</v>
      </c>
      <c r="O235" s="32" t="s">
        <v>171</v>
      </c>
      <c r="P235" s="32" t="s">
        <v>171</v>
      </c>
    </row>
    <row r="236" spans="2:16">
      <c r="B236" s="26">
        <v>71</v>
      </c>
      <c r="C236" s="29" t="s">
        <v>10</v>
      </c>
      <c r="D236" s="6" t="s">
        <v>90</v>
      </c>
      <c r="E236" s="27"/>
      <c r="F236" s="6" t="str">
        <f t="shared" si="205"/>
        <v>EL</v>
      </c>
      <c r="G236" s="6" t="s">
        <v>90</v>
      </c>
      <c r="H236" s="28"/>
      <c r="I236" s="33">
        <f t="shared" si="218"/>
        <v>0</v>
      </c>
      <c r="J236" s="33">
        <f t="shared" si="219"/>
        <v>0</v>
      </c>
      <c r="K236" s="33">
        <f t="shared" si="220"/>
        <v>0</v>
      </c>
      <c r="L236" s="33"/>
      <c r="M236" s="33"/>
      <c r="N236" s="32" t="s">
        <v>171</v>
      </c>
      <c r="O236" s="32" t="s">
        <v>171</v>
      </c>
      <c r="P236" s="32" t="s">
        <v>171</v>
      </c>
    </row>
    <row r="237" spans="2:16">
      <c r="B237" s="26">
        <v>76</v>
      </c>
      <c r="C237" s="29" t="s">
        <v>101</v>
      </c>
      <c r="D237" s="6" t="s">
        <v>90</v>
      </c>
      <c r="E237" s="27"/>
      <c r="F237" s="6" t="str">
        <f t="shared" si="205"/>
        <v>EL</v>
      </c>
      <c r="G237" s="6" t="s">
        <v>90</v>
      </c>
      <c r="H237" s="28"/>
      <c r="I237" s="33">
        <f t="shared" si="218"/>
        <v>0</v>
      </c>
      <c r="J237" s="33">
        <f t="shared" si="219"/>
        <v>0</v>
      </c>
      <c r="K237" s="33">
        <f t="shared" si="220"/>
        <v>0</v>
      </c>
      <c r="L237" s="33"/>
      <c r="M237" s="33"/>
      <c r="N237" s="32" t="s">
        <v>171</v>
      </c>
      <c r="O237" s="32" t="s">
        <v>171</v>
      </c>
      <c r="P237" s="32" t="s">
        <v>171</v>
      </c>
    </row>
    <row r="238" spans="2:16">
      <c r="B238" s="26">
        <v>81</v>
      </c>
      <c r="C238" t="s">
        <v>12</v>
      </c>
      <c r="D238" s="6" t="str">
        <f>IF(SUM(I238:K238)=0,"\I: ","ELE")</f>
        <v>ELE</v>
      </c>
      <c r="E238" s="11" t="s">
        <v>74</v>
      </c>
      <c r="F238" s="6" t="str">
        <f t="shared" si="205"/>
        <v>EL</v>
      </c>
      <c r="G238" s="22" t="str">
        <f t="shared" ref="G238:G241" si="221">$G$7</f>
        <v>CAP_BND</v>
      </c>
      <c r="H238" t="s">
        <v>44</v>
      </c>
      <c r="I238" s="63">
        <f t="shared" si="218"/>
        <v>1029.6680000000001</v>
      </c>
      <c r="J238" s="63">
        <f t="shared" si="219"/>
        <v>799.76</v>
      </c>
      <c r="K238" s="63">
        <f t="shared" si="220"/>
        <v>816.07999999999993</v>
      </c>
      <c r="L238" s="32"/>
      <c r="M238" s="32"/>
      <c r="N238" s="32">
        <v>1029.6680000000001</v>
      </c>
      <c r="O238" s="32">
        <v>799.76</v>
      </c>
      <c r="P238" s="32">
        <v>816.07999999999993</v>
      </c>
    </row>
    <row r="239" spans="2:16">
      <c r="B239" s="26">
        <v>102</v>
      </c>
      <c r="C239" t="s">
        <v>13</v>
      </c>
      <c r="D239" s="6" t="str">
        <f>IF(SUM(I239:K239)=0,"\I: ","ELE")</f>
        <v>ELE</v>
      </c>
      <c r="E239" s="11" t="s">
        <v>73</v>
      </c>
      <c r="F239" s="6" t="str">
        <f t="shared" si="205"/>
        <v>EL</v>
      </c>
      <c r="G239" s="22" t="str">
        <f t="shared" si="221"/>
        <v>CAP_BND</v>
      </c>
      <c r="H239" t="s">
        <v>43</v>
      </c>
      <c r="I239" s="63">
        <f t="shared" si="218"/>
        <v>1327.5</v>
      </c>
      <c r="J239" s="63">
        <f t="shared" si="219"/>
        <v>642.29999999999995</v>
      </c>
      <c r="K239" s="63">
        <f t="shared" si="220"/>
        <v>139.5</v>
      </c>
      <c r="L239" s="32"/>
      <c r="M239" s="32"/>
      <c r="N239" s="32">
        <v>1327.5</v>
      </c>
      <c r="O239" s="32">
        <v>642.29999999999995</v>
      </c>
      <c r="P239" s="32">
        <v>139.5</v>
      </c>
    </row>
    <row r="240" spans="2:16">
      <c r="B240" s="26">
        <v>119</v>
      </c>
      <c r="C240" t="s">
        <v>1</v>
      </c>
      <c r="D240" s="6" t="str">
        <f>IF(SUM(I240:K240)=0,"\I: ","ELE")</f>
        <v xml:space="preserve">\I: </v>
      </c>
      <c r="E240" s="11" t="s">
        <v>68</v>
      </c>
      <c r="F240" s="6" t="str">
        <f t="shared" si="205"/>
        <v>EL</v>
      </c>
      <c r="G240" s="22" t="str">
        <f t="shared" si="221"/>
        <v>CAP_BND</v>
      </c>
      <c r="H240" s="6" t="s">
        <v>38</v>
      </c>
      <c r="I240" s="63">
        <f t="shared" si="218"/>
        <v>0</v>
      </c>
      <c r="J240" s="63">
        <f t="shared" si="219"/>
        <v>0</v>
      </c>
      <c r="K240" s="63">
        <f t="shared" si="220"/>
        <v>0</v>
      </c>
      <c r="L240" s="32"/>
      <c r="M240" s="32"/>
      <c r="N240" s="32" t="s">
        <v>171</v>
      </c>
      <c r="O240" s="32" t="s">
        <v>171</v>
      </c>
      <c r="P240" s="32" t="s">
        <v>171</v>
      </c>
    </row>
    <row r="241" spans="2:16">
      <c r="B241" s="26"/>
      <c r="C241" t="s">
        <v>168</v>
      </c>
      <c r="D241" s="6" t="str">
        <f>IF(SUM(I241:K241)=0,"\I: ","ELE")</f>
        <v>ELE</v>
      </c>
      <c r="E241" s="11" t="s">
        <v>69</v>
      </c>
      <c r="F241" s="6" t="str">
        <f t="shared" si="205"/>
        <v>EL</v>
      </c>
      <c r="G241" s="22" t="str">
        <f t="shared" si="221"/>
        <v>CAP_BND</v>
      </c>
      <c r="H241" s="59" t="s">
        <v>39</v>
      </c>
      <c r="I241" s="43">
        <f>IF(SUM(I242:I243)="",0,SUM(I242:I243))</f>
        <v>0</v>
      </c>
      <c r="J241" s="43">
        <f t="shared" ref="J241" si="222">IF(SUM(J242:J243)="",0,SUM(J242:J243))</f>
        <v>0.95</v>
      </c>
      <c r="K241" s="43">
        <f t="shared" ref="K241" si="223">IF(SUM(K242:K243)="",0,SUM(K242:K243))</f>
        <v>1.26</v>
      </c>
      <c r="L241" s="32"/>
      <c r="M241" s="32"/>
      <c r="N241" s="32"/>
      <c r="O241" s="32"/>
      <c r="P241" s="32"/>
    </row>
    <row r="242" spans="2:16">
      <c r="B242" s="26">
        <v>124</v>
      </c>
      <c r="C242" t="s">
        <v>3</v>
      </c>
      <c r="D242" s="6" t="s">
        <v>90</v>
      </c>
      <c r="E242" s="11"/>
      <c r="F242" s="6" t="str">
        <f t="shared" si="205"/>
        <v>EL</v>
      </c>
      <c r="G242" s="6" t="s">
        <v>90</v>
      </c>
      <c r="H242" s="6"/>
      <c r="I242" s="33">
        <f t="shared" ref="I242:I249" si="224">IF(N242="",0,N242)</f>
        <v>0</v>
      </c>
      <c r="J242" s="33">
        <f t="shared" ref="J242:J249" si="225">IF(O242="",0,O242)</f>
        <v>0.95</v>
      </c>
      <c r="K242" s="33">
        <f t="shared" ref="K242:K249" si="226">IF(P242="",0,P242)</f>
        <v>1.26</v>
      </c>
      <c r="L242" s="32"/>
      <c r="M242" s="32"/>
      <c r="N242" s="32" t="s">
        <v>171</v>
      </c>
      <c r="O242" s="32">
        <v>0.95</v>
      </c>
      <c r="P242" s="32">
        <v>1.26</v>
      </c>
    </row>
    <row r="243" spans="2:16">
      <c r="B243" s="26">
        <v>129</v>
      </c>
      <c r="C243" t="s">
        <v>4</v>
      </c>
      <c r="D243" s="6" t="s">
        <v>90</v>
      </c>
      <c r="E243" s="11"/>
      <c r="F243" s="6" t="str">
        <f t="shared" si="205"/>
        <v>EL</v>
      </c>
      <c r="G243" s="6" t="s">
        <v>90</v>
      </c>
      <c r="H243" s="6"/>
      <c r="I243" s="33">
        <f t="shared" si="224"/>
        <v>0</v>
      </c>
      <c r="J243" s="33">
        <f t="shared" si="225"/>
        <v>0</v>
      </c>
      <c r="K243" s="33">
        <f t="shared" si="226"/>
        <v>0</v>
      </c>
      <c r="L243" s="32"/>
      <c r="M243" s="32"/>
      <c r="N243" s="32" t="s">
        <v>171</v>
      </c>
      <c r="O243" s="32" t="s">
        <v>171</v>
      </c>
      <c r="P243" s="32" t="s">
        <v>171</v>
      </c>
    </row>
    <row r="244" spans="2:16">
      <c r="B244" s="26">
        <v>135</v>
      </c>
      <c r="C244" s="11" t="s">
        <v>16</v>
      </c>
      <c r="D244" s="6" t="str">
        <f t="shared" ref="D244:D251" si="227">IF(SUM(I244:K244)=0,"\I: ","ELE")</f>
        <v>ELE</v>
      </c>
      <c r="E244" s="11" t="s">
        <v>82</v>
      </c>
      <c r="F244" s="6" t="str">
        <f t="shared" si="205"/>
        <v>EL</v>
      </c>
      <c r="G244" s="22" t="str">
        <f t="shared" ref="G244:G249" si="228">$G$7</f>
        <v>CAP_BND</v>
      </c>
      <c r="H244" s="6" t="s">
        <v>52</v>
      </c>
      <c r="I244" s="63">
        <f t="shared" si="224"/>
        <v>1298</v>
      </c>
      <c r="J244" s="63">
        <f t="shared" si="225"/>
        <v>2091</v>
      </c>
      <c r="K244" s="63">
        <f t="shared" si="226"/>
        <v>2822.5</v>
      </c>
      <c r="L244" s="32"/>
      <c r="M244" s="32"/>
      <c r="N244" s="32">
        <v>1298</v>
      </c>
      <c r="O244" s="32">
        <v>2091</v>
      </c>
      <c r="P244" s="32">
        <v>2822.5</v>
      </c>
    </row>
    <row r="245" spans="2:16">
      <c r="B245" s="26">
        <v>140</v>
      </c>
      <c r="C245" s="11" t="s">
        <v>17</v>
      </c>
      <c r="D245" s="6" t="str">
        <f t="shared" si="227"/>
        <v xml:space="preserve">\I: </v>
      </c>
      <c r="E245" s="11" t="s">
        <v>81</v>
      </c>
      <c r="F245" s="6" t="str">
        <f t="shared" si="205"/>
        <v>EL</v>
      </c>
      <c r="G245" s="22" t="str">
        <f t="shared" si="228"/>
        <v>CAP_BND</v>
      </c>
      <c r="H245" s="6" t="s">
        <v>51</v>
      </c>
      <c r="I245" s="63">
        <f t="shared" si="224"/>
        <v>0</v>
      </c>
      <c r="J245" s="63">
        <f t="shared" si="225"/>
        <v>0</v>
      </c>
      <c r="K245" s="63">
        <f t="shared" si="226"/>
        <v>0</v>
      </c>
      <c r="L245" s="32"/>
      <c r="M245" s="32"/>
      <c r="N245" s="32" t="s">
        <v>171</v>
      </c>
      <c r="O245" s="32" t="s">
        <v>171</v>
      </c>
      <c r="P245" s="32" t="s">
        <v>171</v>
      </c>
    </row>
    <row r="246" spans="2:16">
      <c r="B246" s="26">
        <v>145</v>
      </c>
      <c r="C246" s="11" t="s">
        <v>18</v>
      </c>
      <c r="D246" s="6" t="str">
        <f t="shared" si="227"/>
        <v>ELE</v>
      </c>
      <c r="E246" s="11" t="s">
        <v>79</v>
      </c>
      <c r="F246" s="6" t="str">
        <f t="shared" si="205"/>
        <v>EL</v>
      </c>
      <c r="G246" s="22" t="str">
        <f t="shared" si="228"/>
        <v>CAP_BND</v>
      </c>
      <c r="H246" s="6" t="s">
        <v>49</v>
      </c>
      <c r="I246" s="63">
        <f t="shared" si="224"/>
        <v>202</v>
      </c>
      <c r="J246" s="63">
        <f t="shared" si="225"/>
        <v>2604.0000000000005</v>
      </c>
      <c r="K246" s="63">
        <f t="shared" si="226"/>
        <v>2604.0000000000005</v>
      </c>
      <c r="L246" s="32"/>
      <c r="M246" s="32"/>
      <c r="N246" s="32">
        <v>202</v>
      </c>
      <c r="O246" s="32">
        <v>2604.0000000000005</v>
      </c>
      <c r="P246" s="32">
        <v>2604.0000000000005</v>
      </c>
    </row>
    <row r="247" spans="2:16">
      <c r="B247" s="26">
        <v>150</v>
      </c>
      <c r="C247" s="11" t="s">
        <v>19</v>
      </c>
      <c r="D247" s="6" t="str">
        <f t="shared" si="227"/>
        <v xml:space="preserve">\I: </v>
      </c>
      <c r="E247" s="11" t="s">
        <v>80</v>
      </c>
      <c r="F247" s="6" t="str">
        <f t="shared" si="205"/>
        <v>EL</v>
      </c>
      <c r="G247" s="22" t="str">
        <f t="shared" si="228"/>
        <v>CAP_BND</v>
      </c>
      <c r="H247" s="6" t="s">
        <v>50</v>
      </c>
      <c r="I247" s="63">
        <f t="shared" si="224"/>
        <v>0</v>
      </c>
      <c r="J247" s="63">
        <f t="shared" si="225"/>
        <v>0</v>
      </c>
      <c r="K247" s="63">
        <f t="shared" si="226"/>
        <v>0</v>
      </c>
      <c r="L247" s="32"/>
      <c r="M247" s="32"/>
      <c r="N247" s="32" t="s">
        <v>171</v>
      </c>
      <c r="O247" s="32" t="s">
        <v>171</v>
      </c>
      <c r="P247" s="32" t="s">
        <v>171</v>
      </c>
    </row>
    <row r="248" spans="2:16">
      <c r="B248" s="26">
        <v>155</v>
      </c>
      <c r="C248" s="11" t="s">
        <v>20</v>
      </c>
      <c r="D248" s="6" t="str">
        <f t="shared" si="227"/>
        <v>ELE</v>
      </c>
      <c r="E248" s="11" t="s">
        <v>72</v>
      </c>
      <c r="F248" s="6" t="str">
        <f t="shared" si="205"/>
        <v>EL</v>
      </c>
      <c r="G248" s="22" t="str">
        <f t="shared" si="228"/>
        <v>CAP_BND</v>
      </c>
      <c r="H248" s="6" t="s">
        <v>42</v>
      </c>
      <c r="I248" s="63">
        <f t="shared" si="224"/>
        <v>1</v>
      </c>
      <c r="J248" s="63">
        <f t="shared" si="225"/>
        <v>1</v>
      </c>
      <c r="K248" s="63">
        <f t="shared" si="226"/>
        <v>1</v>
      </c>
      <c r="L248" s="32"/>
      <c r="M248" s="32"/>
      <c r="N248" s="32">
        <v>1</v>
      </c>
      <c r="O248" s="32">
        <v>1</v>
      </c>
      <c r="P248" s="32">
        <v>1</v>
      </c>
    </row>
    <row r="249" spans="2:16">
      <c r="B249" s="60">
        <v>160</v>
      </c>
      <c r="C249" s="61" t="s">
        <v>21</v>
      </c>
      <c r="D249" s="5" t="str">
        <f t="shared" si="227"/>
        <v xml:space="preserve">\I: </v>
      </c>
      <c r="E249" s="61" t="s">
        <v>170</v>
      </c>
      <c r="F249" s="5" t="str">
        <f t="shared" si="205"/>
        <v>EL</v>
      </c>
      <c r="G249" s="36" t="str">
        <f t="shared" si="228"/>
        <v>CAP_BND</v>
      </c>
      <c r="H249" s="5" t="s">
        <v>169</v>
      </c>
      <c r="I249" s="64">
        <f t="shared" si="224"/>
        <v>0</v>
      </c>
      <c r="J249" s="64">
        <f t="shared" si="225"/>
        <v>0</v>
      </c>
      <c r="K249" s="64">
        <f t="shared" si="226"/>
        <v>0</v>
      </c>
      <c r="L249" s="32"/>
      <c r="M249" s="32"/>
      <c r="N249" s="40" t="s">
        <v>171</v>
      </c>
      <c r="O249" s="40" t="s">
        <v>171</v>
      </c>
      <c r="P249" s="40" t="s">
        <v>171</v>
      </c>
    </row>
    <row r="250" spans="2:16">
      <c r="B250" s="26">
        <v>9</v>
      </c>
      <c r="C250" t="s">
        <v>1</v>
      </c>
      <c r="D250" s="6" t="str">
        <f t="shared" si="227"/>
        <v>ELE</v>
      </c>
      <c r="E250" s="11" t="s">
        <v>70</v>
      </c>
      <c r="F250" s="34" t="s">
        <v>110</v>
      </c>
      <c r="G250" s="22" t="str">
        <f>$G$7</f>
        <v>CAP_BND</v>
      </c>
      <c r="H250" s="22" t="s">
        <v>40</v>
      </c>
      <c r="I250" s="63">
        <f>IF(N250="",0,N250)</f>
        <v>335</v>
      </c>
      <c r="J250" s="63">
        <f>IF(O250="",0,O250)</f>
        <v>335</v>
      </c>
      <c r="K250" s="63">
        <f>IF(P250="",0,P250)</f>
        <v>335</v>
      </c>
      <c r="L250" s="32"/>
      <c r="M250" s="32"/>
      <c r="N250" s="32">
        <v>335</v>
      </c>
      <c r="O250" s="32">
        <v>335</v>
      </c>
      <c r="P250" s="32">
        <v>335</v>
      </c>
    </row>
    <row r="251" spans="2:16">
      <c r="B251" s="26"/>
      <c r="C251" s="23" t="s">
        <v>92</v>
      </c>
      <c r="D251" s="6" t="str">
        <f t="shared" si="227"/>
        <v>ELE</v>
      </c>
      <c r="E251" s="11" t="s">
        <v>71</v>
      </c>
      <c r="F251" s="6" t="str">
        <f>F250</f>
        <v>ES</v>
      </c>
      <c r="G251" s="22" t="str">
        <f>$G$7</f>
        <v>CAP_BND</v>
      </c>
      <c r="H251" t="s">
        <v>41</v>
      </c>
      <c r="I251" s="43">
        <f>IF(SUM(I252:I254)="",0,SUM(I252:I254))</f>
        <v>10411.800000000001</v>
      </c>
      <c r="J251" s="43">
        <f t="shared" ref="J251" si="229">IF(SUM(J252:J254)="",0,SUM(J252:J254))</f>
        <v>10400.300000000001</v>
      </c>
      <c r="K251" s="43">
        <f t="shared" ref="K251" si="230">IF(SUM(K252:K254)="",0,SUM(K252:K254))</f>
        <v>7765.1</v>
      </c>
      <c r="L251" s="32"/>
      <c r="M251" s="32"/>
      <c r="N251" s="32"/>
      <c r="O251" s="32"/>
      <c r="P251" s="32"/>
    </row>
    <row r="252" spans="2:16">
      <c r="B252" s="26">
        <v>14</v>
      </c>
      <c r="C252" s="30" t="s">
        <v>2</v>
      </c>
      <c r="D252" s="6" t="s">
        <v>90</v>
      </c>
      <c r="E252" s="26"/>
      <c r="F252" s="6" t="str">
        <f t="shared" ref="F252:F276" si="231">F251</f>
        <v>ES</v>
      </c>
      <c r="G252" s="6" t="s">
        <v>90</v>
      </c>
      <c r="H252" s="28"/>
      <c r="I252" s="33">
        <f>IF(N252="",0,N252)</f>
        <v>0</v>
      </c>
      <c r="J252" s="33">
        <f t="shared" ref="J252:J254" si="232">IF(O252="",0,O252)</f>
        <v>0</v>
      </c>
      <c r="K252" s="33">
        <f t="shared" ref="K252:K254" si="233">IF(P252="",0,P252)</f>
        <v>0</v>
      </c>
      <c r="L252" s="33"/>
      <c r="M252" s="33"/>
      <c r="N252" s="32" t="s">
        <v>171</v>
      </c>
      <c r="O252" s="32" t="s">
        <v>171</v>
      </c>
      <c r="P252" s="32" t="s">
        <v>171</v>
      </c>
    </row>
    <row r="253" spans="2:16">
      <c r="B253" s="26">
        <v>19</v>
      </c>
      <c r="C253" s="30" t="s">
        <v>99</v>
      </c>
      <c r="D253" s="6" t="s">
        <v>90</v>
      </c>
      <c r="E253" s="26"/>
      <c r="F253" s="6" t="str">
        <f t="shared" si="231"/>
        <v>ES</v>
      </c>
      <c r="G253" s="6" t="s">
        <v>90</v>
      </c>
      <c r="H253" s="28"/>
      <c r="I253" s="33">
        <f t="shared" ref="I253:I254" si="234">IF(N253="",0,N253)</f>
        <v>0</v>
      </c>
      <c r="J253" s="33">
        <f t="shared" si="232"/>
        <v>0</v>
      </c>
      <c r="K253" s="33">
        <f t="shared" si="233"/>
        <v>0</v>
      </c>
      <c r="L253" s="33"/>
      <c r="M253" s="33"/>
      <c r="N253" s="32" t="s">
        <v>171</v>
      </c>
      <c r="O253" s="32" t="s">
        <v>171</v>
      </c>
      <c r="P253" s="32" t="s">
        <v>171</v>
      </c>
    </row>
    <row r="254" spans="2:16">
      <c r="B254" s="26">
        <v>24</v>
      </c>
      <c r="C254" s="30" t="s">
        <v>4</v>
      </c>
      <c r="D254" s="6" t="s">
        <v>90</v>
      </c>
      <c r="E254" s="26"/>
      <c r="F254" s="6" t="str">
        <f t="shared" si="231"/>
        <v>ES</v>
      </c>
      <c r="G254" s="6" t="s">
        <v>90</v>
      </c>
      <c r="H254" s="28"/>
      <c r="I254" s="33">
        <f t="shared" si="234"/>
        <v>10411.800000000001</v>
      </c>
      <c r="J254" s="33">
        <f t="shared" si="232"/>
        <v>10400.300000000001</v>
      </c>
      <c r="K254" s="33">
        <f t="shared" si="233"/>
        <v>7765.1</v>
      </c>
      <c r="L254" s="33"/>
      <c r="M254" s="33"/>
      <c r="N254" s="32">
        <v>10411.800000000001</v>
      </c>
      <c r="O254" s="32">
        <v>10400.300000000001</v>
      </c>
      <c r="P254" s="32">
        <v>7765.1</v>
      </c>
    </row>
    <row r="255" spans="2:16">
      <c r="B255" s="26"/>
      <c r="C255" s="23" t="s">
        <v>92</v>
      </c>
      <c r="D255" s="6" t="str">
        <f>IF(SUM(I255:K255)=0,"\I: ","ELE")</f>
        <v>ELE</v>
      </c>
      <c r="E255" s="11" t="s">
        <v>75</v>
      </c>
      <c r="F255" s="6" t="str">
        <f t="shared" si="231"/>
        <v>ES</v>
      </c>
      <c r="G255" s="22" t="str">
        <f>$G$7</f>
        <v>CAP_BND</v>
      </c>
      <c r="H255" t="s">
        <v>45</v>
      </c>
      <c r="I255" s="43">
        <f>IF(SUM(I256:I258)="",0,SUM(I256:I258))</f>
        <v>518.1</v>
      </c>
      <c r="J255" s="43">
        <f t="shared" ref="J255" si="235">IF(SUM(J256:J258)="",0,SUM(J256:J258))</f>
        <v>518.1</v>
      </c>
      <c r="K255" s="43">
        <f t="shared" ref="K255" si="236">IF(SUM(K256:K258)="",0,SUM(K256:K258))</f>
        <v>0</v>
      </c>
      <c r="L255" s="32"/>
      <c r="M255" s="32"/>
      <c r="N255" s="32">
        <v>518.1</v>
      </c>
      <c r="O255" s="32">
        <v>518.1</v>
      </c>
      <c r="P255" s="32"/>
    </row>
    <row r="256" spans="2:16">
      <c r="B256" s="26">
        <v>35</v>
      </c>
      <c r="C256" s="30" t="s">
        <v>2</v>
      </c>
      <c r="D256" s="6" t="s">
        <v>90</v>
      </c>
      <c r="E256" s="26"/>
      <c r="F256" s="6" t="str">
        <f t="shared" si="231"/>
        <v>ES</v>
      </c>
      <c r="G256" s="6" t="s">
        <v>90</v>
      </c>
      <c r="H256" s="28"/>
      <c r="I256" s="33">
        <f>IF(N256="",0,N256)</f>
        <v>0</v>
      </c>
      <c r="J256" s="33">
        <f t="shared" ref="J256:J260" si="237">IF(O256="",0,O256)</f>
        <v>0</v>
      </c>
      <c r="K256" s="33">
        <f t="shared" ref="K256:K260" si="238">IF(P256="",0,P256)</f>
        <v>0</v>
      </c>
      <c r="L256" s="33"/>
      <c r="M256" s="33"/>
      <c r="N256" s="32" t="s">
        <v>171</v>
      </c>
      <c r="O256" s="32" t="s">
        <v>171</v>
      </c>
      <c r="P256" s="32" t="s">
        <v>171</v>
      </c>
    </row>
    <row r="257" spans="2:16">
      <c r="B257" s="26">
        <v>40</v>
      </c>
      <c r="C257" s="30" t="s">
        <v>99</v>
      </c>
      <c r="D257" s="6" t="s">
        <v>90</v>
      </c>
      <c r="E257" s="26"/>
      <c r="F257" s="6" t="str">
        <f t="shared" si="231"/>
        <v>ES</v>
      </c>
      <c r="G257" s="6" t="s">
        <v>90</v>
      </c>
      <c r="H257" s="28"/>
      <c r="I257" s="33">
        <f t="shared" ref="I257:I260" si="239">IF(N257="",0,N257)</f>
        <v>0</v>
      </c>
      <c r="J257" s="33">
        <f t="shared" si="237"/>
        <v>0</v>
      </c>
      <c r="K257" s="33">
        <f t="shared" si="238"/>
        <v>0</v>
      </c>
      <c r="L257" s="33"/>
      <c r="M257" s="33"/>
      <c r="N257" s="32" t="s">
        <v>171</v>
      </c>
      <c r="O257" s="32" t="s">
        <v>171</v>
      </c>
      <c r="P257" s="32" t="s">
        <v>171</v>
      </c>
    </row>
    <row r="258" spans="2:16">
      <c r="B258" s="26">
        <v>45</v>
      </c>
      <c r="C258" s="30" t="s">
        <v>4</v>
      </c>
      <c r="D258" s="6" t="s">
        <v>90</v>
      </c>
      <c r="E258" s="26"/>
      <c r="F258" s="6" t="str">
        <f t="shared" si="231"/>
        <v>ES</v>
      </c>
      <c r="G258" s="6" t="s">
        <v>90</v>
      </c>
      <c r="H258" s="28"/>
      <c r="I258" s="33">
        <f t="shared" si="239"/>
        <v>518.1</v>
      </c>
      <c r="J258" s="33">
        <f t="shared" si="237"/>
        <v>518.1</v>
      </c>
      <c r="K258" s="33">
        <f t="shared" si="238"/>
        <v>0</v>
      </c>
      <c r="L258" s="33"/>
      <c r="M258" s="33"/>
      <c r="N258" s="32">
        <v>518.1</v>
      </c>
      <c r="O258" s="32">
        <v>518.1</v>
      </c>
      <c r="P258" s="32" t="s">
        <v>171</v>
      </c>
    </row>
    <row r="259" spans="2:16">
      <c r="B259" s="31">
        <v>51</v>
      </c>
      <c r="C259" t="s">
        <v>7</v>
      </c>
      <c r="D259" s="6" t="str">
        <f>IF(SUM(I259:K259)=0,"\I: ","ELE")</f>
        <v>ELE</v>
      </c>
      <c r="E259" s="11" t="s">
        <v>76</v>
      </c>
      <c r="F259" s="6" t="str">
        <f t="shared" si="231"/>
        <v>ES</v>
      </c>
      <c r="G259" s="22" t="str">
        <f t="shared" ref="G259:G261" si="240">$G$7</f>
        <v>CAP_BND</v>
      </c>
      <c r="H259" t="s">
        <v>46</v>
      </c>
      <c r="I259" s="63">
        <f t="shared" si="239"/>
        <v>26367.314999999995</v>
      </c>
      <c r="J259" s="63">
        <f t="shared" si="237"/>
        <v>26367.314999999995</v>
      </c>
      <c r="K259" s="63">
        <f t="shared" si="238"/>
        <v>26367.314999999995</v>
      </c>
      <c r="L259" s="32"/>
      <c r="M259" s="32"/>
      <c r="N259" s="32">
        <v>26367.314999999995</v>
      </c>
      <c r="O259" s="32">
        <v>26367.314999999995</v>
      </c>
      <c r="P259" s="32">
        <v>26367.314999999995</v>
      </c>
    </row>
    <row r="260" spans="2:16">
      <c r="B260" s="26">
        <v>56</v>
      </c>
      <c r="C260" t="s">
        <v>8</v>
      </c>
      <c r="D260" s="6" t="str">
        <f>IF(SUM(I260:K260)=0,"\I: ","ELE")</f>
        <v>ELE</v>
      </c>
      <c r="E260" s="11" t="s">
        <v>77</v>
      </c>
      <c r="F260" s="6" t="str">
        <f t="shared" si="231"/>
        <v>ES</v>
      </c>
      <c r="G260" s="22" t="str">
        <f t="shared" si="240"/>
        <v>CAP_BND</v>
      </c>
      <c r="H260" t="s">
        <v>47</v>
      </c>
      <c r="I260" s="63">
        <f t="shared" si="239"/>
        <v>224.89999999999995</v>
      </c>
      <c r="J260" s="63">
        <f t="shared" si="237"/>
        <v>202.69999999999996</v>
      </c>
      <c r="K260" s="63">
        <f t="shared" si="238"/>
        <v>177.59999999999997</v>
      </c>
      <c r="L260" s="32"/>
      <c r="M260" s="32"/>
      <c r="N260" s="32">
        <v>224.89999999999995</v>
      </c>
      <c r="O260" s="32">
        <v>202.69999999999996</v>
      </c>
      <c r="P260" s="32">
        <v>177.59999999999997</v>
      </c>
    </row>
    <row r="261" spans="2:16">
      <c r="B261" s="26"/>
      <c r="C261" s="23" t="s">
        <v>93</v>
      </c>
      <c r="D261" s="6" t="str">
        <f>IF(SUM(I261:K261)=0,"\I: ","ELE")</f>
        <v>ELE</v>
      </c>
      <c r="E261" s="11" t="s">
        <v>78</v>
      </c>
      <c r="F261" s="6" t="str">
        <f t="shared" si="231"/>
        <v>ES</v>
      </c>
      <c r="G261" s="22" t="str">
        <f t="shared" si="240"/>
        <v>CAP_BND</v>
      </c>
      <c r="H261" t="s">
        <v>48</v>
      </c>
      <c r="I261" s="43">
        <f t="shared" ref="I261" si="241">IF(SUM(I262:I264)="",0,SUM(I262:I264))</f>
        <v>3296.7999999999997</v>
      </c>
      <c r="J261" s="43">
        <f t="shared" ref="J261" si="242">IF(SUM(J262:J264)="",0,SUM(J262:J264))</f>
        <v>2786.8</v>
      </c>
      <c r="K261" s="43">
        <f t="shared" ref="K261" si="243">IF(SUM(K262:K264)="",0,SUM(K262:K264))</f>
        <v>1851.2</v>
      </c>
      <c r="L261" s="32"/>
      <c r="M261" s="32"/>
      <c r="N261" s="32"/>
      <c r="O261" s="32"/>
      <c r="P261" s="32"/>
    </row>
    <row r="262" spans="2:16">
      <c r="B262" s="26">
        <v>61</v>
      </c>
      <c r="C262" s="29" t="s">
        <v>4</v>
      </c>
      <c r="D262" s="6" t="s">
        <v>90</v>
      </c>
      <c r="E262" s="27"/>
      <c r="F262" s="6" t="str">
        <f t="shared" si="231"/>
        <v>ES</v>
      </c>
      <c r="G262" s="6" t="s">
        <v>90</v>
      </c>
      <c r="H262" s="28"/>
      <c r="I262" s="33">
        <f t="shared" ref="I262:I267" si="244">IF(N262="",0,N262)</f>
        <v>3084.7999999999997</v>
      </c>
      <c r="J262" s="33">
        <f t="shared" ref="J262:J267" si="245">IF(O262="",0,O262)</f>
        <v>2574.8000000000002</v>
      </c>
      <c r="K262" s="33">
        <f t="shared" ref="K262:K267" si="246">IF(P262="",0,P262)</f>
        <v>1655.2</v>
      </c>
      <c r="L262" s="33"/>
      <c r="M262" s="33"/>
      <c r="N262" s="32">
        <v>3084.7999999999997</v>
      </c>
      <c r="O262" s="32">
        <v>2574.8000000000002</v>
      </c>
      <c r="P262" s="32">
        <v>1655.2</v>
      </c>
    </row>
    <row r="263" spans="2:16">
      <c r="B263" s="26">
        <v>71</v>
      </c>
      <c r="C263" s="29" t="s">
        <v>10</v>
      </c>
      <c r="D263" s="6" t="s">
        <v>90</v>
      </c>
      <c r="E263" s="27"/>
      <c r="F263" s="6" t="str">
        <f t="shared" si="231"/>
        <v>ES</v>
      </c>
      <c r="G263" s="6" t="s">
        <v>90</v>
      </c>
      <c r="H263" s="28"/>
      <c r="I263" s="33">
        <f t="shared" si="244"/>
        <v>212</v>
      </c>
      <c r="J263" s="33">
        <f t="shared" si="245"/>
        <v>212</v>
      </c>
      <c r="K263" s="33">
        <f t="shared" si="246"/>
        <v>196</v>
      </c>
      <c r="L263" s="33"/>
      <c r="M263" s="33"/>
      <c r="N263" s="32">
        <v>212</v>
      </c>
      <c r="O263" s="32">
        <v>212</v>
      </c>
      <c r="P263" s="32">
        <v>196</v>
      </c>
    </row>
    <row r="264" spans="2:16">
      <c r="B264" s="26">
        <v>76</v>
      </c>
      <c r="C264" s="29" t="s">
        <v>101</v>
      </c>
      <c r="D264" s="6" t="s">
        <v>90</v>
      </c>
      <c r="E264" s="27"/>
      <c r="F264" s="6" t="str">
        <f t="shared" si="231"/>
        <v>ES</v>
      </c>
      <c r="G264" s="6" t="s">
        <v>90</v>
      </c>
      <c r="H264" s="28"/>
      <c r="I264" s="33">
        <f t="shared" si="244"/>
        <v>0</v>
      </c>
      <c r="J264" s="33">
        <f t="shared" si="245"/>
        <v>0</v>
      </c>
      <c r="K264" s="33">
        <f t="shared" si="246"/>
        <v>0</v>
      </c>
      <c r="L264" s="33"/>
      <c r="M264" s="33"/>
      <c r="N264" s="32" t="s">
        <v>171</v>
      </c>
      <c r="O264" s="32" t="s">
        <v>171</v>
      </c>
      <c r="P264" s="32" t="s">
        <v>171</v>
      </c>
    </row>
    <row r="265" spans="2:16">
      <c r="B265" s="26">
        <v>81</v>
      </c>
      <c r="C265" t="s">
        <v>12</v>
      </c>
      <c r="D265" s="6" t="str">
        <f>IF(SUM(I265:K265)=0,"\I: ","ELE")</f>
        <v>ELE</v>
      </c>
      <c r="E265" s="11" t="s">
        <v>74</v>
      </c>
      <c r="F265" s="6" t="str">
        <f t="shared" si="231"/>
        <v>ES</v>
      </c>
      <c r="G265" s="22" t="str">
        <f t="shared" ref="G265:G268" si="247">$G$7</f>
        <v>CAP_BND</v>
      </c>
      <c r="H265" t="s">
        <v>44</v>
      </c>
      <c r="I265" s="63">
        <f t="shared" si="244"/>
        <v>1590.7100000000003</v>
      </c>
      <c r="J265" s="63">
        <f t="shared" si="245"/>
        <v>1173.8360000000002</v>
      </c>
      <c r="K265" s="63">
        <f t="shared" si="246"/>
        <v>747.91100000000006</v>
      </c>
      <c r="L265" s="32"/>
      <c r="M265" s="32"/>
      <c r="N265" s="32">
        <v>1590.7100000000003</v>
      </c>
      <c r="O265" s="32">
        <v>1173.8360000000002</v>
      </c>
      <c r="P265" s="32">
        <v>747.91100000000006</v>
      </c>
    </row>
    <row r="266" spans="2:16">
      <c r="B266" s="26">
        <v>102</v>
      </c>
      <c r="C266" t="s">
        <v>13</v>
      </c>
      <c r="D266" s="6" t="str">
        <f>IF(SUM(I266:K266)=0,"\I: ","ELE")</f>
        <v>ELE</v>
      </c>
      <c r="E266" s="11" t="s">
        <v>73</v>
      </c>
      <c r="F266" s="6" t="str">
        <f t="shared" si="231"/>
        <v>ES</v>
      </c>
      <c r="G266" s="22" t="str">
        <f t="shared" si="247"/>
        <v>CAP_BND</v>
      </c>
      <c r="H266" t="s">
        <v>43</v>
      </c>
      <c r="I266" s="63">
        <f t="shared" si="244"/>
        <v>1740.1999999999998</v>
      </c>
      <c r="J266" s="63">
        <f t="shared" si="245"/>
        <v>1701.1</v>
      </c>
      <c r="K266" s="63">
        <f t="shared" si="246"/>
        <v>446.2</v>
      </c>
      <c r="L266" s="32"/>
      <c r="M266" s="32"/>
      <c r="N266" s="32">
        <v>1740.1999999999998</v>
      </c>
      <c r="O266" s="32">
        <v>1701.1</v>
      </c>
      <c r="P266" s="32">
        <v>446.2</v>
      </c>
    </row>
    <row r="267" spans="2:16">
      <c r="B267" s="26">
        <v>119</v>
      </c>
      <c r="C267" t="s">
        <v>1</v>
      </c>
      <c r="D267" s="6" t="str">
        <f>IF(SUM(I267:K267)=0,"\I: ","ELE")</f>
        <v xml:space="preserve">\I: </v>
      </c>
      <c r="E267" s="11" t="s">
        <v>68</v>
      </c>
      <c r="F267" s="6" t="str">
        <f t="shared" si="231"/>
        <v>ES</v>
      </c>
      <c r="G267" s="22" t="str">
        <f t="shared" si="247"/>
        <v>CAP_BND</v>
      </c>
      <c r="H267" s="6" t="s">
        <v>38</v>
      </c>
      <c r="I267" s="63">
        <f t="shared" si="244"/>
        <v>0</v>
      </c>
      <c r="J267" s="63">
        <f t="shared" si="245"/>
        <v>0</v>
      </c>
      <c r="K267" s="63">
        <f t="shared" si="246"/>
        <v>0</v>
      </c>
      <c r="L267" s="32"/>
      <c r="M267" s="32"/>
      <c r="N267" s="32" t="s">
        <v>171</v>
      </c>
      <c r="O267" s="32" t="s">
        <v>171</v>
      </c>
      <c r="P267" s="32" t="s">
        <v>171</v>
      </c>
    </row>
    <row r="268" spans="2:16">
      <c r="B268" s="26"/>
      <c r="C268" t="s">
        <v>168</v>
      </c>
      <c r="D268" s="6" t="str">
        <f>IF(SUM(I268:K268)=0,"\I: ","ELE")</f>
        <v>ELE</v>
      </c>
      <c r="E268" s="11" t="s">
        <v>69</v>
      </c>
      <c r="F268" s="6" t="str">
        <f t="shared" si="231"/>
        <v>ES</v>
      </c>
      <c r="G268" s="22" t="str">
        <f t="shared" si="247"/>
        <v>CAP_BND</v>
      </c>
      <c r="H268" s="59" t="s">
        <v>39</v>
      </c>
      <c r="I268" s="43">
        <f>IF(SUM(I269:I270)="",0,SUM(I269:I270))</f>
        <v>412.78</v>
      </c>
      <c r="J268" s="43">
        <f t="shared" ref="J268" si="248">IF(SUM(J269:J270)="",0,SUM(J269:J270))</f>
        <v>418.35</v>
      </c>
      <c r="K268" s="43">
        <f t="shared" ref="K268" si="249">IF(SUM(K269:K270)="",0,SUM(K269:K270))</f>
        <v>418.35</v>
      </c>
      <c r="L268" s="32"/>
      <c r="M268" s="32"/>
      <c r="N268" s="32"/>
      <c r="O268" s="32"/>
      <c r="P268" s="32"/>
    </row>
    <row r="269" spans="2:16">
      <c r="B269" s="26">
        <v>124</v>
      </c>
      <c r="C269" t="s">
        <v>3</v>
      </c>
      <c r="D269" s="6" t="s">
        <v>90</v>
      </c>
      <c r="E269" s="11"/>
      <c r="F269" s="6" t="str">
        <f t="shared" si="231"/>
        <v>ES</v>
      </c>
      <c r="G269" s="6" t="s">
        <v>90</v>
      </c>
      <c r="H269" s="6"/>
      <c r="I269" s="33">
        <f t="shared" ref="I269:I276" si="250">IF(N269="",0,N269)</f>
        <v>412.78</v>
      </c>
      <c r="J269" s="33">
        <f t="shared" ref="J269:J276" si="251">IF(O269="",0,O269)</f>
        <v>418.35</v>
      </c>
      <c r="K269" s="33">
        <f t="shared" ref="K269:K276" si="252">IF(P269="",0,P269)</f>
        <v>418.35</v>
      </c>
      <c r="L269" s="32"/>
      <c r="M269" s="32"/>
      <c r="N269" s="32">
        <v>412.78</v>
      </c>
      <c r="O269" s="32">
        <v>418.35</v>
      </c>
      <c r="P269" s="32">
        <v>418.35</v>
      </c>
    </row>
    <row r="270" spans="2:16">
      <c r="B270" s="26">
        <v>129</v>
      </c>
      <c r="C270" t="s">
        <v>4</v>
      </c>
      <c r="D270" s="6" t="s">
        <v>90</v>
      </c>
      <c r="E270" s="11"/>
      <c r="F270" s="6" t="str">
        <f t="shared" si="231"/>
        <v>ES</v>
      </c>
      <c r="G270" s="6" t="s">
        <v>90</v>
      </c>
      <c r="H270" s="6"/>
      <c r="I270" s="33">
        <f t="shared" si="250"/>
        <v>0</v>
      </c>
      <c r="J270" s="33">
        <f t="shared" si="251"/>
        <v>0</v>
      </c>
      <c r="K270" s="33">
        <f t="shared" si="252"/>
        <v>0</v>
      </c>
      <c r="L270" s="32"/>
      <c r="M270" s="32"/>
      <c r="N270" s="32" t="s">
        <v>171</v>
      </c>
      <c r="O270" s="32" t="s">
        <v>171</v>
      </c>
      <c r="P270" s="32" t="s">
        <v>171</v>
      </c>
    </row>
    <row r="271" spans="2:16">
      <c r="B271" s="26">
        <v>135</v>
      </c>
      <c r="C271" s="11" t="s">
        <v>16</v>
      </c>
      <c r="D271" s="6" t="str">
        <f t="shared" ref="D271:D278" si="253">IF(SUM(I271:K271)=0,"\I: ","ELE")</f>
        <v>ELE</v>
      </c>
      <c r="E271" s="11" t="s">
        <v>82</v>
      </c>
      <c r="F271" s="6" t="str">
        <f t="shared" si="231"/>
        <v>ES</v>
      </c>
      <c r="G271" s="22" t="str">
        <f t="shared" ref="G271:G276" si="254">$G$7</f>
        <v>CAP_BND</v>
      </c>
      <c r="H271" s="6" t="s">
        <v>52</v>
      </c>
      <c r="I271" s="63">
        <f t="shared" si="250"/>
        <v>20693.000000000004</v>
      </c>
      <c r="J271" s="63">
        <f t="shared" si="251"/>
        <v>22967.789999999997</v>
      </c>
      <c r="K271" s="63">
        <f t="shared" si="252"/>
        <v>23548.787</v>
      </c>
      <c r="L271" s="32"/>
      <c r="M271" s="32"/>
      <c r="N271" s="32">
        <v>20693.000000000004</v>
      </c>
      <c r="O271" s="32">
        <v>22967.789999999997</v>
      </c>
      <c r="P271" s="32">
        <v>23548.787</v>
      </c>
    </row>
    <row r="272" spans="2:16">
      <c r="B272" s="26">
        <v>140</v>
      </c>
      <c r="C272" s="11" t="s">
        <v>17</v>
      </c>
      <c r="D272" s="6" t="str">
        <f t="shared" si="253"/>
        <v>ELE</v>
      </c>
      <c r="E272" s="11" t="s">
        <v>81</v>
      </c>
      <c r="F272" s="6" t="str">
        <f t="shared" si="231"/>
        <v>ES</v>
      </c>
      <c r="G272" s="22" t="str">
        <f t="shared" si="254"/>
        <v>CAP_BND</v>
      </c>
      <c r="H272" s="6" t="s">
        <v>51</v>
      </c>
      <c r="I272" s="63">
        <f t="shared" si="250"/>
        <v>0</v>
      </c>
      <c r="J272" s="63">
        <f t="shared" si="251"/>
        <v>5</v>
      </c>
      <c r="K272" s="63">
        <f t="shared" si="252"/>
        <v>5</v>
      </c>
      <c r="L272" s="32"/>
      <c r="M272" s="32"/>
      <c r="N272" s="32" t="s">
        <v>171</v>
      </c>
      <c r="O272" s="32">
        <v>5</v>
      </c>
      <c r="P272" s="32">
        <v>5</v>
      </c>
    </row>
    <row r="273" spans="2:16">
      <c r="B273" s="26">
        <v>145</v>
      </c>
      <c r="C273" s="11" t="s">
        <v>18</v>
      </c>
      <c r="D273" s="6" t="str">
        <f t="shared" si="253"/>
        <v>ELE</v>
      </c>
      <c r="E273" s="11" t="s">
        <v>79</v>
      </c>
      <c r="F273" s="6" t="str">
        <f t="shared" si="231"/>
        <v>ES</v>
      </c>
      <c r="G273" s="22" t="str">
        <f t="shared" si="254"/>
        <v>CAP_BND</v>
      </c>
      <c r="H273" s="6" t="s">
        <v>49</v>
      </c>
      <c r="I273" s="63">
        <f t="shared" si="250"/>
        <v>3921</v>
      </c>
      <c r="J273" s="63">
        <f t="shared" si="251"/>
        <v>4856</v>
      </c>
      <c r="K273" s="63">
        <f t="shared" si="252"/>
        <v>5276.02</v>
      </c>
      <c r="L273" s="32"/>
      <c r="M273" s="32"/>
      <c r="N273" s="32">
        <v>3921</v>
      </c>
      <c r="O273" s="32">
        <v>4856</v>
      </c>
      <c r="P273" s="32">
        <v>5276.02</v>
      </c>
    </row>
    <row r="274" spans="2:16">
      <c r="B274" s="26">
        <v>150</v>
      </c>
      <c r="C274" s="11" t="s">
        <v>19</v>
      </c>
      <c r="D274" s="6" t="str">
        <f t="shared" si="253"/>
        <v>ELE</v>
      </c>
      <c r="E274" s="11" t="s">
        <v>80</v>
      </c>
      <c r="F274" s="6" t="str">
        <f t="shared" si="231"/>
        <v>ES</v>
      </c>
      <c r="G274" s="22" t="str">
        <f t="shared" si="254"/>
        <v>CAP_BND</v>
      </c>
      <c r="H274" s="6" t="s">
        <v>50</v>
      </c>
      <c r="I274" s="63">
        <f t="shared" si="250"/>
        <v>731.9</v>
      </c>
      <c r="J274" s="63">
        <f t="shared" si="251"/>
        <v>2301.1</v>
      </c>
      <c r="K274" s="63">
        <f t="shared" si="252"/>
        <v>2351.1</v>
      </c>
      <c r="L274" s="32"/>
      <c r="M274" s="32"/>
      <c r="N274" s="32">
        <v>731.9</v>
      </c>
      <c r="O274" s="32">
        <v>2301.1</v>
      </c>
      <c r="P274" s="32">
        <v>2351.1</v>
      </c>
    </row>
    <row r="275" spans="2:16">
      <c r="B275" s="26">
        <v>155</v>
      </c>
      <c r="C275" s="11" t="s">
        <v>20</v>
      </c>
      <c r="D275" s="6" t="str">
        <f t="shared" si="253"/>
        <v xml:space="preserve">\I: </v>
      </c>
      <c r="E275" s="11" t="s">
        <v>72</v>
      </c>
      <c r="F275" s="6" t="str">
        <f t="shared" si="231"/>
        <v>ES</v>
      </c>
      <c r="G275" s="22" t="str">
        <f t="shared" si="254"/>
        <v>CAP_BND</v>
      </c>
      <c r="H275" s="6" t="s">
        <v>42</v>
      </c>
      <c r="I275" s="63">
        <f t="shared" si="250"/>
        <v>0</v>
      </c>
      <c r="J275" s="63">
        <f t="shared" si="251"/>
        <v>0</v>
      </c>
      <c r="K275" s="63">
        <f t="shared" si="252"/>
        <v>0</v>
      </c>
      <c r="L275" s="32"/>
      <c r="M275" s="32"/>
      <c r="N275" s="32" t="s">
        <v>171</v>
      </c>
      <c r="O275" s="32" t="s">
        <v>171</v>
      </c>
      <c r="P275" s="32" t="s">
        <v>171</v>
      </c>
    </row>
    <row r="276" spans="2:16">
      <c r="B276" s="60">
        <v>160</v>
      </c>
      <c r="C276" s="61" t="s">
        <v>21</v>
      </c>
      <c r="D276" s="5" t="str">
        <f t="shared" si="253"/>
        <v>ELE</v>
      </c>
      <c r="E276" s="61" t="s">
        <v>170</v>
      </c>
      <c r="F276" s="5" t="str">
        <f t="shared" si="231"/>
        <v>ES</v>
      </c>
      <c r="G276" s="36" t="str">
        <f t="shared" si="254"/>
        <v>CAP_BND</v>
      </c>
      <c r="H276" s="5" t="s">
        <v>169</v>
      </c>
      <c r="I276" s="64">
        <f t="shared" si="250"/>
        <v>0.04</v>
      </c>
      <c r="J276" s="64">
        <f t="shared" si="251"/>
        <v>0.33999999999999997</v>
      </c>
      <c r="K276" s="64">
        <f t="shared" si="252"/>
        <v>0.33999999999999997</v>
      </c>
      <c r="L276" s="32"/>
      <c r="M276" s="32"/>
      <c r="N276" s="40">
        <v>0.04</v>
      </c>
      <c r="O276" s="40">
        <v>0.33999999999999997</v>
      </c>
      <c r="P276" s="40">
        <v>0.33999999999999997</v>
      </c>
    </row>
    <row r="277" spans="2:16">
      <c r="B277" s="26">
        <v>9</v>
      </c>
      <c r="C277" t="s">
        <v>1</v>
      </c>
      <c r="D277" s="6" t="str">
        <f t="shared" si="253"/>
        <v xml:space="preserve">\I: </v>
      </c>
      <c r="E277" s="11" t="s">
        <v>70</v>
      </c>
      <c r="F277" s="34" t="s">
        <v>111</v>
      </c>
      <c r="G277" s="22" t="str">
        <f>$G$7</f>
        <v>CAP_BND</v>
      </c>
      <c r="H277" s="22" t="s">
        <v>40</v>
      </c>
      <c r="I277" s="63">
        <f>IF(N277="",0,N277)</f>
        <v>0</v>
      </c>
      <c r="J277" s="63">
        <f>IF(O277="",0,O277)</f>
        <v>0</v>
      </c>
      <c r="K277" s="63">
        <f>IF(P277="",0,P277)</f>
        <v>0</v>
      </c>
      <c r="L277" s="32"/>
      <c r="M277" s="32"/>
      <c r="N277" s="32" t="s">
        <v>171</v>
      </c>
      <c r="O277" s="32" t="s">
        <v>171</v>
      </c>
      <c r="P277" s="32" t="s">
        <v>171</v>
      </c>
    </row>
    <row r="278" spans="2:16">
      <c r="B278" s="26"/>
      <c r="C278" s="23" t="s">
        <v>92</v>
      </c>
      <c r="D278" s="6" t="str">
        <f t="shared" si="253"/>
        <v>ELE</v>
      </c>
      <c r="E278" s="11" t="s">
        <v>71</v>
      </c>
      <c r="F278" s="6" t="str">
        <f>F277</f>
        <v>FI</v>
      </c>
      <c r="G278" s="22" t="str">
        <f>$G$7</f>
        <v>CAP_BND</v>
      </c>
      <c r="H278" t="s">
        <v>41</v>
      </c>
      <c r="I278" s="43">
        <f>IF(SUM(I279:I281)="",0,SUM(I279:I281))</f>
        <v>2015</v>
      </c>
      <c r="J278" s="43">
        <f t="shared" ref="J278" si="255">IF(SUM(J279:J281)="",0,SUM(J279:J281))</f>
        <v>2015</v>
      </c>
      <c r="K278" s="43">
        <f t="shared" ref="K278" si="256">IF(SUM(K279:K281)="",0,SUM(K279:K281))</f>
        <v>2004.5</v>
      </c>
      <c r="L278" s="32"/>
      <c r="M278" s="32"/>
      <c r="N278" s="32"/>
      <c r="O278" s="32"/>
      <c r="P278" s="32"/>
    </row>
    <row r="279" spans="2:16">
      <c r="B279" s="26">
        <v>14</v>
      </c>
      <c r="C279" s="30" t="s">
        <v>2</v>
      </c>
      <c r="D279" s="6" t="s">
        <v>90</v>
      </c>
      <c r="E279" s="26"/>
      <c r="F279" s="6" t="str">
        <f t="shared" ref="F279:F303" si="257">F278</f>
        <v>FI</v>
      </c>
      <c r="G279" s="6" t="s">
        <v>90</v>
      </c>
      <c r="H279" s="28"/>
      <c r="I279" s="33">
        <f>IF(N279="",0,N279)</f>
        <v>560</v>
      </c>
      <c r="J279" s="33">
        <f t="shared" ref="J279:J281" si="258">IF(O279="",0,O279)</f>
        <v>560</v>
      </c>
      <c r="K279" s="33">
        <f t="shared" ref="K279:K281" si="259">IF(P279="",0,P279)</f>
        <v>560</v>
      </c>
      <c r="L279" s="33"/>
      <c r="M279" s="33"/>
      <c r="N279" s="32">
        <v>560</v>
      </c>
      <c r="O279" s="32">
        <v>560</v>
      </c>
      <c r="P279" s="32">
        <v>560</v>
      </c>
    </row>
    <row r="280" spans="2:16">
      <c r="B280" s="26">
        <v>19</v>
      </c>
      <c r="C280" s="30" t="s">
        <v>99</v>
      </c>
      <c r="D280" s="6" t="s">
        <v>90</v>
      </c>
      <c r="E280" s="26"/>
      <c r="F280" s="6" t="str">
        <f t="shared" si="257"/>
        <v>FI</v>
      </c>
      <c r="G280" s="6" t="s">
        <v>90</v>
      </c>
      <c r="H280" s="28"/>
      <c r="I280" s="33">
        <f t="shared" ref="I280:I281" si="260">IF(N280="",0,N280)</f>
        <v>0</v>
      </c>
      <c r="J280" s="33">
        <f t="shared" si="258"/>
        <v>0</v>
      </c>
      <c r="K280" s="33">
        <f t="shared" si="259"/>
        <v>0</v>
      </c>
      <c r="L280" s="33"/>
      <c r="M280" s="33"/>
      <c r="N280" s="32" t="s">
        <v>171</v>
      </c>
      <c r="O280" s="32" t="s">
        <v>171</v>
      </c>
      <c r="P280" s="32" t="s">
        <v>171</v>
      </c>
    </row>
    <row r="281" spans="2:16">
      <c r="B281" s="26">
        <v>24</v>
      </c>
      <c r="C281" s="30" t="s">
        <v>4</v>
      </c>
      <c r="D281" s="6" t="s">
        <v>90</v>
      </c>
      <c r="E281" s="26"/>
      <c r="F281" s="6" t="str">
        <f t="shared" si="257"/>
        <v>FI</v>
      </c>
      <c r="G281" s="6" t="s">
        <v>90</v>
      </c>
      <c r="H281" s="28"/>
      <c r="I281" s="33">
        <f t="shared" si="260"/>
        <v>1455</v>
      </c>
      <c r="J281" s="33">
        <f t="shared" si="258"/>
        <v>1455</v>
      </c>
      <c r="K281" s="33">
        <f t="shared" si="259"/>
        <v>1444.5</v>
      </c>
      <c r="L281" s="33"/>
      <c r="M281" s="33"/>
      <c r="N281" s="32">
        <v>1455</v>
      </c>
      <c r="O281" s="32">
        <v>1455</v>
      </c>
      <c r="P281" s="32">
        <v>1444.5</v>
      </c>
    </row>
    <row r="282" spans="2:16">
      <c r="B282" s="26"/>
      <c r="C282" s="23" t="s">
        <v>92</v>
      </c>
      <c r="D282" s="6" t="str">
        <f>IF(SUM(I282:K282)=0,"\I: ","ELE")</f>
        <v>ELE</v>
      </c>
      <c r="E282" s="11" t="s">
        <v>75</v>
      </c>
      <c r="F282" s="6" t="str">
        <f t="shared" si="257"/>
        <v>FI</v>
      </c>
      <c r="G282" s="22" t="str">
        <f>$G$7</f>
        <v>CAP_BND</v>
      </c>
      <c r="H282" t="s">
        <v>45</v>
      </c>
      <c r="I282" s="43">
        <f>IF(SUM(I283:I285)="",0,SUM(I283:I285))</f>
        <v>500.8</v>
      </c>
      <c r="J282" s="43">
        <f t="shared" ref="J282" si="261">IF(SUM(J283:J285)="",0,SUM(J283:J285))</f>
        <v>500.8</v>
      </c>
      <c r="K282" s="43">
        <f t="shared" ref="K282" si="262">IF(SUM(K283:K285)="",0,SUM(K283:K285))</f>
        <v>500.8</v>
      </c>
      <c r="L282" s="32"/>
      <c r="M282" s="32"/>
      <c r="N282" s="32">
        <v>500.8</v>
      </c>
      <c r="O282" s="32">
        <v>500.8</v>
      </c>
      <c r="P282" s="32"/>
    </row>
    <row r="283" spans="2:16">
      <c r="B283" s="26">
        <v>35</v>
      </c>
      <c r="C283" s="30" t="s">
        <v>2</v>
      </c>
      <c r="D283" s="6" t="s">
        <v>90</v>
      </c>
      <c r="E283" s="26"/>
      <c r="F283" s="6" t="str">
        <f t="shared" si="257"/>
        <v>FI</v>
      </c>
      <c r="G283" s="6" t="s">
        <v>90</v>
      </c>
      <c r="H283" s="28"/>
      <c r="I283" s="33">
        <f>IF(N283="",0,N283)</f>
        <v>0</v>
      </c>
      <c r="J283" s="33">
        <f t="shared" ref="J283:J287" si="263">IF(O283="",0,O283)</f>
        <v>0</v>
      </c>
      <c r="K283" s="33">
        <f t="shared" ref="K283:K287" si="264">IF(P283="",0,P283)</f>
        <v>0</v>
      </c>
      <c r="L283" s="33"/>
      <c r="M283" s="33"/>
      <c r="N283" s="32" t="s">
        <v>171</v>
      </c>
      <c r="O283" s="32" t="s">
        <v>171</v>
      </c>
      <c r="P283" s="32" t="s">
        <v>171</v>
      </c>
    </row>
    <row r="284" spans="2:16">
      <c r="B284" s="26">
        <v>40</v>
      </c>
      <c r="C284" s="30" t="s">
        <v>99</v>
      </c>
      <c r="D284" s="6" t="s">
        <v>90</v>
      </c>
      <c r="E284" s="26"/>
      <c r="F284" s="6" t="str">
        <f t="shared" si="257"/>
        <v>FI</v>
      </c>
      <c r="G284" s="6" t="s">
        <v>90</v>
      </c>
      <c r="H284" s="28"/>
      <c r="I284" s="33">
        <f t="shared" ref="I284:I287" si="265">IF(N284="",0,N284)</f>
        <v>0</v>
      </c>
      <c r="J284" s="33">
        <f t="shared" si="263"/>
        <v>0</v>
      </c>
      <c r="K284" s="33">
        <f t="shared" si="264"/>
        <v>0</v>
      </c>
      <c r="L284" s="33"/>
      <c r="M284" s="33"/>
      <c r="N284" s="32" t="s">
        <v>171</v>
      </c>
      <c r="O284" s="32" t="s">
        <v>171</v>
      </c>
      <c r="P284" s="32" t="s">
        <v>171</v>
      </c>
    </row>
    <row r="285" spans="2:16">
      <c r="B285" s="26">
        <v>45</v>
      </c>
      <c r="C285" s="30" t="s">
        <v>4</v>
      </c>
      <c r="D285" s="6" t="s">
        <v>90</v>
      </c>
      <c r="E285" s="26"/>
      <c r="F285" s="6" t="str">
        <f t="shared" si="257"/>
        <v>FI</v>
      </c>
      <c r="G285" s="6" t="s">
        <v>90</v>
      </c>
      <c r="H285" s="28"/>
      <c r="I285" s="33">
        <f t="shared" si="265"/>
        <v>500.8</v>
      </c>
      <c r="J285" s="33">
        <f t="shared" si="263"/>
        <v>500.8</v>
      </c>
      <c r="K285" s="33">
        <f t="shared" si="264"/>
        <v>500.8</v>
      </c>
      <c r="L285" s="33"/>
      <c r="M285" s="33"/>
      <c r="N285" s="32">
        <v>500.8</v>
      </c>
      <c r="O285" s="32">
        <v>500.8</v>
      </c>
      <c r="P285" s="32">
        <v>500.8</v>
      </c>
    </row>
    <row r="286" spans="2:16">
      <c r="B286" s="31">
        <v>51</v>
      </c>
      <c r="C286" t="s">
        <v>7</v>
      </c>
      <c r="D286" s="6" t="str">
        <f>IF(SUM(I286:K286)=0,"\I: ","ELE")</f>
        <v>ELE</v>
      </c>
      <c r="E286" s="11" t="s">
        <v>76</v>
      </c>
      <c r="F286" s="6" t="str">
        <f t="shared" si="257"/>
        <v>FI</v>
      </c>
      <c r="G286" s="22" t="str">
        <f t="shared" ref="G286:G288" si="266">$G$7</f>
        <v>CAP_BND</v>
      </c>
      <c r="H286" t="s">
        <v>46</v>
      </c>
      <c r="I286" s="63">
        <f t="shared" si="265"/>
        <v>104.5</v>
      </c>
      <c r="J286" s="63">
        <f t="shared" si="263"/>
        <v>104.5</v>
      </c>
      <c r="K286" s="63">
        <f t="shared" si="264"/>
        <v>61.75</v>
      </c>
      <c r="L286" s="32"/>
      <c r="M286" s="32"/>
      <c r="N286" s="32">
        <v>104.5</v>
      </c>
      <c r="O286" s="32">
        <v>104.5</v>
      </c>
      <c r="P286" s="32">
        <v>61.75</v>
      </c>
    </row>
    <row r="287" spans="2:16">
      <c r="B287" s="26">
        <v>56</v>
      </c>
      <c r="C287" t="s">
        <v>8</v>
      </c>
      <c r="D287" s="6" t="str">
        <f>IF(SUM(I287:K287)=0,"\I: ","ELE")</f>
        <v>ELE</v>
      </c>
      <c r="E287" s="11" t="s">
        <v>77</v>
      </c>
      <c r="F287" s="6" t="str">
        <f t="shared" si="257"/>
        <v>FI</v>
      </c>
      <c r="G287" s="22" t="str">
        <f t="shared" si="266"/>
        <v>CAP_BND</v>
      </c>
      <c r="H287" t="s">
        <v>47</v>
      </c>
      <c r="I287" s="63">
        <f t="shared" si="265"/>
        <v>17</v>
      </c>
      <c r="J287" s="63">
        <f t="shared" si="263"/>
        <v>17</v>
      </c>
      <c r="K287" s="63">
        <f t="shared" si="264"/>
        <v>12</v>
      </c>
      <c r="L287" s="32"/>
      <c r="M287" s="32"/>
      <c r="N287" s="32">
        <v>17</v>
      </c>
      <c r="O287" s="32">
        <v>17</v>
      </c>
      <c r="P287" s="32">
        <v>12</v>
      </c>
    </row>
    <row r="288" spans="2:16">
      <c r="B288" s="26"/>
      <c r="C288" s="23" t="s">
        <v>93</v>
      </c>
      <c r="D288" s="6" t="str">
        <f>IF(SUM(I288:K288)=0,"\I: ","ELE")</f>
        <v>ELE</v>
      </c>
      <c r="E288" s="11" t="s">
        <v>78</v>
      </c>
      <c r="F288" s="6" t="str">
        <f t="shared" si="257"/>
        <v>FI</v>
      </c>
      <c r="G288" s="22" t="str">
        <f t="shared" si="266"/>
        <v>CAP_BND</v>
      </c>
      <c r="H288" t="s">
        <v>48</v>
      </c>
      <c r="I288" s="43">
        <f t="shared" ref="I288" si="267">IF(SUM(I289:I291)="",0,SUM(I289:I291))</f>
        <v>353.32500000000005</v>
      </c>
      <c r="J288" s="43">
        <f t="shared" ref="J288" si="268">IF(SUM(J289:J291)="",0,SUM(J289:J291))</f>
        <v>117</v>
      </c>
      <c r="K288" s="43">
        <f t="shared" ref="K288" si="269">IF(SUM(K289:K291)="",0,SUM(K289:K291))</f>
        <v>67</v>
      </c>
      <c r="L288" s="32"/>
      <c r="M288" s="32"/>
      <c r="N288" s="32"/>
      <c r="O288" s="32"/>
      <c r="P288" s="32"/>
    </row>
    <row r="289" spans="2:16">
      <c r="B289" s="26">
        <v>61</v>
      </c>
      <c r="C289" s="29" t="s">
        <v>4</v>
      </c>
      <c r="D289" s="6" t="s">
        <v>90</v>
      </c>
      <c r="E289" s="27"/>
      <c r="F289" s="6" t="str">
        <f t="shared" si="257"/>
        <v>FI</v>
      </c>
      <c r="G289" s="6" t="s">
        <v>90</v>
      </c>
      <c r="H289" s="28"/>
      <c r="I289" s="33">
        <f t="shared" ref="I289:I294" si="270">IF(N289="",0,N289)</f>
        <v>274.02500000000003</v>
      </c>
      <c r="J289" s="33">
        <f t="shared" ref="J289:J294" si="271">IF(O289="",0,O289)</f>
        <v>47</v>
      </c>
      <c r="K289" s="33">
        <f t="shared" ref="K289:K294" si="272">IF(P289="",0,P289)</f>
        <v>47</v>
      </c>
      <c r="L289" s="33"/>
      <c r="M289" s="33"/>
      <c r="N289" s="32">
        <v>274.02500000000003</v>
      </c>
      <c r="O289" s="32">
        <v>47</v>
      </c>
      <c r="P289" s="32">
        <v>47</v>
      </c>
    </row>
    <row r="290" spans="2:16">
      <c r="B290" s="26">
        <v>71</v>
      </c>
      <c r="C290" s="29" t="s">
        <v>10</v>
      </c>
      <c r="D290" s="6" t="s">
        <v>90</v>
      </c>
      <c r="E290" s="27"/>
      <c r="F290" s="6" t="str">
        <f t="shared" si="257"/>
        <v>FI</v>
      </c>
      <c r="G290" s="6" t="s">
        <v>90</v>
      </c>
      <c r="H290" s="28"/>
      <c r="I290" s="33">
        <f t="shared" si="270"/>
        <v>79.3</v>
      </c>
      <c r="J290" s="33">
        <f t="shared" si="271"/>
        <v>70</v>
      </c>
      <c r="K290" s="33">
        <f t="shared" si="272"/>
        <v>20</v>
      </c>
      <c r="L290" s="33"/>
      <c r="M290" s="33"/>
      <c r="N290" s="32">
        <v>79.3</v>
      </c>
      <c r="O290" s="32">
        <v>70</v>
      </c>
      <c r="P290" s="32">
        <v>20</v>
      </c>
    </row>
    <row r="291" spans="2:16">
      <c r="B291" s="26">
        <v>76</v>
      </c>
      <c r="C291" s="29" t="s">
        <v>101</v>
      </c>
      <c r="D291" s="6" t="s">
        <v>90</v>
      </c>
      <c r="E291" s="27"/>
      <c r="F291" s="6" t="str">
        <f t="shared" si="257"/>
        <v>FI</v>
      </c>
      <c r="G291" s="6" t="s">
        <v>90</v>
      </c>
      <c r="H291" s="28"/>
      <c r="I291" s="33">
        <f t="shared" si="270"/>
        <v>0</v>
      </c>
      <c r="J291" s="33">
        <f t="shared" si="271"/>
        <v>0</v>
      </c>
      <c r="K291" s="33">
        <f t="shared" si="272"/>
        <v>0</v>
      </c>
      <c r="L291" s="33"/>
      <c r="M291" s="33"/>
      <c r="N291" s="32" t="s">
        <v>171</v>
      </c>
      <c r="O291" s="32" t="s">
        <v>171</v>
      </c>
      <c r="P291" s="32" t="s">
        <v>171</v>
      </c>
    </row>
    <row r="292" spans="2:16">
      <c r="B292" s="26">
        <v>81</v>
      </c>
      <c r="C292" t="s">
        <v>12</v>
      </c>
      <c r="D292" s="6" t="str">
        <f>IF(SUM(I292:K292)=0,"\I: ","ELE")</f>
        <v>ELE</v>
      </c>
      <c r="E292" s="11" t="s">
        <v>74</v>
      </c>
      <c r="F292" s="6" t="str">
        <f t="shared" si="257"/>
        <v>FI</v>
      </c>
      <c r="G292" s="22" t="str">
        <f t="shared" ref="G292:G295" si="273">$G$7</f>
        <v>CAP_BND</v>
      </c>
      <c r="H292" t="s">
        <v>44</v>
      </c>
      <c r="I292" s="63">
        <f t="shared" si="270"/>
        <v>329.94</v>
      </c>
      <c r="J292" s="63">
        <f t="shared" si="271"/>
        <v>403</v>
      </c>
      <c r="K292" s="63">
        <f t="shared" si="272"/>
        <v>403</v>
      </c>
      <c r="L292" s="32"/>
      <c r="M292" s="32"/>
      <c r="N292" s="32">
        <v>329.94</v>
      </c>
      <c r="O292" s="32">
        <v>403</v>
      </c>
      <c r="P292" s="32">
        <v>403</v>
      </c>
    </row>
    <row r="293" spans="2:16">
      <c r="B293" s="26">
        <v>102</v>
      </c>
      <c r="C293" t="s">
        <v>13</v>
      </c>
      <c r="D293" s="6" t="str">
        <f>IF(SUM(I293:K293)=0,"\I: ","ELE")</f>
        <v>ELE</v>
      </c>
      <c r="E293" s="11" t="s">
        <v>73</v>
      </c>
      <c r="F293" s="6" t="str">
        <f t="shared" si="257"/>
        <v>FI</v>
      </c>
      <c r="G293" s="22" t="str">
        <f t="shared" si="273"/>
        <v>CAP_BND</v>
      </c>
      <c r="H293" t="s">
        <v>43</v>
      </c>
      <c r="I293" s="63">
        <f t="shared" si="270"/>
        <v>46.36</v>
      </c>
      <c r="J293" s="63">
        <f t="shared" si="271"/>
        <v>32.11</v>
      </c>
      <c r="K293" s="63">
        <f t="shared" si="272"/>
        <v>6.46</v>
      </c>
      <c r="L293" s="32"/>
      <c r="M293" s="32"/>
      <c r="N293" s="32">
        <v>46.36</v>
      </c>
      <c r="O293" s="32">
        <v>32.11</v>
      </c>
      <c r="P293" s="32">
        <v>6.46</v>
      </c>
    </row>
    <row r="294" spans="2:16">
      <c r="B294" s="26">
        <v>119</v>
      </c>
      <c r="C294" t="s">
        <v>1</v>
      </c>
      <c r="D294" s="6" t="str">
        <f>IF(SUM(I294:K294)=0,"\I: ","ELE")</f>
        <v xml:space="preserve">\I: </v>
      </c>
      <c r="E294" s="11" t="s">
        <v>68</v>
      </c>
      <c r="F294" s="6" t="str">
        <f t="shared" si="257"/>
        <v>FI</v>
      </c>
      <c r="G294" s="22" t="str">
        <f t="shared" si="273"/>
        <v>CAP_BND</v>
      </c>
      <c r="H294" s="6" t="s">
        <v>38</v>
      </c>
      <c r="I294" s="63">
        <f t="shared" si="270"/>
        <v>0</v>
      </c>
      <c r="J294" s="63">
        <f t="shared" si="271"/>
        <v>0</v>
      </c>
      <c r="K294" s="63">
        <f t="shared" si="272"/>
        <v>0</v>
      </c>
      <c r="L294" s="32"/>
      <c r="M294" s="32"/>
      <c r="N294" s="32" t="s">
        <v>171</v>
      </c>
      <c r="O294" s="32" t="s">
        <v>171</v>
      </c>
      <c r="P294" s="32" t="s">
        <v>171</v>
      </c>
    </row>
    <row r="295" spans="2:16">
      <c r="B295" s="26"/>
      <c r="C295" t="s">
        <v>168</v>
      </c>
      <c r="D295" s="6" t="str">
        <f>IF(SUM(I295:K295)=0,"\I: ","ELE")</f>
        <v>ELE</v>
      </c>
      <c r="E295" s="11" t="s">
        <v>69</v>
      </c>
      <c r="F295" s="6" t="str">
        <f t="shared" si="257"/>
        <v>FI</v>
      </c>
      <c r="G295" s="22" t="str">
        <f t="shared" si="273"/>
        <v>CAP_BND</v>
      </c>
      <c r="H295" s="59" t="s">
        <v>39</v>
      </c>
      <c r="I295" s="43">
        <f>IF(SUM(I296:I297)="",0,SUM(I296:I297))</f>
        <v>170.221</v>
      </c>
      <c r="J295" s="43">
        <f t="shared" ref="J295" si="274">IF(SUM(J296:J297)="",0,SUM(J296:J297))</f>
        <v>152.221</v>
      </c>
      <c r="K295" s="43">
        <f t="shared" ref="K295" si="275">IF(SUM(K296:K297)="",0,SUM(K296:K297))</f>
        <v>152.221</v>
      </c>
      <c r="L295" s="32"/>
      <c r="M295" s="32"/>
      <c r="N295" s="32"/>
      <c r="O295" s="32"/>
      <c r="P295" s="32"/>
    </row>
    <row r="296" spans="2:16">
      <c r="B296" s="26">
        <v>124</v>
      </c>
      <c r="C296" t="s">
        <v>3</v>
      </c>
      <c r="D296" s="6" t="s">
        <v>90</v>
      </c>
      <c r="E296" s="11"/>
      <c r="F296" s="6" t="str">
        <f t="shared" si="257"/>
        <v>FI</v>
      </c>
      <c r="G296" s="6" t="s">
        <v>90</v>
      </c>
      <c r="H296" s="6"/>
      <c r="I296" s="33">
        <f t="shared" ref="I296:I303" si="276">IF(N296="",0,N296)</f>
        <v>107.721</v>
      </c>
      <c r="J296" s="33">
        <f t="shared" ref="J296:J303" si="277">IF(O296="",0,O296)</f>
        <v>107.721</v>
      </c>
      <c r="K296" s="33">
        <f t="shared" ref="K296:K303" si="278">IF(P296="",0,P296)</f>
        <v>107.721</v>
      </c>
      <c r="L296" s="32"/>
      <c r="M296" s="32"/>
      <c r="N296" s="32">
        <v>107.721</v>
      </c>
      <c r="O296" s="32">
        <v>107.721</v>
      </c>
      <c r="P296" s="32">
        <v>107.721</v>
      </c>
    </row>
    <row r="297" spans="2:16">
      <c r="B297" s="26">
        <v>129</v>
      </c>
      <c r="C297" t="s">
        <v>4</v>
      </c>
      <c r="D297" s="6" t="s">
        <v>90</v>
      </c>
      <c r="E297" s="11"/>
      <c r="F297" s="6" t="str">
        <f t="shared" si="257"/>
        <v>FI</v>
      </c>
      <c r="G297" s="6" t="s">
        <v>90</v>
      </c>
      <c r="H297" s="6"/>
      <c r="I297" s="33">
        <f t="shared" si="276"/>
        <v>62.5</v>
      </c>
      <c r="J297" s="33">
        <f t="shared" si="277"/>
        <v>44.5</v>
      </c>
      <c r="K297" s="33">
        <f t="shared" si="278"/>
        <v>44.5</v>
      </c>
      <c r="L297" s="32"/>
      <c r="M297" s="32"/>
      <c r="N297" s="32">
        <v>62.5</v>
      </c>
      <c r="O297" s="32">
        <v>44.5</v>
      </c>
      <c r="P297" s="32">
        <v>44.5</v>
      </c>
    </row>
    <row r="298" spans="2:16">
      <c r="B298" s="26">
        <v>135</v>
      </c>
      <c r="C298" s="11" t="s">
        <v>16</v>
      </c>
      <c r="D298" s="6" t="str">
        <f t="shared" ref="D298:D305" si="279">IF(SUM(I298:K298)=0,"\I: ","ELE")</f>
        <v>ELE</v>
      </c>
      <c r="E298" s="11" t="s">
        <v>82</v>
      </c>
      <c r="F298" s="6" t="str">
        <f t="shared" si="257"/>
        <v>FI</v>
      </c>
      <c r="G298" s="22" t="str">
        <f t="shared" ref="G298:G303" si="280">$G$7</f>
        <v>CAP_BND</v>
      </c>
      <c r="H298" s="6" t="s">
        <v>52</v>
      </c>
      <c r="I298" s="63">
        <f t="shared" si="276"/>
        <v>171</v>
      </c>
      <c r="J298" s="63">
        <f t="shared" si="277"/>
        <v>977.00000000000011</v>
      </c>
      <c r="K298" s="63">
        <f t="shared" si="278"/>
        <v>2001.2800000000004</v>
      </c>
      <c r="L298" s="32"/>
      <c r="M298" s="32"/>
      <c r="N298" s="32">
        <v>171</v>
      </c>
      <c r="O298" s="32">
        <v>977.00000000000011</v>
      </c>
      <c r="P298" s="32">
        <v>2001.2800000000004</v>
      </c>
    </row>
    <row r="299" spans="2:16">
      <c r="B299" s="26">
        <v>140</v>
      </c>
      <c r="C299" s="11" t="s">
        <v>17</v>
      </c>
      <c r="D299" s="6" t="str">
        <f t="shared" si="279"/>
        <v>ELE</v>
      </c>
      <c r="E299" s="11" t="s">
        <v>81</v>
      </c>
      <c r="F299" s="6" t="str">
        <f t="shared" si="257"/>
        <v>FI</v>
      </c>
      <c r="G299" s="22" t="str">
        <f t="shared" si="280"/>
        <v>CAP_BND</v>
      </c>
      <c r="H299" s="6" t="s">
        <v>51</v>
      </c>
      <c r="I299" s="63">
        <f t="shared" si="276"/>
        <v>26.3</v>
      </c>
      <c r="J299" s="63">
        <f t="shared" si="277"/>
        <v>29.3</v>
      </c>
      <c r="K299" s="63">
        <f t="shared" si="278"/>
        <v>118.39999999999999</v>
      </c>
      <c r="L299" s="32"/>
      <c r="M299" s="32"/>
      <c r="N299" s="32">
        <v>26.3</v>
      </c>
      <c r="O299" s="32">
        <v>29.3</v>
      </c>
      <c r="P299" s="32">
        <v>118.39999999999999</v>
      </c>
    </row>
    <row r="300" spans="2:16">
      <c r="B300" s="26">
        <v>145</v>
      </c>
      <c r="C300" s="11" t="s">
        <v>18</v>
      </c>
      <c r="D300" s="6" t="str">
        <f t="shared" si="279"/>
        <v>ELE</v>
      </c>
      <c r="E300" s="11" t="s">
        <v>79</v>
      </c>
      <c r="F300" s="6" t="str">
        <f t="shared" si="257"/>
        <v>FI</v>
      </c>
      <c r="G300" s="22" t="str">
        <f t="shared" si="280"/>
        <v>CAP_BND</v>
      </c>
      <c r="H300" s="6" t="s">
        <v>49</v>
      </c>
      <c r="I300" s="63">
        <f t="shared" si="276"/>
        <v>7.0000000000000009</v>
      </c>
      <c r="J300" s="63">
        <f t="shared" si="277"/>
        <v>15</v>
      </c>
      <c r="K300" s="63">
        <f t="shared" si="278"/>
        <v>61</v>
      </c>
      <c r="L300" s="32"/>
      <c r="M300" s="32"/>
      <c r="N300" s="32">
        <v>7.0000000000000009</v>
      </c>
      <c r="O300" s="32">
        <v>15</v>
      </c>
      <c r="P300" s="32">
        <v>61</v>
      </c>
    </row>
    <row r="301" spans="2:16">
      <c r="B301" s="26">
        <v>150</v>
      </c>
      <c r="C301" s="11" t="s">
        <v>19</v>
      </c>
      <c r="D301" s="6" t="str">
        <f t="shared" si="279"/>
        <v xml:space="preserve">\I: </v>
      </c>
      <c r="E301" s="11" t="s">
        <v>80</v>
      </c>
      <c r="F301" s="6" t="str">
        <f t="shared" si="257"/>
        <v>FI</v>
      </c>
      <c r="G301" s="22" t="str">
        <f t="shared" si="280"/>
        <v>CAP_BND</v>
      </c>
      <c r="H301" s="6" t="s">
        <v>50</v>
      </c>
      <c r="I301" s="63">
        <f t="shared" si="276"/>
        <v>0</v>
      </c>
      <c r="J301" s="63">
        <f t="shared" si="277"/>
        <v>0</v>
      </c>
      <c r="K301" s="63">
        <f t="shared" si="278"/>
        <v>0</v>
      </c>
      <c r="L301" s="32"/>
      <c r="M301" s="32"/>
      <c r="N301" s="32" t="s">
        <v>171</v>
      </c>
      <c r="O301" s="32" t="s">
        <v>171</v>
      </c>
      <c r="P301" s="32" t="s">
        <v>171</v>
      </c>
    </row>
    <row r="302" spans="2:16">
      <c r="B302" s="26">
        <v>155</v>
      </c>
      <c r="C302" s="11" t="s">
        <v>20</v>
      </c>
      <c r="D302" s="6" t="str">
        <f t="shared" si="279"/>
        <v xml:space="preserve">\I: </v>
      </c>
      <c r="E302" s="11" t="s">
        <v>72</v>
      </c>
      <c r="F302" s="6" t="str">
        <f t="shared" si="257"/>
        <v>FI</v>
      </c>
      <c r="G302" s="22" t="str">
        <f t="shared" si="280"/>
        <v>CAP_BND</v>
      </c>
      <c r="H302" s="6" t="s">
        <v>42</v>
      </c>
      <c r="I302" s="63">
        <f t="shared" si="276"/>
        <v>0</v>
      </c>
      <c r="J302" s="63">
        <f t="shared" si="277"/>
        <v>0</v>
      </c>
      <c r="K302" s="63">
        <f t="shared" si="278"/>
        <v>0</v>
      </c>
      <c r="L302" s="32"/>
      <c r="M302" s="32"/>
      <c r="N302" s="32" t="s">
        <v>171</v>
      </c>
      <c r="O302" s="32" t="s">
        <v>171</v>
      </c>
      <c r="P302" s="32" t="s">
        <v>171</v>
      </c>
    </row>
    <row r="303" spans="2:16">
      <c r="B303" s="60">
        <v>160</v>
      </c>
      <c r="C303" s="61" t="s">
        <v>21</v>
      </c>
      <c r="D303" s="5" t="str">
        <f t="shared" si="279"/>
        <v xml:space="preserve">\I: </v>
      </c>
      <c r="E303" s="61" t="s">
        <v>170</v>
      </c>
      <c r="F303" s="5" t="str">
        <f t="shared" si="257"/>
        <v>FI</v>
      </c>
      <c r="G303" s="36" t="str">
        <f t="shared" si="280"/>
        <v>CAP_BND</v>
      </c>
      <c r="H303" s="5" t="s">
        <v>169</v>
      </c>
      <c r="I303" s="64">
        <f t="shared" si="276"/>
        <v>0</v>
      </c>
      <c r="J303" s="64">
        <f t="shared" si="277"/>
        <v>0</v>
      </c>
      <c r="K303" s="64">
        <f t="shared" si="278"/>
        <v>0</v>
      </c>
      <c r="L303" s="32"/>
      <c r="M303" s="32"/>
      <c r="N303" s="40" t="s">
        <v>171</v>
      </c>
      <c r="O303" s="40" t="s">
        <v>171</v>
      </c>
      <c r="P303" s="40" t="s">
        <v>171</v>
      </c>
    </row>
    <row r="304" spans="2:16">
      <c r="B304" s="26">
        <v>9</v>
      </c>
      <c r="C304" t="s">
        <v>1</v>
      </c>
      <c r="D304" s="6" t="str">
        <f t="shared" si="279"/>
        <v xml:space="preserve">\I: </v>
      </c>
      <c r="E304" s="11" t="s">
        <v>70</v>
      </c>
      <c r="F304" s="34" t="s">
        <v>112</v>
      </c>
      <c r="G304" s="22" t="str">
        <f>$G$7</f>
        <v>CAP_BND</v>
      </c>
      <c r="H304" s="22" t="s">
        <v>40</v>
      </c>
      <c r="I304" s="63">
        <f>IF(N304="",0,N304)</f>
        <v>0</v>
      </c>
      <c r="J304" s="63">
        <f>IF(O304="",0,O304)</f>
        <v>0</v>
      </c>
      <c r="K304" s="63">
        <f>IF(P304="",0,P304)</f>
        <v>0</v>
      </c>
      <c r="L304" s="32"/>
      <c r="M304" s="32"/>
      <c r="N304" s="32" t="s">
        <v>171</v>
      </c>
      <c r="O304" s="32" t="s">
        <v>171</v>
      </c>
      <c r="P304" s="32" t="s">
        <v>171</v>
      </c>
    </row>
    <row r="305" spans="2:16">
      <c r="B305" s="26"/>
      <c r="C305" s="23" t="s">
        <v>92</v>
      </c>
      <c r="D305" s="6" t="str">
        <f t="shared" si="279"/>
        <v>ELE</v>
      </c>
      <c r="E305" s="11" t="s">
        <v>71</v>
      </c>
      <c r="F305" s="6" t="str">
        <f>F304</f>
        <v>FR</v>
      </c>
      <c r="G305" s="22" t="str">
        <f>$G$7</f>
        <v>CAP_BND</v>
      </c>
      <c r="H305" t="s">
        <v>41</v>
      </c>
      <c r="I305" s="43">
        <f>IF(SUM(I306:I308)="",0,SUM(I306:I308))</f>
        <v>8145</v>
      </c>
      <c r="J305" s="43">
        <f t="shared" ref="J305" si="281">IF(SUM(J306:J308)="",0,SUM(J306:J308))</f>
        <v>4286.8</v>
      </c>
      <c r="K305" s="43">
        <f t="shared" ref="K305" si="282">IF(SUM(K306:K308)="",0,SUM(K306:K308))</f>
        <v>3777.7</v>
      </c>
      <c r="L305" s="32"/>
      <c r="M305" s="32"/>
      <c r="N305" s="32"/>
      <c r="O305" s="32"/>
      <c r="P305" s="32"/>
    </row>
    <row r="306" spans="2:16">
      <c r="B306" s="26">
        <v>14</v>
      </c>
      <c r="C306" s="30" t="s">
        <v>2</v>
      </c>
      <c r="D306" s="6" t="s">
        <v>90</v>
      </c>
      <c r="E306" s="26"/>
      <c r="F306" s="6" t="str">
        <f t="shared" ref="F306:F330" si="283">F305</f>
        <v>FR</v>
      </c>
      <c r="G306" s="6" t="s">
        <v>90</v>
      </c>
      <c r="H306" s="28"/>
      <c r="I306" s="33">
        <f>IF(N306="",0,N306)</f>
        <v>0</v>
      </c>
      <c r="J306" s="33">
        <f t="shared" ref="J306:J308" si="284">IF(O306="",0,O306)</f>
        <v>0</v>
      </c>
      <c r="K306" s="33">
        <f t="shared" ref="K306:K308" si="285">IF(P306="",0,P306)</f>
        <v>0</v>
      </c>
      <c r="L306" s="33"/>
      <c r="M306" s="33"/>
      <c r="N306" s="32" t="s">
        <v>171</v>
      </c>
      <c r="O306" s="32" t="s">
        <v>171</v>
      </c>
      <c r="P306" s="32" t="s">
        <v>171</v>
      </c>
    </row>
    <row r="307" spans="2:16">
      <c r="B307" s="26">
        <v>19</v>
      </c>
      <c r="C307" s="30" t="s">
        <v>99</v>
      </c>
      <c r="D307" s="6" t="s">
        <v>90</v>
      </c>
      <c r="E307" s="26"/>
      <c r="F307" s="6" t="str">
        <f t="shared" si="283"/>
        <v>FR</v>
      </c>
      <c r="G307" s="6" t="s">
        <v>90</v>
      </c>
      <c r="H307" s="28"/>
      <c r="I307" s="33">
        <f t="shared" ref="I307:I308" si="286">IF(N307="",0,N307)</f>
        <v>352</v>
      </c>
      <c r="J307" s="33">
        <f t="shared" si="284"/>
        <v>352</v>
      </c>
      <c r="K307" s="33">
        <f t="shared" si="285"/>
        <v>352</v>
      </c>
      <c r="L307" s="33"/>
      <c r="M307" s="33"/>
      <c r="N307" s="32">
        <v>352</v>
      </c>
      <c r="O307" s="32">
        <v>352</v>
      </c>
      <c r="P307" s="32">
        <v>352</v>
      </c>
    </row>
    <row r="308" spans="2:16">
      <c r="B308" s="26">
        <v>24</v>
      </c>
      <c r="C308" s="30" t="s">
        <v>4</v>
      </c>
      <c r="D308" s="6" t="s">
        <v>90</v>
      </c>
      <c r="E308" s="26"/>
      <c r="F308" s="6" t="str">
        <f t="shared" si="283"/>
        <v>FR</v>
      </c>
      <c r="G308" s="6" t="s">
        <v>90</v>
      </c>
      <c r="H308" s="28"/>
      <c r="I308" s="33">
        <f t="shared" si="286"/>
        <v>7793</v>
      </c>
      <c r="J308" s="33">
        <f t="shared" si="284"/>
        <v>3934.8</v>
      </c>
      <c r="K308" s="33">
        <f t="shared" si="285"/>
        <v>3425.7</v>
      </c>
      <c r="L308" s="33"/>
      <c r="M308" s="33"/>
      <c r="N308" s="32">
        <v>7793</v>
      </c>
      <c r="O308" s="32">
        <v>3934.8</v>
      </c>
      <c r="P308" s="32">
        <v>3425.7</v>
      </c>
    </row>
    <row r="309" spans="2:16">
      <c r="B309" s="26"/>
      <c r="C309" s="23" t="s">
        <v>92</v>
      </c>
      <c r="D309" s="6" t="str">
        <f>IF(SUM(I309:K309)=0,"\I: ","ELE")</f>
        <v xml:space="preserve">\I: </v>
      </c>
      <c r="E309" s="11" t="s">
        <v>75</v>
      </c>
      <c r="F309" s="6" t="str">
        <f t="shared" si="283"/>
        <v>FR</v>
      </c>
      <c r="G309" s="22" t="str">
        <f>$G$7</f>
        <v>CAP_BND</v>
      </c>
      <c r="H309" t="s">
        <v>45</v>
      </c>
      <c r="I309" s="43">
        <f>IF(SUM(I310:I312)="",0,SUM(I310:I312))</f>
        <v>0</v>
      </c>
      <c r="J309" s="43">
        <f t="shared" ref="J309" si="287">IF(SUM(J310:J312)="",0,SUM(J310:J312))</f>
        <v>0</v>
      </c>
      <c r="K309" s="43">
        <f t="shared" ref="K309" si="288">IF(SUM(K310:K312)="",0,SUM(K310:K312))</f>
        <v>0</v>
      </c>
      <c r="L309" s="32"/>
      <c r="M309" s="32"/>
      <c r="N309" s="32" t="s">
        <v>171</v>
      </c>
      <c r="O309" s="32" t="s">
        <v>171</v>
      </c>
      <c r="P309" s="32"/>
    </row>
    <row r="310" spans="2:16">
      <c r="B310" s="26">
        <v>35</v>
      </c>
      <c r="C310" s="30" t="s">
        <v>2</v>
      </c>
      <c r="D310" s="6" t="s">
        <v>90</v>
      </c>
      <c r="E310" s="26"/>
      <c r="F310" s="6" t="str">
        <f t="shared" si="283"/>
        <v>FR</v>
      </c>
      <c r="G310" s="6" t="s">
        <v>90</v>
      </c>
      <c r="H310" s="28"/>
      <c r="I310" s="33">
        <f>IF(N310="",0,N310)</f>
        <v>0</v>
      </c>
      <c r="J310" s="33">
        <f t="shared" ref="J310:J314" si="289">IF(O310="",0,O310)</f>
        <v>0</v>
      </c>
      <c r="K310" s="33">
        <f t="shared" ref="K310:K314" si="290">IF(P310="",0,P310)</f>
        <v>0</v>
      </c>
      <c r="L310" s="33"/>
      <c r="M310" s="33"/>
      <c r="N310" s="32" t="s">
        <v>171</v>
      </c>
      <c r="O310" s="32" t="s">
        <v>171</v>
      </c>
      <c r="P310" s="32" t="s">
        <v>171</v>
      </c>
    </row>
    <row r="311" spans="2:16">
      <c r="B311" s="26">
        <v>40</v>
      </c>
      <c r="C311" s="30" t="s">
        <v>99</v>
      </c>
      <c r="D311" s="6" t="s">
        <v>90</v>
      </c>
      <c r="E311" s="26"/>
      <c r="F311" s="6" t="str">
        <f t="shared" si="283"/>
        <v>FR</v>
      </c>
      <c r="G311" s="6" t="s">
        <v>90</v>
      </c>
      <c r="H311" s="28"/>
      <c r="I311" s="33">
        <f t="shared" ref="I311:I314" si="291">IF(N311="",0,N311)</f>
        <v>0</v>
      </c>
      <c r="J311" s="33">
        <f t="shared" si="289"/>
        <v>0</v>
      </c>
      <c r="K311" s="33">
        <f t="shared" si="290"/>
        <v>0</v>
      </c>
      <c r="L311" s="33"/>
      <c r="M311" s="33"/>
      <c r="N311" s="32" t="s">
        <v>171</v>
      </c>
      <c r="O311" s="32" t="s">
        <v>171</v>
      </c>
      <c r="P311" s="32" t="s">
        <v>171</v>
      </c>
    </row>
    <row r="312" spans="2:16">
      <c r="B312" s="26">
        <v>45</v>
      </c>
      <c r="C312" s="30" t="s">
        <v>4</v>
      </c>
      <c r="D312" s="6" t="s">
        <v>90</v>
      </c>
      <c r="E312" s="26"/>
      <c r="F312" s="6" t="str">
        <f t="shared" si="283"/>
        <v>FR</v>
      </c>
      <c r="G312" s="6" t="s">
        <v>90</v>
      </c>
      <c r="H312" s="28"/>
      <c r="I312" s="33">
        <f t="shared" si="291"/>
        <v>0</v>
      </c>
      <c r="J312" s="33">
        <f t="shared" si="289"/>
        <v>0</v>
      </c>
      <c r="K312" s="33">
        <f t="shared" si="290"/>
        <v>0</v>
      </c>
      <c r="L312" s="33"/>
      <c r="M312" s="33"/>
      <c r="N312" s="32" t="s">
        <v>171</v>
      </c>
      <c r="O312" s="32" t="s">
        <v>171</v>
      </c>
      <c r="P312" s="32" t="s">
        <v>171</v>
      </c>
    </row>
    <row r="313" spans="2:16">
      <c r="B313" s="31">
        <v>51</v>
      </c>
      <c r="C313" t="s">
        <v>7</v>
      </c>
      <c r="D313" s="6" t="str">
        <f>IF(SUM(I313:K313)=0,"\I: ","ELE")</f>
        <v>ELE</v>
      </c>
      <c r="E313" s="11" t="s">
        <v>76</v>
      </c>
      <c r="F313" s="6" t="str">
        <f t="shared" si="283"/>
        <v>FR</v>
      </c>
      <c r="G313" s="22" t="str">
        <f t="shared" ref="G313:G315" si="292">$G$7</f>
        <v>CAP_BND</v>
      </c>
      <c r="H313" t="s">
        <v>46</v>
      </c>
      <c r="I313" s="63">
        <f t="shared" si="291"/>
        <v>4339.3</v>
      </c>
      <c r="J313" s="63">
        <f t="shared" si="289"/>
        <v>5956.1</v>
      </c>
      <c r="K313" s="63">
        <f t="shared" si="290"/>
        <v>5956.1</v>
      </c>
      <c r="L313" s="32"/>
      <c r="M313" s="32"/>
      <c r="N313" s="32">
        <v>4339.3</v>
      </c>
      <c r="O313" s="32">
        <v>5956.1</v>
      </c>
      <c r="P313" s="32">
        <v>5956.1</v>
      </c>
    </row>
    <row r="314" spans="2:16">
      <c r="B314" s="26">
        <v>56</v>
      </c>
      <c r="C314" t="s">
        <v>8</v>
      </c>
      <c r="D314" s="6" t="str">
        <f>IF(SUM(I314:K314)=0,"\I: ","ELE")</f>
        <v>ELE</v>
      </c>
      <c r="E314" s="11" t="s">
        <v>77</v>
      </c>
      <c r="F314" s="6" t="str">
        <f t="shared" si="283"/>
        <v>FR</v>
      </c>
      <c r="G314" s="22" t="str">
        <f t="shared" si="292"/>
        <v>CAP_BND</v>
      </c>
      <c r="H314" t="s">
        <v>47</v>
      </c>
      <c r="I314" s="63">
        <f t="shared" si="291"/>
        <v>502.53</v>
      </c>
      <c r="J314" s="63">
        <f t="shared" si="289"/>
        <v>458.53</v>
      </c>
      <c r="K314" s="63">
        <f t="shared" si="290"/>
        <v>433.38</v>
      </c>
      <c r="L314" s="32"/>
      <c r="M314" s="32"/>
      <c r="N314" s="32">
        <v>502.53</v>
      </c>
      <c r="O314" s="32">
        <v>458.53</v>
      </c>
      <c r="P314" s="32">
        <v>433.38</v>
      </c>
    </row>
    <row r="315" spans="2:16">
      <c r="B315" s="26"/>
      <c r="C315" s="23" t="s">
        <v>93</v>
      </c>
      <c r="D315" s="6" t="str">
        <f>IF(SUM(I315:K315)=0,"\I: ","ELE")</f>
        <v>ELE</v>
      </c>
      <c r="E315" s="11" t="s">
        <v>78</v>
      </c>
      <c r="F315" s="6" t="str">
        <f t="shared" si="283"/>
        <v>FR</v>
      </c>
      <c r="G315" s="22" t="str">
        <f t="shared" si="292"/>
        <v>CAP_BND</v>
      </c>
      <c r="H315" t="s">
        <v>48</v>
      </c>
      <c r="I315" s="43">
        <f t="shared" ref="I315" si="293">IF(SUM(I316:I318)="",0,SUM(I316:I318))</f>
        <v>633.54999999999995</v>
      </c>
      <c r="J315" s="43">
        <f t="shared" ref="J315" si="294">IF(SUM(J316:J318)="",0,SUM(J316:J318))</f>
        <v>522.65</v>
      </c>
      <c r="K315" s="43">
        <f t="shared" ref="K315" si="295">IF(SUM(K316:K318)="",0,SUM(K316:K318))</f>
        <v>514.65</v>
      </c>
      <c r="L315" s="32"/>
      <c r="M315" s="32"/>
      <c r="N315" s="32"/>
      <c r="O315" s="32"/>
      <c r="P315" s="32"/>
    </row>
    <row r="316" spans="2:16">
      <c r="B316" s="26">
        <v>61</v>
      </c>
      <c r="C316" s="29" t="s">
        <v>4</v>
      </c>
      <c r="D316" s="6" t="s">
        <v>90</v>
      </c>
      <c r="E316" s="27"/>
      <c r="F316" s="6" t="str">
        <f t="shared" si="283"/>
        <v>FR</v>
      </c>
      <c r="G316" s="6" t="s">
        <v>90</v>
      </c>
      <c r="H316" s="28"/>
      <c r="I316" s="33">
        <f t="shared" ref="I316:I321" si="296">IF(N316="",0,N316)</f>
        <v>103.65</v>
      </c>
      <c r="J316" s="33">
        <f t="shared" ref="J316:J321" si="297">IF(O316="",0,O316)</f>
        <v>136.44999999999999</v>
      </c>
      <c r="K316" s="33">
        <f t="shared" ref="K316:K321" si="298">IF(P316="",0,P316)</f>
        <v>136.44999999999999</v>
      </c>
      <c r="L316" s="33"/>
      <c r="M316" s="33"/>
      <c r="N316" s="32">
        <v>103.65</v>
      </c>
      <c r="O316" s="32">
        <v>136.44999999999999</v>
      </c>
      <c r="P316" s="32">
        <v>136.44999999999999</v>
      </c>
    </row>
    <row r="317" spans="2:16">
      <c r="B317" s="26">
        <v>71</v>
      </c>
      <c r="C317" s="29" t="s">
        <v>10</v>
      </c>
      <c r="D317" s="6" t="s">
        <v>90</v>
      </c>
      <c r="E317" s="27"/>
      <c r="F317" s="6" t="str">
        <f t="shared" si="283"/>
        <v>FR</v>
      </c>
      <c r="G317" s="6" t="s">
        <v>90</v>
      </c>
      <c r="H317" s="28"/>
      <c r="I317" s="33">
        <f t="shared" si="296"/>
        <v>497.4</v>
      </c>
      <c r="J317" s="33">
        <f t="shared" si="297"/>
        <v>353.7</v>
      </c>
      <c r="K317" s="33">
        <f t="shared" si="298"/>
        <v>345.7</v>
      </c>
      <c r="L317" s="33"/>
      <c r="M317" s="33"/>
      <c r="N317" s="32">
        <v>497.4</v>
      </c>
      <c r="O317" s="32">
        <v>353.7</v>
      </c>
      <c r="P317" s="32">
        <v>345.7</v>
      </c>
    </row>
    <row r="318" spans="2:16">
      <c r="B318" s="26">
        <v>76</v>
      </c>
      <c r="C318" s="29" t="s">
        <v>101</v>
      </c>
      <c r="D318" s="6" t="s">
        <v>90</v>
      </c>
      <c r="E318" s="27"/>
      <c r="F318" s="6" t="str">
        <f t="shared" si="283"/>
        <v>FR</v>
      </c>
      <c r="G318" s="6" t="s">
        <v>90</v>
      </c>
      <c r="H318" s="28"/>
      <c r="I318" s="33">
        <f t="shared" si="296"/>
        <v>32.5</v>
      </c>
      <c r="J318" s="33">
        <f t="shared" si="297"/>
        <v>32.5</v>
      </c>
      <c r="K318" s="33">
        <f t="shared" si="298"/>
        <v>32.5</v>
      </c>
      <c r="L318" s="33"/>
      <c r="M318" s="33"/>
      <c r="N318" s="32">
        <v>32.5</v>
      </c>
      <c r="O318" s="32">
        <v>32.5</v>
      </c>
      <c r="P318" s="32">
        <v>32.5</v>
      </c>
    </row>
    <row r="319" spans="2:16">
      <c r="B319" s="26">
        <v>81</v>
      </c>
      <c r="C319" t="s">
        <v>12</v>
      </c>
      <c r="D319" s="6" t="str">
        <f>IF(SUM(I319:K319)=0,"\I: ","ELE")</f>
        <v>ELE</v>
      </c>
      <c r="E319" s="11" t="s">
        <v>74</v>
      </c>
      <c r="F319" s="6" t="str">
        <f t="shared" si="283"/>
        <v>FR</v>
      </c>
      <c r="G319" s="22" t="str">
        <f t="shared" ref="G319:G322" si="299">$G$7</f>
        <v>CAP_BND</v>
      </c>
      <c r="H319" t="s">
        <v>44</v>
      </c>
      <c r="I319" s="63">
        <f t="shared" si="296"/>
        <v>1962.87</v>
      </c>
      <c r="J319" s="63">
        <f t="shared" si="297"/>
        <v>1919.57</v>
      </c>
      <c r="K319" s="63">
        <f t="shared" si="298"/>
        <v>1675.17</v>
      </c>
      <c r="L319" s="32"/>
      <c r="M319" s="32"/>
      <c r="N319" s="32">
        <v>1962.87</v>
      </c>
      <c r="O319" s="32">
        <v>1919.57</v>
      </c>
      <c r="P319" s="32">
        <v>1675.17</v>
      </c>
    </row>
    <row r="320" spans="2:16">
      <c r="B320" s="26">
        <v>102</v>
      </c>
      <c r="C320" t="s">
        <v>13</v>
      </c>
      <c r="D320" s="6" t="str">
        <f>IF(SUM(I320:K320)=0,"\I: ","ELE")</f>
        <v>ELE</v>
      </c>
      <c r="E320" s="11" t="s">
        <v>73</v>
      </c>
      <c r="F320" s="6" t="str">
        <f t="shared" si="283"/>
        <v>FR</v>
      </c>
      <c r="G320" s="22" t="str">
        <f t="shared" si="299"/>
        <v>CAP_BND</v>
      </c>
      <c r="H320" t="s">
        <v>43</v>
      </c>
      <c r="I320" s="63">
        <f t="shared" si="296"/>
        <v>7779.6</v>
      </c>
      <c r="J320" s="63">
        <f t="shared" si="297"/>
        <v>5938.6</v>
      </c>
      <c r="K320" s="63">
        <f t="shared" si="298"/>
        <v>4549.5</v>
      </c>
      <c r="L320" s="32"/>
      <c r="M320" s="32"/>
      <c r="N320" s="32">
        <v>7779.6</v>
      </c>
      <c r="O320" s="32">
        <v>5938.6</v>
      </c>
      <c r="P320" s="32">
        <v>4549.5</v>
      </c>
    </row>
    <row r="321" spans="2:16">
      <c r="B321" s="26">
        <v>119</v>
      </c>
      <c r="C321" t="s">
        <v>1</v>
      </c>
      <c r="D321" s="6" t="str">
        <f>IF(SUM(I321:K321)=0,"\I: ","ELE")</f>
        <v xml:space="preserve">\I: </v>
      </c>
      <c r="E321" s="11" t="s">
        <v>68</v>
      </c>
      <c r="F321" s="6" t="str">
        <f t="shared" si="283"/>
        <v>FR</v>
      </c>
      <c r="G321" s="22" t="str">
        <f t="shared" si="299"/>
        <v>CAP_BND</v>
      </c>
      <c r="H321" s="6" t="s">
        <v>38</v>
      </c>
      <c r="I321" s="63">
        <f t="shared" si="296"/>
        <v>0</v>
      </c>
      <c r="J321" s="63">
        <f t="shared" si="297"/>
        <v>0</v>
      </c>
      <c r="K321" s="63">
        <f t="shared" si="298"/>
        <v>0</v>
      </c>
      <c r="L321" s="32"/>
      <c r="M321" s="32"/>
      <c r="N321" s="32" t="s">
        <v>171</v>
      </c>
      <c r="O321" s="32" t="s">
        <v>171</v>
      </c>
      <c r="P321" s="32" t="s">
        <v>171</v>
      </c>
    </row>
    <row r="322" spans="2:16">
      <c r="B322" s="26"/>
      <c r="C322" t="s">
        <v>168</v>
      </c>
      <c r="D322" s="6" t="str">
        <f>IF(SUM(I322:K322)=0,"\I: ","ELE")</f>
        <v>ELE</v>
      </c>
      <c r="E322" s="11" t="s">
        <v>69</v>
      </c>
      <c r="F322" s="6" t="str">
        <f t="shared" si="283"/>
        <v>FR</v>
      </c>
      <c r="G322" s="22" t="str">
        <f t="shared" si="299"/>
        <v>CAP_BND</v>
      </c>
      <c r="H322" s="59" t="s">
        <v>39</v>
      </c>
      <c r="I322" s="43">
        <f>IF(SUM(I323:I324)="",0,SUM(I323:I324))</f>
        <v>586.65000000000009</v>
      </c>
      <c r="J322" s="43">
        <f t="shared" ref="J322" si="300">IF(SUM(J323:J324)="",0,SUM(J323:J324))</f>
        <v>595.25</v>
      </c>
      <c r="K322" s="43">
        <f t="shared" ref="K322" si="301">IF(SUM(K323:K324)="",0,SUM(K323:K324))</f>
        <v>593.45000000000005</v>
      </c>
      <c r="L322" s="32"/>
      <c r="M322" s="32"/>
      <c r="N322" s="32"/>
      <c r="O322" s="32"/>
      <c r="P322" s="32"/>
    </row>
    <row r="323" spans="2:16">
      <c r="B323" s="26">
        <v>124</v>
      </c>
      <c r="C323" t="s">
        <v>3</v>
      </c>
      <c r="D323" s="6" t="s">
        <v>90</v>
      </c>
      <c r="E323" s="11"/>
      <c r="F323" s="6" t="str">
        <f t="shared" si="283"/>
        <v>FR</v>
      </c>
      <c r="G323" s="6" t="s">
        <v>90</v>
      </c>
      <c r="H323" s="6"/>
      <c r="I323" s="33">
        <f t="shared" ref="I323:I330" si="302">IF(N323="",0,N323)</f>
        <v>570.28000000000009</v>
      </c>
      <c r="J323" s="33">
        <f t="shared" ref="J323:J330" si="303">IF(O323="",0,O323)</f>
        <v>562.98</v>
      </c>
      <c r="K323" s="33">
        <f t="shared" ref="K323:K330" si="304">IF(P323="",0,P323)</f>
        <v>561.18000000000006</v>
      </c>
      <c r="L323" s="32"/>
      <c r="M323" s="32"/>
      <c r="N323" s="32">
        <v>570.28000000000009</v>
      </c>
      <c r="O323" s="32">
        <v>562.98</v>
      </c>
      <c r="P323" s="32">
        <v>561.18000000000006</v>
      </c>
    </row>
    <row r="324" spans="2:16">
      <c r="B324" s="26">
        <v>129</v>
      </c>
      <c r="C324" t="s">
        <v>4</v>
      </c>
      <c r="D324" s="6" t="s">
        <v>90</v>
      </c>
      <c r="E324" s="11"/>
      <c r="F324" s="6" t="str">
        <f t="shared" si="283"/>
        <v>FR</v>
      </c>
      <c r="G324" s="6" t="s">
        <v>90</v>
      </c>
      <c r="H324" s="6"/>
      <c r="I324" s="33">
        <f t="shared" si="302"/>
        <v>16.369999999999997</v>
      </c>
      <c r="J324" s="33">
        <f t="shared" si="303"/>
        <v>32.270000000000003</v>
      </c>
      <c r="K324" s="33">
        <f t="shared" si="304"/>
        <v>32.270000000000003</v>
      </c>
      <c r="L324" s="32"/>
      <c r="M324" s="32"/>
      <c r="N324" s="32">
        <v>16.369999999999997</v>
      </c>
      <c r="O324" s="32">
        <v>32.270000000000003</v>
      </c>
      <c r="P324" s="32">
        <v>32.270000000000003</v>
      </c>
    </row>
    <row r="325" spans="2:16">
      <c r="B325" s="26">
        <v>135</v>
      </c>
      <c r="C325" s="11" t="s">
        <v>16</v>
      </c>
      <c r="D325" s="6" t="str">
        <f t="shared" ref="D325:D332" si="305">IF(SUM(I325:K325)=0,"\I: ","ELE")</f>
        <v>ELE</v>
      </c>
      <c r="E325" s="11" t="s">
        <v>82</v>
      </c>
      <c r="F325" s="6" t="str">
        <f t="shared" si="283"/>
        <v>FR</v>
      </c>
      <c r="G325" s="22" t="str">
        <f t="shared" ref="G325:G330" si="306">$G$7</f>
        <v>CAP_BND</v>
      </c>
      <c r="H325" s="6" t="s">
        <v>52</v>
      </c>
      <c r="I325" s="63">
        <f t="shared" si="302"/>
        <v>5912.0000000000009</v>
      </c>
      <c r="J325" s="63">
        <f t="shared" si="303"/>
        <v>10217</v>
      </c>
      <c r="K325" s="63">
        <f t="shared" si="304"/>
        <v>13676.750000000002</v>
      </c>
      <c r="L325" s="32"/>
      <c r="M325" s="32"/>
      <c r="N325" s="32">
        <v>5912.0000000000009</v>
      </c>
      <c r="O325" s="32">
        <v>10217</v>
      </c>
      <c r="P325" s="32">
        <v>13676.750000000002</v>
      </c>
    </row>
    <row r="326" spans="2:16">
      <c r="B326" s="26">
        <v>140</v>
      </c>
      <c r="C326" s="11" t="s">
        <v>17</v>
      </c>
      <c r="D326" s="6" t="str">
        <f t="shared" si="305"/>
        <v xml:space="preserve">\I: </v>
      </c>
      <c r="E326" s="11" t="s">
        <v>81</v>
      </c>
      <c r="F326" s="6" t="str">
        <f t="shared" si="283"/>
        <v>FR</v>
      </c>
      <c r="G326" s="22" t="str">
        <f t="shared" si="306"/>
        <v>CAP_BND</v>
      </c>
      <c r="H326" s="6" t="s">
        <v>51</v>
      </c>
      <c r="I326" s="63">
        <f t="shared" si="302"/>
        <v>0</v>
      </c>
      <c r="J326" s="63">
        <f t="shared" si="303"/>
        <v>0</v>
      </c>
      <c r="K326" s="63">
        <f t="shared" si="304"/>
        <v>0</v>
      </c>
      <c r="L326" s="32"/>
      <c r="M326" s="32"/>
      <c r="N326" s="32" t="s">
        <v>171</v>
      </c>
      <c r="O326" s="32" t="s">
        <v>171</v>
      </c>
      <c r="P326" s="32" t="s">
        <v>171</v>
      </c>
    </row>
    <row r="327" spans="2:16">
      <c r="B327" s="26">
        <v>145</v>
      </c>
      <c r="C327" s="11" t="s">
        <v>18</v>
      </c>
      <c r="D327" s="6" t="str">
        <f t="shared" si="305"/>
        <v>ELE</v>
      </c>
      <c r="E327" s="11" t="s">
        <v>79</v>
      </c>
      <c r="F327" s="6" t="str">
        <f t="shared" si="283"/>
        <v>FR</v>
      </c>
      <c r="G327" s="22" t="str">
        <f t="shared" si="306"/>
        <v>CAP_BND</v>
      </c>
      <c r="H327" s="6" t="s">
        <v>49</v>
      </c>
      <c r="I327" s="63">
        <f t="shared" si="302"/>
        <v>1044</v>
      </c>
      <c r="J327" s="63">
        <f t="shared" si="303"/>
        <v>6754.9999999999991</v>
      </c>
      <c r="K327" s="63">
        <f t="shared" si="304"/>
        <v>8403.0540000000001</v>
      </c>
      <c r="L327" s="32"/>
      <c r="M327" s="32"/>
      <c r="N327" s="32">
        <v>1044</v>
      </c>
      <c r="O327" s="32">
        <v>6754.9999999999991</v>
      </c>
      <c r="P327" s="32">
        <v>8403.0540000000001</v>
      </c>
    </row>
    <row r="328" spans="2:16">
      <c r="B328" s="26">
        <v>150</v>
      </c>
      <c r="C328" s="11" t="s">
        <v>19</v>
      </c>
      <c r="D328" s="6" t="str">
        <f t="shared" si="305"/>
        <v>ELE</v>
      </c>
      <c r="E328" s="11" t="s">
        <v>80</v>
      </c>
      <c r="F328" s="6" t="str">
        <f t="shared" si="283"/>
        <v>FR</v>
      </c>
      <c r="G328" s="22" t="str">
        <f t="shared" si="306"/>
        <v>CAP_BND</v>
      </c>
      <c r="H328" s="6" t="s">
        <v>50</v>
      </c>
      <c r="I328" s="63">
        <f t="shared" si="302"/>
        <v>0</v>
      </c>
      <c r="J328" s="63">
        <f t="shared" si="303"/>
        <v>12</v>
      </c>
      <c r="K328" s="63">
        <f t="shared" si="304"/>
        <v>12</v>
      </c>
      <c r="L328" s="32"/>
      <c r="M328" s="32"/>
      <c r="N328" s="32" t="s">
        <v>171</v>
      </c>
      <c r="O328" s="32">
        <v>12</v>
      </c>
      <c r="P328" s="32">
        <v>12</v>
      </c>
    </row>
    <row r="329" spans="2:16">
      <c r="B329" s="26">
        <v>155</v>
      </c>
      <c r="C329" s="11" t="s">
        <v>20</v>
      </c>
      <c r="D329" s="6" t="str">
        <f t="shared" si="305"/>
        <v>ELE</v>
      </c>
      <c r="E329" s="11" t="s">
        <v>72</v>
      </c>
      <c r="F329" s="6" t="str">
        <f t="shared" si="283"/>
        <v>FR</v>
      </c>
      <c r="G329" s="22" t="str">
        <f t="shared" si="306"/>
        <v>CAP_BND</v>
      </c>
      <c r="H329" s="6" t="s">
        <v>42</v>
      </c>
      <c r="I329" s="63">
        <f t="shared" si="302"/>
        <v>1.4</v>
      </c>
      <c r="J329" s="63">
        <f t="shared" si="303"/>
        <v>1.4</v>
      </c>
      <c r="K329" s="63">
        <f t="shared" si="304"/>
        <v>1.4</v>
      </c>
      <c r="L329" s="32"/>
      <c r="M329" s="32"/>
      <c r="N329" s="32">
        <v>1.4</v>
      </c>
      <c r="O329" s="32">
        <v>1.4</v>
      </c>
      <c r="P329" s="32">
        <v>1.4</v>
      </c>
    </row>
    <row r="330" spans="2:16">
      <c r="B330" s="60">
        <v>160</v>
      </c>
      <c r="C330" s="61" t="s">
        <v>21</v>
      </c>
      <c r="D330" s="5" t="str">
        <f t="shared" si="305"/>
        <v>ELE</v>
      </c>
      <c r="E330" s="61" t="s">
        <v>170</v>
      </c>
      <c r="F330" s="5" t="str">
        <f t="shared" si="283"/>
        <v>FR</v>
      </c>
      <c r="G330" s="36" t="str">
        <f t="shared" si="306"/>
        <v>CAP_BND</v>
      </c>
      <c r="H330" s="5" t="s">
        <v>169</v>
      </c>
      <c r="I330" s="64">
        <f t="shared" si="302"/>
        <v>240</v>
      </c>
      <c r="J330" s="64">
        <f t="shared" si="303"/>
        <v>240</v>
      </c>
      <c r="K330" s="64">
        <f t="shared" si="304"/>
        <v>255</v>
      </c>
      <c r="L330" s="32"/>
      <c r="M330" s="32"/>
      <c r="N330" s="40">
        <v>240</v>
      </c>
      <c r="O330" s="40">
        <v>240</v>
      </c>
      <c r="P330" s="40">
        <v>255</v>
      </c>
    </row>
    <row r="331" spans="2:16">
      <c r="B331" s="26">
        <v>9</v>
      </c>
      <c r="C331" t="s">
        <v>1</v>
      </c>
      <c r="D331" s="6" t="str">
        <f t="shared" si="305"/>
        <v xml:space="preserve">\I: </v>
      </c>
      <c r="E331" s="11" t="s">
        <v>70</v>
      </c>
      <c r="F331" s="34" t="s">
        <v>113</v>
      </c>
      <c r="G331" s="22" t="str">
        <f>$G$7</f>
        <v>CAP_BND</v>
      </c>
      <c r="H331" s="22" t="s">
        <v>40</v>
      </c>
      <c r="I331" s="63">
        <f>IF(N331="",0,N331)</f>
        <v>0</v>
      </c>
      <c r="J331" s="63">
        <f>IF(O331="",0,O331)</f>
        <v>0</v>
      </c>
      <c r="K331" s="63">
        <f>IF(P331="",0,P331)</f>
        <v>0</v>
      </c>
      <c r="L331" s="32"/>
      <c r="M331" s="32"/>
      <c r="N331" s="32" t="s">
        <v>171</v>
      </c>
      <c r="O331" s="32" t="s">
        <v>171</v>
      </c>
      <c r="P331" s="32" t="s">
        <v>171</v>
      </c>
    </row>
    <row r="332" spans="2:16">
      <c r="B332" s="26"/>
      <c r="C332" s="23" t="s">
        <v>92</v>
      </c>
      <c r="D332" s="6" t="str">
        <f t="shared" si="305"/>
        <v>ELE</v>
      </c>
      <c r="E332" s="11" t="s">
        <v>71</v>
      </c>
      <c r="F332" s="6" t="str">
        <f>F331</f>
        <v>HR</v>
      </c>
      <c r="G332" s="22" t="str">
        <f>$G$7</f>
        <v>CAP_BND</v>
      </c>
      <c r="H332" t="s">
        <v>41</v>
      </c>
      <c r="I332" s="43">
        <f>IF(SUM(I333:I335)="",0,SUM(I333:I335))</f>
        <v>335</v>
      </c>
      <c r="J332" s="43">
        <f t="shared" ref="J332" si="307">IF(SUM(J333:J335)="",0,SUM(J333:J335))</f>
        <v>335</v>
      </c>
      <c r="K332" s="43">
        <f t="shared" ref="K332" si="308">IF(SUM(K333:K335)="",0,SUM(K333:K335))</f>
        <v>210</v>
      </c>
      <c r="L332" s="32"/>
      <c r="M332" s="32"/>
      <c r="N332" s="32"/>
      <c r="O332" s="32"/>
      <c r="P332" s="32"/>
    </row>
    <row r="333" spans="2:16">
      <c r="B333" s="26">
        <v>14</v>
      </c>
      <c r="C333" s="30" t="s">
        <v>2</v>
      </c>
      <c r="D333" s="6" t="s">
        <v>90</v>
      </c>
      <c r="E333" s="26"/>
      <c r="F333" s="6" t="str">
        <f t="shared" ref="F333:F357" si="309">F332</f>
        <v>HR</v>
      </c>
      <c r="G333" s="6" t="s">
        <v>90</v>
      </c>
      <c r="H333" s="28"/>
      <c r="I333" s="33">
        <f>IF(N333="",0,N333)</f>
        <v>0</v>
      </c>
      <c r="J333" s="33">
        <f t="shared" ref="J333:J335" si="310">IF(O333="",0,O333)</f>
        <v>0</v>
      </c>
      <c r="K333" s="33">
        <f t="shared" ref="K333:K335" si="311">IF(P333="",0,P333)</f>
        <v>0</v>
      </c>
      <c r="L333" s="33"/>
      <c r="M333" s="33"/>
      <c r="N333" s="32" t="s">
        <v>171</v>
      </c>
      <c r="O333" s="32" t="s">
        <v>171</v>
      </c>
      <c r="P333" s="32" t="s">
        <v>171</v>
      </c>
    </row>
    <row r="334" spans="2:16">
      <c r="B334" s="26">
        <v>19</v>
      </c>
      <c r="C334" s="30" t="s">
        <v>99</v>
      </c>
      <c r="D334" s="6" t="s">
        <v>90</v>
      </c>
      <c r="E334" s="26"/>
      <c r="F334" s="6" t="str">
        <f t="shared" si="309"/>
        <v>HR</v>
      </c>
      <c r="G334" s="6" t="s">
        <v>90</v>
      </c>
      <c r="H334" s="28"/>
      <c r="I334" s="33">
        <f t="shared" ref="I334:I335" si="312">IF(N334="",0,N334)</f>
        <v>0</v>
      </c>
      <c r="J334" s="33">
        <f t="shared" si="310"/>
        <v>0</v>
      </c>
      <c r="K334" s="33">
        <f t="shared" si="311"/>
        <v>0</v>
      </c>
      <c r="L334" s="33"/>
      <c r="M334" s="33"/>
      <c r="N334" s="32" t="s">
        <v>171</v>
      </c>
      <c r="O334" s="32" t="s">
        <v>171</v>
      </c>
      <c r="P334" s="32" t="s">
        <v>171</v>
      </c>
    </row>
    <row r="335" spans="2:16">
      <c r="B335" s="26">
        <v>24</v>
      </c>
      <c r="C335" s="30" t="s">
        <v>4</v>
      </c>
      <c r="D335" s="6" t="s">
        <v>90</v>
      </c>
      <c r="E335" s="26"/>
      <c r="F335" s="6" t="str">
        <f t="shared" si="309"/>
        <v>HR</v>
      </c>
      <c r="G335" s="6" t="s">
        <v>90</v>
      </c>
      <c r="H335" s="28"/>
      <c r="I335" s="33">
        <f t="shared" si="312"/>
        <v>335</v>
      </c>
      <c r="J335" s="33">
        <f t="shared" si="310"/>
        <v>335</v>
      </c>
      <c r="K335" s="33">
        <f t="shared" si="311"/>
        <v>210</v>
      </c>
      <c r="L335" s="33"/>
      <c r="M335" s="33"/>
      <c r="N335" s="32">
        <v>335</v>
      </c>
      <c r="O335" s="32">
        <v>335</v>
      </c>
      <c r="P335" s="32">
        <v>210</v>
      </c>
    </row>
    <row r="336" spans="2:16">
      <c r="B336" s="26"/>
      <c r="C336" s="23" t="s">
        <v>92</v>
      </c>
      <c r="D336" s="6" t="str">
        <f>IF(SUM(I336:K336)=0,"\I: ","ELE")</f>
        <v xml:space="preserve">\I: </v>
      </c>
      <c r="E336" s="11" t="s">
        <v>75</v>
      </c>
      <c r="F336" s="6" t="str">
        <f t="shared" si="309"/>
        <v>HR</v>
      </c>
      <c r="G336" s="22" t="str">
        <f>$G$7</f>
        <v>CAP_BND</v>
      </c>
      <c r="H336" t="s">
        <v>45</v>
      </c>
      <c r="I336" s="43">
        <f>IF(SUM(I337:I339)="",0,SUM(I337:I339))</f>
        <v>0</v>
      </c>
      <c r="J336" s="43">
        <f t="shared" ref="J336" si="313">IF(SUM(J337:J339)="",0,SUM(J337:J339))</f>
        <v>0</v>
      </c>
      <c r="K336" s="43">
        <f t="shared" ref="K336" si="314">IF(SUM(K337:K339)="",0,SUM(K337:K339))</f>
        <v>0</v>
      </c>
      <c r="L336" s="32"/>
      <c r="M336" s="32"/>
      <c r="N336" s="32" t="s">
        <v>171</v>
      </c>
      <c r="O336" s="32" t="s">
        <v>171</v>
      </c>
      <c r="P336" s="32"/>
    </row>
    <row r="337" spans="2:16">
      <c r="B337" s="26">
        <v>35</v>
      </c>
      <c r="C337" s="30" t="s">
        <v>2</v>
      </c>
      <c r="D337" s="6" t="s">
        <v>90</v>
      </c>
      <c r="E337" s="26"/>
      <c r="F337" s="6" t="str">
        <f t="shared" si="309"/>
        <v>HR</v>
      </c>
      <c r="G337" s="6" t="s">
        <v>90</v>
      </c>
      <c r="H337" s="28"/>
      <c r="I337" s="33">
        <f>IF(N337="",0,N337)</f>
        <v>0</v>
      </c>
      <c r="J337" s="33">
        <f t="shared" ref="J337:J341" si="315">IF(O337="",0,O337)</f>
        <v>0</v>
      </c>
      <c r="K337" s="33">
        <f t="shared" ref="K337:K341" si="316">IF(P337="",0,P337)</f>
        <v>0</v>
      </c>
      <c r="L337" s="33"/>
      <c r="M337" s="33"/>
      <c r="N337" s="32" t="s">
        <v>171</v>
      </c>
      <c r="O337" s="32" t="s">
        <v>171</v>
      </c>
      <c r="P337" s="32" t="s">
        <v>171</v>
      </c>
    </row>
    <row r="338" spans="2:16">
      <c r="B338" s="26">
        <v>40</v>
      </c>
      <c r="C338" s="30" t="s">
        <v>99</v>
      </c>
      <c r="D338" s="6" t="s">
        <v>90</v>
      </c>
      <c r="E338" s="26"/>
      <c r="F338" s="6" t="str">
        <f t="shared" si="309"/>
        <v>HR</v>
      </c>
      <c r="G338" s="6" t="s">
        <v>90</v>
      </c>
      <c r="H338" s="28"/>
      <c r="I338" s="33">
        <f t="shared" ref="I338:I341" si="317">IF(N338="",0,N338)</f>
        <v>0</v>
      </c>
      <c r="J338" s="33">
        <f t="shared" si="315"/>
        <v>0</v>
      </c>
      <c r="K338" s="33">
        <f t="shared" si="316"/>
        <v>0</v>
      </c>
      <c r="L338" s="33"/>
      <c r="M338" s="33"/>
      <c r="N338" s="32" t="s">
        <v>171</v>
      </c>
      <c r="O338" s="32" t="s">
        <v>171</v>
      </c>
      <c r="P338" s="32" t="s">
        <v>171</v>
      </c>
    </row>
    <row r="339" spans="2:16">
      <c r="B339" s="26">
        <v>45</v>
      </c>
      <c r="C339" s="30" t="s">
        <v>4</v>
      </c>
      <c r="D339" s="6" t="s">
        <v>90</v>
      </c>
      <c r="E339" s="26"/>
      <c r="F339" s="6" t="str">
        <f t="shared" si="309"/>
        <v>HR</v>
      </c>
      <c r="G339" s="6" t="s">
        <v>90</v>
      </c>
      <c r="H339" s="28"/>
      <c r="I339" s="33">
        <f t="shared" si="317"/>
        <v>0</v>
      </c>
      <c r="J339" s="33">
        <f t="shared" si="315"/>
        <v>0</v>
      </c>
      <c r="K339" s="33">
        <f t="shared" si="316"/>
        <v>0</v>
      </c>
      <c r="L339" s="33"/>
      <c r="M339" s="33"/>
      <c r="N339" s="32" t="s">
        <v>171</v>
      </c>
      <c r="O339" s="32" t="s">
        <v>171</v>
      </c>
      <c r="P339" s="32" t="s">
        <v>171</v>
      </c>
    </row>
    <row r="340" spans="2:16">
      <c r="B340" s="31">
        <v>51</v>
      </c>
      <c r="C340" t="s">
        <v>7</v>
      </c>
      <c r="D340" s="6" t="str">
        <f>IF(SUM(I340:K340)=0,"\I: ","ELE")</f>
        <v>ELE</v>
      </c>
      <c r="E340" s="11" t="s">
        <v>76</v>
      </c>
      <c r="F340" s="6" t="str">
        <f t="shared" si="309"/>
        <v>HR</v>
      </c>
      <c r="G340" s="22" t="str">
        <f t="shared" ref="G340:G342" si="318">$G$7</f>
        <v>CAP_BND</v>
      </c>
      <c r="H340" t="s">
        <v>46</v>
      </c>
      <c r="I340" s="63">
        <f t="shared" si="317"/>
        <v>209</v>
      </c>
      <c r="J340" s="63">
        <f t="shared" si="315"/>
        <v>209</v>
      </c>
      <c r="K340" s="63">
        <f t="shared" si="316"/>
        <v>138</v>
      </c>
      <c r="L340" s="32"/>
      <c r="M340" s="32"/>
      <c r="N340" s="32">
        <v>209</v>
      </c>
      <c r="O340" s="32">
        <v>209</v>
      </c>
      <c r="P340" s="32">
        <v>138</v>
      </c>
    </row>
    <row r="341" spans="2:16">
      <c r="B341" s="26">
        <v>56</v>
      </c>
      <c r="C341" t="s">
        <v>8</v>
      </c>
      <c r="D341" s="6" t="str">
        <f>IF(SUM(I341:K341)=0,"\I: ","ELE")</f>
        <v>ELE</v>
      </c>
      <c r="E341" s="11" t="s">
        <v>77</v>
      </c>
      <c r="F341" s="6" t="str">
        <f t="shared" si="309"/>
        <v>HR</v>
      </c>
      <c r="G341" s="22" t="str">
        <f t="shared" si="318"/>
        <v>CAP_BND</v>
      </c>
      <c r="H341" t="s">
        <v>47</v>
      </c>
      <c r="I341" s="63">
        <f t="shared" si="317"/>
        <v>15.565</v>
      </c>
      <c r="J341" s="63">
        <f t="shared" si="315"/>
        <v>15.565</v>
      </c>
      <c r="K341" s="63">
        <f t="shared" si="316"/>
        <v>2.8649999999999998</v>
      </c>
      <c r="L341" s="32"/>
      <c r="M341" s="32"/>
      <c r="N341" s="32">
        <v>15.565</v>
      </c>
      <c r="O341" s="32">
        <v>15.565</v>
      </c>
      <c r="P341" s="32">
        <v>2.8649999999999998</v>
      </c>
    </row>
    <row r="342" spans="2:16">
      <c r="B342" s="26"/>
      <c r="C342" s="23" t="s">
        <v>93</v>
      </c>
      <c r="D342" s="6" t="str">
        <f>IF(SUM(I342:K342)=0,"\I: ","ELE")</f>
        <v xml:space="preserve">\I: </v>
      </c>
      <c r="E342" s="11" t="s">
        <v>78</v>
      </c>
      <c r="F342" s="6" t="str">
        <f t="shared" si="309"/>
        <v>HR</v>
      </c>
      <c r="G342" s="22" t="str">
        <f t="shared" si="318"/>
        <v>CAP_BND</v>
      </c>
      <c r="H342" t="s">
        <v>48</v>
      </c>
      <c r="I342" s="43">
        <f t="shared" ref="I342" si="319">IF(SUM(I343:I345)="",0,SUM(I343:I345))</f>
        <v>0</v>
      </c>
      <c r="J342" s="43">
        <f t="shared" ref="J342" si="320">IF(SUM(J343:J345)="",0,SUM(J343:J345))</f>
        <v>0</v>
      </c>
      <c r="K342" s="43">
        <f t="shared" ref="K342" si="321">IF(SUM(K343:K345)="",0,SUM(K343:K345))</f>
        <v>0</v>
      </c>
      <c r="L342" s="32"/>
      <c r="M342" s="32"/>
      <c r="N342" s="32"/>
      <c r="O342" s="32"/>
      <c r="P342" s="32"/>
    </row>
    <row r="343" spans="2:16">
      <c r="B343" s="26">
        <v>61</v>
      </c>
      <c r="C343" s="29" t="s">
        <v>4</v>
      </c>
      <c r="D343" s="6" t="s">
        <v>90</v>
      </c>
      <c r="E343" s="27"/>
      <c r="F343" s="6" t="str">
        <f t="shared" si="309"/>
        <v>HR</v>
      </c>
      <c r="G343" s="6" t="s">
        <v>90</v>
      </c>
      <c r="H343" s="28"/>
      <c r="I343" s="33">
        <f t="shared" ref="I343:I348" si="322">IF(N343="",0,N343)</f>
        <v>0</v>
      </c>
      <c r="J343" s="33">
        <f t="shared" ref="J343:J348" si="323">IF(O343="",0,O343)</f>
        <v>0</v>
      </c>
      <c r="K343" s="33">
        <f t="shared" ref="K343:K348" si="324">IF(P343="",0,P343)</f>
        <v>0</v>
      </c>
      <c r="L343" s="33"/>
      <c r="M343" s="33"/>
      <c r="N343" s="32" t="s">
        <v>171</v>
      </c>
      <c r="O343" s="32" t="s">
        <v>171</v>
      </c>
      <c r="P343" s="32" t="s">
        <v>171</v>
      </c>
    </row>
    <row r="344" spans="2:16">
      <c r="B344" s="26">
        <v>71</v>
      </c>
      <c r="C344" s="29" t="s">
        <v>10</v>
      </c>
      <c r="D344" s="6" t="s">
        <v>90</v>
      </c>
      <c r="E344" s="27"/>
      <c r="F344" s="6" t="str">
        <f t="shared" si="309"/>
        <v>HR</v>
      </c>
      <c r="G344" s="6" t="s">
        <v>90</v>
      </c>
      <c r="H344" s="28"/>
      <c r="I344" s="33">
        <f t="shared" si="322"/>
        <v>0</v>
      </c>
      <c r="J344" s="33">
        <f t="shared" si="323"/>
        <v>0</v>
      </c>
      <c r="K344" s="33">
        <f t="shared" si="324"/>
        <v>0</v>
      </c>
      <c r="L344" s="33"/>
      <c r="M344" s="33"/>
      <c r="N344" s="32" t="s">
        <v>171</v>
      </c>
      <c r="O344" s="32" t="s">
        <v>171</v>
      </c>
      <c r="P344" s="32" t="s">
        <v>171</v>
      </c>
    </row>
    <row r="345" spans="2:16">
      <c r="B345" s="26">
        <v>76</v>
      </c>
      <c r="C345" s="29" t="s">
        <v>101</v>
      </c>
      <c r="D345" s="6" t="s">
        <v>90</v>
      </c>
      <c r="E345" s="27"/>
      <c r="F345" s="6" t="str">
        <f t="shared" si="309"/>
        <v>HR</v>
      </c>
      <c r="G345" s="6" t="s">
        <v>90</v>
      </c>
      <c r="H345" s="28"/>
      <c r="I345" s="33">
        <f t="shared" si="322"/>
        <v>0</v>
      </c>
      <c r="J345" s="33">
        <f t="shared" si="323"/>
        <v>0</v>
      </c>
      <c r="K345" s="33">
        <f t="shared" si="324"/>
        <v>0</v>
      </c>
      <c r="L345" s="33"/>
      <c r="M345" s="33"/>
      <c r="N345" s="32" t="s">
        <v>171</v>
      </c>
      <c r="O345" s="32" t="s">
        <v>171</v>
      </c>
      <c r="P345" s="32" t="s">
        <v>171</v>
      </c>
    </row>
    <row r="346" spans="2:16">
      <c r="B346" s="26">
        <v>81</v>
      </c>
      <c r="C346" t="s">
        <v>12</v>
      </c>
      <c r="D346" s="6" t="str">
        <f>IF(SUM(I346:K346)=0,"\I: ","ELE")</f>
        <v>ELE</v>
      </c>
      <c r="E346" s="11" t="s">
        <v>74</v>
      </c>
      <c r="F346" s="6" t="str">
        <f t="shared" si="309"/>
        <v>HR</v>
      </c>
      <c r="G346" s="22" t="str">
        <f t="shared" ref="G346:G349" si="325">$G$7</f>
        <v>CAP_BND</v>
      </c>
      <c r="H346" t="s">
        <v>44</v>
      </c>
      <c r="I346" s="63">
        <f t="shared" si="322"/>
        <v>48.43</v>
      </c>
      <c r="J346" s="63">
        <f t="shared" si="323"/>
        <v>7.43</v>
      </c>
      <c r="K346" s="63">
        <f t="shared" si="324"/>
        <v>0</v>
      </c>
      <c r="L346" s="32"/>
      <c r="M346" s="32"/>
      <c r="N346" s="32">
        <v>48.43</v>
      </c>
      <c r="O346" s="32">
        <v>7.43</v>
      </c>
      <c r="P346" s="32" t="s">
        <v>171</v>
      </c>
    </row>
    <row r="347" spans="2:16">
      <c r="B347" s="26">
        <v>102</v>
      </c>
      <c r="C347" t="s">
        <v>13</v>
      </c>
      <c r="D347" s="6" t="str">
        <f>IF(SUM(I347:K347)=0,"\I: ","ELE")</f>
        <v>ELE</v>
      </c>
      <c r="E347" s="11" t="s">
        <v>73</v>
      </c>
      <c r="F347" s="6" t="str">
        <f t="shared" si="309"/>
        <v>HR</v>
      </c>
      <c r="G347" s="22" t="str">
        <f t="shared" si="325"/>
        <v>CAP_BND</v>
      </c>
      <c r="H347" t="s">
        <v>43</v>
      </c>
      <c r="I347" s="63">
        <f t="shared" si="322"/>
        <v>405.5</v>
      </c>
      <c r="J347" s="63">
        <f t="shared" si="323"/>
        <v>405.5</v>
      </c>
      <c r="K347" s="63">
        <f t="shared" si="324"/>
        <v>51.7</v>
      </c>
      <c r="L347" s="32"/>
      <c r="M347" s="32"/>
      <c r="N347" s="32">
        <v>405.5</v>
      </c>
      <c r="O347" s="32">
        <v>405.5</v>
      </c>
      <c r="P347" s="32">
        <v>51.7</v>
      </c>
    </row>
    <row r="348" spans="2:16">
      <c r="B348" s="26">
        <v>119</v>
      </c>
      <c r="C348" t="s">
        <v>1</v>
      </c>
      <c r="D348" s="6" t="str">
        <f>IF(SUM(I348:K348)=0,"\I: ","ELE")</f>
        <v xml:space="preserve">\I: </v>
      </c>
      <c r="E348" s="11" t="s">
        <v>68</v>
      </c>
      <c r="F348" s="6" t="str">
        <f t="shared" si="309"/>
        <v>HR</v>
      </c>
      <c r="G348" s="22" t="str">
        <f t="shared" si="325"/>
        <v>CAP_BND</v>
      </c>
      <c r="H348" s="6" t="s">
        <v>38</v>
      </c>
      <c r="I348" s="63">
        <f t="shared" si="322"/>
        <v>0</v>
      </c>
      <c r="J348" s="63">
        <f t="shared" si="323"/>
        <v>0</v>
      </c>
      <c r="K348" s="63">
        <f t="shared" si="324"/>
        <v>0</v>
      </c>
      <c r="L348" s="32"/>
      <c r="M348" s="32"/>
      <c r="N348" s="32" t="s">
        <v>171</v>
      </c>
      <c r="O348" s="32" t="s">
        <v>171</v>
      </c>
      <c r="P348" s="32" t="s">
        <v>171</v>
      </c>
    </row>
    <row r="349" spans="2:16">
      <c r="B349" s="26"/>
      <c r="C349" t="s">
        <v>168</v>
      </c>
      <c r="D349" s="6" t="str">
        <f>IF(SUM(I349:K349)=0,"\I: ","ELE")</f>
        <v xml:space="preserve">\I: </v>
      </c>
      <c r="E349" s="11" t="s">
        <v>69</v>
      </c>
      <c r="F349" s="6" t="str">
        <f t="shared" si="309"/>
        <v>HR</v>
      </c>
      <c r="G349" s="22" t="str">
        <f t="shared" si="325"/>
        <v>CAP_BND</v>
      </c>
      <c r="H349" s="59" t="s">
        <v>39</v>
      </c>
      <c r="I349" s="43">
        <f>IF(SUM(I350:I351)="",0,SUM(I350:I351))</f>
        <v>0</v>
      </c>
      <c r="J349" s="43">
        <f t="shared" ref="J349" si="326">IF(SUM(J350:J351)="",0,SUM(J350:J351))</f>
        <v>0</v>
      </c>
      <c r="K349" s="43">
        <f t="shared" ref="K349" si="327">IF(SUM(K350:K351)="",0,SUM(K350:K351))</f>
        <v>0</v>
      </c>
      <c r="L349" s="32"/>
      <c r="M349" s="32"/>
      <c r="N349" s="32"/>
      <c r="O349" s="32"/>
      <c r="P349" s="32"/>
    </row>
    <row r="350" spans="2:16">
      <c r="B350" s="26">
        <v>124</v>
      </c>
      <c r="C350" t="s">
        <v>3</v>
      </c>
      <c r="D350" s="6" t="s">
        <v>90</v>
      </c>
      <c r="E350" s="11"/>
      <c r="F350" s="6" t="str">
        <f t="shared" si="309"/>
        <v>HR</v>
      </c>
      <c r="G350" s="6" t="s">
        <v>90</v>
      </c>
      <c r="H350" s="6"/>
      <c r="I350" s="33">
        <f t="shared" ref="I350:I357" si="328">IF(N350="",0,N350)</f>
        <v>0</v>
      </c>
      <c r="J350" s="33">
        <f t="shared" ref="J350:J357" si="329">IF(O350="",0,O350)</f>
        <v>0</v>
      </c>
      <c r="K350" s="33">
        <f t="shared" ref="K350:K357" si="330">IF(P350="",0,P350)</f>
        <v>0</v>
      </c>
      <c r="L350" s="32"/>
      <c r="M350" s="32"/>
      <c r="N350" s="32" t="s">
        <v>171</v>
      </c>
      <c r="O350" s="32" t="s">
        <v>171</v>
      </c>
      <c r="P350" s="32" t="s">
        <v>171</v>
      </c>
    </row>
    <row r="351" spans="2:16">
      <c r="B351" s="26">
        <v>129</v>
      </c>
      <c r="C351" t="s">
        <v>4</v>
      </c>
      <c r="D351" s="6" t="s">
        <v>90</v>
      </c>
      <c r="E351" s="11"/>
      <c r="F351" s="6" t="str">
        <f t="shared" si="309"/>
        <v>HR</v>
      </c>
      <c r="G351" s="6" t="s">
        <v>90</v>
      </c>
      <c r="H351" s="6"/>
      <c r="I351" s="33">
        <f t="shared" si="328"/>
        <v>0</v>
      </c>
      <c r="J351" s="33">
        <f t="shared" si="329"/>
        <v>0</v>
      </c>
      <c r="K351" s="33">
        <f t="shared" si="330"/>
        <v>0</v>
      </c>
      <c r="L351" s="32"/>
      <c r="M351" s="32"/>
      <c r="N351" s="32" t="s">
        <v>171</v>
      </c>
      <c r="O351" s="32" t="s">
        <v>171</v>
      </c>
      <c r="P351" s="32" t="s">
        <v>171</v>
      </c>
    </row>
    <row r="352" spans="2:16">
      <c r="B352" s="26">
        <v>135</v>
      </c>
      <c r="C352" s="11" t="s">
        <v>16</v>
      </c>
      <c r="D352" s="6" t="str">
        <f t="shared" ref="D352:D359" si="331">IF(SUM(I352:K352)=0,"\I: ","ELE")</f>
        <v>ELE</v>
      </c>
      <c r="E352" s="11" t="s">
        <v>82</v>
      </c>
      <c r="F352" s="6" t="str">
        <f t="shared" si="309"/>
        <v>HR</v>
      </c>
      <c r="G352" s="22" t="str">
        <f t="shared" ref="G352:G357" si="332">$G$7</f>
        <v>CAP_BND</v>
      </c>
      <c r="H352" s="6" t="s">
        <v>52</v>
      </c>
      <c r="I352" s="63">
        <f t="shared" si="328"/>
        <v>79</v>
      </c>
      <c r="J352" s="63">
        <f t="shared" si="329"/>
        <v>418</v>
      </c>
      <c r="K352" s="63">
        <f t="shared" si="330"/>
        <v>560.57799999999997</v>
      </c>
      <c r="L352" s="32"/>
      <c r="M352" s="32"/>
      <c r="N352" s="32">
        <v>79</v>
      </c>
      <c r="O352" s="32">
        <v>418</v>
      </c>
      <c r="P352" s="32">
        <v>560.57799999999997</v>
      </c>
    </row>
    <row r="353" spans="2:16">
      <c r="B353" s="26">
        <v>140</v>
      </c>
      <c r="C353" s="11" t="s">
        <v>17</v>
      </c>
      <c r="D353" s="6" t="str">
        <f t="shared" si="331"/>
        <v xml:space="preserve">\I: </v>
      </c>
      <c r="E353" s="11" t="s">
        <v>81</v>
      </c>
      <c r="F353" s="6" t="str">
        <f t="shared" si="309"/>
        <v>HR</v>
      </c>
      <c r="G353" s="22" t="str">
        <f t="shared" si="332"/>
        <v>CAP_BND</v>
      </c>
      <c r="H353" s="6" t="s">
        <v>51</v>
      </c>
      <c r="I353" s="63">
        <f t="shared" si="328"/>
        <v>0</v>
      </c>
      <c r="J353" s="63">
        <f t="shared" si="329"/>
        <v>0</v>
      </c>
      <c r="K353" s="63">
        <f t="shared" si="330"/>
        <v>0</v>
      </c>
      <c r="L353" s="32"/>
      <c r="M353" s="32"/>
      <c r="N353" s="32" t="s">
        <v>171</v>
      </c>
      <c r="O353" s="32" t="s">
        <v>171</v>
      </c>
      <c r="P353" s="32" t="s">
        <v>171</v>
      </c>
    </row>
    <row r="354" spans="2:16">
      <c r="B354" s="26">
        <v>145</v>
      </c>
      <c r="C354" s="11" t="s">
        <v>18</v>
      </c>
      <c r="D354" s="6" t="str">
        <f t="shared" si="331"/>
        <v>ELE</v>
      </c>
      <c r="E354" s="11" t="s">
        <v>79</v>
      </c>
      <c r="F354" s="6" t="str">
        <f t="shared" si="309"/>
        <v>HR</v>
      </c>
      <c r="G354" s="22" t="str">
        <f t="shared" si="332"/>
        <v>CAP_BND</v>
      </c>
      <c r="H354" s="6" t="s">
        <v>49</v>
      </c>
      <c r="I354" s="63">
        <f t="shared" si="328"/>
        <v>0.2</v>
      </c>
      <c r="J354" s="63">
        <f t="shared" si="329"/>
        <v>48</v>
      </c>
      <c r="K354" s="63">
        <f t="shared" si="330"/>
        <v>56</v>
      </c>
      <c r="L354" s="32"/>
      <c r="M354" s="32"/>
      <c r="N354" s="32">
        <v>0.2</v>
      </c>
      <c r="O354" s="32">
        <v>48</v>
      </c>
      <c r="P354" s="32">
        <v>56</v>
      </c>
    </row>
    <row r="355" spans="2:16">
      <c r="B355" s="26">
        <v>150</v>
      </c>
      <c r="C355" s="11" t="s">
        <v>19</v>
      </c>
      <c r="D355" s="6" t="str">
        <f t="shared" si="331"/>
        <v xml:space="preserve">\I: </v>
      </c>
      <c r="E355" s="11" t="s">
        <v>80</v>
      </c>
      <c r="F355" s="6" t="str">
        <f t="shared" si="309"/>
        <v>HR</v>
      </c>
      <c r="G355" s="22" t="str">
        <f t="shared" si="332"/>
        <v>CAP_BND</v>
      </c>
      <c r="H355" s="6" t="s">
        <v>50</v>
      </c>
      <c r="I355" s="63">
        <f t="shared" si="328"/>
        <v>0</v>
      </c>
      <c r="J355" s="63">
        <f t="shared" si="329"/>
        <v>0</v>
      </c>
      <c r="K355" s="63">
        <f t="shared" si="330"/>
        <v>0</v>
      </c>
      <c r="L355" s="32"/>
      <c r="M355" s="32"/>
      <c r="N355" s="32" t="s">
        <v>171</v>
      </c>
      <c r="O355" s="32" t="s">
        <v>171</v>
      </c>
      <c r="P355" s="32" t="s">
        <v>171</v>
      </c>
    </row>
    <row r="356" spans="2:16">
      <c r="B356" s="26">
        <v>155</v>
      </c>
      <c r="C356" s="11" t="s">
        <v>20</v>
      </c>
      <c r="D356" s="6" t="str">
        <f t="shared" si="331"/>
        <v xml:space="preserve">\I: </v>
      </c>
      <c r="E356" s="11" t="s">
        <v>72</v>
      </c>
      <c r="F356" s="6" t="str">
        <f t="shared" si="309"/>
        <v>HR</v>
      </c>
      <c r="G356" s="22" t="str">
        <f t="shared" si="332"/>
        <v>CAP_BND</v>
      </c>
      <c r="H356" s="6" t="s">
        <v>42</v>
      </c>
      <c r="I356" s="63">
        <f t="shared" si="328"/>
        <v>0</v>
      </c>
      <c r="J356" s="63">
        <f t="shared" si="329"/>
        <v>0</v>
      </c>
      <c r="K356" s="63">
        <f t="shared" si="330"/>
        <v>0</v>
      </c>
      <c r="L356" s="32"/>
      <c r="M356" s="32"/>
      <c r="N356" s="32" t="s">
        <v>171</v>
      </c>
      <c r="O356" s="32" t="s">
        <v>171</v>
      </c>
      <c r="P356" s="32" t="s">
        <v>171</v>
      </c>
    </row>
    <row r="357" spans="2:16">
      <c r="B357" s="60">
        <v>160</v>
      </c>
      <c r="C357" s="61" t="s">
        <v>21</v>
      </c>
      <c r="D357" s="5" t="str">
        <f t="shared" si="331"/>
        <v xml:space="preserve">\I: </v>
      </c>
      <c r="E357" s="61" t="s">
        <v>170</v>
      </c>
      <c r="F357" s="5" t="str">
        <f t="shared" si="309"/>
        <v>HR</v>
      </c>
      <c r="G357" s="36" t="str">
        <f t="shared" si="332"/>
        <v>CAP_BND</v>
      </c>
      <c r="H357" s="5" t="s">
        <v>169</v>
      </c>
      <c r="I357" s="64">
        <f t="shared" si="328"/>
        <v>0</v>
      </c>
      <c r="J357" s="64">
        <f t="shared" si="329"/>
        <v>0</v>
      </c>
      <c r="K357" s="64">
        <f t="shared" si="330"/>
        <v>0</v>
      </c>
      <c r="L357" s="32"/>
      <c r="M357" s="32"/>
      <c r="N357" s="40" t="s">
        <v>171</v>
      </c>
      <c r="O357" s="40" t="s">
        <v>171</v>
      </c>
      <c r="P357" s="40" t="s">
        <v>171</v>
      </c>
    </row>
    <row r="358" spans="2:16">
      <c r="B358" s="26">
        <v>9</v>
      </c>
      <c r="C358" t="s">
        <v>1</v>
      </c>
      <c r="D358" s="6" t="str">
        <f t="shared" si="331"/>
        <v xml:space="preserve">\I: </v>
      </c>
      <c r="E358" s="11" t="s">
        <v>70</v>
      </c>
      <c r="F358" s="34" t="s">
        <v>114</v>
      </c>
      <c r="G358" s="22" t="str">
        <f>$G$7</f>
        <v>CAP_BND</v>
      </c>
      <c r="H358" s="22" t="s">
        <v>40</v>
      </c>
      <c r="I358" s="63">
        <f>IF(N358="",0,N358)</f>
        <v>0</v>
      </c>
      <c r="J358" s="63">
        <f>IF(O358="",0,O358)</f>
        <v>0</v>
      </c>
      <c r="K358" s="63">
        <f>IF(P358="",0,P358)</f>
        <v>0</v>
      </c>
      <c r="L358" s="32"/>
      <c r="M358" s="32"/>
      <c r="N358" s="32" t="s">
        <v>171</v>
      </c>
      <c r="O358" s="32" t="s">
        <v>171</v>
      </c>
      <c r="P358" s="32" t="s">
        <v>171</v>
      </c>
    </row>
    <row r="359" spans="2:16">
      <c r="B359" s="26"/>
      <c r="C359" s="23" t="s">
        <v>92</v>
      </c>
      <c r="D359" s="6" t="str">
        <f t="shared" si="331"/>
        <v>ELE</v>
      </c>
      <c r="E359" s="11" t="s">
        <v>71</v>
      </c>
      <c r="F359" s="6" t="str">
        <f>F358</f>
        <v>HU</v>
      </c>
      <c r="G359" s="22" t="str">
        <f>$G$7</f>
        <v>CAP_BND</v>
      </c>
      <c r="H359" t="s">
        <v>41</v>
      </c>
      <c r="I359" s="43">
        <f>IF(SUM(I360:I362)="",0,SUM(I360:I362))</f>
        <v>55</v>
      </c>
      <c r="J359" s="43">
        <f t="shared" ref="J359" si="333">IF(SUM(J360:J362)="",0,SUM(J360:J362))</f>
        <v>0</v>
      </c>
      <c r="K359" s="43">
        <f t="shared" ref="K359" si="334">IF(SUM(K360:K362)="",0,SUM(K360:K362))</f>
        <v>0</v>
      </c>
      <c r="L359" s="32"/>
      <c r="M359" s="32"/>
      <c r="N359" s="32"/>
      <c r="O359" s="32"/>
      <c r="P359" s="32"/>
    </row>
    <row r="360" spans="2:16">
      <c r="B360" s="26">
        <v>14</v>
      </c>
      <c r="C360" s="30" t="s">
        <v>2</v>
      </c>
      <c r="D360" s="6" t="s">
        <v>90</v>
      </c>
      <c r="E360" s="26"/>
      <c r="F360" s="6" t="str">
        <f t="shared" ref="F360:F384" si="335">F359</f>
        <v>HU</v>
      </c>
      <c r="G360" s="6" t="s">
        <v>90</v>
      </c>
      <c r="H360" s="28"/>
      <c r="I360" s="33">
        <f>IF(N360="",0,N360)</f>
        <v>0</v>
      </c>
      <c r="J360" s="33">
        <f t="shared" ref="J360:J362" si="336">IF(O360="",0,O360)</f>
        <v>0</v>
      </c>
      <c r="K360" s="33">
        <f t="shared" ref="K360:K362" si="337">IF(P360="",0,P360)</f>
        <v>0</v>
      </c>
      <c r="L360" s="33"/>
      <c r="M360" s="33"/>
      <c r="N360" s="32" t="s">
        <v>171</v>
      </c>
      <c r="O360" s="32" t="s">
        <v>171</v>
      </c>
      <c r="P360" s="32" t="s">
        <v>171</v>
      </c>
    </row>
    <row r="361" spans="2:16">
      <c r="B361" s="26">
        <v>19</v>
      </c>
      <c r="C361" s="30" t="s">
        <v>99</v>
      </c>
      <c r="D361" s="6" t="s">
        <v>90</v>
      </c>
      <c r="E361" s="26"/>
      <c r="F361" s="6" t="str">
        <f t="shared" si="335"/>
        <v>HU</v>
      </c>
      <c r="G361" s="6" t="s">
        <v>90</v>
      </c>
      <c r="H361" s="28"/>
      <c r="I361" s="33">
        <f t="shared" ref="I361:I362" si="338">IF(N361="",0,N361)</f>
        <v>0</v>
      </c>
      <c r="J361" s="33">
        <f t="shared" si="336"/>
        <v>0</v>
      </c>
      <c r="K361" s="33">
        <f t="shared" si="337"/>
        <v>0</v>
      </c>
      <c r="L361" s="33"/>
      <c r="M361" s="33"/>
      <c r="N361" s="32" t="s">
        <v>171</v>
      </c>
      <c r="O361" s="32" t="s">
        <v>171</v>
      </c>
      <c r="P361" s="32" t="s">
        <v>171</v>
      </c>
    </row>
    <row r="362" spans="2:16">
      <c r="B362" s="26">
        <v>24</v>
      </c>
      <c r="C362" s="30" t="s">
        <v>4</v>
      </c>
      <c r="D362" s="6" t="s">
        <v>90</v>
      </c>
      <c r="E362" s="26"/>
      <c r="F362" s="6" t="str">
        <f t="shared" si="335"/>
        <v>HU</v>
      </c>
      <c r="G362" s="6" t="s">
        <v>90</v>
      </c>
      <c r="H362" s="28"/>
      <c r="I362" s="33">
        <f t="shared" si="338"/>
        <v>55</v>
      </c>
      <c r="J362" s="33">
        <f t="shared" si="336"/>
        <v>0</v>
      </c>
      <c r="K362" s="33">
        <f t="shared" si="337"/>
        <v>0</v>
      </c>
      <c r="L362" s="33"/>
      <c r="M362" s="33"/>
      <c r="N362" s="32">
        <v>55</v>
      </c>
      <c r="O362" s="32" t="s">
        <v>171</v>
      </c>
      <c r="P362" s="32" t="s">
        <v>171</v>
      </c>
    </row>
    <row r="363" spans="2:16">
      <c r="B363" s="26"/>
      <c r="C363" s="23" t="s">
        <v>92</v>
      </c>
      <c r="D363" s="6" t="str">
        <f>IF(SUM(I363:K363)=0,"\I: ","ELE")</f>
        <v>ELE</v>
      </c>
      <c r="E363" s="11" t="s">
        <v>75</v>
      </c>
      <c r="F363" s="6" t="str">
        <f t="shared" si="335"/>
        <v>HU</v>
      </c>
      <c r="G363" s="22" t="str">
        <f>$G$7</f>
        <v>CAP_BND</v>
      </c>
      <c r="H363" t="s">
        <v>45</v>
      </c>
      <c r="I363" s="43">
        <f>IF(SUM(I364:I366)="",0,SUM(I364:I366))</f>
        <v>1050.8</v>
      </c>
      <c r="J363" s="43">
        <f t="shared" ref="J363" si="339">IF(SUM(J364:J366)="",0,SUM(J364:J366))</f>
        <v>819.8</v>
      </c>
      <c r="K363" s="43">
        <f t="shared" ref="K363" si="340">IF(SUM(K364:K366)="",0,SUM(K364:K366))</f>
        <v>0</v>
      </c>
      <c r="L363" s="32"/>
      <c r="M363" s="32"/>
      <c r="N363" s="32">
        <v>1050.8</v>
      </c>
      <c r="O363" s="32">
        <v>819.8</v>
      </c>
      <c r="P363" s="32"/>
    </row>
    <row r="364" spans="2:16">
      <c r="B364" s="26">
        <v>35</v>
      </c>
      <c r="C364" s="30" t="s">
        <v>2</v>
      </c>
      <c r="D364" s="6" t="s">
        <v>90</v>
      </c>
      <c r="E364" s="26"/>
      <c r="F364" s="6" t="str">
        <f t="shared" si="335"/>
        <v>HU</v>
      </c>
      <c r="G364" s="6" t="s">
        <v>90</v>
      </c>
      <c r="H364" s="28"/>
      <c r="I364" s="33">
        <f>IF(N364="",0,N364)</f>
        <v>0</v>
      </c>
      <c r="J364" s="33">
        <f t="shared" ref="J364:J368" si="341">IF(O364="",0,O364)</f>
        <v>0</v>
      </c>
      <c r="K364" s="33">
        <f t="shared" ref="K364:K368" si="342">IF(P364="",0,P364)</f>
        <v>0</v>
      </c>
      <c r="L364" s="33"/>
      <c r="M364" s="33"/>
      <c r="N364" s="32" t="s">
        <v>171</v>
      </c>
      <c r="O364" s="32" t="s">
        <v>171</v>
      </c>
      <c r="P364" s="32" t="s">
        <v>171</v>
      </c>
    </row>
    <row r="365" spans="2:16">
      <c r="B365" s="26">
        <v>40</v>
      </c>
      <c r="C365" s="30" t="s">
        <v>99</v>
      </c>
      <c r="D365" s="6" t="s">
        <v>90</v>
      </c>
      <c r="E365" s="26"/>
      <c r="F365" s="6" t="str">
        <f t="shared" si="335"/>
        <v>HU</v>
      </c>
      <c r="G365" s="6" t="s">
        <v>90</v>
      </c>
      <c r="H365" s="28"/>
      <c r="I365" s="33">
        <f t="shared" ref="I365:I368" si="343">IF(N365="",0,N365)</f>
        <v>0</v>
      </c>
      <c r="J365" s="33">
        <f t="shared" si="341"/>
        <v>0</v>
      </c>
      <c r="K365" s="33">
        <f t="shared" si="342"/>
        <v>0</v>
      </c>
      <c r="L365" s="33"/>
      <c r="M365" s="33"/>
      <c r="N365" s="32" t="s">
        <v>171</v>
      </c>
      <c r="O365" s="32" t="s">
        <v>171</v>
      </c>
      <c r="P365" s="32" t="s">
        <v>171</v>
      </c>
    </row>
    <row r="366" spans="2:16">
      <c r="B366" s="26">
        <v>45</v>
      </c>
      <c r="C366" s="30" t="s">
        <v>4</v>
      </c>
      <c r="D366" s="6" t="s">
        <v>90</v>
      </c>
      <c r="E366" s="26"/>
      <c r="F366" s="6" t="str">
        <f t="shared" si="335"/>
        <v>HU</v>
      </c>
      <c r="G366" s="6" t="s">
        <v>90</v>
      </c>
      <c r="H366" s="28"/>
      <c r="I366" s="33">
        <f t="shared" si="343"/>
        <v>1050.8</v>
      </c>
      <c r="J366" s="33">
        <f t="shared" si="341"/>
        <v>819.8</v>
      </c>
      <c r="K366" s="33">
        <f t="shared" si="342"/>
        <v>0</v>
      </c>
      <c r="L366" s="33"/>
      <c r="M366" s="33"/>
      <c r="N366" s="32">
        <v>1050.8</v>
      </c>
      <c r="O366" s="32">
        <v>819.8</v>
      </c>
      <c r="P366" s="32" t="s">
        <v>171</v>
      </c>
    </row>
    <row r="367" spans="2:16">
      <c r="B367" s="31">
        <v>51</v>
      </c>
      <c r="C367" t="s">
        <v>7</v>
      </c>
      <c r="D367" s="6" t="str">
        <f>IF(SUM(I367:K367)=0,"\I: ","ELE")</f>
        <v>ELE</v>
      </c>
      <c r="E367" s="11" t="s">
        <v>76</v>
      </c>
      <c r="F367" s="6" t="str">
        <f t="shared" si="335"/>
        <v>HU</v>
      </c>
      <c r="G367" s="22" t="str">
        <f t="shared" ref="G367:G369" si="344">$G$7</f>
        <v>CAP_BND</v>
      </c>
      <c r="H367" t="s">
        <v>46</v>
      </c>
      <c r="I367" s="63">
        <f t="shared" si="343"/>
        <v>505</v>
      </c>
      <c r="J367" s="63">
        <f t="shared" si="341"/>
        <v>1293</v>
      </c>
      <c r="K367" s="63">
        <f t="shared" si="342"/>
        <v>1673</v>
      </c>
      <c r="L367" s="32"/>
      <c r="M367" s="32"/>
      <c r="N367" s="32">
        <v>505</v>
      </c>
      <c r="O367" s="32">
        <v>1293</v>
      </c>
      <c r="P367" s="32">
        <v>1673</v>
      </c>
    </row>
    <row r="368" spans="2:16">
      <c r="B368" s="26">
        <v>56</v>
      </c>
      <c r="C368" t="s">
        <v>8</v>
      </c>
      <c r="D368" s="6" t="str">
        <f>IF(SUM(I368:K368)=0,"\I: ","ELE")</f>
        <v>ELE</v>
      </c>
      <c r="E368" s="11" t="s">
        <v>77</v>
      </c>
      <c r="F368" s="6" t="str">
        <f t="shared" si="335"/>
        <v>HU</v>
      </c>
      <c r="G368" s="22" t="str">
        <f t="shared" si="344"/>
        <v>CAP_BND</v>
      </c>
      <c r="H368" t="s">
        <v>47</v>
      </c>
      <c r="I368" s="63">
        <f t="shared" si="343"/>
        <v>524</v>
      </c>
      <c r="J368" s="63">
        <f t="shared" si="341"/>
        <v>495</v>
      </c>
      <c r="K368" s="63">
        <f t="shared" si="342"/>
        <v>435</v>
      </c>
      <c r="L368" s="32"/>
      <c r="M368" s="32"/>
      <c r="N368" s="32">
        <v>524</v>
      </c>
      <c r="O368" s="32">
        <v>495</v>
      </c>
      <c r="P368" s="32">
        <v>435</v>
      </c>
    </row>
    <row r="369" spans="2:16">
      <c r="B369" s="26"/>
      <c r="C369" s="23" t="s">
        <v>93</v>
      </c>
      <c r="D369" s="6" t="str">
        <f>IF(SUM(I369:K369)=0,"\I: ","ELE")</f>
        <v>ELE</v>
      </c>
      <c r="E369" s="11" t="s">
        <v>78</v>
      </c>
      <c r="F369" s="6" t="str">
        <f t="shared" si="335"/>
        <v>HU</v>
      </c>
      <c r="G369" s="22" t="str">
        <f t="shared" si="344"/>
        <v>CAP_BND</v>
      </c>
      <c r="H369" t="s">
        <v>48</v>
      </c>
      <c r="I369" s="43">
        <f t="shared" ref="I369" si="345">IF(SUM(I370:I372)="",0,SUM(I370:I372))</f>
        <v>1214.3025</v>
      </c>
      <c r="J369" s="43">
        <f t="shared" ref="J369" si="346">IF(SUM(J370:J372)="",0,SUM(J370:J372))</f>
        <v>104.30250000000001</v>
      </c>
      <c r="K369" s="43">
        <f t="shared" ref="K369" si="347">IF(SUM(K370:K372)="",0,SUM(K370:K372))</f>
        <v>17.600000000000001</v>
      </c>
      <c r="L369" s="32"/>
      <c r="M369" s="32"/>
      <c r="N369" s="32"/>
      <c r="O369" s="32"/>
      <c r="P369" s="32"/>
    </row>
    <row r="370" spans="2:16">
      <c r="B370" s="26">
        <v>61</v>
      </c>
      <c r="C370" s="29" t="s">
        <v>4</v>
      </c>
      <c r="D370" s="6" t="s">
        <v>90</v>
      </c>
      <c r="E370" s="27"/>
      <c r="F370" s="6" t="str">
        <f t="shared" si="335"/>
        <v>HU</v>
      </c>
      <c r="G370" s="6" t="s">
        <v>90</v>
      </c>
      <c r="H370" s="28"/>
      <c r="I370" s="33">
        <f t="shared" ref="I370:I375" si="348">IF(N370="",0,N370)</f>
        <v>1196.7025000000001</v>
      </c>
      <c r="J370" s="33">
        <f t="shared" ref="J370:J375" si="349">IF(O370="",0,O370)</f>
        <v>86.702500000000001</v>
      </c>
      <c r="K370" s="33">
        <f t="shared" ref="K370:K375" si="350">IF(P370="",0,P370)</f>
        <v>0</v>
      </c>
      <c r="L370" s="33"/>
      <c r="M370" s="33"/>
      <c r="N370" s="32">
        <v>1196.7025000000001</v>
      </c>
      <c r="O370" s="32">
        <v>86.702500000000001</v>
      </c>
      <c r="P370" s="32" t="s">
        <v>171</v>
      </c>
    </row>
    <row r="371" spans="2:16">
      <c r="B371" s="26">
        <v>71</v>
      </c>
      <c r="C371" s="29" t="s">
        <v>10</v>
      </c>
      <c r="D371" s="6" t="s">
        <v>90</v>
      </c>
      <c r="E371" s="27"/>
      <c r="F371" s="6" t="str">
        <f t="shared" si="335"/>
        <v>HU</v>
      </c>
      <c r="G371" s="6" t="s">
        <v>90</v>
      </c>
      <c r="H371" s="28"/>
      <c r="I371" s="33">
        <f t="shared" si="348"/>
        <v>17.600000000000001</v>
      </c>
      <c r="J371" s="33">
        <f t="shared" si="349"/>
        <v>17.600000000000001</v>
      </c>
      <c r="K371" s="33">
        <f t="shared" si="350"/>
        <v>17.600000000000001</v>
      </c>
      <c r="L371" s="33"/>
      <c r="M371" s="33"/>
      <c r="N371" s="32">
        <v>17.600000000000001</v>
      </c>
      <c r="O371" s="32">
        <v>17.600000000000001</v>
      </c>
      <c r="P371" s="32">
        <v>17.600000000000001</v>
      </c>
    </row>
    <row r="372" spans="2:16">
      <c r="B372" s="26">
        <v>76</v>
      </c>
      <c r="C372" s="29" t="s">
        <v>101</v>
      </c>
      <c r="D372" s="6" t="s">
        <v>90</v>
      </c>
      <c r="E372" s="27"/>
      <c r="F372" s="6" t="str">
        <f t="shared" si="335"/>
        <v>HU</v>
      </c>
      <c r="G372" s="6" t="s">
        <v>90</v>
      </c>
      <c r="H372" s="28"/>
      <c r="I372" s="33">
        <f t="shared" si="348"/>
        <v>0</v>
      </c>
      <c r="J372" s="33">
        <f t="shared" si="349"/>
        <v>0</v>
      </c>
      <c r="K372" s="33">
        <f t="shared" si="350"/>
        <v>0</v>
      </c>
      <c r="L372" s="33"/>
      <c r="M372" s="33"/>
      <c r="N372" s="32" t="s">
        <v>171</v>
      </c>
      <c r="O372" s="32" t="s">
        <v>171</v>
      </c>
      <c r="P372" s="32" t="s">
        <v>171</v>
      </c>
    </row>
    <row r="373" spans="2:16">
      <c r="B373" s="26">
        <v>81</v>
      </c>
      <c r="C373" t="s">
        <v>12</v>
      </c>
      <c r="D373" s="6" t="str">
        <f>IF(SUM(I373:K373)=0,"\I: ","ELE")</f>
        <v>ELE</v>
      </c>
      <c r="E373" s="11" t="s">
        <v>74</v>
      </c>
      <c r="F373" s="6" t="str">
        <f t="shared" si="335"/>
        <v>HU</v>
      </c>
      <c r="G373" s="22" t="str">
        <f t="shared" ref="G373:G376" si="351">$G$7</f>
        <v>CAP_BND</v>
      </c>
      <c r="H373" t="s">
        <v>44</v>
      </c>
      <c r="I373" s="63">
        <f t="shared" si="348"/>
        <v>417.59</v>
      </c>
      <c r="J373" s="63">
        <f t="shared" si="349"/>
        <v>417.29</v>
      </c>
      <c r="K373" s="63">
        <f t="shared" si="350"/>
        <v>412.6</v>
      </c>
      <c r="L373" s="32"/>
      <c r="M373" s="32"/>
      <c r="N373" s="32">
        <v>417.59</v>
      </c>
      <c r="O373" s="32">
        <v>417.29</v>
      </c>
      <c r="P373" s="32">
        <v>412.6</v>
      </c>
    </row>
    <row r="374" spans="2:16">
      <c r="B374" s="26">
        <v>102</v>
      </c>
      <c r="C374" t="s">
        <v>13</v>
      </c>
      <c r="D374" s="6" t="str">
        <f>IF(SUM(I374:K374)=0,"\I: ","ELE")</f>
        <v>ELE</v>
      </c>
      <c r="E374" s="11" t="s">
        <v>73</v>
      </c>
      <c r="F374" s="6" t="str">
        <f t="shared" si="335"/>
        <v>HU</v>
      </c>
      <c r="G374" s="22" t="str">
        <f t="shared" si="351"/>
        <v>CAP_BND</v>
      </c>
      <c r="H374" t="s">
        <v>43</v>
      </c>
      <c r="I374" s="63">
        <f t="shared" si="348"/>
        <v>53</v>
      </c>
      <c r="J374" s="63">
        <f t="shared" si="349"/>
        <v>15</v>
      </c>
      <c r="K374" s="63">
        <f t="shared" si="350"/>
        <v>0</v>
      </c>
      <c r="L374" s="32"/>
      <c r="M374" s="32"/>
      <c r="N374" s="32">
        <v>53</v>
      </c>
      <c r="O374" s="32">
        <v>15</v>
      </c>
      <c r="P374" s="32" t="s">
        <v>171</v>
      </c>
    </row>
    <row r="375" spans="2:16">
      <c r="B375" s="26">
        <v>119</v>
      </c>
      <c r="C375" t="s">
        <v>1</v>
      </c>
      <c r="D375" s="6" t="str">
        <f>IF(SUM(I375:K375)=0,"\I: ","ELE")</f>
        <v xml:space="preserve">\I: </v>
      </c>
      <c r="E375" s="11" t="s">
        <v>68</v>
      </c>
      <c r="F375" s="6" t="str">
        <f t="shared" si="335"/>
        <v>HU</v>
      </c>
      <c r="G375" s="22" t="str">
        <f t="shared" si="351"/>
        <v>CAP_BND</v>
      </c>
      <c r="H375" s="6" t="s">
        <v>38</v>
      </c>
      <c r="I375" s="63">
        <f t="shared" si="348"/>
        <v>0</v>
      </c>
      <c r="J375" s="63">
        <f t="shared" si="349"/>
        <v>0</v>
      </c>
      <c r="K375" s="63">
        <f t="shared" si="350"/>
        <v>0</v>
      </c>
      <c r="L375" s="32"/>
      <c r="M375" s="32"/>
      <c r="N375" s="32" t="s">
        <v>171</v>
      </c>
      <c r="O375" s="32" t="s">
        <v>171</v>
      </c>
      <c r="P375" s="32" t="s">
        <v>171</v>
      </c>
    </row>
    <row r="376" spans="2:16">
      <c r="B376" s="26"/>
      <c r="C376" t="s">
        <v>168</v>
      </c>
      <c r="D376" s="6" t="str">
        <f>IF(SUM(I376:K376)=0,"\I: ","ELE")</f>
        <v>ELE</v>
      </c>
      <c r="E376" s="11" t="s">
        <v>69</v>
      </c>
      <c r="F376" s="6" t="str">
        <f t="shared" si="335"/>
        <v>HU</v>
      </c>
      <c r="G376" s="22" t="str">
        <f t="shared" si="351"/>
        <v>CAP_BND</v>
      </c>
      <c r="H376" s="59" t="s">
        <v>39</v>
      </c>
      <c r="I376" s="43">
        <f>IF(SUM(I377:I378)="",0,SUM(I377:I378))</f>
        <v>202.005</v>
      </c>
      <c r="J376" s="43">
        <f t="shared" ref="J376" si="352">IF(SUM(J377:J378)="",0,SUM(J377:J378))</f>
        <v>183.81</v>
      </c>
      <c r="K376" s="43">
        <f t="shared" ref="K376" si="353">IF(SUM(K377:K378)="",0,SUM(K377:K378))</f>
        <v>237.20999999999998</v>
      </c>
      <c r="L376" s="32"/>
      <c r="M376" s="32"/>
      <c r="N376" s="32"/>
      <c r="O376" s="32"/>
      <c r="P376" s="32"/>
    </row>
    <row r="377" spans="2:16">
      <c r="B377" s="26">
        <v>124</v>
      </c>
      <c r="C377" t="s">
        <v>3</v>
      </c>
      <c r="D377" s="6" t="s">
        <v>90</v>
      </c>
      <c r="E377" s="11"/>
      <c r="F377" s="6" t="str">
        <f t="shared" si="335"/>
        <v>HU</v>
      </c>
      <c r="G377" s="6" t="s">
        <v>90</v>
      </c>
      <c r="H377" s="6"/>
      <c r="I377" s="33">
        <f t="shared" ref="I377:I384" si="354">IF(N377="",0,N377)</f>
        <v>52.604999999999997</v>
      </c>
      <c r="J377" s="33">
        <f t="shared" ref="J377:J384" si="355">IF(O377="",0,O377)</f>
        <v>119.21</v>
      </c>
      <c r="K377" s="33">
        <f t="shared" ref="K377:K384" si="356">IF(P377="",0,P377)</f>
        <v>119.21</v>
      </c>
      <c r="L377" s="32"/>
      <c r="M377" s="32"/>
      <c r="N377" s="32">
        <v>52.604999999999997</v>
      </c>
      <c r="O377" s="32">
        <v>119.21</v>
      </c>
      <c r="P377" s="32">
        <v>119.21</v>
      </c>
    </row>
    <row r="378" spans="2:16">
      <c r="B378" s="26">
        <v>129</v>
      </c>
      <c r="C378" t="s">
        <v>4</v>
      </c>
      <c r="D378" s="6" t="s">
        <v>90</v>
      </c>
      <c r="E378" s="11"/>
      <c r="F378" s="6" t="str">
        <f t="shared" si="335"/>
        <v>HU</v>
      </c>
      <c r="G378" s="6" t="s">
        <v>90</v>
      </c>
      <c r="H378" s="6"/>
      <c r="I378" s="33">
        <f t="shared" si="354"/>
        <v>149.4</v>
      </c>
      <c r="J378" s="33">
        <f t="shared" si="355"/>
        <v>64.599999999999994</v>
      </c>
      <c r="K378" s="33">
        <f t="shared" si="356"/>
        <v>118</v>
      </c>
      <c r="L378" s="32"/>
      <c r="M378" s="32"/>
      <c r="N378" s="32">
        <v>149.4</v>
      </c>
      <c r="O378" s="32">
        <v>64.599999999999994</v>
      </c>
      <c r="P378" s="32">
        <v>118</v>
      </c>
    </row>
    <row r="379" spans="2:16">
      <c r="B379" s="26">
        <v>135</v>
      </c>
      <c r="C379" s="11" t="s">
        <v>16</v>
      </c>
      <c r="D379" s="6" t="str">
        <f t="shared" ref="D379:D386" si="357">IF(SUM(I379:K379)=0,"\I: ","ELE")</f>
        <v>ELE</v>
      </c>
      <c r="E379" s="11" t="s">
        <v>82</v>
      </c>
      <c r="F379" s="6" t="str">
        <f t="shared" si="335"/>
        <v>HU</v>
      </c>
      <c r="G379" s="22" t="str">
        <f t="shared" ref="G379:G384" si="358">$G$7</f>
        <v>CAP_BND</v>
      </c>
      <c r="H379" s="6" t="s">
        <v>52</v>
      </c>
      <c r="I379" s="63">
        <f t="shared" si="354"/>
        <v>293.875</v>
      </c>
      <c r="J379" s="63">
        <f t="shared" si="355"/>
        <v>329.875</v>
      </c>
      <c r="K379" s="63">
        <f t="shared" si="356"/>
        <v>329.875</v>
      </c>
      <c r="L379" s="32"/>
      <c r="M379" s="32"/>
      <c r="N379" s="32">
        <v>293.875</v>
      </c>
      <c r="O379" s="32">
        <v>329.875</v>
      </c>
      <c r="P379" s="32">
        <v>329.875</v>
      </c>
    </row>
    <row r="380" spans="2:16">
      <c r="B380" s="26">
        <v>140</v>
      </c>
      <c r="C380" s="11" t="s">
        <v>17</v>
      </c>
      <c r="D380" s="6" t="str">
        <f t="shared" si="357"/>
        <v xml:space="preserve">\I: </v>
      </c>
      <c r="E380" s="11" t="s">
        <v>81</v>
      </c>
      <c r="F380" s="6" t="str">
        <f t="shared" si="335"/>
        <v>HU</v>
      </c>
      <c r="G380" s="22" t="str">
        <f t="shared" si="358"/>
        <v>CAP_BND</v>
      </c>
      <c r="H380" s="6" t="s">
        <v>51</v>
      </c>
      <c r="I380" s="63">
        <f t="shared" si="354"/>
        <v>0</v>
      </c>
      <c r="J380" s="63">
        <f t="shared" si="355"/>
        <v>0</v>
      </c>
      <c r="K380" s="63">
        <f t="shared" si="356"/>
        <v>0</v>
      </c>
      <c r="L380" s="32"/>
      <c r="M380" s="32"/>
      <c r="N380" s="32" t="s">
        <v>171</v>
      </c>
      <c r="O380" s="32" t="s">
        <v>171</v>
      </c>
      <c r="P380" s="32" t="s">
        <v>171</v>
      </c>
    </row>
    <row r="381" spans="2:16">
      <c r="B381" s="26">
        <v>145</v>
      </c>
      <c r="C381" s="11" t="s">
        <v>18</v>
      </c>
      <c r="D381" s="6" t="str">
        <f t="shared" si="357"/>
        <v>ELE</v>
      </c>
      <c r="E381" s="11" t="s">
        <v>79</v>
      </c>
      <c r="F381" s="6" t="str">
        <f t="shared" si="335"/>
        <v>HU</v>
      </c>
      <c r="G381" s="22" t="str">
        <f t="shared" si="358"/>
        <v>CAP_BND</v>
      </c>
      <c r="H381" s="6" t="s">
        <v>49</v>
      </c>
      <c r="I381" s="63">
        <f t="shared" si="354"/>
        <v>2</v>
      </c>
      <c r="J381" s="63">
        <f t="shared" si="355"/>
        <v>168</v>
      </c>
      <c r="K381" s="63">
        <f t="shared" si="356"/>
        <v>307</v>
      </c>
      <c r="L381" s="32"/>
      <c r="M381" s="32"/>
      <c r="N381" s="32">
        <v>2</v>
      </c>
      <c r="O381" s="32">
        <v>168</v>
      </c>
      <c r="P381" s="32">
        <v>307</v>
      </c>
    </row>
    <row r="382" spans="2:16">
      <c r="B382" s="26">
        <v>150</v>
      </c>
      <c r="C382" s="11" t="s">
        <v>19</v>
      </c>
      <c r="D382" s="6" t="str">
        <f t="shared" si="357"/>
        <v xml:space="preserve">\I: </v>
      </c>
      <c r="E382" s="11" t="s">
        <v>80</v>
      </c>
      <c r="F382" s="6" t="str">
        <f t="shared" si="335"/>
        <v>HU</v>
      </c>
      <c r="G382" s="22" t="str">
        <f t="shared" si="358"/>
        <v>CAP_BND</v>
      </c>
      <c r="H382" s="6" t="s">
        <v>50</v>
      </c>
      <c r="I382" s="63">
        <f t="shared" si="354"/>
        <v>0</v>
      </c>
      <c r="J382" s="63">
        <f t="shared" si="355"/>
        <v>0</v>
      </c>
      <c r="K382" s="63">
        <f t="shared" si="356"/>
        <v>0</v>
      </c>
      <c r="L382" s="32"/>
      <c r="M382" s="32"/>
      <c r="N382" s="32" t="s">
        <v>171</v>
      </c>
      <c r="O382" s="32" t="s">
        <v>171</v>
      </c>
      <c r="P382" s="32" t="s">
        <v>171</v>
      </c>
    </row>
    <row r="383" spans="2:16">
      <c r="B383" s="26">
        <v>155</v>
      </c>
      <c r="C383" s="11" t="s">
        <v>20</v>
      </c>
      <c r="D383" s="6" t="str">
        <f t="shared" si="357"/>
        <v>ELE</v>
      </c>
      <c r="E383" s="11" t="s">
        <v>72</v>
      </c>
      <c r="F383" s="6" t="str">
        <f t="shared" si="335"/>
        <v>HU</v>
      </c>
      <c r="G383" s="22" t="str">
        <f t="shared" si="358"/>
        <v>CAP_BND</v>
      </c>
      <c r="H383" s="6" t="s">
        <v>42</v>
      </c>
      <c r="I383" s="63">
        <f t="shared" si="354"/>
        <v>0</v>
      </c>
      <c r="J383" s="63">
        <f t="shared" si="355"/>
        <v>0</v>
      </c>
      <c r="K383" s="63">
        <f t="shared" si="356"/>
        <v>2.7</v>
      </c>
      <c r="L383" s="32"/>
      <c r="M383" s="32"/>
      <c r="N383" s="32" t="s">
        <v>171</v>
      </c>
      <c r="O383" s="32" t="s">
        <v>171</v>
      </c>
      <c r="P383" s="32">
        <v>2.7</v>
      </c>
    </row>
    <row r="384" spans="2:16">
      <c r="B384" s="60">
        <v>160</v>
      </c>
      <c r="C384" s="61" t="s">
        <v>21</v>
      </c>
      <c r="D384" s="5" t="str">
        <f t="shared" si="357"/>
        <v xml:space="preserve">\I: </v>
      </c>
      <c r="E384" s="61" t="s">
        <v>170</v>
      </c>
      <c r="F384" s="5" t="str">
        <f t="shared" si="335"/>
        <v>HU</v>
      </c>
      <c r="G384" s="36" t="str">
        <f t="shared" si="358"/>
        <v>CAP_BND</v>
      </c>
      <c r="H384" s="5" t="s">
        <v>169</v>
      </c>
      <c r="I384" s="64">
        <f t="shared" si="354"/>
        <v>0</v>
      </c>
      <c r="J384" s="64">
        <f t="shared" si="355"/>
        <v>0</v>
      </c>
      <c r="K384" s="64">
        <f t="shared" si="356"/>
        <v>0</v>
      </c>
      <c r="L384" s="32"/>
      <c r="M384" s="32"/>
      <c r="N384" s="40" t="s">
        <v>171</v>
      </c>
      <c r="O384" s="40" t="s">
        <v>171</v>
      </c>
      <c r="P384" s="40" t="s">
        <v>171</v>
      </c>
    </row>
    <row r="385" spans="2:16">
      <c r="B385" s="26">
        <v>9</v>
      </c>
      <c r="C385" t="s">
        <v>1</v>
      </c>
      <c r="D385" s="6" t="str">
        <f t="shared" si="357"/>
        <v xml:space="preserve">\I: </v>
      </c>
      <c r="E385" s="11" t="s">
        <v>70</v>
      </c>
      <c r="F385" s="34" t="s">
        <v>115</v>
      </c>
      <c r="G385" s="22" t="str">
        <f>$G$7</f>
        <v>CAP_BND</v>
      </c>
      <c r="H385" s="22" t="s">
        <v>40</v>
      </c>
      <c r="I385" s="63">
        <f>IF(N385="",0,N385)</f>
        <v>0</v>
      </c>
      <c r="J385" s="63">
        <f>IF(O385="",0,O385)</f>
        <v>0</v>
      </c>
      <c r="K385" s="63">
        <f>IF(P385="",0,P385)</f>
        <v>0</v>
      </c>
      <c r="L385" s="32"/>
      <c r="M385" s="32"/>
      <c r="N385" s="32" t="s">
        <v>171</v>
      </c>
      <c r="O385" s="32" t="s">
        <v>171</v>
      </c>
      <c r="P385" s="32" t="s">
        <v>171</v>
      </c>
    </row>
    <row r="386" spans="2:16">
      <c r="B386" s="26"/>
      <c r="C386" s="23" t="s">
        <v>92</v>
      </c>
      <c r="D386" s="6" t="str">
        <f t="shared" si="357"/>
        <v>ELE</v>
      </c>
      <c r="E386" s="11" t="s">
        <v>71</v>
      </c>
      <c r="F386" s="6" t="str">
        <f>F385</f>
        <v>IE</v>
      </c>
      <c r="G386" s="22" t="str">
        <f>$G$7</f>
        <v>CAP_BND</v>
      </c>
      <c r="H386" t="s">
        <v>41</v>
      </c>
      <c r="I386" s="43">
        <f>IF(SUM(I387:I389)="",0,SUM(I387:I389))</f>
        <v>822</v>
      </c>
      <c r="J386" s="43">
        <f t="shared" ref="J386" si="359">IF(SUM(J387:J389)="",0,SUM(J387:J389))</f>
        <v>822</v>
      </c>
      <c r="K386" s="43">
        <f t="shared" ref="K386" si="360">IF(SUM(K387:K389)="",0,SUM(K387:K389))</f>
        <v>822</v>
      </c>
      <c r="L386" s="32"/>
      <c r="M386" s="32"/>
      <c r="N386" s="32"/>
      <c r="O386" s="32"/>
      <c r="P386" s="32"/>
    </row>
    <row r="387" spans="2:16">
      <c r="B387" s="26">
        <v>14</v>
      </c>
      <c r="C387" s="30" t="s">
        <v>2</v>
      </c>
      <c r="D387" s="6" t="s">
        <v>90</v>
      </c>
      <c r="E387" s="26"/>
      <c r="F387" s="6" t="str">
        <f t="shared" ref="F387:F411" si="361">F386</f>
        <v>IE</v>
      </c>
      <c r="G387" s="6" t="s">
        <v>90</v>
      </c>
      <c r="H387" s="28"/>
      <c r="I387" s="33">
        <f>IF(N387="",0,N387)</f>
        <v>0</v>
      </c>
      <c r="J387" s="33">
        <f t="shared" ref="J387:J389" si="362">IF(O387="",0,O387)</f>
        <v>0</v>
      </c>
      <c r="K387" s="33">
        <f t="shared" ref="K387:K389" si="363">IF(P387="",0,P387)</f>
        <v>0</v>
      </c>
      <c r="L387" s="33"/>
      <c r="M387" s="33"/>
      <c r="N387" s="32" t="s">
        <v>171</v>
      </c>
      <c r="O387" s="32" t="s">
        <v>171</v>
      </c>
      <c r="P387" s="32" t="s">
        <v>171</v>
      </c>
    </row>
    <row r="388" spans="2:16">
      <c r="B388" s="26">
        <v>19</v>
      </c>
      <c r="C388" s="30" t="s">
        <v>99</v>
      </c>
      <c r="D388" s="6" t="s">
        <v>90</v>
      </c>
      <c r="E388" s="26"/>
      <c r="F388" s="6" t="str">
        <f t="shared" si="361"/>
        <v>IE</v>
      </c>
      <c r="G388" s="6" t="s">
        <v>90</v>
      </c>
      <c r="H388" s="28"/>
      <c r="I388" s="33">
        <f t="shared" ref="I388:I389" si="364">IF(N388="",0,N388)</f>
        <v>0</v>
      </c>
      <c r="J388" s="33">
        <f t="shared" si="362"/>
        <v>0</v>
      </c>
      <c r="K388" s="33">
        <f t="shared" si="363"/>
        <v>0</v>
      </c>
      <c r="L388" s="33"/>
      <c r="M388" s="33"/>
      <c r="N388" s="32" t="s">
        <v>171</v>
      </c>
      <c r="O388" s="32" t="s">
        <v>171</v>
      </c>
      <c r="P388" s="32" t="s">
        <v>171</v>
      </c>
    </row>
    <row r="389" spans="2:16">
      <c r="B389" s="26">
        <v>24</v>
      </c>
      <c r="C389" s="30" t="s">
        <v>4</v>
      </c>
      <c r="D389" s="6" t="s">
        <v>90</v>
      </c>
      <c r="E389" s="26"/>
      <c r="F389" s="6" t="str">
        <f t="shared" si="361"/>
        <v>IE</v>
      </c>
      <c r="G389" s="6" t="s">
        <v>90</v>
      </c>
      <c r="H389" s="28"/>
      <c r="I389" s="33">
        <f t="shared" si="364"/>
        <v>822</v>
      </c>
      <c r="J389" s="33">
        <f t="shared" si="362"/>
        <v>822</v>
      </c>
      <c r="K389" s="33">
        <f t="shared" si="363"/>
        <v>822</v>
      </c>
      <c r="L389" s="33"/>
      <c r="M389" s="33"/>
      <c r="N389" s="32">
        <v>822</v>
      </c>
      <c r="O389" s="32">
        <v>822</v>
      </c>
      <c r="P389" s="32">
        <v>822</v>
      </c>
    </row>
    <row r="390" spans="2:16">
      <c r="B390" s="26"/>
      <c r="C390" s="23" t="s">
        <v>92</v>
      </c>
      <c r="D390" s="6" t="str">
        <f>IF(SUM(I390:K390)=0,"\I: ","ELE")</f>
        <v>ELE</v>
      </c>
      <c r="E390" s="11" t="s">
        <v>75</v>
      </c>
      <c r="F390" s="6" t="str">
        <f t="shared" si="361"/>
        <v>IE</v>
      </c>
      <c r="G390" s="22" t="str">
        <f>$G$7</f>
        <v>CAP_BND</v>
      </c>
      <c r="H390" t="s">
        <v>45</v>
      </c>
      <c r="I390" s="43">
        <f>IF(SUM(I391:I393)="",0,SUM(I391:I393))</f>
        <v>352.5</v>
      </c>
      <c r="J390" s="43">
        <f t="shared" ref="J390" si="365">IF(SUM(J391:J393)="",0,SUM(J391:J393))</f>
        <v>352.5</v>
      </c>
      <c r="K390" s="43">
        <f t="shared" ref="K390" si="366">IF(SUM(K391:K393)="",0,SUM(K391:K393))</f>
        <v>352.5</v>
      </c>
      <c r="L390" s="32"/>
      <c r="M390" s="32"/>
      <c r="N390" s="32">
        <v>352.5</v>
      </c>
      <c r="O390" s="32">
        <v>352.5</v>
      </c>
      <c r="P390" s="32"/>
    </row>
    <row r="391" spans="2:16">
      <c r="B391" s="26">
        <v>35</v>
      </c>
      <c r="C391" s="30" t="s">
        <v>2</v>
      </c>
      <c r="D391" s="6" t="s">
        <v>90</v>
      </c>
      <c r="E391" s="26"/>
      <c r="F391" s="6" t="str">
        <f t="shared" si="361"/>
        <v>IE</v>
      </c>
      <c r="G391" s="6" t="s">
        <v>90</v>
      </c>
      <c r="H391" s="28"/>
      <c r="I391" s="33">
        <f>IF(N391="",0,N391)</f>
        <v>0</v>
      </c>
      <c r="J391" s="33">
        <f t="shared" ref="J391:J395" si="367">IF(O391="",0,O391)</f>
        <v>0</v>
      </c>
      <c r="K391" s="33">
        <f t="shared" ref="K391:K395" si="368">IF(P391="",0,P391)</f>
        <v>0</v>
      </c>
      <c r="L391" s="33"/>
      <c r="M391" s="33"/>
      <c r="N391" s="32" t="s">
        <v>171</v>
      </c>
      <c r="O391" s="32" t="s">
        <v>171</v>
      </c>
      <c r="P391" s="32" t="s">
        <v>171</v>
      </c>
    </row>
    <row r="392" spans="2:16">
      <c r="B392" s="26">
        <v>40</v>
      </c>
      <c r="C392" s="30" t="s">
        <v>99</v>
      </c>
      <c r="D392" s="6" t="s">
        <v>90</v>
      </c>
      <c r="E392" s="26"/>
      <c r="F392" s="6" t="str">
        <f t="shared" si="361"/>
        <v>IE</v>
      </c>
      <c r="G392" s="6" t="s">
        <v>90</v>
      </c>
      <c r="H392" s="28"/>
      <c r="I392" s="33">
        <f t="shared" ref="I392:I395" si="369">IF(N392="",0,N392)</f>
        <v>0</v>
      </c>
      <c r="J392" s="33">
        <f t="shared" si="367"/>
        <v>0</v>
      </c>
      <c r="K392" s="33">
        <f t="shared" si="368"/>
        <v>0</v>
      </c>
      <c r="L392" s="33"/>
      <c r="M392" s="33"/>
      <c r="N392" s="32" t="s">
        <v>171</v>
      </c>
      <c r="O392" s="32" t="s">
        <v>171</v>
      </c>
      <c r="P392" s="32" t="s">
        <v>171</v>
      </c>
    </row>
    <row r="393" spans="2:16">
      <c r="B393" s="26">
        <v>45</v>
      </c>
      <c r="C393" s="30" t="s">
        <v>4</v>
      </c>
      <c r="D393" s="6" t="s">
        <v>90</v>
      </c>
      <c r="E393" s="26"/>
      <c r="F393" s="6" t="str">
        <f t="shared" si="361"/>
        <v>IE</v>
      </c>
      <c r="G393" s="6" t="s">
        <v>90</v>
      </c>
      <c r="H393" s="28"/>
      <c r="I393" s="33">
        <f t="shared" si="369"/>
        <v>352.5</v>
      </c>
      <c r="J393" s="33">
        <f t="shared" si="367"/>
        <v>352.5</v>
      </c>
      <c r="K393" s="33">
        <f t="shared" si="368"/>
        <v>352.5</v>
      </c>
      <c r="L393" s="33"/>
      <c r="M393" s="33"/>
      <c r="N393" s="32">
        <v>352.5</v>
      </c>
      <c r="O393" s="32">
        <v>352.5</v>
      </c>
      <c r="P393" s="32">
        <v>352.5</v>
      </c>
    </row>
    <row r="394" spans="2:16">
      <c r="B394" s="31">
        <v>51</v>
      </c>
      <c r="C394" t="s">
        <v>7</v>
      </c>
      <c r="D394" s="6" t="str">
        <f>IF(SUM(I394:K394)=0,"\I: ","ELE")</f>
        <v>ELE</v>
      </c>
      <c r="E394" s="11" t="s">
        <v>76</v>
      </c>
      <c r="F394" s="6" t="str">
        <f t="shared" si="361"/>
        <v>IE</v>
      </c>
      <c r="G394" s="22" t="str">
        <f t="shared" ref="G394:G396" si="370">$G$7</f>
        <v>CAP_BND</v>
      </c>
      <c r="H394" t="s">
        <v>46</v>
      </c>
      <c r="I394" s="63">
        <f t="shared" si="369"/>
        <v>1856</v>
      </c>
      <c r="J394" s="63">
        <f t="shared" si="367"/>
        <v>2106</v>
      </c>
      <c r="K394" s="63">
        <f t="shared" si="368"/>
        <v>2106</v>
      </c>
      <c r="L394" s="32"/>
      <c r="M394" s="32"/>
      <c r="N394" s="32">
        <v>1856</v>
      </c>
      <c r="O394" s="32">
        <v>2106</v>
      </c>
      <c r="P394" s="32">
        <v>2106</v>
      </c>
    </row>
    <row r="395" spans="2:16">
      <c r="B395" s="26">
        <v>56</v>
      </c>
      <c r="C395" t="s">
        <v>8</v>
      </c>
      <c r="D395" s="6" t="str">
        <f>IF(SUM(I395:K395)=0,"\I: ","ELE")</f>
        <v>ELE</v>
      </c>
      <c r="E395" s="11" t="s">
        <v>77</v>
      </c>
      <c r="F395" s="6" t="str">
        <f t="shared" si="361"/>
        <v>IE</v>
      </c>
      <c r="G395" s="22" t="str">
        <f t="shared" si="370"/>
        <v>CAP_BND</v>
      </c>
      <c r="H395" t="s">
        <v>47</v>
      </c>
      <c r="I395" s="63">
        <f t="shared" si="369"/>
        <v>33.338000000000001</v>
      </c>
      <c r="J395" s="63">
        <f t="shared" si="367"/>
        <v>129.33799999999999</v>
      </c>
      <c r="K395" s="63">
        <f t="shared" si="368"/>
        <v>129.33799999999999</v>
      </c>
      <c r="L395" s="32"/>
      <c r="M395" s="32"/>
      <c r="N395" s="32">
        <v>33.338000000000001</v>
      </c>
      <c r="O395" s="32">
        <v>129.33799999999999</v>
      </c>
      <c r="P395" s="32">
        <v>129.33799999999999</v>
      </c>
    </row>
    <row r="396" spans="2:16">
      <c r="B396" s="26"/>
      <c r="C396" s="23" t="s">
        <v>93</v>
      </c>
      <c r="D396" s="6" t="str">
        <f>IF(SUM(I396:K396)=0,"\I: ","ELE")</f>
        <v>ELE</v>
      </c>
      <c r="E396" s="11" t="s">
        <v>78</v>
      </c>
      <c r="F396" s="6" t="str">
        <f t="shared" si="361"/>
        <v>IE</v>
      </c>
      <c r="G396" s="22" t="str">
        <f t="shared" si="370"/>
        <v>CAP_BND</v>
      </c>
      <c r="H396" t="s">
        <v>48</v>
      </c>
      <c r="I396" s="43">
        <f t="shared" ref="I396" si="371">IF(SUM(I397:I399)="",0,SUM(I397:I399))</f>
        <v>363.6</v>
      </c>
      <c r="J396" s="43">
        <f t="shared" ref="J396" si="372">IF(SUM(J397:J399)="",0,SUM(J397:J399))</f>
        <v>249.6</v>
      </c>
      <c r="K396" s="43">
        <f t="shared" ref="K396" si="373">IF(SUM(K397:K399)="",0,SUM(K397:K399))</f>
        <v>249.6</v>
      </c>
      <c r="L396" s="32"/>
      <c r="M396" s="32"/>
      <c r="N396" s="32"/>
      <c r="O396" s="32"/>
      <c r="P396" s="32"/>
    </row>
    <row r="397" spans="2:16">
      <c r="B397" s="26">
        <v>61</v>
      </c>
      <c r="C397" s="29" t="s">
        <v>4</v>
      </c>
      <c r="D397" s="6" t="s">
        <v>90</v>
      </c>
      <c r="E397" s="27"/>
      <c r="F397" s="6" t="str">
        <f t="shared" si="361"/>
        <v>IE</v>
      </c>
      <c r="G397" s="6" t="s">
        <v>90</v>
      </c>
      <c r="H397" s="28"/>
      <c r="I397" s="33">
        <f t="shared" ref="I397:I402" si="374">IF(N397="",0,N397)</f>
        <v>363.6</v>
      </c>
      <c r="J397" s="33">
        <f t="shared" ref="J397:J402" si="375">IF(O397="",0,O397)</f>
        <v>249.6</v>
      </c>
      <c r="K397" s="33">
        <f t="shared" ref="K397:K402" si="376">IF(P397="",0,P397)</f>
        <v>249.6</v>
      </c>
      <c r="L397" s="33"/>
      <c r="M397" s="33"/>
      <c r="N397" s="32">
        <v>363.6</v>
      </c>
      <c r="O397" s="32">
        <v>249.6</v>
      </c>
      <c r="P397" s="32">
        <v>249.6</v>
      </c>
    </row>
    <row r="398" spans="2:16">
      <c r="B398" s="26">
        <v>71</v>
      </c>
      <c r="C398" s="29" t="s">
        <v>10</v>
      </c>
      <c r="D398" s="6" t="s">
        <v>90</v>
      </c>
      <c r="E398" s="27"/>
      <c r="F398" s="6" t="str">
        <f t="shared" si="361"/>
        <v>IE</v>
      </c>
      <c r="G398" s="6" t="s">
        <v>90</v>
      </c>
      <c r="H398" s="28"/>
      <c r="I398" s="33">
        <f t="shared" si="374"/>
        <v>0</v>
      </c>
      <c r="J398" s="33">
        <f t="shared" si="375"/>
        <v>0</v>
      </c>
      <c r="K398" s="33">
        <f t="shared" si="376"/>
        <v>0</v>
      </c>
      <c r="L398" s="33"/>
      <c r="M398" s="33"/>
      <c r="N398" s="32" t="s">
        <v>171</v>
      </c>
      <c r="O398" s="32" t="s">
        <v>171</v>
      </c>
      <c r="P398" s="32" t="s">
        <v>171</v>
      </c>
    </row>
    <row r="399" spans="2:16">
      <c r="B399" s="26">
        <v>76</v>
      </c>
      <c r="C399" s="29" t="s">
        <v>101</v>
      </c>
      <c r="D399" s="6" t="s">
        <v>90</v>
      </c>
      <c r="E399" s="27"/>
      <c r="F399" s="6" t="str">
        <f t="shared" si="361"/>
        <v>IE</v>
      </c>
      <c r="G399" s="6" t="s">
        <v>90</v>
      </c>
      <c r="H399" s="28"/>
      <c r="I399" s="33">
        <f t="shared" si="374"/>
        <v>0</v>
      </c>
      <c r="J399" s="33">
        <f t="shared" si="375"/>
        <v>0</v>
      </c>
      <c r="K399" s="33">
        <f t="shared" si="376"/>
        <v>0</v>
      </c>
      <c r="L399" s="33"/>
      <c r="M399" s="33"/>
      <c r="N399" s="32" t="s">
        <v>171</v>
      </c>
      <c r="O399" s="32" t="s">
        <v>171</v>
      </c>
      <c r="P399" s="32" t="s">
        <v>171</v>
      </c>
    </row>
    <row r="400" spans="2:16">
      <c r="B400" s="26">
        <v>81</v>
      </c>
      <c r="C400" t="s">
        <v>12</v>
      </c>
      <c r="D400" s="6" t="str">
        <f>IF(SUM(I400:K400)=0,"\I: ","ELE")</f>
        <v>ELE</v>
      </c>
      <c r="E400" s="11" t="s">
        <v>74</v>
      </c>
      <c r="F400" s="6" t="str">
        <f t="shared" si="361"/>
        <v>IE</v>
      </c>
      <c r="G400" s="22" t="str">
        <f t="shared" ref="G400:G403" si="377">$G$7</f>
        <v>CAP_BND</v>
      </c>
      <c r="H400" t="s">
        <v>44</v>
      </c>
      <c r="I400" s="63">
        <f t="shared" si="374"/>
        <v>212.5</v>
      </c>
      <c r="J400" s="63">
        <f t="shared" si="375"/>
        <v>212.5</v>
      </c>
      <c r="K400" s="63">
        <f t="shared" si="376"/>
        <v>216.5</v>
      </c>
      <c r="L400" s="32"/>
      <c r="M400" s="32"/>
      <c r="N400" s="32">
        <v>212.5</v>
      </c>
      <c r="O400" s="32">
        <v>212.5</v>
      </c>
      <c r="P400" s="32">
        <v>216.5</v>
      </c>
    </row>
    <row r="401" spans="2:16">
      <c r="B401" s="26">
        <v>102</v>
      </c>
      <c r="C401" t="s">
        <v>13</v>
      </c>
      <c r="D401" s="6" t="str">
        <f>IF(SUM(I401:K401)=0,"\I: ","ELE")</f>
        <v>ELE</v>
      </c>
      <c r="E401" s="11" t="s">
        <v>73</v>
      </c>
      <c r="F401" s="6" t="str">
        <f t="shared" si="361"/>
        <v>IE</v>
      </c>
      <c r="G401" s="22" t="str">
        <f t="shared" si="377"/>
        <v>CAP_BND</v>
      </c>
      <c r="H401" t="s">
        <v>43</v>
      </c>
      <c r="I401" s="63">
        <f t="shared" si="374"/>
        <v>795</v>
      </c>
      <c r="J401" s="63">
        <f t="shared" si="375"/>
        <v>571</v>
      </c>
      <c r="K401" s="63">
        <f t="shared" si="376"/>
        <v>571</v>
      </c>
      <c r="L401" s="32"/>
      <c r="M401" s="32"/>
      <c r="N401" s="32">
        <v>795</v>
      </c>
      <c r="O401" s="32">
        <v>571</v>
      </c>
      <c r="P401" s="32">
        <v>571</v>
      </c>
    </row>
    <row r="402" spans="2:16">
      <c r="B402" s="26">
        <v>119</v>
      </c>
      <c r="C402" t="s">
        <v>1</v>
      </c>
      <c r="D402" s="6" t="str">
        <f>IF(SUM(I402:K402)=0,"\I: ","ELE")</f>
        <v xml:space="preserve">\I: </v>
      </c>
      <c r="E402" s="11" t="s">
        <v>68</v>
      </c>
      <c r="F402" s="6" t="str">
        <f t="shared" si="361"/>
        <v>IE</v>
      </c>
      <c r="G402" s="22" t="str">
        <f t="shared" si="377"/>
        <v>CAP_BND</v>
      </c>
      <c r="H402" s="6" t="s">
        <v>38</v>
      </c>
      <c r="I402" s="63">
        <f t="shared" si="374"/>
        <v>0</v>
      </c>
      <c r="J402" s="63">
        <f t="shared" si="375"/>
        <v>0</v>
      </c>
      <c r="K402" s="63">
        <f t="shared" si="376"/>
        <v>0</v>
      </c>
      <c r="L402" s="32"/>
      <c r="M402" s="32"/>
      <c r="N402" s="32" t="s">
        <v>171</v>
      </c>
      <c r="O402" s="32" t="s">
        <v>171</v>
      </c>
      <c r="P402" s="32" t="s">
        <v>171</v>
      </c>
    </row>
    <row r="403" spans="2:16">
      <c r="B403" s="26"/>
      <c r="C403" t="s">
        <v>168</v>
      </c>
      <c r="D403" s="6" t="str">
        <f>IF(SUM(I403:K403)=0,"\I: ","ELE")</f>
        <v>ELE</v>
      </c>
      <c r="E403" s="11" t="s">
        <v>69</v>
      </c>
      <c r="F403" s="6" t="str">
        <f t="shared" si="361"/>
        <v>IE</v>
      </c>
      <c r="G403" s="22" t="str">
        <f t="shared" si="377"/>
        <v>CAP_BND</v>
      </c>
      <c r="H403" s="59" t="s">
        <v>39</v>
      </c>
      <c r="I403" s="43">
        <f>IF(SUM(I404:I405)="",0,SUM(I404:I405))</f>
        <v>19.799999999999997</v>
      </c>
      <c r="J403" s="43">
        <f t="shared" ref="J403" si="378">IF(SUM(J404:J405)="",0,SUM(J404:J405))</f>
        <v>34</v>
      </c>
      <c r="K403" s="43">
        <f t="shared" ref="K403" si="379">IF(SUM(K404:K405)="",0,SUM(K404:K405))</f>
        <v>52.1</v>
      </c>
      <c r="L403" s="32"/>
      <c r="M403" s="32"/>
      <c r="N403" s="32"/>
      <c r="O403" s="32"/>
      <c r="P403" s="32"/>
    </row>
    <row r="404" spans="2:16">
      <c r="B404" s="26">
        <v>124</v>
      </c>
      <c r="C404" t="s">
        <v>3</v>
      </c>
      <c r="D404" s="6" t="s">
        <v>90</v>
      </c>
      <c r="E404" s="11"/>
      <c r="F404" s="6" t="str">
        <f t="shared" si="361"/>
        <v>IE</v>
      </c>
      <c r="G404" s="6" t="s">
        <v>90</v>
      </c>
      <c r="H404" s="6"/>
      <c r="I404" s="33">
        <f t="shared" ref="I404:I411" si="380">IF(N404="",0,N404)</f>
        <v>4.5999999999999996</v>
      </c>
      <c r="J404" s="33">
        <f t="shared" ref="J404:J411" si="381">IF(O404="",0,O404)</f>
        <v>4.5999999999999996</v>
      </c>
      <c r="K404" s="33">
        <f t="shared" ref="K404:K411" si="382">IF(P404="",0,P404)</f>
        <v>4.5999999999999996</v>
      </c>
      <c r="L404" s="32"/>
      <c r="M404" s="32"/>
      <c r="N404" s="32">
        <v>4.5999999999999996</v>
      </c>
      <c r="O404" s="32">
        <v>4.5999999999999996</v>
      </c>
      <c r="P404" s="32">
        <v>4.5999999999999996</v>
      </c>
    </row>
    <row r="405" spans="2:16">
      <c r="B405" s="26">
        <v>129</v>
      </c>
      <c r="C405" t="s">
        <v>4</v>
      </c>
      <c r="D405" s="6" t="s">
        <v>90</v>
      </c>
      <c r="E405" s="11"/>
      <c r="F405" s="6" t="str">
        <f t="shared" si="361"/>
        <v>IE</v>
      </c>
      <c r="G405" s="6" t="s">
        <v>90</v>
      </c>
      <c r="H405" s="6"/>
      <c r="I405" s="33">
        <f t="shared" si="380"/>
        <v>15.2</v>
      </c>
      <c r="J405" s="33">
        <f t="shared" si="381"/>
        <v>29.4</v>
      </c>
      <c r="K405" s="33">
        <f t="shared" si="382"/>
        <v>47.5</v>
      </c>
      <c r="L405" s="32"/>
      <c r="M405" s="32"/>
      <c r="N405" s="32">
        <v>15.2</v>
      </c>
      <c r="O405" s="32">
        <v>29.4</v>
      </c>
      <c r="P405" s="32">
        <v>47.5</v>
      </c>
    </row>
    <row r="406" spans="2:16">
      <c r="B406" s="26">
        <v>135</v>
      </c>
      <c r="C406" s="11" t="s">
        <v>16</v>
      </c>
      <c r="D406" s="6" t="str">
        <f t="shared" ref="D406:D413" si="383">IF(SUM(I406:K406)=0,"\I: ","ELE")</f>
        <v>ELE</v>
      </c>
      <c r="E406" s="11" t="s">
        <v>82</v>
      </c>
      <c r="F406" s="6" t="str">
        <f t="shared" si="361"/>
        <v>IE</v>
      </c>
      <c r="G406" s="22" t="str">
        <f t="shared" ref="G406:G411" si="384">$G$7</f>
        <v>CAP_BND</v>
      </c>
      <c r="H406" s="6" t="s">
        <v>52</v>
      </c>
      <c r="I406" s="63">
        <f t="shared" si="380"/>
        <v>1348.7999999999997</v>
      </c>
      <c r="J406" s="63">
        <f t="shared" si="381"/>
        <v>2414.8000000000002</v>
      </c>
      <c r="K406" s="63">
        <f t="shared" si="382"/>
        <v>4159.0010000000011</v>
      </c>
      <c r="L406" s="32"/>
      <c r="M406" s="32"/>
      <c r="N406" s="32">
        <v>1348.7999999999997</v>
      </c>
      <c r="O406" s="32">
        <v>2414.8000000000002</v>
      </c>
      <c r="P406" s="32">
        <v>4159.0010000000011</v>
      </c>
    </row>
    <row r="407" spans="2:16">
      <c r="B407" s="26">
        <v>140</v>
      </c>
      <c r="C407" s="11" t="s">
        <v>17</v>
      </c>
      <c r="D407" s="6" t="str">
        <f t="shared" si="383"/>
        <v>ELE</v>
      </c>
      <c r="E407" s="11" t="s">
        <v>81</v>
      </c>
      <c r="F407" s="6" t="str">
        <f t="shared" si="361"/>
        <v>IE</v>
      </c>
      <c r="G407" s="22" t="str">
        <f t="shared" si="384"/>
        <v>CAP_BND</v>
      </c>
      <c r="H407" s="6" t="s">
        <v>51</v>
      </c>
      <c r="I407" s="63">
        <f t="shared" si="380"/>
        <v>25.2</v>
      </c>
      <c r="J407" s="63">
        <f t="shared" si="381"/>
        <v>25.2</v>
      </c>
      <c r="K407" s="63">
        <f t="shared" si="382"/>
        <v>25.2</v>
      </c>
      <c r="L407" s="32"/>
      <c r="M407" s="32"/>
      <c r="N407" s="32">
        <v>25.2</v>
      </c>
      <c r="O407" s="32">
        <v>25.2</v>
      </c>
      <c r="P407" s="32">
        <v>25.2</v>
      </c>
    </row>
    <row r="408" spans="2:16">
      <c r="B408" s="26">
        <v>145</v>
      </c>
      <c r="C408" s="11" t="s">
        <v>18</v>
      </c>
      <c r="D408" s="6" t="str">
        <f t="shared" si="383"/>
        <v>ELE</v>
      </c>
      <c r="E408" s="11" t="s">
        <v>79</v>
      </c>
      <c r="F408" s="6" t="str">
        <f t="shared" si="361"/>
        <v>IE</v>
      </c>
      <c r="G408" s="22" t="str">
        <f t="shared" si="384"/>
        <v>CAP_BND</v>
      </c>
      <c r="H408" s="6" t="s">
        <v>49</v>
      </c>
      <c r="I408" s="63">
        <f t="shared" si="380"/>
        <v>1</v>
      </c>
      <c r="J408" s="63">
        <f t="shared" si="381"/>
        <v>2.0922499999999999</v>
      </c>
      <c r="K408" s="63">
        <f t="shared" si="382"/>
        <v>8.8422499999999999</v>
      </c>
      <c r="L408" s="32"/>
      <c r="M408" s="32"/>
      <c r="N408" s="32">
        <v>1</v>
      </c>
      <c r="O408" s="32">
        <v>2.0922499999999999</v>
      </c>
      <c r="P408" s="32">
        <v>8.8422499999999999</v>
      </c>
    </row>
    <row r="409" spans="2:16">
      <c r="B409" s="26">
        <v>150</v>
      </c>
      <c r="C409" s="11" t="s">
        <v>19</v>
      </c>
      <c r="D409" s="6" t="str">
        <f t="shared" si="383"/>
        <v xml:space="preserve">\I: </v>
      </c>
      <c r="E409" s="11" t="s">
        <v>80</v>
      </c>
      <c r="F409" s="6" t="str">
        <f t="shared" si="361"/>
        <v>IE</v>
      </c>
      <c r="G409" s="22" t="str">
        <f t="shared" si="384"/>
        <v>CAP_BND</v>
      </c>
      <c r="H409" s="6" t="s">
        <v>50</v>
      </c>
      <c r="I409" s="63">
        <f t="shared" si="380"/>
        <v>0</v>
      </c>
      <c r="J409" s="63">
        <f t="shared" si="381"/>
        <v>0</v>
      </c>
      <c r="K409" s="63">
        <f t="shared" si="382"/>
        <v>0</v>
      </c>
      <c r="L409" s="32"/>
      <c r="M409" s="32"/>
      <c r="N409" s="32" t="s">
        <v>171</v>
      </c>
      <c r="O409" s="32" t="s">
        <v>171</v>
      </c>
      <c r="P409" s="32" t="s">
        <v>171</v>
      </c>
    </row>
    <row r="410" spans="2:16">
      <c r="B410" s="26">
        <v>155</v>
      </c>
      <c r="C410" s="11" t="s">
        <v>20</v>
      </c>
      <c r="D410" s="6" t="str">
        <f t="shared" si="383"/>
        <v xml:space="preserve">\I: </v>
      </c>
      <c r="E410" s="11" t="s">
        <v>72</v>
      </c>
      <c r="F410" s="6" t="str">
        <f t="shared" si="361"/>
        <v>IE</v>
      </c>
      <c r="G410" s="22" t="str">
        <f t="shared" si="384"/>
        <v>CAP_BND</v>
      </c>
      <c r="H410" s="6" t="s">
        <v>42</v>
      </c>
      <c r="I410" s="63">
        <f t="shared" si="380"/>
        <v>0</v>
      </c>
      <c r="J410" s="63">
        <f t="shared" si="381"/>
        <v>0</v>
      </c>
      <c r="K410" s="63">
        <f t="shared" si="382"/>
        <v>0</v>
      </c>
      <c r="L410" s="32"/>
      <c r="M410" s="32"/>
      <c r="N410" s="32" t="s">
        <v>171</v>
      </c>
      <c r="O410" s="32" t="s">
        <v>171</v>
      </c>
      <c r="P410" s="32" t="s">
        <v>171</v>
      </c>
    </row>
    <row r="411" spans="2:16">
      <c r="B411" s="60">
        <v>160</v>
      </c>
      <c r="C411" s="61" t="s">
        <v>21</v>
      </c>
      <c r="D411" s="5" t="str">
        <f t="shared" si="383"/>
        <v xml:space="preserve">\I: </v>
      </c>
      <c r="E411" s="61" t="s">
        <v>170</v>
      </c>
      <c r="F411" s="5" t="str">
        <f t="shared" si="361"/>
        <v>IE</v>
      </c>
      <c r="G411" s="36" t="str">
        <f t="shared" si="384"/>
        <v>CAP_BND</v>
      </c>
      <c r="H411" s="5" t="s">
        <v>169</v>
      </c>
      <c r="I411" s="64">
        <f t="shared" si="380"/>
        <v>0</v>
      </c>
      <c r="J411" s="64">
        <f t="shared" si="381"/>
        <v>0</v>
      </c>
      <c r="K411" s="64">
        <f t="shared" si="382"/>
        <v>0</v>
      </c>
      <c r="L411" s="32"/>
      <c r="M411" s="32"/>
      <c r="N411" s="40" t="s">
        <v>171</v>
      </c>
      <c r="O411" s="40" t="s">
        <v>171</v>
      </c>
      <c r="P411" s="40" t="s">
        <v>171</v>
      </c>
    </row>
    <row r="412" spans="2:16">
      <c r="B412" s="26">
        <v>9</v>
      </c>
      <c r="C412" t="s">
        <v>1</v>
      </c>
      <c r="D412" s="6" t="str">
        <f t="shared" si="383"/>
        <v xml:space="preserve">\I: </v>
      </c>
      <c r="E412" s="11" t="s">
        <v>70</v>
      </c>
      <c r="F412" s="34" t="s">
        <v>116</v>
      </c>
      <c r="G412" s="22" t="str">
        <f>$G$7</f>
        <v>CAP_BND</v>
      </c>
      <c r="H412" s="22" t="s">
        <v>40</v>
      </c>
      <c r="I412" s="63">
        <f>IF(N412="",0,N412)</f>
        <v>0</v>
      </c>
      <c r="J412" s="63">
        <f>IF(O412="",0,O412)</f>
        <v>0</v>
      </c>
      <c r="K412" s="63">
        <f>IF(P412="",0,P412)</f>
        <v>0</v>
      </c>
      <c r="L412" s="32"/>
      <c r="M412" s="32"/>
      <c r="N412" s="32" t="s">
        <v>171</v>
      </c>
      <c r="O412" s="32" t="s">
        <v>171</v>
      </c>
      <c r="P412" s="32" t="s">
        <v>171</v>
      </c>
    </row>
    <row r="413" spans="2:16">
      <c r="B413" s="26"/>
      <c r="C413" s="23" t="s">
        <v>92</v>
      </c>
      <c r="D413" s="6" t="str">
        <f t="shared" si="383"/>
        <v>ELE</v>
      </c>
      <c r="E413" s="11" t="s">
        <v>71</v>
      </c>
      <c r="F413" s="6" t="str">
        <f>F412</f>
        <v>IT</v>
      </c>
      <c r="G413" s="22" t="str">
        <f>$G$7</f>
        <v>CAP_BND</v>
      </c>
      <c r="H413" t="s">
        <v>41</v>
      </c>
      <c r="I413" s="43">
        <f>IF(SUM(I414:I416)="",0,SUM(I414:I416))</f>
        <v>8292</v>
      </c>
      <c r="J413" s="43">
        <f t="shared" ref="J413" si="385">IF(SUM(J414:J416)="",0,SUM(J414:J416))</f>
        <v>5966.1</v>
      </c>
      <c r="K413" s="43">
        <f t="shared" ref="K413" si="386">IF(SUM(K414:K416)="",0,SUM(K414:K416))</f>
        <v>6403.1</v>
      </c>
      <c r="L413" s="32"/>
      <c r="M413" s="32"/>
      <c r="N413" s="32"/>
      <c r="O413" s="32"/>
      <c r="P413" s="32"/>
    </row>
    <row r="414" spans="2:16">
      <c r="B414" s="26">
        <v>14</v>
      </c>
      <c r="C414" s="30" t="s">
        <v>2</v>
      </c>
      <c r="D414" s="6" t="s">
        <v>90</v>
      </c>
      <c r="E414" s="26"/>
      <c r="F414" s="6" t="str">
        <f t="shared" ref="F414:F438" si="387">F413</f>
        <v>IT</v>
      </c>
      <c r="G414" s="6" t="s">
        <v>90</v>
      </c>
      <c r="H414" s="28"/>
      <c r="I414" s="33">
        <f>IF(N414="",0,N414)</f>
        <v>3769.4</v>
      </c>
      <c r="J414" s="33">
        <f t="shared" ref="J414:J416" si="388">IF(O414="",0,O414)</f>
        <v>3196.9</v>
      </c>
      <c r="K414" s="33">
        <f t="shared" ref="K414:K416" si="389">IF(P414="",0,P414)</f>
        <v>3196.9</v>
      </c>
      <c r="L414" s="33"/>
      <c r="M414" s="33"/>
      <c r="N414" s="32">
        <v>3769.4</v>
      </c>
      <c r="O414" s="32">
        <v>3196.9</v>
      </c>
      <c r="P414" s="32">
        <v>3196.9</v>
      </c>
    </row>
    <row r="415" spans="2:16">
      <c r="B415" s="26">
        <v>19</v>
      </c>
      <c r="C415" s="30" t="s">
        <v>99</v>
      </c>
      <c r="D415" s="6" t="s">
        <v>90</v>
      </c>
      <c r="E415" s="26"/>
      <c r="F415" s="6" t="str">
        <f t="shared" si="387"/>
        <v>IT</v>
      </c>
      <c r="G415" s="6" t="s">
        <v>90</v>
      </c>
      <c r="H415" s="28"/>
      <c r="I415" s="33">
        <f t="shared" ref="I415:I416" si="390">IF(N415="",0,N415)</f>
        <v>0</v>
      </c>
      <c r="J415" s="33">
        <f t="shared" si="388"/>
        <v>0</v>
      </c>
      <c r="K415" s="33">
        <f t="shared" si="389"/>
        <v>0</v>
      </c>
      <c r="L415" s="33"/>
      <c r="M415" s="33"/>
      <c r="N415" s="32" t="s">
        <v>171</v>
      </c>
      <c r="O415" s="32" t="s">
        <v>171</v>
      </c>
      <c r="P415" s="32" t="s">
        <v>171</v>
      </c>
    </row>
    <row r="416" spans="2:16">
      <c r="B416" s="26">
        <v>24</v>
      </c>
      <c r="C416" s="30" t="s">
        <v>4</v>
      </c>
      <c r="D416" s="6" t="s">
        <v>90</v>
      </c>
      <c r="E416" s="26"/>
      <c r="F416" s="6" t="str">
        <f t="shared" si="387"/>
        <v>IT</v>
      </c>
      <c r="G416" s="6" t="s">
        <v>90</v>
      </c>
      <c r="H416" s="28"/>
      <c r="I416" s="33">
        <f t="shared" si="390"/>
        <v>4522.6000000000004</v>
      </c>
      <c r="J416" s="33">
        <f t="shared" si="388"/>
        <v>2769.2000000000003</v>
      </c>
      <c r="K416" s="33">
        <f t="shared" si="389"/>
        <v>3206.2000000000003</v>
      </c>
      <c r="L416" s="33"/>
      <c r="M416" s="33"/>
      <c r="N416" s="32">
        <v>4522.6000000000004</v>
      </c>
      <c r="O416" s="32">
        <v>2769.2000000000003</v>
      </c>
      <c r="P416" s="32">
        <v>3206.2000000000003</v>
      </c>
    </row>
    <row r="417" spans="2:16">
      <c r="B417" s="26"/>
      <c r="C417" s="23" t="s">
        <v>92</v>
      </c>
      <c r="D417" s="6" t="str">
        <f>IF(SUM(I417:K417)=0,"\I: ","ELE")</f>
        <v xml:space="preserve">\I: </v>
      </c>
      <c r="E417" s="11" t="s">
        <v>75</v>
      </c>
      <c r="F417" s="6" t="str">
        <f t="shared" si="387"/>
        <v>IT</v>
      </c>
      <c r="G417" s="22" t="str">
        <f>$G$7</f>
        <v>CAP_BND</v>
      </c>
      <c r="H417" t="s">
        <v>45</v>
      </c>
      <c r="I417" s="43">
        <f>IF(SUM(I418:I420)="",0,SUM(I418:I420))</f>
        <v>0</v>
      </c>
      <c r="J417" s="43">
        <f t="shared" ref="J417" si="391">IF(SUM(J418:J420)="",0,SUM(J418:J420))</f>
        <v>0</v>
      </c>
      <c r="K417" s="43">
        <f t="shared" ref="K417" si="392">IF(SUM(K418:K420)="",0,SUM(K418:K420))</f>
        <v>0</v>
      </c>
      <c r="L417" s="32"/>
      <c r="M417" s="32"/>
      <c r="N417" s="32" t="s">
        <v>171</v>
      </c>
      <c r="O417" s="32" t="s">
        <v>171</v>
      </c>
      <c r="P417" s="32"/>
    </row>
    <row r="418" spans="2:16">
      <c r="B418" s="26">
        <v>35</v>
      </c>
      <c r="C418" s="30" t="s">
        <v>2</v>
      </c>
      <c r="D418" s="6" t="s">
        <v>90</v>
      </c>
      <c r="E418" s="26"/>
      <c r="F418" s="6" t="str">
        <f t="shared" si="387"/>
        <v>IT</v>
      </c>
      <c r="G418" s="6" t="s">
        <v>90</v>
      </c>
      <c r="H418" s="28"/>
      <c r="I418" s="33">
        <f>IF(N418="",0,N418)</f>
        <v>0</v>
      </c>
      <c r="J418" s="33">
        <f t="shared" ref="J418:J422" si="393">IF(O418="",0,O418)</f>
        <v>0</v>
      </c>
      <c r="K418" s="33">
        <f t="shared" ref="K418:K422" si="394">IF(P418="",0,P418)</f>
        <v>0</v>
      </c>
      <c r="L418" s="33"/>
      <c r="M418" s="33"/>
      <c r="N418" s="32" t="s">
        <v>171</v>
      </c>
      <c r="O418" s="32" t="s">
        <v>171</v>
      </c>
      <c r="P418" s="32" t="s">
        <v>171</v>
      </c>
    </row>
    <row r="419" spans="2:16">
      <c r="B419" s="26">
        <v>40</v>
      </c>
      <c r="C419" s="30" t="s">
        <v>99</v>
      </c>
      <c r="D419" s="6" t="s">
        <v>90</v>
      </c>
      <c r="E419" s="26"/>
      <c r="F419" s="6" t="str">
        <f t="shared" si="387"/>
        <v>IT</v>
      </c>
      <c r="G419" s="6" t="s">
        <v>90</v>
      </c>
      <c r="H419" s="28"/>
      <c r="I419" s="33">
        <f t="shared" ref="I419:I422" si="395">IF(N419="",0,N419)</f>
        <v>0</v>
      </c>
      <c r="J419" s="33">
        <f t="shared" si="393"/>
        <v>0</v>
      </c>
      <c r="K419" s="33">
        <f t="shared" si="394"/>
        <v>0</v>
      </c>
      <c r="L419" s="33"/>
      <c r="M419" s="33"/>
      <c r="N419" s="32" t="s">
        <v>171</v>
      </c>
      <c r="O419" s="32" t="s">
        <v>171</v>
      </c>
      <c r="P419" s="32" t="s">
        <v>171</v>
      </c>
    </row>
    <row r="420" spans="2:16">
      <c r="B420" s="26">
        <v>45</v>
      </c>
      <c r="C420" s="30" t="s">
        <v>4</v>
      </c>
      <c r="D420" s="6" t="s">
        <v>90</v>
      </c>
      <c r="E420" s="26"/>
      <c r="F420" s="6" t="str">
        <f t="shared" si="387"/>
        <v>IT</v>
      </c>
      <c r="G420" s="6" t="s">
        <v>90</v>
      </c>
      <c r="H420" s="28"/>
      <c r="I420" s="33">
        <f t="shared" si="395"/>
        <v>0</v>
      </c>
      <c r="J420" s="33">
        <f t="shared" si="393"/>
        <v>0</v>
      </c>
      <c r="K420" s="33">
        <f t="shared" si="394"/>
        <v>0</v>
      </c>
      <c r="L420" s="33"/>
      <c r="M420" s="33"/>
      <c r="N420" s="32" t="s">
        <v>171</v>
      </c>
      <c r="O420" s="32" t="s">
        <v>171</v>
      </c>
      <c r="P420" s="32" t="s">
        <v>171</v>
      </c>
    </row>
    <row r="421" spans="2:16">
      <c r="B421" s="31">
        <v>51</v>
      </c>
      <c r="C421" t="s">
        <v>7</v>
      </c>
      <c r="D421" s="6" t="str">
        <f>IF(SUM(I421:K421)=0,"\I: ","ELE")</f>
        <v>ELE</v>
      </c>
      <c r="E421" s="11" t="s">
        <v>76</v>
      </c>
      <c r="F421" s="6" t="str">
        <f t="shared" si="387"/>
        <v>IT</v>
      </c>
      <c r="G421" s="22" t="str">
        <f t="shared" ref="G421:G423" si="396">$G$7</f>
        <v>CAP_BND</v>
      </c>
      <c r="H421" t="s">
        <v>46</v>
      </c>
      <c r="I421" s="63">
        <f t="shared" si="395"/>
        <v>28867.67</v>
      </c>
      <c r="J421" s="63">
        <f t="shared" si="393"/>
        <v>30489.67</v>
      </c>
      <c r="K421" s="63">
        <f t="shared" si="394"/>
        <v>30489.67</v>
      </c>
      <c r="L421" s="32"/>
      <c r="M421" s="32"/>
      <c r="N421" s="32">
        <v>28867.67</v>
      </c>
      <c r="O421" s="32">
        <v>30489.67</v>
      </c>
      <c r="P421" s="32">
        <v>30489.67</v>
      </c>
    </row>
    <row r="422" spans="2:16">
      <c r="B422" s="26">
        <v>56</v>
      </c>
      <c r="C422" t="s">
        <v>8</v>
      </c>
      <c r="D422" s="6" t="str">
        <f>IF(SUM(I422:K422)=0,"\I: ","ELE")</f>
        <v>ELE</v>
      </c>
      <c r="E422" s="11" t="s">
        <v>77</v>
      </c>
      <c r="F422" s="6" t="str">
        <f t="shared" si="387"/>
        <v>IT</v>
      </c>
      <c r="G422" s="22" t="str">
        <f t="shared" si="396"/>
        <v>CAP_BND</v>
      </c>
      <c r="H422" t="s">
        <v>47</v>
      </c>
      <c r="I422" s="63">
        <f t="shared" si="395"/>
        <v>1860.8399999999997</v>
      </c>
      <c r="J422" s="63">
        <f t="shared" si="393"/>
        <v>775.18999999999994</v>
      </c>
      <c r="K422" s="63">
        <f t="shared" si="394"/>
        <v>288.19</v>
      </c>
      <c r="L422" s="32"/>
      <c r="M422" s="32"/>
      <c r="N422" s="32">
        <v>1860.8399999999997</v>
      </c>
      <c r="O422" s="32">
        <v>775.18999999999994</v>
      </c>
      <c r="P422" s="32">
        <v>288.19</v>
      </c>
    </row>
    <row r="423" spans="2:16">
      <c r="B423" s="26"/>
      <c r="C423" s="23" t="s">
        <v>93</v>
      </c>
      <c r="D423" s="6" t="str">
        <f>IF(SUM(I423:K423)=0,"\I: ","ELE")</f>
        <v>ELE</v>
      </c>
      <c r="E423" s="11" t="s">
        <v>78</v>
      </c>
      <c r="F423" s="6" t="str">
        <f t="shared" si="387"/>
        <v>IT</v>
      </c>
      <c r="G423" s="22" t="str">
        <f t="shared" si="396"/>
        <v>CAP_BND</v>
      </c>
      <c r="H423" t="s">
        <v>48</v>
      </c>
      <c r="I423" s="43">
        <f t="shared" ref="I423" si="397">IF(SUM(I424:I426)="",0,SUM(I424:I426))</f>
        <v>6383.6</v>
      </c>
      <c r="J423" s="43">
        <f t="shared" ref="J423" si="398">IF(SUM(J424:J426)="",0,SUM(J424:J426))</f>
        <v>4813.5999999999995</v>
      </c>
      <c r="K423" s="43">
        <f t="shared" ref="K423" si="399">IF(SUM(K424:K426)="",0,SUM(K424:K426))</f>
        <v>4280.7</v>
      </c>
      <c r="L423" s="32"/>
      <c r="M423" s="32"/>
      <c r="N423" s="32"/>
      <c r="O423" s="32"/>
      <c r="P423" s="32"/>
    </row>
    <row r="424" spans="2:16">
      <c r="B424" s="26">
        <v>61</v>
      </c>
      <c r="C424" s="29" t="s">
        <v>4</v>
      </c>
      <c r="D424" s="6" t="s">
        <v>90</v>
      </c>
      <c r="E424" s="27"/>
      <c r="F424" s="6" t="str">
        <f t="shared" si="387"/>
        <v>IT</v>
      </c>
      <c r="G424" s="6" t="s">
        <v>90</v>
      </c>
      <c r="H424" s="28"/>
      <c r="I424" s="33">
        <f t="shared" ref="I424:I429" si="400">IF(N424="",0,N424)</f>
        <v>5859.1</v>
      </c>
      <c r="J424" s="33">
        <f t="shared" ref="J424:J429" si="401">IF(O424="",0,O424)</f>
        <v>4289.0999999999995</v>
      </c>
      <c r="K424" s="33">
        <f t="shared" ref="K424:K429" si="402">IF(P424="",0,P424)</f>
        <v>4212.2</v>
      </c>
      <c r="L424" s="33"/>
      <c r="M424" s="33"/>
      <c r="N424" s="32">
        <v>5859.1</v>
      </c>
      <c r="O424" s="32">
        <v>4289.0999999999995</v>
      </c>
      <c r="P424" s="32">
        <v>4212.2</v>
      </c>
    </row>
    <row r="425" spans="2:16">
      <c r="B425" s="26">
        <v>71</v>
      </c>
      <c r="C425" s="29" t="s">
        <v>10</v>
      </c>
      <c r="D425" s="6" t="s">
        <v>90</v>
      </c>
      <c r="E425" s="27"/>
      <c r="F425" s="6" t="str">
        <f t="shared" si="387"/>
        <v>IT</v>
      </c>
      <c r="G425" s="6" t="s">
        <v>90</v>
      </c>
      <c r="H425" s="28"/>
      <c r="I425" s="33">
        <f t="shared" si="400"/>
        <v>498.5</v>
      </c>
      <c r="J425" s="33">
        <f t="shared" si="401"/>
        <v>498.5</v>
      </c>
      <c r="K425" s="33">
        <f t="shared" si="402"/>
        <v>42.5</v>
      </c>
      <c r="L425" s="33"/>
      <c r="M425" s="33"/>
      <c r="N425" s="32">
        <v>498.5</v>
      </c>
      <c r="O425" s="32">
        <v>498.5</v>
      </c>
      <c r="P425" s="32">
        <v>42.5</v>
      </c>
    </row>
    <row r="426" spans="2:16">
      <c r="B426" s="26">
        <v>76</v>
      </c>
      <c r="C426" s="29" t="s">
        <v>101</v>
      </c>
      <c r="D426" s="6" t="s">
        <v>90</v>
      </c>
      <c r="E426" s="27"/>
      <c r="F426" s="6" t="str">
        <f t="shared" si="387"/>
        <v>IT</v>
      </c>
      <c r="G426" s="6" t="s">
        <v>90</v>
      </c>
      <c r="H426" s="28"/>
      <c r="I426" s="33">
        <f t="shared" si="400"/>
        <v>26</v>
      </c>
      <c r="J426" s="33">
        <f t="shared" si="401"/>
        <v>26</v>
      </c>
      <c r="K426" s="33">
        <f t="shared" si="402"/>
        <v>26</v>
      </c>
      <c r="L426" s="33"/>
      <c r="M426" s="33"/>
      <c r="N426" s="32">
        <v>26</v>
      </c>
      <c r="O426" s="32">
        <v>26</v>
      </c>
      <c r="P426" s="32">
        <v>26</v>
      </c>
    </row>
    <row r="427" spans="2:16">
      <c r="B427" s="26">
        <v>81</v>
      </c>
      <c r="C427" t="s">
        <v>12</v>
      </c>
      <c r="D427" s="6" t="str">
        <f>IF(SUM(I427:K427)=0,"\I: ","ELE")</f>
        <v>ELE</v>
      </c>
      <c r="E427" s="11" t="s">
        <v>74</v>
      </c>
      <c r="F427" s="6" t="str">
        <f t="shared" si="387"/>
        <v>IT</v>
      </c>
      <c r="G427" s="22" t="str">
        <f t="shared" ref="G427:G430" si="403">$G$7</f>
        <v>CAP_BND</v>
      </c>
      <c r="H427" t="s">
        <v>44</v>
      </c>
      <c r="I427" s="63">
        <f t="shared" si="400"/>
        <v>848.61</v>
      </c>
      <c r="J427" s="63">
        <f t="shared" si="401"/>
        <v>356.4</v>
      </c>
      <c r="K427" s="63">
        <f t="shared" si="402"/>
        <v>125.5</v>
      </c>
      <c r="L427" s="32"/>
      <c r="M427" s="32"/>
      <c r="N427" s="32">
        <v>848.61</v>
      </c>
      <c r="O427" s="32">
        <v>356.4</v>
      </c>
      <c r="P427" s="32">
        <v>125.5</v>
      </c>
    </row>
    <row r="428" spans="2:16">
      <c r="B428" s="26">
        <v>102</v>
      </c>
      <c r="C428" t="s">
        <v>13</v>
      </c>
      <c r="D428" s="6" t="str">
        <f>IF(SUM(I428:K428)=0,"\I: ","ELE")</f>
        <v>ELE</v>
      </c>
      <c r="E428" s="11" t="s">
        <v>73</v>
      </c>
      <c r="F428" s="6" t="str">
        <f t="shared" si="387"/>
        <v>IT</v>
      </c>
      <c r="G428" s="22" t="str">
        <f t="shared" si="403"/>
        <v>CAP_BND</v>
      </c>
      <c r="H428" t="s">
        <v>43</v>
      </c>
      <c r="I428" s="63">
        <f t="shared" si="400"/>
        <v>7537.01</v>
      </c>
      <c r="J428" s="63">
        <f t="shared" si="401"/>
        <v>3757.41</v>
      </c>
      <c r="K428" s="63">
        <f t="shared" si="402"/>
        <v>2553.1999999999998</v>
      </c>
      <c r="L428" s="32"/>
      <c r="M428" s="32"/>
      <c r="N428" s="32">
        <v>7537.01</v>
      </c>
      <c r="O428" s="32">
        <v>3757.41</v>
      </c>
      <c r="P428" s="32">
        <v>2553.1999999999998</v>
      </c>
    </row>
    <row r="429" spans="2:16">
      <c r="B429" s="26">
        <v>119</v>
      </c>
      <c r="C429" t="s">
        <v>1</v>
      </c>
      <c r="D429" s="6" t="str">
        <f>IF(SUM(I429:K429)=0,"\I: ","ELE")</f>
        <v xml:space="preserve">\I: </v>
      </c>
      <c r="E429" s="11" t="s">
        <v>68</v>
      </c>
      <c r="F429" s="6" t="str">
        <f t="shared" si="387"/>
        <v>IT</v>
      </c>
      <c r="G429" s="22" t="str">
        <f t="shared" si="403"/>
        <v>CAP_BND</v>
      </c>
      <c r="H429" s="6" t="s">
        <v>38</v>
      </c>
      <c r="I429" s="63">
        <f t="shared" si="400"/>
        <v>0</v>
      </c>
      <c r="J429" s="63">
        <f t="shared" si="401"/>
        <v>0</v>
      </c>
      <c r="K429" s="63">
        <f t="shared" si="402"/>
        <v>0</v>
      </c>
      <c r="L429" s="32"/>
      <c r="M429" s="32"/>
      <c r="N429" s="32" t="s">
        <v>171</v>
      </c>
      <c r="O429" s="32" t="s">
        <v>171</v>
      </c>
      <c r="P429" s="32" t="s">
        <v>171</v>
      </c>
    </row>
    <row r="430" spans="2:16">
      <c r="B430" s="26"/>
      <c r="C430" t="s">
        <v>168</v>
      </c>
      <c r="D430" s="6" t="str">
        <f>IF(SUM(I430:K430)=0,"\I: ","ELE")</f>
        <v>ELE</v>
      </c>
      <c r="E430" s="11" t="s">
        <v>69</v>
      </c>
      <c r="F430" s="6" t="str">
        <f t="shared" si="387"/>
        <v>IT</v>
      </c>
      <c r="G430" s="22" t="str">
        <f t="shared" si="403"/>
        <v>CAP_BND</v>
      </c>
      <c r="H430" s="59" t="s">
        <v>39</v>
      </c>
      <c r="I430" s="43">
        <f>IF(SUM(I431:I432)="",0,SUM(I431:I432))</f>
        <v>422.7</v>
      </c>
      <c r="J430" s="43">
        <f t="shared" ref="J430" si="404">IF(SUM(J431:J432)="",0,SUM(J431:J432))</f>
        <v>422.7</v>
      </c>
      <c r="K430" s="43">
        <f t="shared" ref="K430" si="405">IF(SUM(K431:K432)="",0,SUM(K431:K432))</f>
        <v>422.7</v>
      </c>
      <c r="L430" s="32"/>
      <c r="M430" s="32"/>
      <c r="N430" s="32"/>
      <c r="O430" s="32"/>
      <c r="P430" s="32"/>
    </row>
    <row r="431" spans="2:16">
      <c r="B431" s="26">
        <v>124</v>
      </c>
      <c r="C431" t="s">
        <v>3</v>
      </c>
      <c r="D431" s="6" t="s">
        <v>90</v>
      </c>
      <c r="E431" s="11"/>
      <c r="F431" s="6" t="str">
        <f t="shared" si="387"/>
        <v>IT</v>
      </c>
      <c r="G431" s="6" t="s">
        <v>90</v>
      </c>
      <c r="H431" s="6"/>
      <c r="I431" s="33">
        <f t="shared" ref="I431:I438" si="406">IF(N431="",0,N431)</f>
        <v>422.7</v>
      </c>
      <c r="J431" s="33">
        <f t="shared" ref="J431:J438" si="407">IF(O431="",0,O431)</f>
        <v>422.7</v>
      </c>
      <c r="K431" s="33">
        <f t="shared" ref="K431:K438" si="408">IF(P431="",0,P431)</f>
        <v>422.7</v>
      </c>
      <c r="L431" s="32"/>
      <c r="M431" s="32"/>
      <c r="N431" s="32">
        <v>422.7</v>
      </c>
      <c r="O431" s="32">
        <v>422.7</v>
      </c>
      <c r="P431" s="32">
        <v>422.7</v>
      </c>
    </row>
    <row r="432" spans="2:16">
      <c r="B432" s="26">
        <v>129</v>
      </c>
      <c r="C432" t="s">
        <v>4</v>
      </c>
      <c r="D432" s="6" t="s">
        <v>90</v>
      </c>
      <c r="E432" s="11"/>
      <c r="F432" s="6" t="str">
        <f t="shared" si="387"/>
        <v>IT</v>
      </c>
      <c r="G432" s="6" t="s">
        <v>90</v>
      </c>
      <c r="H432" s="6"/>
      <c r="I432" s="33">
        <f t="shared" si="406"/>
        <v>0</v>
      </c>
      <c r="J432" s="33">
        <f t="shared" si="407"/>
        <v>0</v>
      </c>
      <c r="K432" s="33">
        <f t="shared" si="408"/>
        <v>0</v>
      </c>
      <c r="L432" s="32"/>
      <c r="M432" s="32"/>
      <c r="N432" s="32" t="s">
        <v>171</v>
      </c>
      <c r="O432" s="32" t="s">
        <v>171</v>
      </c>
      <c r="P432" s="32" t="s">
        <v>171</v>
      </c>
    </row>
    <row r="433" spans="2:16">
      <c r="B433" s="26">
        <v>135</v>
      </c>
      <c r="C433" s="11" t="s">
        <v>16</v>
      </c>
      <c r="D433" s="6" t="str">
        <f t="shared" ref="D433:D440" si="409">IF(SUM(I433:K433)=0,"\I: ","ELE")</f>
        <v>ELE</v>
      </c>
      <c r="E433" s="11" t="s">
        <v>82</v>
      </c>
      <c r="F433" s="6" t="str">
        <f t="shared" si="387"/>
        <v>IT</v>
      </c>
      <c r="G433" s="22" t="str">
        <f t="shared" ref="G433:G438" si="410">$G$7</f>
        <v>CAP_BND</v>
      </c>
      <c r="H433" s="6" t="s">
        <v>52</v>
      </c>
      <c r="I433" s="63">
        <f t="shared" si="406"/>
        <v>5794</v>
      </c>
      <c r="J433" s="63">
        <f t="shared" si="407"/>
        <v>9137.0000000000018</v>
      </c>
      <c r="K433" s="63">
        <f t="shared" si="408"/>
        <v>10553.4</v>
      </c>
      <c r="L433" s="32"/>
      <c r="M433" s="32"/>
      <c r="N433" s="32">
        <v>5794</v>
      </c>
      <c r="O433" s="32">
        <v>9137.0000000000018</v>
      </c>
      <c r="P433" s="32">
        <v>10553.4</v>
      </c>
    </row>
    <row r="434" spans="2:16">
      <c r="B434" s="26">
        <v>140</v>
      </c>
      <c r="C434" s="11" t="s">
        <v>17</v>
      </c>
      <c r="D434" s="6" t="str">
        <f t="shared" si="409"/>
        <v>ELE</v>
      </c>
      <c r="E434" s="11" t="s">
        <v>81</v>
      </c>
      <c r="F434" s="6" t="str">
        <f t="shared" si="387"/>
        <v>IT</v>
      </c>
      <c r="G434" s="22" t="str">
        <f t="shared" si="410"/>
        <v>CAP_BND</v>
      </c>
      <c r="H434" s="6" t="s">
        <v>51</v>
      </c>
      <c r="I434" s="63">
        <f t="shared" si="406"/>
        <v>0</v>
      </c>
      <c r="J434" s="63">
        <f t="shared" si="407"/>
        <v>0</v>
      </c>
      <c r="K434" s="63">
        <f t="shared" si="408"/>
        <v>30</v>
      </c>
      <c r="L434" s="32"/>
      <c r="M434" s="32"/>
      <c r="N434" s="32" t="s">
        <v>171</v>
      </c>
      <c r="O434" s="32" t="s">
        <v>171</v>
      </c>
      <c r="P434" s="32">
        <v>30</v>
      </c>
    </row>
    <row r="435" spans="2:16">
      <c r="B435" s="26">
        <v>145</v>
      </c>
      <c r="C435" s="11" t="s">
        <v>18</v>
      </c>
      <c r="D435" s="6" t="str">
        <f t="shared" si="409"/>
        <v>ELE</v>
      </c>
      <c r="E435" s="11" t="s">
        <v>79</v>
      </c>
      <c r="F435" s="6" t="str">
        <f t="shared" si="387"/>
        <v>IT</v>
      </c>
      <c r="G435" s="22" t="str">
        <f t="shared" si="410"/>
        <v>CAP_BND</v>
      </c>
      <c r="H435" s="6" t="s">
        <v>49</v>
      </c>
      <c r="I435" s="63">
        <f t="shared" si="406"/>
        <v>3592</v>
      </c>
      <c r="J435" s="63">
        <f t="shared" si="407"/>
        <v>18901</v>
      </c>
      <c r="K435" s="63">
        <f t="shared" si="408"/>
        <v>19689.3</v>
      </c>
      <c r="L435" s="32"/>
      <c r="M435" s="32"/>
      <c r="N435" s="32">
        <v>3592</v>
      </c>
      <c r="O435" s="32">
        <v>18901</v>
      </c>
      <c r="P435" s="32">
        <v>19689.3</v>
      </c>
    </row>
    <row r="436" spans="2:16">
      <c r="B436" s="26">
        <v>150</v>
      </c>
      <c r="C436" s="11" t="s">
        <v>19</v>
      </c>
      <c r="D436" s="6" t="str">
        <f t="shared" si="409"/>
        <v xml:space="preserve">\I: </v>
      </c>
      <c r="E436" s="11" t="s">
        <v>80</v>
      </c>
      <c r="F436" s="6" t="str">
        <f t="shared" si="387"/>
        <v>IT</v>
      </c>
      <c r="G436" s="22" t="str">
        <f t="shared" si="410"/>
        <v>CAP_BND</v>
      </c>
      <c r="H436" s="6" t="s">
        <v>50</v>
      </c>
      <c r="I436" s="63">
        <f t="shared" si="406"/>
        <v>0</v>
      </c>
      <c r="J436" s="63">
        <f t="shared" si="407"/>
        <v>0</v>
      </c>
      <c r="K436" s="63">
        <f t="shared" si="408"/>
        <v>0</v>
      </c>
      <c r="L436" s="32"/>
      <c r="M436" s="32"/>
      <c r="N436" s="32" t="s">
        <v>171</v>
      </c>
      <c r="O436" s="32" t="s">
        <v>171</v>
      </c>
      <c r="P436" s="32" t="s">
        <v>171</v>
      </c>
    </row>
    <row r="437" spans="2:16">
      <c r="B437" s="26">
        <v>155</v>
      </c>
      <c r="C437" s="11" t="s">
        <v>20</v>
      </c>
      <c r="D437" s="6" t="str">
        <f t="shared" si="409"/>
        <v>ELE</v>
      </c>
      <c r="E437" s="11" t="s">
        <v>72</v>
      </c>
      <c r="F437" s="6" t="str">
        <f t="shared" si="387"/>
        <v>IT</v>
      </c>
      <c r="G437" s="22" t="str">
        <f t="shared" si="410"/>
        <v>CAP_BND</v>
      </c>
      <c r="H437" s="6" t="s">
        <v>42</v>
      </c>
      <c r="I437" s="63">
        <f t="shared" si="406"/>
        <v>727.20000000000016</v>
      </c>
      <c r="J437" s="63">
        <f t="shared" si="407"/>
        <v>769.20000000000016</v>
      </c>
      <c r="K437" s="63">
        <f t="shared" si="408"/>
        <v>594.20000000000005</v>
      </c>
      <c r="L437" s="32"/>
      <c r="M437" s="32"/>
      <c r="N437" s="32">
        <v>727.20000000000016</v>
      </c>
      <c r="O437" s="32">
        <v>769.20000000000016</v>
      </c>
      <c r="P437" s="32">
        <v>594.20000000000005</v>
      </c>
    </row>
    <row r="438" spans="2:16">
      <c r="B438" s="60">
        <v>160</v>
      </c>
      <c r="C438" s="61" t="s">
        <v>21</v>
      </c>
      <c r="D438" s="5" t="str">
        <f t="shared" si="409"/>
        <v>ELE</v>
      </c>
      <c r="E438" s="61" t="s">
        <v>170</v>
      </c>
      <c r="F438" s="5" t="str">
        <f t="shared" si="387"/>
        <v>IT</v>
      </c>
      <c r="G438" s="36" t="str">
        <f t="shared" si="410"/>
        <v>CAP_BND</v>
      </c>
      <c r="H438" s="5" t="s">
        <v>169</v>
      </c>
      <c r="I438" s="64">
        <f t="shared" si="406"/>
        <v>0</v>
      </c>
      <c r="J438" s="64">
        <f t="shared" si="407"/>
        <v>0.04</v>
      </c>
      <c r="K438" s="64">
        <f t="shared" si="408"/>
        <v>0.04</v>
      </c>
      <c r="L438" s="32"/>
      <c r="M438" s="32"/>
      <c r="N438" s="40" t="s">
        <v>171</v>
      </c>
      <c r="O438" s="40">
        <v>0.04</v>
      </c>
      <c r="P438" s="40">
        <v>0.04</v>
      </c>
    </row>
    <row r="439" spans="2:16">
      <c r="B439" s="26">
        <v>9</v>
      </c>
      <c r="C439" t="s">
        <v>1</v>
      </c>
      <c r="D439" s="6" t="str">
        <f t="shared" si="409"/>
        <v xml:space="preserve">\I: </v>
      </c>
      <c r="E439" s="11" t="s">
        <v>70</v>
      </c>
      <c r="F439" s="34" t="s">
        <v>117</v>
      </c>
      <c r="G439" s="22" t="str">
        <f>$G$7</f>
        <v>CAP_BND</v>
      </c>
      <c r="H439" s="22" t="s">
        <v>40</v>
      </c>
      <c r="I439" s="63">
        <f>IF(N439="",0,N439)</f>
        <v>0</v>
      </c>
      <c r="J439" s="63">
        <f>IF(O439="",0,O439)</f>
        <v>0</v>
      </c>
      <c r="K439" s="63">
        <f>IF(P439="",0,P439)</f>
        <v>0</v>
      </c>
      <c r="L439" s="32"/>
      <c r="M439" s="32"/>
      <c r="N439" s="32" t="s">
        <v>171</v>
      </c>
      <c r="O439" s="32" t="s">
        <v>171</v>
      </c>
      <c r="P439" s="32" t="s">
        <v>171</v>
      </c>
    </row>
    <row r="440" spans="2:16">
      <c r="B440" s="26"/>
      <c r="C440" s="23" t="s">
        <v>92</v>
      </c>
      <c r="D440" s="6" t="str">
        <f t="shared" si="409"/>
        <v xml:space="preserve">\I: </v>
      </c>
      <c r="E440" s="11" t="s">
        <v>71</v>
      </c>
      <c r="F440" s="6" t="str">
        <f>F439</f>
        <v>LT</v>
      </c>
      <c r="G440" s="22" t="str">
        <f>$G$7</f>
        <v>CAP_BND</v>
      </c>
      <c r="H440" t="s">
        <v>41</v>
      </c>
      <c r="I440" s="43">
        <f>IF(SUM(I441:I443)="",0,SUM(I441:I443))</f>
        <v>0</v>
      </c>
      <c r="J440" s="43">
        <f t="shared" ref="J440" si="411">IF(SUM(J441:J443)="",0,SUM(J441:J443))</f>
        <v>0</v>
      </c>
      <c r="K440" s="43">
        <f t="shared" ref="K440" si="412">IF(SUM(K441:K443)="",0,SUM(K441:K443))</f>
        <v>0</v>
      </c>
      <c r="L440" s="32"/>
      <c r="M440" s="32"/>
      <c r="N440" s="32"/>
      <c r="O440" s="32"/>
      <c r="P440" s="32"/>
    </row>
    <row r="441" spans="2:16">
      <c r="B441" s="26">
        <v>14</v>
      </c>
      <c r="C441" s="30" t="s">
        <v>2</v>
      </c>
      <c r="D441" s="6" t="s">
        <v>90</v>
      </c>
      <c r="E441" s="26"/>
      <c r="F441" s="6" t="str">
        <f t="shared" ref="F441:F465" si="413">F440</f>
        <v>LT</v>
      </c>
      <c r="G441" s="6" t="s">
        <v>90</v>
      </c>
      <c r="H441" s="28"/>
      <c r="I441" s="33">
        <f>IF(N441="",0,N441)</f>
        <v>0</v>
      </c>
      <c r="J441" s="33">
        <f t="shared" ref="J441:J443" si="414">IF(O441="",0,O441)</f>
        <v>0</v>
      </c>
      <c r="K441" s="33">
        <f t="shared" ref="K441:K443" si="415">IF(P441="",0,P441)</f>
        <v>0</v>
      </c>
      <c r="L441" s="33"/>
      <c r="M441" s="33"/>
      <c r="N441" s="32" t="s">
        <v>171</v>
      </c>
      <c r="O441" s="32" t="s">
        <v>171</v>
      </c>
      <c r="P441" s="32" t="s">
        <v>171</v>
      </c>
    </row>
    <row r="442" spans="2:16">
      <c r="B442" s="26">
        <v>19</v>
      </c>
      <c r="C442" s="30" t="s">
        <v>99</v>
      </c>
      <c r="D442" s="6" t="s">
        <v>90</v>
      </c>
      <c r="E442" s="26"/>
      <c r="F442" s="6" t="str">
        <f t="shared" si="413"/>
        <v>LT</v>
      </c>
      <c r="G442" s="6" t="s">
        <v>90</v>
      </c>
      <c r="H442" s="28"/>
      <c r="I442" s="33">
        <f t="shared" ref="I442:I443" si="416">IF(N442="",0,N442)</f>
        <v>0</v>
      </c>
      <c r="J442" s="33">
        <f t="shared" si="414"/>
        <v>0</v>
      </c>
      <c r="K442" s="33">
        <f t="shared" si="415"/>
        <v>0</v>
      </c>
      <c r="L442" s="33"/>
      <c r="M442" s="33"/>
      <c r="N442" s="32" t="s">
        <v>171</v>
      </c>
      <c r="O442" s="32" t="s">
        <v>171</v>
      </c>
      <c r="P442" s="32" t="s">
        <v>171</v>
      </c>
    </row>
    <row r="443" spans="2:16">
      <c r="B443" s="26">
        <v>24</v>
      </c>
      <c r="C443" s="30" t="s">
        <v>4</v>
      </c>
      <c r="D443" s="6" t="s">
        <v>90</v>
      </c>
      <c r="E443" s="26"/>
      <c r="F443" s="6" t="str">
        <f t="shared" si="413"/>
        <v>LT</v>
      </c>
      <c r="G443" s="6" t="s">
        <v>90</v>
      </c>
      <c r="H443" s="28"/>
      <c r="I443" s="33">
        <f t="shared" si="416"/>
        <v>0</v>
      </c>
      <c r="J443" s="33">
        <f t="shared" si="414"/>
        <v>0</v>
      </c>
      <c r="K443" s="33">
        <f t="shared" si="415"/>
        <v>0</v>
      </c>
      <c r="L443" s="33"/>
      <c r="M443" s="33"/>
      <c r="N443" s="32" t="s">
        <v>171</v>
      </c>
      <c r="O443" s="32" t="s">
        <v>171</v>
      </c>
      <c r="P443" s="32" t="s">
        <v>171</v>
      </c>
    </row>
    <row r="444" spans="2:16">
      <c r="B444" s="26"/>
      <c r="C444" s="23" t="s">
        <v>92</v>
      </c>
      <c r="D444" s="6" t="str">
        <f>IF(SUM(I444:K444)=0,"\I: ","ELE")</f>
        <v xml:space="preserve">\I: </v>
      </c>
      <c r="E444" s="11" t="s">
        <v>75</v>
      </c>
      <c r="F444" s="6" t="str">
        <f t="shared" si="413"/>
        <v>LT</v>
      </c>
      <c r="G444" s="22" t="str">
        <f>$G$7</f>
        <v>CAP_BND</v>
      </c>
      <c r="H444" t="s">
        <v>45</v>
      </c>
      <c r="I444" s="43">
        <f>IF(SUM(I445:I447)="",0,SUM(I445:I447))</f>
        <v>0</v>
      </c>
      <c r="J444" s="43">
        <f t="shared" ref="J444" si="417">IF(SUM(J445:J447)="",0,SUM(J445:J447))</f>
        <v>0</v>
      </c>
      <c r="K444" s="43">
        <f t="shared" ref="K444" si="418">IF(SUM(K445:K447)="",0,SUM(K445:K447))</f>
        <v>0</v>
      </c>
      <c r="L444" s="32"/>
      <c r="M444" s="32"/>
      <c r="N444" s="32" t="s">
        <v>171</v>
      </c>
      <c r="O444" s="32" t="s">
        <v>171</v>
      </c>
      <c r="P444" s="32"/>
    </row>
    <row r="445" spans="2:16">
      <c r="B445" s="26">
        <v>35</v>
      </c>
      <c r="C445" s="30" t="s">
        <v>2</v>
      </c>
      <c r="D445" s="6" t="s">
        <v>90</v>
      </c>
      <c r="E445" s="26"/>
      <c r="F445" s="6" t="str">
        <f t="shared" si="413"/>
        <v>LT</v>
      </c>
      <c r="G445" s="6" t="s">
        <v>90</v>
      </c>
      <c r="H445" s="28"/>
      <c r="I445" s="33">
        <f>IF(N445="",0,N445)</f>
        <v>0</v>
      </c>
      <c r="J445" s="33">
        <f t="shared" ref="J445:J449" si="419">IF(O445="",0,O445)</f>
        <v>0</v>
      </c>
      <c r="K445" s="33">
        <f t="shared" ref="K445:K449" si="420">IF(P445="",0,P445)</f>
        <v>0</v>
      </c>
      <c r="L445" s="33"/>
      <c r="M445" s="33"/>
      <c r="N445" s="32" t="s">
        <v>171</v>
      </c>
      <c r="O445" s="32" t="s">
        <v>171</v>
      </c>
      <c r="P445" s="32" t="s">
        <v>171</v>
      </c>
    </row>
    <row r="446" spans="2:16">
      <c r="B446" s="26">
        <v>40</v>
      </c>
      <c r="C446" s="30" t="s">
        <v>99</v>
      </c>
      <c r="D446" s="6" t="s">
        <v>90</v>
      </c>
      <c r="E446" s="26"/>
      <c r="F446" s="6" t="str">
        <f t="shared" si="413"/>
        <v>LT</v>
      </c>
      <c r="G446" s="6" t="s">
        <v>90</v>
      </c>
      <c r="H446" s="28"/>
      <c r="I446" s="33">
        <f t="shared" ref="I446:I449" si="421">IF(N446="",0,N446)</f>
        <v>0</v>
      </c>
      <c r="J446" s="33">
        <f t="shared" si="419"/>
        <v>0</v>
      </c>
      <c r="K446" s="33">
        <f t="shared" si="420"/>
        <v>0</v>
      </c>
      <c r="L446" s="33"/>
      <c r="M446" s="33"/>
      <c r="N446" s="32" t="s">
        <v>171</v>
      </c>
      <c r="O446" s="32" t="s">
        <v>171</v>
      </c>
      <c r="P446" s="32" t="s">
        <v>171</v>
      </c>
    </row>
    <row r="447" spans="2:16">
      <c r="B447" s="26">
        <v>45</v>
      </c>
      <c r="C447" s="30" t="s">
        <v>4</v>
      </c>
      <c r="D447" s="6" t="s">
        <v>90</v>
      </c>
      <c r="E447" s="26"/>
      <c r="F447" s="6" t="str">
        <f t="shared" si="413"/>
        <v>LT</v>
      </c>
      <c r="G447" s="6" t="s">
        <v>90</v>
      </c>
      <c r="H447" s="28"/>
      <c r="I447" s="33">
        <f t="shared" si="421"/>
        <v>0</v>
      </c>
      <c r="J447" s="33">
        <f t="shared" si="419"/>
        <v>0</v>
      </c>
      <c r="K447" s="33">
        <f t="shared" si="420"/>
        <v>0</v>
      </c>
      <c r="L447" s="33"/>
      <c r="M447" s="33"/>
      <c r="N447" s="32" t="s">
        <v>171</v>
      </c>
      <c r="O447" s="32" t="s">
        <v>171</v>
      </c>
      <c r="P447" s="32" t="s">
        <v>171</v>
      </c>
    </row>
    <row r="448" spans="2:16">
      <c r="B448" s="31">
        <v>51</v>
      </c>
      <c r="C448" t="s">
        <v>7</v>
      </c>
      <c r="D448" s="6" t="str">
        <f>IF(SUM(I448:K448)=0,"\I: ","ELE")</f>
        <v>ELE</v>
      </c>
      <c r="E448" s="11" t="s">
        <v>76</v>
      </c>
      <c r="F448" s="6" t="str">
        <f t="shared" si="413"/>
        <v>LT</v>
      </c>
      <c r="G448" s="22" t="str">
        <f t="shared" ref="G448:G450" si="422">$G$7</f>
        <v>CAP_BND</v>
      </c>
      <c r="H448" t="s">
        <v>46</v>
      </c>
      <c r="I448" s="63">
        <f t="shared" si="421"/>
        <v>0</v>
      </c>
      <c r="J448" s="63">
        <f t="shared" si="419"/>
        <v>9</v>
      </c>
      <c r="K448" s="63">
        <f t="shared" si="420"/>
        <v>9</v>
      </c>
      <c r="L448" s="32"/>
      <c r="M448" s="32"/>
      <c r="N448" s="32" t="s">
        <v>171</v>
      </c>
      <c r="O448" s="32">
        <v>9</v>
      </c>
      <c r="P448" s="32">
        <v>9</v>
      </c>
    </row>
    <row r="449" spans="2:16">
      <c r="B449" s="26">
        <v>56</v>
      </c>
      <c r="C449" t="s">
        <v>8</v>
      </c>
      <c r="D449" s="6" t="str">
        <f>IF(SUM(I449:K449)=0,"\I: ","ELE")</f>
        <v xml:space="preserve">\I: </v>
      </c>
      <c r="E449" s="11" t="s">
        <v>77</v>
      </c>
      <c r="F449" s="6" t="str">
        <f t="shared" si="413"/>
        <v>LT</v>
      </c>
      <c r="G449" s="22" t="str">
        <f t="shared" si="422"/>
        <v>CAP_BND</v>
      </c>
      <c r="H449" t="s">
        <v>47</v>
      </c>
      <c r="I449" s="63">
        <f t="shared" si="421"/>
        <v>0</v>
      </c>
      <c r="J449" s="63">
        <f t="shared" si="419"/>
        <v>0</v>
      </c>
      <c r="K449" s="63">
        <f t="shared" si="420"/>
        <v>0</v>
      </c>
      <c r="L449" s="32"/>
      <c r="M449" s="32"/>
      <c r="N449" s="32" t="s">
        <v>171</v>
      </c>
      <c r="O449" s="32" t="s">
        <v>171</v>
      </c>
      <c r="P449" s="32" t="s">
        <v>171</v>
      </c>
    </row>
    <row r="450" spans="2:16">
      <c r="B450" s="26"/>
      <c r="C450" s="23" t="s">
        <v>93</v>
      </c>
      <c r="D450" s="6" t="str">
        <f>IF(SUM(I450:K450)=0,"\I: ","ELE")</f>
        <v>ELE</v>
      </c>
      <c r="E450" s="11" t="s">
        <v>78</v>
      </c>
      <c r="F450" s="6" t="str">
        <f t="shared" si="413"/>
        <v>LT</v>
      </c>
      <c r="G450" s="22" t="str">
        <f t="shared" si="422"/>
        <v>CAP_BND</v>
      </c>
      <c r="H450" t="s">
        <v>48</v>
      </c>
      <c r="I450" s="43">
        <f t="shared" ref="I450" si="423">IF(SUM(I451:I453)="",0,SUM(I451:I453))</f>
        <v>883.5</v>
      </c>
      <c r="J450" s="43">
        <f t="shared" ref="J450" si="424">IF(SUM(J451:J453)="",0,SUM(J451:J453))</f>
        <v>603.5</v>
      </c>
      <c r="K450" s="43">
        <f t="shared" ref="K450" si="425">IF(SUM(K451:K453)="",0,SUM(K451:K453))</f>
        <v>603.5</v>
      </c>
      <c r="L450" s="32"/>
      <c r="M450" s="32"/>
      <c r="N450" s="32"/>
      <c r="O450" s="32"/>
      <c r="P450" s="32"/>
    </row>
    <row r="451" spans="2:16">
      <c r="B451" s="26">
        <v>61</v>
      </c>
      <c r="C451" s="29" t="s">
        <v>4</v>
      </c>
      <c r="D451" s="6" t="s">
        <v>90</v>
      </c>
      <c r="E451" s="27"/>
      <c r="F451" s="6" t="str">
        <f t="shared" si="413"/>
        <v>LT</v>
      </c>
      <c r="G451" s="6" t="s">
        <v>90</v>
      </c>
      <c r="H451" s="28"/>
      <c r="I451" s="33">
        <f t="shared" ref="I451:I456" si="426">IF(N451="",0,N451)</f>
        <v>883.5</v>
      </c>
      <c r="J451" s="33">
        <f t="shared" ref="J451:J456" si="427">IF(O451="",0,O451)</f>
        <v>603.5</v>
      </c>
      <c r="K451" s="33">
        <f t="shared" ref="K451:K456" si="428">IF(P451="",0,P451)</f>
        <v>603.5</v>
      </c>
      <c r="L451" s="33"/>
      <c r="M451" s="33"/>
      <c r="N451" s="32">
        <v>883.5</v>
      </c>
      <c r="O451" s="32">
        <v>603.5</v>
      </c>
      <c r="P451" s="32">
        <v>603.5</v>
      </c>
    </row>
    <row r="452" spans="2:16">
      <c r="B452" s="26">
        <v>71</v>
      </c>
      <c r="C452" s="29" t="s">
        <v>10</v>
      </c>
      <c r="D452" s="6" t="s">
        <v>90</v>
      </c>
      <c r="E452" s="27"/>
      <c r="F452" s="6" t="str">
        <f t="shared" si="413"/>
        <v>LT</v>
      </c>
      <c r="G452" s="6" t="s">
        <v>90</v>
      </c>
      <c r="H452" s="28"/>
      <c r="I452" s="33">
        <f t="shared" si="426"/>
        <v>0</v>
      </c>
      <c r="J452" s="33">
        <f t="shared" si="427"/>
        <v>0</v>
      </c>
      <c r="K452" s="33">
        <f t="shared" si="428"/>
        <v>0</v>
      </c>
      <c r="L452" s="33"/>
      <c r="M452" s="33"/>
      <c r="N452" s="32" t="s">
        <v>171</v>
      </c>
      <c r="O452" s="32" t="s">
        <v>171</v>
      </c>
      <c r="P452" s="32" t="s">
        <v>171</v>
      </c>
    </row>
    <row r="453" spans="2:16">
      <c r="B453" s="26">
        <v>76</v>
      </c>
      <c r="C453" s="29" t="s">
        <v>101</v>
      </c>
      <c r="D453" s="6" t="s">
        <v>90</v>
      </c>
      <c r="E453" s="27"/>
      <c r="F453" s="6" t="str">
        <f t="shared" si="413"/>
        <v>LT</v>
      </c>
      <c r="G453" s="6" t="s">
        <v>90</v>
      </c>
      <c r="H453" s="28"/>
      <c r="I453" s="33">
        <f t="shared" si="426"/>
        <v>0</v>
      </c>
      <c r="J453" s="33">
        <f t="shared" si="427"/>
        <v>0</v>
      </c>
      <c r="K453" s="33">
        <f t="shared" si="428"/>
        <v>0</v>
      </c>
      <c r="L453" s="33"/>
      <c r="M453" s="33"/>
      <c r="N453" s="32" t="s">
        <v>171</v>
      </c>
      <c r="O453" s="32" t="s">
        <v>171</v>
      </c>
      <c r="P453" s="32" t="s">
        <v>171</v>
      </c>
    </row>
    <row r="454" spans="2:16">
      <c r="B454" s="26">
        <v>81</v>
      </c>
      <c r="C454" t="s">
        <v>12</v>
      </c>
      <c r="D454" s="6" t="str">
        <f>IF(SUM(I454:K454)=0,"\I: ","ELE")</f>
        <v xml:space="preserve">\I: </v>
      </c>
      <c r="E454" s="11" t="s">
        <v>74</v>
      </c>
      <c r="F454" s="6" t="str">
        <f t="shared" si="413"/>
        <v>LT</v>
      </c>
      <c r="G454" s="22" t="str">
        <f t="shared" ref="G454:G457" si="429">$G$7</f>
        <v>CAP_BND</v>
      </c>
      <c r="H454" t="s">
        <v>44</v>
      </c>
      <c r="I454" s="63">
        <f t="shared" si="426"/>
        <v>0</v>
      </c>
      <c r="J454" s="63">
        <f t="shared" si="427"/>
        <v>0</v>
      </c>
      <c r="K454" s="63">
        <f t="shared" si="428"/>
        <v>0</v>
      </c>
      <c r="L454" s="32"/>
      <c r="M454" s="32"/>
      <c r="N454" s="32" t="s">
        <v>171</v>
      </c>
      <c r="O454" s="32" t="s">
        <v>171</v>
      </c>
      <c r="P454" s="32" t="s">
        <v>171</v>
      </c>
    </row>
    <row r="455" spans="2:16">
      <c r="B455" s="26">
        <v>102</v>
      </c>
      <c r="C455" t="s">
        <v>13</v>
      </c>
      <c r="D455" s="6" t="str">
        <f>IF(SUM(I455:K455)=0,"\I: ","ELE")</f>
        <v>ELE</v>
      </c>
      <c r="E455" s="11" t="s">
        <v>73</v>
      </c>
      <c r="F455" s="6" t="str">
        <f t="shared" si="413"/>
        <v>LT</v>
      </c>
      <c r="G455" s="22" t="str">
        <f t="shared" si="429"/>
        <v>CAP_BND</v>
      </c>
      <c r="H455" t="s">
        <v>43</v>
      </c>
      <c r="I455" s="63">
        <f t="shared" si="426"/>
        <v>580</v>
      </c>
      <c r="J455" s="63">
        <f t="shared" si="427"/>
        <v>580</v>
      </c>
      <c r="K455" s="63">
        <f t="shared" si="428"/>
        <v>580</v>
      </c>
      <c r="L455" s="32"/>
      <c r="M455" s="32"/>
      <c r="N455" s="32">
        <v>580</v>
      </c>
      <c r="O455" s="32">
        <v>580</v>
      </c>
      <c r="P455" s="32">
        <v>580</v>
      </c>
    </row>
    <row r="456" spans="2:16">
      <c r="B456" s="26">
        <v>119</v>
      </c>
      <c r="C456" t="s">
        <v>1</v>
      </c>
      <c r="D456" s="6" t="str">
        <f>IF(SUM(I456:K456)=0,"\I: ","ELE")</f>
        <v xml:space="preserve">\I: </v>
      </c>
      <c r="E456" s="11" t="s">
        <v>68</v>
      </c>
      <c r="F456" s="6" t="str">
        <f t="shared" si="413"/>
        <v>LT</v>
      </c>
      <c r="G456" s="22" t="str">
        <f t="shared" si="429"/>
        <v>CAP_BND</v>
      </c>
      <c r="H456" s="6" t="s">
        <v>38</v>
      </c>
      <c r="I456" s="63">
        <f t="shared" si="426"/>
        <v>0</v>
      </c>
      <c r="J456" s="63">
        <f t="shared" si="427"/>
        <v>0</v>
      </c>
      <c r="K456" s="63">
        <f t="shared" si="428"/>
        <v>0</v>
      </c>
      <c r="L456" s="32"/>
      <c r="M456" s="32"/>
      <c r="N456" s="32" t="s">
        <v>171</v>
      </c>
      <c r="O456" s="32" t="s">
        <v>171</v>
      </c>
      <c r="P456" s="32" t="s">
        <v>171</v>
      </c>
    </row>
    <row r="457" spans="2:16">
      <c r="B457" s="26"/>
      <c r="C457" t="s">
        <v>168</v>
      </c>
      <c r="D457" s="6" t="str">
        <f>IF(SUM(I457:K457)=0,"\I: ","ELE")</f>
        <v xml:space="preserve">\I: </v>
      </c>
      <c r="E457" s="11" t="s">
        <v>69</v>
      </c>
      <c r="F457" s="6" t="str">
        <f t="shared" si="413"/>
        <v>LT</v>
      </c>
      <c r="G457" s="22" t="str">
        <f t="shared" si="429"/>
        <v>CAP_BND</v>
      </c>
      <c r="H457" s="59" t="s">
        <v>39</v>
      </c>
      <c r="I457" s="43">
        <f>IF(SUM(I458:I459)="",0,SUM(I458:I459))</f>
        <v>0</v>
      </c>
      <c r="J457" s="43">
        <f t="shared" ref="J457" si="430">IF(SUM(J458:J459)="",0,SUM(J458:J459))</f>
        <v>0</v>
      </c>
      <c r="K457" s="43">
        <f t="shared" ref="K457" si="431">IF(SUM(K458:K459)="",0,SUM(K458:K459))</f>
        <v>0</v>
      </c>
      <c r="L457" s="32"/>
      <c r="M457" s="32"/>
      <c r="N457" s="32"/>
      <c r="O457" s="32"/>
      <c r="P457" s="32"/>
    </row>
    <row r="458" spans="2:16">
      <c r="B458" s="26">
        <v>124</v>
      </c>
      <c r="C458" t="s">
        <v>3</v>
      </c>
      <c r="D458" s="6" t="s">
        <v>90</v>
      </c>
      <c r="E458" s="11"/>
      <c r="F458" s="6" t="str">
        <f t="shared" si="413"/>
        <v>LT</v>
      </c>
      <c r="G458" s="6" t="s">
        <v>90</v>
      </c>
      <c r="H458" s="6"/>
      <c r="I458" s="33">
        <f t="shared" ref="I458:I465" si="432">IF(N458="",0,N458)</f>
        <v>0</v>
      </c>
      <c r="J458" s="33">
        <f t="shared" ref="J458:J465" si="433">IF(O458="",0,O458)</f>
        <v>0</v>
      </c>
      <c r="K458" s="33">
        <f t="shared" ref="K458:K465" si="434">IF(P458="",0,P458)</f>
        <v>0</v>
      </c>
      <c r="L458" s="32"/>
      <c r="M458" s="32"/>
      <c r="N458" s="32" t="s">
        <v>171</v>
      </c>
      <c r="O458" s="32" t="s">
        <v>171</v>
      </c>
      <c r="P458" s="32" t="s">
        <v>171</v>
      </c>
    </row>
    <row r="459" spans="2:16">
      <c r="B459" s="26">
        <v>129</v>
      </c>
      <c r="C459" t="s">
        <v>4</v>
      </c>
      <c r="D459" s="6" t="s">
        <v>90</v>
      </c>
      <c r="E459" s="11"/>
      <c r="F459" s="6" t="str">
        <f t="shared" si="413"/>
        <v>LT</v>
      </c>
      <c r="G459" s="6" t="s">
        <v>90</v>
      </c>
      <c r="H459" s="6"/>
      <c r="I459" s="33">
        <f t="shared" si="432"/>
        <v>0</v>
      </c>
      <c r="J459" s="33">
        <f t="shared" si="433"/>
        <v>0</v>
      </c>
      <c r="K459" s="33">
        <f t="shared" si="434"/>
        <v>0</v>
      </c>
      <c r="L459" s="32"/>
      <c r="M459" s="32"/>
      <c r="N459" s="32" t="s">
        <v>171</v>
      </c>
      <c r="O459" s="32" t="s">
        <v>171</v>
      </c>
      <c r="P459" s="32" t="s">
        <v>171</v>
      </c>
    </row>
    <row r="460" spans="2:16">
      <c r="B460" s="26">
        <v>135</v>
      </c>
      <c r="C460" s="11" t="s">
        <v>16</v>
      </c>
      <c r="D460" s="6" t="str">
        <f t="shared" ref="D460:D467" si="435">IF(SUM(I460:K460)=0,"\I: ","ELE")</f>
        <v>ELE</v>
      </c>
      <c r="E460" s="11" t="s">
        <v>82</v>
      </c>
      <c r="F460" s="6" t="str">
        <f t="shared" si="413"/>
        <v>LT</v>
      </c>
      <c r="G460" s="22" t="str">
        <f t="shared" ref="G460:G465" si="436">$G$7</f>
        <v>CAP_BND</v>
      </c>
      <c r="H460" s="6" t="s">
        <v>52</v>
      </c>
      <c r="I460" s="63">
        <f t="shared" si="432"/>
        <v>133</v>
      </c>
      <c r="J460" s="63">
        <f t="shared" si="433"/>
        <v>436</v>
      </c>
      <c r="K460" s="63">
        <f t="shared" si="434"/>
        <v>605.03600000000006</v>
      </c>
      <c r="L460" s="32"/>
      <c r="M460" s="32"/>
      <c r="N460" s="32">
        <v>133</v>
      </c>
      <c r="O460" s="32">
        <v>436</v>
      </c>
      <c r="P460" s="32">
        <v>605.03600000000006</v>
      </c>
    </row>
    <row r="461" spans="2:16">
      <c r="B461" s="26">
        <v>140</v>
      </c>
      <c r="C461" s="11" t="s">
        <v>17</v>
      </c>
      <c r="D461" s="6" t="str">
        <f t="shared" si="435"/>
        <v xml:space="preserve">\I: </v>
      </c>
      <c r="E461" s="11" t="s">
        <v>81</v>
      </c>
      <c r="F461" s="6" t="str">
        <f t="shared" si="413"/>
        <v>LT</v>
      </c>
      <c r="G461" s="22" t="str">
        <f t="shared" si="436"/>
        <v>CAP_BND</v>
      </c>
      <c r="H461" s="6" t="s">
        <v>51</v>
      </c>
      <c r="I461" s="63">
        <f t="shared" si="432"/>
        <v>0</v>
      </c>
      <c r="J461" s="63">
        <f t="shared" si="433"/>
        <v>0</v>
      </c>
      <c r="K461" s="63">
        <f t="shared" si="434"/>
        <v>0</v>
      </c>
      <c r="L461" s="32"/>
      <c r="M461" s="32"/>
      <c r="N461" s="32" t="s">
        <v>171</v>
      </c>
      <c r="O461" s="32" t="s">
        <v>171</v>
      </c>
      <c r="P461" s="32" t="s">
        <v>171</v>
      </c>
    </row>
    <row r="462" spans="2:16">
      <c r="B462" s="26">
        <v>145</v>
      </c>
      <c r="C462" s="11" t="s">
        <v>18</v>
      </c>
      <c r="D462" s="6" t="str">
        <f t="shared" si="435"/>
        <v>ELE</v>
      </c>
      <c r="E462" s="11" t="s">
        <v>79</v>
      </c>
      <c r="F462" s="6" t="str">
        <f t="shared" si="413"/>
        <v>LT</v>
      </c>
      <c r="G462" s="22" t="str">
        <f t="shared" si="436"/>
        <v>CAP_BND</v>
      </c>
      <c r="H462" s="6" t="s">
        <v>49</v>
      </c>
      <c r="I462" s="63">
        <f t="shared" si="432"/>
        <v>0</v>
      </c>
      <c r="J462" s="63">
        <f t="shared" si="433"/>
        <v>69</v>
      </c>
      <c r="K462" s="63">
        <f t="shared" si="434"/>
        <v>72.000000000000014</v>
      </c>
      <c r="L462" s="32"/>
      <c r="M462" s="32"/>
      <c r="N462" s="32" t="s">
        <v>171</v>
      </c>
      <c r="O462" s="32">
        <v>69</v>
      </c>
      <c r="P462" s="32">
        <v>72.000000000000014</v>
      </c>
    </row>
    <row r="463" spans="2:16">
      <c r="B463" s="26">
        <v>150</v>
      </c>
      <c r="C463" s="11" t="s">
        <v>19</v>
      </c>
      <c r="D463" s="6" t="str">
        <f t="shared" si="435"/>
        <v xml:space="preserve">\I: </v>
      </c>
      <c r="E463" s="11" t="s">
        <v>80</v>
      </c>
      <c r="F463" s="6" t="str">
        <f t="shared" si="413"/>
        <v>LT</v>
      </c>
      <c r="G463" s="22" t="str">
        <f t="shared" si="436"/>
        <v>CAP_BND</v>
      </c>
      <c r="H463" s="6" t="s">
        <v>50</v>
      </c>
      <c r="I463" s="63">
        <f t="shared" si="432"/>
        <v>0</v>
      </c>
      <c r="J463" s="63">
        <f t="shared" si="433"/>
        <v>0</v>
      </c>
      <c r="K463" s="63">
        <f t="shared" si="434"/>
        <v>0</v>
      </c>
      <c r="L463" s="32"/>
      <c r="M463" s="32"/>
      <c r="N463" s="32" t="s">
        <v>171</v>
      </c>
      <c r="O463" s="32" t="s">
        <v>171</v>
      </c>
      <c r="P463" s="32" t="s">
        <v>171</v>
      </c>
    </row>
    <row r="464" spans="2:16">
      <c r="B464" s="26">
        <v>155</v>
      </c>
      <c r="C464" s="11" t="s">
        <v>20</v>
      </c>
      <c r="D464" s="6" t="str">
        <f t="shared" si="435"/>
        <v xml:space="preserve">\I: </v>
      </c>
      <c r="E464" s="11" t="s">
        <v>72</v>
      </c>
      <c r="F464" s="6" t="str">
        <f t="shared" si="413"/>
        <v>LT</v>
      </c>
      <c r="G464" s="22" t="str">
        <f t="shared" si="436"/>
        <v>CAP_BND</v>
      </c>
      <c r="H464" s="6" t="s">
        <v>42</v>
      </c>
      <c r="I464" s="63">
        <f t="shared" si="432"/>
        <v>0</v>
      </c>
      <c r="J464" s="63">
        <f t="shared" si="433"/>
        <v>0</v>
      </c>
      <c r="K464" s="63">
        <f t="shared" si="434"/>
        <v>0</v>
      </c>
      <c r="L464" s="32"/>
      <c r="M464" s="32"/>
      <c r="N464" s="32" t="s">
        <v>171</v>
      </c>
      <c r="O464" s="32" t="s">
        <v>171</v>
      </c>
      <c r="P464" s="32" t="s">
        <v>171</v>
      </c>
    </row>
    <row r="465" spans="2:16">
      <c r="B465" s="60">
        <v>160</v>
      </c>
      <c r="C465" s="61" t="s">
        <v>21</v>
      </c>
      <c r="D465" s="5" t="str">
        <f t="shared" si="435"/>
        <v xml:space="preserve">\I: </v>
      </c>
      <c r="E465" s="61" t="s">
        <v>170</v>
      </c>
      <c r="F465" s="5" t="str">
        <f t="shared" si="413"/>
        <v>LT</v>
      </c>
      <c r="G465" s="36" t="str">
        <f t="shared" si="436"/>
        <v>CAP_BND</v>
      </c>
      <c r="H465" s="5" t="s">
        <v>169</v>
      </c>
      <c r="I465" s="64">
        <f t="shared" si="432"/>
        <v>0</v>
      </c>
      <c r="J465" s="64">
        <f t="shared" si="433"/>
        <v>0</v>
      </c>
      <c r="K465" s="64">
        <f t="shared" si="434"/>
        <v>0</v>
      </c>
      <c r="L465" s="32"/>
      <c r="M465" s="32"/>
      <c r="N465" s="40" t="s">
        <v>171</v>
      </c>
      <c r="O465" s="40" t="s">
        <v>171</v>
      </c>
      <c r="P465" s="40" t="s">
        <v>171</v>
      </c>
    </row>
    <row r="466" spans="2:16">
      <c r="B466" s="26">
        <v>9</v>
      </c>
      <c r="C466" t="s">
        <v>1</v>
      </c>
      <c r="D466" s="6" t="str">
        <f t="shared" si="435"/>
        <v xml:space="preserve">\I: </v>
      </c>
      <c r="E466" s="11" t="s">
        <v>70</v>
      </c>
      <c r="F466" s="34" t="s">
        <v>118</v>
      </c>
      <c r="G466" s="22" t="str">
        <f>$G$7</f>
        <v>CAP_BND</v>
      </c>
      <c r="H466" s="22" t="s">
        <v>40</v>
      </c>
      <c r="I466" s="63">
        <f>IF(N466="",0,N466)</f>
        <v>0</v>
      </c>
      <c r="J466" s="63">
        <f>IF(O466="",0,O466)</f>
        <v>0</v>
      </c>
      <c r="K466" s="63">
        <f>IF(P466="",0,P466)</f>
        <v>0</v>
      </c>
      <c r="L466" s="32"/>
      <c r="M466" s="32"/>
      <c r="N466" s="32" t="s">
        <v>171</v>
      </c>
      <c r="O466" s="32" t="s">
        <v>171</v>
      </c>
      <c r="P466" s="32" t="s">
        <v>171</v>
      </c>
    </row>
    <row r="467" spans="2:16">
      <c r="B467" s="26"/>
      <c r="C467" s="23" t="s">
        <v>92</v>
      </c>
      <c r="D467" s="6" t="str">
        <f t="shared" si="435"/>
        <v xml:space="preserve">\I: </v>
      </c>
      <c r="E467" s="11" t="s">
        <v>71</v>
      </c>
      <c r="F467" s="6" t="str">
        <f>F466</f>
        <v>LU</v>
      </c>
      <c r="G467" s="22" t="str">
        <f>$G$7</f>
        <v>CAP_BND</v>
      </c>
      <c r="H467" t="s">
        <v>41</v>
      </c>
      <c r="I467" s="43">
        <f>IF(SUM(I468:I470)="",0,SUM(I468:I470))</f>
        <v>0</v>
      </c>
      <c r="J467" s="43">
        <f t="shared" ref="J467" si="437">IF(SUM(J468:J470)="",0,SUM(J468:J470))</f>
        <v>0</v>
      </c>
      <c r="K467" s="43">
        <f t="shared" ref="K467" si="438">IF(SUM(K468:K470)="",0,SUM(K468:K470))</f>
        <v>0</v>
      </c>
      <c r="L467" s="32"/>
      <c r="M467" s="32"/>
      <c r="N467" s="32"/>
      <c r="O467" s="32"/>
      <c r="P467" s="32"/>
    </row>
    <row r="468" spans="2:16">
      <c r="B468" s="26">
        <v>14</v>
      </c>
      <c r="C468" s="30" t="s">
        <v>2</v>
      </c>
      <c r="D468" s="6" t="s">
        <v>90</v>
      </c>
      <c r="E468" s="26"/>
      <c r="F468" s="6" t="str">
        <f t="shared" ref="F468:F492" si="439">F467</f>
        <v>LU</v>
      </c>
      <c r="G468" s="6" t="s">
        <v>90</v>
      </c>
      <c r="H468" s="28"/>
      <c r="I468" s="33">
        <f>IF(N468="",0,N468)</f>
        <v>0</v>
      </c>
      <c r="J468" s="33">
        <f t="shared" ref="J468:J470" si="440">IF(O468="",0,O468)</f>
        <v>0</v>
      </c>
      <c r="K468" s="33">
        <f t="shared" ref="K468:K470" si="441">IF(P468="",0,P468)</f>
        <v>0</v>
      </c>
      <c r="L468" s="33"/>
      <c r="M468" s="33"/>
      <c r="N468" s="32" t="s">
        <v>171</v>
      </c>
      <c r="O468" s="32" t="s">
        <v>171</v>
      </c>
      <c r="P468" s="32" t="s">
        <v>171</v>
      </c>
    </row>
    <row r="469" spans="2:16">
      <c r="B469" s="26">
        <v>19</v>
      </c>
      <c r="C469" s="30" t="s">
        <v>99</v>
      </c>
      <c r="D469" s="6" t="s">
        <v>90</v>
      </c>
      <c r="E469" s="26"/>
      <c r="F469" s="6" t="str">
        <f t="shared" si="439"/>
        <v>LU</v>
      </c>
      <c r="G469" s="6" t="s">
        <v>90</v>
      </c>
      <c r="H469" s="28"/>
      <c r="I469" s="33">
        <f t="shared" ref="I469:I470" si="442">IF(N469="",0,N469)</f>
        <v>0</v>
      </c>
      <c r="J469" s="33">
        <f t="shared" si="440"/>
        <v>0</v>
      </c>
      <c r="K469" s="33">
        <f t="shared" si="441"/>
        <v>0</v>
      </c>
      <c r="L469" s="33"/>
      <c r="M469" s="33"/>
      <c r="N469" s="32" t="s">
        <v>171</v>
      </c>
      <c r="O469" s="32" t="s">
        <v>171</v>
      </c>
      <c r="P469" s="32" t="s">
        <v>171</v>
      </c>
    </row>
    <row r="470" spans="2:16">
      <c r="B470" s="26">
        <v>24</v>
      </c>
      <c r="C470" s="30" t="s">
        <v>4</v>
      </c>
      <c r="D470" s="6" t="s">
        <v>90</v>
      </c>
      <c r="E470" s="26"/>
      <c r="F470" s="6" t="str">
        <f t="shared" si="439"/>
        <v>LU</v>
      </c>
      <c r="G470" s="6" t="s">
        <v>90</v>
      </c>
      <c r="H470" s="28"/>
      <c r="I470" s="33">
        <f t="shared" si="442"/>
        <v>0</v>
      </c>
      <c r="J470" s="33">
        <f t="shared" si="440"/>
        <v>0</v>
      </c>
      <c r="K470" s="33">
        <f t="shared" si="441"/>
        <v>0</v>
      </c>
      <c r="L470" s="33"/>
      <c r="M470" s="33"/>
      <c r="N470" s="32" t="s">
        <v>171</v>
      </c>
      <c r="O470" s="32" t="s">
        <v>171</v>
      </c>
      <c r="P470" s="32" t="s">
        <v>171</v>
      </c>
    </row>
    <row r="471" spans="2:16">
      <c r="B471" s="26"/>
      <c r="C471" s="23" t="s">
        <v>92</v>
      </c>
      <c r="D471" s="6" t="str">
        <f>IF(SUM(I471:K471)=0,"\I: ","ELE")</f>
        <v xml:space="preserve">\I: </v>
      </c>
      <c r="E471" s="11" t="s">
        <v>75</v>
      </c>
      <c r="F471" s="6" t="str">
        <f t="shared" si="439"/>
        <v>LU</v>
      </c>
      <c r="G471" s="22" t="str">
        <f>$G$7</f>
        <v>CAP_BND</v>
      </c>
      <c r="H471" t="s">
        <v>45</v>
      </c>
      <c r="I471" s="43">
        <f>IF(SUM(I472:I474)="",0,SUM(I472:I474))</f>
        <v>0</v>
      </c>
      <c r="J471" s="43">
        <f t="shared" ref="J471" si="443">IF(SUM(J472:J474)="",0,SUM(J472:J474))</f>
        <v>0</v>
      </c>
      <c r="K471" s="43">
        <f t="shared" ref="K471" si="444">IF(SUM(K472:K474)="",0,SUM(K472:K474))</f>
        <v>0</v>
      </c>
      <c r="L471" s="32"/>
      <c r="M471" s="32"/>
      <c r="N471" s="32" t="s">
        <v>171</v>
      </c>
      <c r="O471" s="32" t="s">
        <v>171</v>
      </c>
      <c r="P471" s="32"/>
    </row>
    <row r="472" spans="2:16">
      <c r="B472" s="26">
        <v>35</v>
      </c>
      <c r="C472" s="30" t="s">
        <v>2</v>
      </c>
      <c r="D472" s="6" t="s">
        <v>90</v>
      </c>
      <c r="E472" s="26"/>
      <c r="F472" s="6" t="str">
        <f t="shared" si="439"/>
        <v>LU</v>
      </c>
      <c r="G472" s="6" t="s">
        <v>90</v>
      </c>
      <c r="H472" s="28"/>
      <c r="I472" s="33">
        <f>IF(N472="",0,N472)</f>
        <v>0</v>
      </c>
      <c r="J472" s="33">
        <f t="shared" ref="J472:J476" si="445">IF(O472="",0,O472)</f>
        <v>0</v>
      </c>
      <c r="K472" s="33">
        <f t="shared" ref="K472:K476" si="446">IF(P472="",0,P472)</f>
        <v>0</v>
      </c>
      <c r="L472" s="33"/>
      <c r="M472" s="33"/>
      <c r="N472" s="32" t="s">
        <v>171</v>
      </c>
      <c r="O472" s="32" t="s">
        <v>171</v>
      </c>
      <c r="P472" s="32" t="s">
        <v>171</v>
      </c>
    </row>
    <row r="473" spans="2:16">
      <c r="B473" s="26">
        <v>40</v>
      </c>
      <c r="C473" s="30" t="s">
        <v>99</v>
      </c>
      <c r="D473" s="6" t="s">
        <v>90</v>
      </c>
      <c r="E473" s="26"/>
      <c r="F473" s="6" t="str">
        <f t="shared" si="439"/>
        <v>LU</v>
      </c>
      <c r="G473" s="6" t="s">
        <v>90</v>
      </c>
      <c r="H473" s="28"/>
      <c r="I473" s="33">
        <f t="shared" ref="I473:I476" si="447">IF(N473="",0,N473)</f>
        <v>0</v>
      </c>
      <c r="J473" s="33">
        <f t="shared" si="445"/>
        <v>0</v>
      </c>
      <c r="K473" s="33">
        <f t="shared" si="446"/>
        <v>0</v>
      </c>
      <c r="L473" s="33"/>
      <c r="M473" s="33"/>
      <c r="N473" s="32" t="s">
        <v>171</v>
      </c>
      <c r="O473" s="32" t="s">
        <v>171</v>
      </c>
      <c r="P473" s="32" t="s">
        <v>171</v>
      </c>
    </row>
    <row r="474" spans="2:16">
      <c r="B474" s="26">
        <v>45</v>
      </c>
      <c r="C474" s="30" t="s">
        <v>4</v>
      </c>
      <c r="D474" s="6" t="s">
        <v>90</v>
      </c>
      <c r="E474" s="26"/>
      <c r="F474" s="6" t="str">
        <f t="shared" si="439"/>
        <v>LU</v>
      </c>
      <c r="G474" s="6" t="s">
        <v>90</v>
      </c>
      <c r="H474" s="28"/>
      <c r="I474" s="33">
        <f t="shared" si="447"/>
        <v>0</v>
      </c>
      <c r="J474" s="33">
        <f t="shared" si="445"/>
        <v>0</v>
      </c>
      <c r="K474" s="33">
        <f t="shared" si="446"/>
        <v>0</v>
      </c>
      <c r="L474" s="33"/>
      <c r="M474" s="33"/>
      <c r="N474" s="32" t="s">
        <v>171</v>
      </c>
      <c r="O474" s="32" t="s">
        <v>171</v>
      </c>
      <c r="P474" s="32" t="s">
        <v>171</v>
      </c>
    </row>
    <row r="475" spans="2:16">
      <c r="B475" s="31">
        <v>51</v>
      </c>
      <c r="C475" t="s">
        <v>7</v>
      </c>
      <c r="D475" s="6" t="str">
        <f>IF(SUM(I475:K475)=0,"\I: ","ELE")</f>
        <v>ELE</v>
      </c>
      <c r="E475" s="11" t="s">
        <v>76</v>
      </c>
      <c r="F475" s="6" t="str">
        <f t="shared" si="439"/>
        <v>LU</v>
      </c>
      <c r="G475" s="22" t="str">
        <f t="shared" ref="G475:G477" si="448">$G$7</f>
        <v>CAP_BND</v>
      </c>
      <c r="H475" t="s">
        <v>46</v>
      </c>
      <c r="I475" s="63">
        <f t="shared" si="447"/>
        <v>361</v>
      </c>
      <c r="J475" s="63">
        <f t="shared" si="445"/>
        <v>361</v>
      </c>
      <c r="K475" s="63">
        <f t="shared" si="446"/>
        <v>0</v>
      </c>
      <c r="L475" s="32"/>
      <c r="M475" s="32"/>
      <c r="N475" s="32">
        <v>361</v>
      </c>
      <c r="O475" s="32">
        <v>361</v>
      </c>
      <c r="P475" s="32" t="s">
        <v>171</v>
      </c>
    </row>
    <row r="476" spans="2:16">
      <c r="B476" s="26">
        <v>56</v>
      </c>
      <c r="C476" t="s">
        <v>8</v>
      </c>
      <c r="D476" s="6" t="str">
        <f>IF(SUM(I476:K476)=0,"\I: ","ELE")</f>
        <v>ELE</v>
      </c>
      <c r="E476" s="11" t="s">
        <v>77</v>
      </c>
      <c r="F476" s="6" t="str">
        <f t="shared" si="439"/>
        <v>LU</v>
      </c>
      <c r="G476" s="22" t="str">
        <f t="shared" si="448"/>
        <v>CAP_BND</v>
      </c>
      <c r="H476" t="s">
        <v>47</v>
      </c>
      <c r="I476" s="63">
        <f t="shared" si="447"/>
        <v>9.1999999999999993</v>
      </c>
      <c r="J476" s="63">
        <f t="shared" si="445"/>
        <v>9.1999999999999993</v>
      </c>
      <c r="K476" s="63">
        <f t="shared" si="446"/>
        <v>9.1999999999999993</v>
      </c>
      <c r="L476" s="32"/>
      <c r="M476" s="32"/>
      <c r="N476" s="32">
        <v>9.1999999999999993</v>
      </c>
      <c r="O476" s="32">
        <v>9.1999999999999993</v>
      </c>
      <c r="P476" s="32">
        <v>9.1999999999999993</v>
      </c>
    </row>
    <row r="477" spans="2:16">
      <c r="B477" s="26"/>
      <c r="C477" s="23" t="s">
        <v>93</v>
      </c>
      <c r="D477" s="6" t="str">
        <f>IF(SUM(I477:K477)=0,"\I: ","ELE")</f>
        <v xml:space="preserve">\I: </v>
      </c>
      <c r="E477" s="11" t="s">
        <v>78</v>
      </c>
      <c r="F477" s="6" t="str">
        <f t="shared" si="439"/>
        <v>LU</v>
      </c>
      <c r="G477" s="22" t="str">
        <f t="shared" si="448"/>
        <v>CAP_BND</v>
      </c>
      <c r="H477" t="s">
        <v>48</v>
      </c>
      <c r="I477" s="43">
        <f t="shared" ref="I477" si="449">IF(SUM(I478:I480)="",0,SUM(I478:I480))</f>
        <v>0</v>
      </c>
      <c r="J477" s="43">
        <f t="shared" ref="J477" si="450">IF(SUM(J478:J480)="",0,SUM(J478:J480))</f>
        <v>0</v>
      </c>
      <c r="K477" s="43">
        <f t="shared" ref="K477" si="451">IF(SUM(K478:K480)="",0,SUM(K478:K480))</f>
        <v>0</v>
      </c>
      <c r="L477" s="32"/>
      <c r="M477" s="32"/>
      <c r="N477" s="32"/>
      <c r="O477" s="32"/>
      <c r="P477" s="32"/>
    </row>
    <row r="478" spans="2:16">
      <c r="B478" s="26">
        <v>61</v>
      </c>
      <c r="C478" s="29" t="s">
        <v>4</v>
      </c>
      <c r="D478" s="6" t="s">
        <v>90</v>
      </c>
      <c r="E478" s="27"/>
      <c r="F478" s="6" t="str">
        <f t="shared" si="439"/>
        <v>LU</v>
      </c>
      <c r="G478" s="6" t="s">
        <v>90</v>
      </c>
      <c r="H478" s="28"/>
      <c r="I478" s="33">
        <f t="shared" ref="I478:I483" si="452">IF(N478="",0,N478)</f>
        <v>0</v>
      </c>
      <c r="J478" s="33">
        <f t="shared" ref="J478:J483" si="453">IF(O478="",0,O478)</f>
        <v>0</v>
      </c>
      <c r="K478" s="33">
        <f t="shared" ref="K478:K483" si="454">IF(P478="",0,P478)</f>
        <v>0</v>
      </c>
      <c r="L478" s="33"/>
      <c r="M478" s="33"/>
      <c r="N478" s="32" t="s">
        <v>171</v>
      </c>
      <c r="O478" s="32" t="s">
        <v>171</v>
      </c>
      <c r="P478" s="32" t="s">
        <v>171</v>
      </c>
    </row>
    <row r="479" spans="2:16">
      <c r="B479" s="26">
        <v>71</v>
      </c>
      <c r="C479" s="29" t="s">
        <v>10</v>
      </c>
      <c r="D479" s="6" t="s">
        <v>90</v>
      </c>
      <c r="E479" s="27"/>
      <c r="F479" s="6" t="str">
        <f t="shared" si="439"/>
        <v>LU</v>
      </c>
      <c r="G479" s="6" t="s">
        <v>90</v>
      </c>
      <c r="H479" s="28"/>
      <c r="I479" s="33">
        <f t="shared" si="452"/>
        <v>0</v>
      </c>
      <c r="J479" s="33">
        <f t="shared" si="453"/>
        <v>0</v>
      </c>
      <c r="K479" s="33">
        <f t="shared" si="454"/>
        <v>0</v>
      </c>
      <c r="L479" s="33"/>
      <c r="M479" s="33"/>
      <c r="N479" s="32" t="s">
        <v>171</v>
      </c>
      <c r="O479" s="32" t="s">
        <v>171</v>
      </c>
      <c r="P479" s="32" t="s">
        <v>171</v>
      </c>
    </row>
    <row r="480" spans="2:16">
      <c r="B480" s="26">
        <v>76</v>
      </c>
      <c r="C480" s="29" t="s">
        <v>101</v>
      </c>
      <c r="D480" s="6" t="s">
        <v>90</v>
      </c>
      <c r="E480" s="27"/>
      <c r="F480" s="6" t="str">
        <f t="shared" si="439"/>
        <v>LU</v>
      </c>
      <c r="G480" s="6" t="s">
        <v>90</v>
      </c>
      <c r="H480" s="28"/>
      <c r="I480" s="33">
        <f t="shared" si="452"/>
        <v>0</v>
      </c>
      <c r="J480" s="33">
        <f t="shared" si="453"/>
        <v>0</v>
      </c>
      <c r="K480" s="33">
        <f t="shared" si="454"/>
        <v>0</v>
      </c>
      <c r="L480" s="33"/>
      <c r="M480" s="33"/>
      <c r="N480" s="32" t="s">
        <v>171</v>
      </c>
      <c r="O480" s="32" t="s">
        <v>171</v>
      </c>
      <c r="P480" s="32" t="s">
        <v>171</v>
      </c>
    </row>
    <row r="481" spans="2:16">
      <c r="B481" s="26">
        <v>81</v>
      </c>
      <c r="C481" t="s">
        <v>12</v>
      </c>
      <c r="D481" s="6" t="str">
        <f>IF(SUM(I481:K481)=0,"\I: ","ELE")</f>
        <v>ELE</v>
      </c>
      <c r="E481" s="11" t="s">
        <v>74</v>
      </c>
      <c r="F481" s="6" t="str">
        <f t="shared" si="439"/>
        <v>LU</v>
      </c>
      <c r="G481" s="22" t="str">
        <f t="shared" ref="G481:G484" si="455">$G$7</f>
        <v>CAP_BND</v>
      </c>
      <c r="H481" t="s">
        <v>44</v>
      </c>
      <c r="I481" s="63">
        <f t="shared" si="452"/>
        <v>0.3</v>
      </c>
      <c r="J481" s="63">
        <f t="shared" si="453"/>
        <v>0.3</v>
      </c>
      <c r="K481" s="63">
        <f t="shared" si="454"/>
        <v>0</v>
      </c>
      <c r="L481" s="32"/>
      <c r="M481" s="32"/>
      <c r="N481" s="32">
        <v>0.3</v>
      </c>
      <c r="O481" s="32">
        <v>0.3</v>
      </c>
      <c r="P481" s="32" t="s">
        <v>171</v>
      </c>
    </row>
    <row r="482" spans="2:16">
      <c r="B482" s="26">
        <v>102</v>
      </c>
      <c r="C482" t="s">
        <v>13</v>
      </c>
      <c r="D482" s="6" t="str">
        <f>IF(SUM(I482:K482)=0,"\I: ","ELE")</f>
        <v xml:space="preserve">\I: </v>
      </c>
      <c r="E482" s="11" t="s">
        <v>73</v>
      </c>
      <c r="F482" s="6" t="str">
        <f t="shared" si="439"/>
        <v>LU</v>
      </c>
      <c r="G482" s="22" t="str">
        <f t="shared" si="455"/>
        <v>CAP_BND</v>
      </c>
      <c r="H482" t="s">
        <v>43</v>
      </c>
      <c r="I482" s="63">
        <f t="shared" si="452"/>
        <v>0</v>
      </c>
      <c r="J482" s="63">
        <f t="shared" si="453"/>
        <v>0</v>
      </c>
      <c r="K482" s="63">
        <f t="shared" si="454"/>
        <v>0</v>
      </c>
      <c r="L482" s="32"/>
      <c r="M482" s="32"/>
      <c r="N482" s="32" t="s">
        <v>171</v>
      </c>
      <c r="O482" s="32" t="s">
        <v>171</v>
      </c>
      <c r="P482" s="32" t="s">
        <v>171</v>
      </c>
    </row>
    <row r="483" spans="2:16">
      <c r="B483" s="26">
        <v>119</v>
      </c>
      <c r="C483" t="s">
        <v>1</v>
      </c>
      <c r="D483" s="6" t="str">
        <f>IF(SUM(I483:K483)=0,"\I: ","ELE")</f>
        <v xml:space="preserve">\I: </v>
      </c>
      <c r="E483" s="11" t="s">
        <v>68</v>
      </c>
      <c r="F483" s="6" t="str">
        <f t="shared" si="439"/>
        <v>LU</v>
      </c>
      <c r="G483" s="22" t="str">
        <f t="shared" si="455"/>
        <v>CAP_BND</v>
      </c>
      <c r="H483" s="6" t="s">
        <v>38</v>
      </c>
      <c r="I483" s="63">
        <f t="shared" si="452"/>
        <v>0</v>
      </c>
      <c r="J483" s="63">
        <f t="shared" si="453"/>
        <v>0</v>
      </c>
      <c r="K483" s="63">
        <f t="shared" si="454"/>
        <v>0</v>
      </c>
      <c r="L483" s="32"/>
      <c r="M483" s="32"/>
      <c r="N483" s="32" t="s">
        <v>171</v>
      </c>
      <c r="O483" s="32" t="s">
        <v>171</v>
      </c>
      <c r="P483" s="32" t="s">
        <v>171</v>
      </c>
    </row>
    <row r="484" spans="2:16">
      <c r="B484" s="26"/>
      <c r="C484" t="s">
        <v>168</v>
      </c>
      <c r="D484" s="6" t="str">
        <f>IF(SUM(I484:K484)=0,"\I: ","ELE")</f>
        <v>ELE</v>
      </c>
      <c r="E484" s="11" t="s">
        <v>69</v>
      </c>
      <c r="F484" s="6" t="str">
        <f t="shared" si="439"/>
        <v>LU</v>
      </c>
      <c r="G484" s="22" t="str">
        <f t="shared" si="455"/>
        <v>CAP_BND</v>
      </c>
      <c r="H484" s="59" t="s">
        <v>39</v>
      </c>
      <c r="I484" s="43">
        <f>IF(SUM(I485:I486)="",0,SUM(I485:I486))</f>
        <v>14.7</v>
      </c>
      <c r="J484" s="43">
        <f t="shared" ref="J484" si="456">IF(SUM(J485:J486)="",0,SUM(J485:J486))</f>
        <v>19.399999999999999</v>
      </c>
      <c r="K484" s="43">
        <f t="shared" ref="K484" si="457">IF(SUM(K485:K486)="",0,SUM(K485:K486))</f>
        <v>19.399999999999999</v>
      </c>
      <c r="L484" s="32"/>
      <c r="M484" s="32"/>
      <c r="N484" s="32"/>
      <c r="O484" s="32"/>
      <c r="P484" s="32"/>
    </row>
    <row r="485" spans="2:16">
      <c r="B485" s="26">
        <v>124</v>
      </c>
      <c r="C485" t="s">
        <v>3</v>
      </c>
      <c r="D485" s="6" t="s">
        <v>90</v>
      </c>
      <c r="E485" s="11"/>
      <c r="F485" s="6" t="str">
        <f t="shared" si="439"/>
        <v>LU</v>
      </c>
      <c r="G485" s="6" t="s">
        <v>90</v>
      </c>
      <c r="H485" s="6"/>
      <c r="I485" s="33">
        <f t="shared" ref="I485:I492" si="458">IF(N485="",0,N485)</f>
        <v>14.7</v>
      </c>
      <c r="J485" s="33">
        <f t="shared" ref="J485:J492" si="459">IF(O485="",0,O485)</f>
        <v>19.399999999999999</v>
      </c>
      <c r="K485" s="33">
        <f t="shared" ref="K485:K492" si="460">IF(P485="",0,P485)</f>
        <v>19.399999999999999</v>
      </c>
      <c r="L485" s="32"/>
      <c r="M485" s="32"/>
      <c r="N485" s="32">
        <v>14.7</v>
      </c>
      <c r="O485" s="32">
        <v>19.399999999999999</v>
      </c>
      <c r="P485" s="32">
        <v>19.399999999999999</v>
      </c>
    </row>
    <row r="486" spans="2:16">
      <c r="B486" s="26">
        <v>129</v>
      </c>
      <c r="C486" t="s">
        <v>4</v>
      </c>
      <c r="D486" s="6" t="s">
        <v>90</v>
      </c>
      <c r="E486" s="11"/>
      <c r="F486" s="6" t="str">
        <f t="shared" si="439"/>
        <v>LU</v>
      </c>
      <c r="G486" s="6" t="s">
        <v>90</v>
      </c>
      <c r="H486" s="6"/>
      <c r="I486" s="33">
        <f t="shared" si="458"/>
        <v>0</v>
      </c>
      <c r="J486" s="33">
        <f t="shared" si="459"/>
        <v>0</v>
      </c>
      <c r="K486" s="33">
        <f t="shared" si="460"/>
        <v>0</v>
      </c>
      <c r="L486" s="32"/>
      <c r="M486" s="32"/>
      <c r="N486" s="32" t="s">
        <v>171</v>
      </c>
      <c r="O486" s="32" t="s">
        <v>171</v>
      </c>
      <c r="P486" s="32" t="s">
        <v>171</v>
      </c>
    </row>
    <row r="487" spans="2:16">
      <c r="B487" s="26">
        <v>135</v>
      </c>
      <c r="C487" s="11" t="s">
        <v>16</v>
      </c>
      <c r="D487" s="6" t="str">
        <f t="shared" ref="D487:D494" si="461">IF(SUM(I487:K487)=0,"\I: ","ELE")</f>
        <v>ELE</v>
      </c>
      <c r="E487" s="11" t="s">
        <v>82</v>
      </c>
      <c r="F487" s="6" t="str">
        <f t="shared" si="439"/>
        <v>LU</v>
      </c>
      <c r="G487" s="22" t="str">
        <f t="shared" ref="G487:G492" si="462">$G$7</f>
        <v>CAP_BND</v>
      </c>
      <c r="H487" s="6" t="s">
        <v>52</v>
      </c>
      <c r="I487" s="63">
        <f t="shared" si="458"/>
        <v>44</v>
      </c>
      <c r="J487" s="63">
        <f t="shared" si="459"/>
        <v>64</v>
      </c>
      <c r="K487" s="63">
        <f t="shared" si="460"/>
        <v>120</v>
      </c>
      <c r="L487" s="32"/>
      <c r="M487" s="32"/>
      <c r="N487" s="32">
        <v>44</v>
      </c>
      <c r="O487" s="32">
        <v>64</v>
      </c>
      <c r="P487" s="32">
        <v>120</v>
      </c>
    </row>
    <row r="488" spans="2:16">
      <c r="B488" s="26">
        <v>140</v>
      </c>
      <c r="C488" s="11" t="s">
        <v>17</v>
      </c>
      <c r="D488" s="6" t="str">
        <f t="shared" si="461"/>
        <v xml:space="preserve">\I: </v>
      </c>
      <c r="E488" s="11" t="s">
        <v>81</v>
      </c>
      <c r="F488" s="6" t="str">
        <f t="shared" si="439"/>
        <v>LU</v>
      </c>
      <c r="G488" s="22" t="str">
        <f t="shared" si="462"/>
        <v>CAP_BND</v>
      </c>
      <c r="H488" s="6" t="s">
        <v>51</v>
      </c>
      <c r="I488" s="63">
        <f t="shared" si="458"/>
        <v>0</v>
      </c>
      <c r="J488" s="63">
        <f t="shared" si="459"/>
        <v>0</v>
      </c>
      <c r="K488" s="63">
        <f t="shared" si="460"/>
        <v>0</v>
      </c>
      <c r="L488" s="32"/>
      <c r="M488" s="32"/>
      <c r="N488" s="32" t="s">
        <v>171</v>
      </c>
      <c r="O488" s="32" t="s">
        <v>171</v>
      </c>
      <c r="P488" s="32" t="s">
        <v>171</v>
      </c>
    </row>
    <row r="489" spans="2:16">
      <c r="B489" s="26">
        <v>145</v>
      </c>
      <c r="C489" s="11" t="s">
        <v>18</v>
      </c>
      <c r="D489" s="6" t="str">
        <f t="shared" si="461"/>
        <v>ELE</v>
      </c>
      <c r="E489" s="11" t="s">
        <v>79</v>
      </c>
      <c r="F489" s="6" t="str">
        <f t="shared" si="439"/>
        <v>LU</v>
      </c>
      <c r="G489" s="22" t="str">
        <f t="shared" si="462"/>
        <v>CAP_BND</v>
      </c>
      <c r="H489" s="6" t="s">
        <v>49</v>
      </c>
      <c r="I489" s="63">
        <f t="shared" si="458"/>
        <v>29.000000000000004</v>
      </c>
      <c r="J489" s="63">
        <f t="shared" si="459"/>
        <v>116</v>
      </c>
      <c r="K489" s="63">
        <f t="shared" si="460"/>
        <v>126.99999999999999</v>
      </c>
      <c r="L489" s="32"/>
      <c r="M489" s="32"/>
      <c r="N489" s="32">
        <v>29.000000000000004</v>
      </c>
      <c r="O489" s="32">
        <v>116</v>
      </c>
      <c r="P489" s="32">
        <v>126.99999999999999</v>
      </c>
    </row>
    <row r="490" spans="2:16">
      <c r="B490" s="26">
        <v>150</v>
      </c>
      <c r="C490" s="11" t="s">
        <v>19</v>
      </c>
      <c r="D490" s="6" t="str">
        <f t="shared" si="461"/>
        <v xml:space="preserve">\I: </v>
      </c>
      <c r="E490" s="11" t="s">
        <v>80</v>
      </c>
      <c r="F490" s="6" t="str">
        <f t="shared" si="439"/>
        <v>LU</v>
      </c>
      <c r="G490" s="22" t="str">
        <f t="shared" si="462"/>
        <v>CAP_BND</v>
      </c>
      <c r="H490" s="6" t="s">
        <v>50</v>
      </c>
      <c r="I490" s="63">
        <f t="shared" si="458"/>
        <v>0</v>
      </c>
      <c r="J490" s="63">
        <f t="shared" si="459"/>
        <v>0</v>
      </c>
      <c r="K490" s="63">
        <f t="shared" si="460"/>
        <v>0</v>
      </c>
      <c r="L490" s="32"/>
      <c r="M490" s="32"/>
      <c r="N490" s="32" t="s">
        <v>171</v>
      </c>
      <c r="O490" s="32" t="s">
        <v>171</v>
      </c>
      <c r="P490" s="32" t="s">
        <v>171</v>
      </c>
    </row>
    <row r="491" spans="2:16">
      <c r="B491" s="26">
        <v>155</v>
      </c>
      <c r="C491" s="11" t="s">
        <v>20</v>
      </c>
      <c r="D491" s="6" t="str">
        <f t="shared" si="461"/>
        <v xml:space="preserve">\I: </v>
      </c>
      <c r="E491" s="11" t="s">
        <v>72</v>
      </c>
      <c r="F491" s="6" t="str">
        <f t="shared" si="439"/>
        <v>LU</v>
      </c>
      <c r="G491" s="22" t="str">
        <f t="shared" si="462"/>
        <v>CAP_BND</v>
      </c>
      <c r="H491" s="6" t="s">
        <v>42</v>
      </c>
      <c r="I491" s="63">
        <f t="shared" si="458"/>
        <v>0</v>
      </c>
      <c r="J491" s="63">
        <f t="shared" si="459"/>
        <v>0</v>
      </c>
      <c r="K491" s="63">
        <f t="shared" si="460"/>
        <v>0</v>
      </c>
      <c r="L491" s="32"/>
      <c r="M491" s="32"/>
      <c r="N491" s="32" t="s">
        <v>171</v>
      </c>
      <c r="O491" s="32" t="s">
        <v>171</v>
      </c>
      <c r="P491" s="32" t="s">
        <v>171</v>
      </c>
    </row>
    <row r="492" spans="2:16">
      <c r="B492" s="60">
        <v>160</v>
      </c>
      <c r="C492" s="61" t="s">
        <v>21</v>
      </c>
      <c r="D492" s="5" t="str">
        <f t="shared" si="461"/>
        <v xml:space="preserve">\I: </v>
      </c>
      <c r="E492" s="61" t="s">
        <v>170</v>
      </c>
      <c r="F492" s="5" t="str">
        <f t="shared" si="439"/>
        <v>LU</v>
      </c>
      <c r="G492" s="36" t="str">
        <f t="shared" si="462"/>
        <v>CAP_BND</v>
      </c>
      <c r="H492" s="5" t="s">
        <v>169</v>
      </c>
      <c r="I492" s="64">
        <f t="shared" si="458"/>
        <v>0</v>
      </c>
      <c r="J492" s="64">
        <f t="shared" si="459"/>
        <v>0</v>
      </c>
      <c r="K492" s="64">
        <f t="shared" si="460"/>
        <v>0</v>
      </c>
      <c r="L492" s="32"/>
      <c r="M492" s="32"/>
      <c r="N492" s="40" t="s">
        <v>171</v>
      </c>
      <c r="O492" s="40" t="s">
        <v>171</v>
      </c>
      <c r="P492" s="40" t="s">
        <v>171</v>
      </c>
    </row>
    <row r="493" spans="2:16">
      <c r="B493" s="26">
        <v>9</v>
      </c>
      <c r="C493" t="s">
        <v>1</v>
      </c>
      <c r="D493" s="6" t="str">
        <f t="shared" si="461"/>
        <v xml:space="preserve">\I: </v>
      </c>
      <c r="E493" s="11" t="s">
        <v>70</v>
      </c>
      <c r="F493" s="34" t="s">
        <v>119</v>
      </c>
      <c r="G493" s="22" t="str">
        <f>$G$7</f>
        <v>CAP_BND</v>
      </c>
      <c r="H493" s="22" t="s">
        <v>40</v>
      </c>
      <c r="I493" s="63">
        <f>IF(N493="",0,N493)</f>
        <v>0</v>
      </c>
      <c r="J493" s="63">
        <f>IF(O493="",0,O493)</f>
        <v>0</v>
      </c>
      <c r="K493" s="63">
        <f>IF(P493="",0,P493)</f>
        <v>0</v>
      </c>
      <c r="L493" s="32"/>
      <c r="M493" s="32"/>
      <c r="N493" s="32" t="s">
        <v>171</v>
      </c>
      <c r="O493" s="32" t="s">
        <v>171</v>
      </c>
      <c r="P493" s="32" t="s">
        <v>171</v>
      </c>
    </row>
    <row r="494" spans="2:16">
      <c r="B494" s="26"/>
      <c r="C494" s="23" t="s">
        <v>92</v>
      </c>
      <c r="D494" s="6" t="str">
        <f t="shared" si="461"/>
        <v xml:space="preserve">\I: </v>
      </c>
      <c r="E494" s="11" t="s">
        <v>71</v>
      </c>
      <c r="F494" s="6" t="str">
        <f>F493</f>
        <v>LV</v>
      </c>
      <c r="G494" s="22" t="str">
        <f>$G$7</f>
        <v>CAP_BND</v>
      </c>
      <c r="H494" t="s">
        <v>41</v>
      </c>
      <c r="I494" s="43">
        <f>IF(SUM(I495:I497)="",0,SUM(I495:I497))</f>
        <v>0</v>
      </c>
      <c r="J494" s="43">
        <f t="shared" ref="J494" si="463">IF(SUM(J495:J497)="",0,SUM(J495:J497))</f>
        <v>0</v>
      </c>
      <c r="K494" s="43">
        <f t="shared" ref="K494" si="464">IF(SUM(K495:K497)="",0,SUM(K495:K497))</f>
        <v>0</v>
      </c>
      <c r="L494" s="32"/>
      <c r="M494" s="32"/>
      <c r="N494" s="32"/>
      <c r="O494" s="32"/>
      <c r="P494" s="32"/>
    </row>
    <row r="495" spans="2:16">
      <c r="B495" s="26">
        <v>14</v>
      </c>
      <c r="C495" s="30" t="s">
        <v>2</v>
      </c>
      <c r="D495" s="6" t="s">
        <v>90</v>
      </c>
      <c r="E495" s="26"/>
      <c r="F495" s="6" t="str">
        <f t="shared" ref="F495:F519" si="465">F494</f>
        <v>LV</v>
      </c>
      <c r="G495" s="6" t="s">
        <v>90</v>
      </c>
      <c r="H495" s="28"/>
      <c r="I495" s="33">
        <f>IF(N495="",0,N495)</f>
        <v>0</v>
      </c>
      <c r="J495" s="33">
        <f t="shared" ref="J495:J497" si="466">IF(O495="",0,O495)</f>
        <v>0</v>
      </c>
      <c r="K495" s="33">
        <f t="shared" ref="K495:K497" si="467">IF(P495="",0,P495)</f>
        <v>0</v>
      </c>
      <c r="L495" s="33"/>
      <c r="M495" s="33"/>
      <c r="N495" s="32" t="s">
        <v>171</v>
      </c>
      <c r="O495" s="32" t="s">
        <v>171</v>
      </c>
      <c r="P495" s="32" t="s">
        <v>171</v>
      </c>
    </row>
    <row r="496" spans="2:16">
      <c r="B496" s="26">
        <v>19</v>
      </c>
      <c r="C496" s="30" t="s">
        <v>99</v>
      </c>
      <c r="D496" s="6" t="s">
        <v>90</v>
      </c>
      <c r="E496" s="26"/>
      <c r="F496" s="6" t="str">
        <f t="shared" si="465"/>
        <v>LV</v>
      </c>
      <c r="G496" s="6" t="s">
        <v>90</v>
      </c>
      <c r="H496" s="28"/>
      <c r="I496" s="33">
        <f t="shared" ref="I496:I497" si="468">IF(N496="",0,N496)</f>
        <v>0</v>
      </c>
      <c r="J496" s="33">
        <f t="shared" si="466"/>
        <v>0</v>
      </c>
      <c r="K496" s="33">
        <f t="shared" si="467"/>
        <v>0</v>
      </c>
      <c r="L496" s="33"/>
      <c r="M496" s="33"/>
      <c r="N496" s="32" t="s">
        <v>171</v>
      </c>
      <c r="O496" s="32" t="s">
        <v>171</v>
      </c>
      <c r="P496" s="32" t="s">
        <v>171</v>
      </c>
    </row>
    <row r="497" spans="2:16">
      <c r="B497" s="26">
        <v>24</v>
      </c>
      <c r="C497" s="30" t="s">
        <v>4</v>
      </c>
      <c r="D497" s="6" t="s">
        <v>90</v>
      </c>
      <c r="E497" s="26"/>
      <c r="F497" s="6" t="str">
        <f t="shared" si="465"/>
        <v>LV</v>
      </c>
      <c r="G497" s="6" t="s">
        <v>90</v>
      </c>
      <c r="H497" s="28"/>
      <c r="I497" s="33">
        <f t="shared" si="468"/>
        <v>0</v>
      </c>
      <c r="J497" s="33">
        <f t="shared" si="466"/>
        <v>0</v>
      </c>
      <c r="K497" s="33">
        <f t="shared" si="467"/>
        <v>0</v>
      </c>
      <c r="L497" s="33"/>
      <c r="M497" s="33"/>
      <c r="N497" s="32" t="s">
        <v>171</v>
      </c>
      <c r="O497" s="32" t="s">
        <v>171</v>
      </c>
      <c r="P497" s="32" t="s">
        <v>171</v>
      </c>
    </row>
    <row r="498" spans="2:16">
      <c r="B498" s="26"/>
      <c r="C498" s="23" t="s">
        <v>92</v>
      </c>
      <c r="D498" s="6" t="str">
        <f>IF(SUM(I498:K498)=0,"\I: ","ELE")</f>
        <v xml:space="preserve">\I: </v>
      </c>
      <c r="E498" s="11" t="s">
        <v>75</v>
      </c>
      <c r="F498" s="6" t="str">
        <f t="shared" si="465"/>
        <v>LV</v>
      </c>
      <c r="G498" s="22" t="str">
        <f>$G$7</f>
        <v>CAP_BND</v>
      </c>
      <c r="H498" t="s">
        <v>45</v>
      </c>
      <c r="I498" s="43">
        <f>IF(SUM(I499:I501)="",0,SUM(I499:I501))</f>
        <v>0</v>
      </c>
      <c r="J498" s="43">
        <f t="shared" ref="J498" si="469">IF(SUM(J499:J501)="",0,SUM(J499:J501))</f>
        <v>0</v>
      </c>
      <c r="K498" s="43">
        <f t="shared" ref="K498" si="470">IF(SUM(K499:K501)="",0,SUM(K499:K501))</f>
        <v>0</v>
      </c>
      <c r="L498" s="32"/>
      <c r="M498" s="32"/>
      <c r="N498" s="32" t="s">
        <v>171</v>
      </c>
      <c r="O498" s="32" t="s">
        <v>171</v>
      </c>
      <c r="P498" s="32"/>
    </row>
    <row r="499" spans="2:16">
      <c r="B499" s="26">
        <v>35</v>
      </c>
      <c r="C499" s="30" t="s">
        <v>2</v>
      </c>
      <c r="D499" s="6" t="s">
        <v>90</v>
      </c>
      <c r="E499" s="26"/>
      <c r="F499" s="6" t="str">
        <f t="shared" si="465"/>
        <v>LV</v>
      </c>
      <c r="G499" s="6" t="s">
        <v>90</v>
      </c>
      <c r="H499" s="28"/>
      <c r="I499" s="33">
        <f>IF(N499="",0,N499)</f>
        <v>0</v>
      </c>
      <c r="J499" s="33">
        <f t="shared" ref="J499:J503" si="471">IF(O499="",0,O499)</f>
        <v>0</v>
      </c>
      <c r="K499" s="33">
        <f t="shared" ref="K499:K503" si="472">IF(P499="",0,P499)</f>
        <v>0</v>
      </c>
      <c r="L499" s="33"/>
      <c r="M499" s="33"/>
      <c r="N499" s="32" t="s">
        <v>171</v>
      </c>
      <c r="O499" s="32" t="s">
        <v>171</v>
      </c>
      <c r="P499" s="32" t="s">
        <v>171</v>
      </c>
    </row>
    <row r="500" spans="2:16">
      <c r="B500" s="26">
        <v>40</v>
      </c>
      <c r="C500" s="30" t="s">
        <v>99</v>
      </c>
      <c r="D500" s="6" t="s">
        <v>90</v>
      </c>
      <c r="E500" s="26"/>
      <c r="F500" s="6" t="str">
        <f t="shared" si="465"/>
        <v>LV</v>
      </c>
      <c r="G500" s="6" t="s">
        <v>90</v>
      </c>
      <c r="H500" s="28"/>
      <c r="I500" s="33">
        <f t="shared" ref="I500:I503" si="473">IF(N500="",0,N500)</f>
        <v>0</v>
      </c>
      <c r="J500" s="33">
        <f t="shared" si="471"/>
        <v>0</v>
      </c>
      <c r="K500" s="33">
        <f t="shared" si="472"/>
        <v>0</v>
      </c>
      <c r="L500" s="33"/>
      <c r="M500" s="33"/>
      <c r="N500" s="32" t="s">
        <v>171</v>
      </c>
      <c r="O500" s="32" t="s">
        <v>171</v>
      </c>
      <c r="P500" s="32" t="s">
        <v>171</v>
      </c>
    </row>
    <row r="501" spans="2:16">
      <c r="B501" s="26">
        <v>45</v>
      </c>
      <c r="C501" s="30" t="s">
        <v>4</v>
      </c>
      <c r="D501" s="6" t="s">
        <v>90</v>
      </c>
      <c r="E501" s="26"/>
      <c r="F501" s="6" t="str">
        <f t="shared" si="465"/>
        <v>LV</v>
      </c>
      <c r="G501" s="6" t="s">
        <v>90</v>
      </c>
      <c r="H501" s="28"/>
      <c r="I501" s="33">
        <f t="shared" si="473"/>
        <v>0</v>
      </c>
      <c r="J501" s="33">
        <f t="shared" si="471"/>
        <v>0</v>
      </c>
      <c r="K501" s="33">
        <f t="shared" si="472"/>
        <v>0</v>
      </c>
      <c r="L501" s="33"/>
      <c r="M501" s="33"/>
      <c r="N501" s="32" t="s">
        <v>171</v>
      </c>
      <c r="O501" s="32" t="s">
        <v>171</v>
      </c>
      <c r="P501" s="32" t="s">
        <v>171</v>
      </c>
    </row>
    <row r="502" spans="2:16">
      <c r="B502" s="31">
        <v>51</v>
      </c>
      <c r="C502" t="s">
        <v>7</v>
      </c>
      <c r="D502" s="6" t="str">
        <f>IF(SUM(I502:K502)=0,"\I: ","ELE")</f>
        <v>ELE</v>
      </c>
      <c r="E502" s="11" t="s">
        <v>76</v>
      </c>
      <c r="F502" s="6" t="str">
        <f t="shared" si="465"/>
        <v>LV</v>
      </c>
      <c r="G502" s="22" t="str">
        <f t="shared" ref="G502:G504" si="474">$G$7</f>
        <v>CAP_BND</v>
      </c>
      <c r="H502" t="s">
        <v>46</v>
      </c>
      <c r="I502" s="63">
        <f t="shared" si="473"/>
        <v>48</v>
      </c>
      <c r="J502" s="63">
        <f t="shared" si="471"/>
        <v>48</v>
      </c>
      <c r="K502" s="63">
        <f t="shared" si="472"/>
        <v>48</v>
      </c>
      <c r="L502" s="32"/>
      <c r="M502" s="32"/>
      <c r="N502" s="32">
        <v>48</v>
      </c>
      <c r="O502" s="32">
        <v>48</v>
      </c>
      <c r="P502" s="32">
        <v>48</v>
      </c>
    </row>
    <row r="503" spans="2:16">
      <c r="B503" s="26">
        <v>56</v>
      </c>
      <c r="C503" t="s">
        <v>8</v>
      </c>
      <c r="D503" s="6" t="str">
        <f>IF(SUM(I503:K503)=0,"\I: ","ELE")</f>
        <v xml:space="preserve">\I: </v>
      </c>
      <c r="E503" s="11" t="s">
        <v>77</v>
      </c>
      <c r="F503" s="6" t="str">
        <f t="shared" si="465"/>
        <v>LV</v>
      </c>
      <c r="G503" s="22" t="str">
        <f t="shared" si="474"/>
        <v>CAP_BND</v>
      </c>
      <c r="H503" t="s">
        <v>47</v>
      </c>
      <c r="I503" s="63">
        <f t="shared" si="473"/>
        <v>0</v>
      </c>
      <c r="J503" s="63">
        <f t="shared" si="471"/>
        <v>0</v>
      </c>
      <c r="K503" s="63">
        <f t="shared" si="472"/>
        <v>0</v>
      </c>
      <c r="L503" s="32"/>
      <c r="M503" s="32"/>
      <c r="N503" s="32" t="s">
        <v>171</v>
      </c>
      <c r="O503" s="32" t="s">
        <v>171</v>
      </c>
      <c r="P503" s="32" t="s">
        <v>171</v>
      </c>
    </row>
    <row r="504" spans="2:16">
      <c r="B504" s="26"/>
      <c r="C504" s="23" t="s">
        <v>93</v>
      </c>
      <c r="D504" s="6" t="str">
        <f>IF(SUM(I504:K504)=0,"\I: ","ELE")</f>
        <v xml:space="preserve">\I: </v>
      </c>
      <c r="E504" s="11" t="s">
        <v>78</v>
      </c>
      <c r="F504" s="6" t="str">
        <f t="shared" si="465"/>
        <v>LV</v>
      </c>
      <c r="G504" s="22" t="str">
        <f t="shared" si="474"/>
        <v>CAP_BND</v>
      </c>
      <c r="H504" t="s">
        <v>48</v>
      </c>
      <c r="I504" s="43">
        <f t="shared" ref="I504" si="475">IF(SUM(I505:I507)="",0,SUM(I505:I507))</f>
        <v>0</v>
      </c>
      <c r="J504" s="43">
        <f t="shared" ref="J504" si="476">IF(SUM(J505:J507)="",0,SUM(J505:J507))</f>
        <v>0</v>
      </c>
      <c r="K504" s="43">
        <f t="shared" ref="K504" si="477">IF(SUM(K505:K507)="",0,SUM(K505:K507))</f>
        <v>0</v>
      </c>
      <c r="L504" s="32"/>
      <c r="M504" s="32"/>
      <c r="N504" s="32"/>
      <c r="O504" s="32"/>
      <c r="P504" s="32"/>
    </row>
    <row r="505" spans="2:16">
      <c r="B505" s="26">
        <v>61</v>
      </c>
      <c r="C505" s="29" t="s">
        <v>4</v>
      </c>
      <c r="D505" s="6" t="s">
        <v>90</v>
      </c>
      <c r="E505" s="27"/>
      <c r="F505" s="6" t="str">
        <f t="shared" si="465"/>
        <v>LV</v>
      </c>
      <c r="G505" s="6" t="s">
        <v>90</v>
      </c>
      <c r="H505" s="28"/>
      <c r="I505" s="33">
        <f t="shared" ref="I505:I510" si="478">IF(N505="",0,N505)</f>
        <v>0</v>
      </c>
      <c r="J505" s="33">
        <f t="shared" ref="J505:J510" si="479">IF(O505="",0,O505)</f>
        <v>0</v>
      </c>
      <c r="K505" s="33">
        <f t="shared" ref="K505:K510" si="480">IF(P505="",0,P505)</f>
        <v>0</v>
      </c>
      <c r="L505" s="33"/>
      <c r="M505" s="33"/>
      <c r="N505" s="32" t="s">
        <v>171</v>
      </c>
      <c r="O505" s="32" t="s">
        <v>171</v>
      </c>
      <c r="P505" s="32" t="s">
        <v>171</v>
      </c>
    </row>
    <row r="506" spans="2:16">
      <c r="B506" s="26">
        <v>71</v>
      </c>
      <c r="C506" s="29" t="s">
        <v>10</v>
      </c>
      <c r="D506" s="6" t="s">
        <v>90</v>
      </c>
      <c r="E506" s="27"/>
      <c r="F506" s="6" t="str">
        <f t="shared" si="465"/>
        <v>LV</v>
      </c>
      <c r="G506" s="6" t="s">
        <v>90</v>
      </c>
      <c r="H506" s="28"/>
      <c r="I506" s="33">
        <f t="shared" si="478"/>
        <v>0</v>
      </c>
      <c r="J506" s="33">
        <f t="shared" si="479"/>
        <v>0</v>
      </c>
      <c r="K506" s="33">
        <f t="shared" si="480"/>
        <v>0</v>
      </c>
      <c r="L506" s="33"/>
      <c r="M506" s="33"/>
      <c r="N506" s="32" t="s">
        <v>171</v>
      </c>
      <c r="O506" s="32" t="s">
        <v>171</v>
      </c>
      <c r="P506" s="32" t="s">
        <v>171</v>
      </c>
    </row>
    <row r="507" spans="2:16">
      <c r="B507" s="26">
        <v>76</v>
      </c>
      <c r="C507" s="29" t="s">
        <v>101</v>
      </c>
      <c r="D507" s="6" t="s">
        <v>90</v>
      </c>
      <c r="E507" s="27"/>
      <c r="F507" s="6" t="str">
        <f t="shared" si="465"/>
        <v>LV</v>
      </c>
      <c r="G507" s="6" t="s">
        <v>90</v>
      </c>
      <c r="H507" s="28"/>
      <c r="I507" s="33">
        <f t="shared" si="478"/>
        <v>0</v>
      </c>
      <c r="J507" s="33">
        <f t="shared" si="479"/>
        <v>0</v>
      </c>
      <c r="K507" s="33">
        <f t="shared" si="480"/>
        <v>0</v>
      </c>
      <c r="L507" s="33"/>
      <c r="M507" s="33"/>
      <c r="N507" s="32" t="s">
        <v>171</v>
      </c>
      <c r="O507" s="32" t="s">
        <v>171</v>
      </c>
      <c r="P507" s="32" t="s">
        <v>171</v>
      </c>
    </row>
    <row r="508" spans="2:16">
      <c r="B508" s="26">
        <v>81</v>
      </c>
      <c r="C508" t="s">
        <v>12</v>
      </c>
      <c r="D508" s="6" t="str">
        <f>IF(SUM(I508:K508)=0,"\I: ","ELE")</f>
        <v>ELE</v>
      </c>
      <c r="E508" s="11" t="s">
        <v>74</v>
      </c>
      <c r="F508" s="6" t="str">
        <f t="shared" si="465"/>
        <v>LV</v>
      </c>
      <c r="G508" s="22" t="str">
        <f t="shared" ref="G508:G511" si="481">$G$7</f>
        <v>CAP_BND</v>
      </c>
      <c r="H508" t="s">
        <v>44</v>
      </c>
      <c r="I508" s="63">
        <f t="shared" si="478"/>
        <v>1.2</v>
      </c>
      <c r="J508" s="63">
        <f t="shared" si="479"/>
        <v>1.2</v>
      </c>
      <c r="K508" s="63">
        <f t="shared" si="480"/>
        <v>0</v>
      </c>
      <c r="L508" s="32"/>
      <c r="M508" s="32"/>
      <c r="N508" s="32">
        <v>1.2</v>
      </c>
      <c r="O508" s="32">
        <v>1.2</v>
      </c>
      <c r="P508" s="32" t="s">
        <v>171</v>
      </c>
    </row>
    <row r="509" spans="2:16">
      <c r="B509" s="26">
        <v>102</v>
      </c>
      <c r="C509" t="s">
        <v>13</v>
      </c>
      <c r="D509" s="6" t="str">
        <f>IF(SUM(I509:K509)=0,"\I: ","ELE")</f>
        <v xml:space="preserve">\I: </v>
      </c>
      <c r="E509" s="11" t="s">
        <v>73</v>
      </c>
      <c r="F509" s="6" t="str">
        <f t="shared" si="465"/>
        <v>LV</v>
      </c>
      <c r="G509" s="22" t="str">
        <f t="shared" si="481"/>
        <v>CAP_BND</v>
      </c>
      <c r="H509" t="s">
        <v>43</v>
      </c>
      <c r="I509" s="63">
        <f t="shared" si="478"/>
        <v>0</v>
      </c>
      <c r="J509" s="63">
        <f t="shared" si="479"/>
        <v>0</v>
      </c>
      <c r="K509" s="63">
        <f t="shared" si="480"/>
        <v>0</v>
      </c>
      <c r="L509" s="32"/>
      <c r="M509" s="32"/>
      <c r="N509" s="32" t="s">
        <v>171</v>
      </c>
      <c r="O509" s="32" t="s">
        <v>171</v>
      </c>
      <c r="P509" s="32" t="s">
        <v>171</v>
      </c>
    </row>
    <row r="510" spans="2:16">
      <c r="B510" s="26">
        <v>119</v>
      </c>
      <c r="C510" t="s">
        <v>1</v>
      </c>
      <c r="D510" s="6" t="str">
        <f>IF(SUM(I510:K510)=0,"\I: ","ELE")</f>
        <v xml:space="preserve">\I: </v>
      </c>
      <c r="E510" s="11" t="s">
        <v>68</v>
      </c>
      <c r="F510" s="6" t="str">
        <f t="shared" si="465"/>
        <v>LV</v>
      </c>
      <c r="G510" s="22" t="str">
        <f t="shared" si="481"/>
        <v>CAP_BND</v>
      </c>
      <c r="H510" s="6" t="s">
        <v>38</v>
      </c>
      <c r="I510" s="63">
        <f t="shared" si="478"/>
        <v>0</v>
      </c>
      <c r="J510" s="63">
        <f t="shared" si="479"/>
        <v>0</v>
      </c>
      <c r="K510" s="63">
        <f t="shared" si="480"/>
        <v>0</v>
      </c>
      <c r="L510" s="32"/>
      <c r="M510" s="32"/>
      <c r="N510" s="32" t="s">
        <v>171</v>
      </c>
      <c r="O510" s="32" t="s">
        <v>171</v>
      </c>
      <c r="P510" s="32" t="s">
        <v>171</v>
      </c>
    </row>
    <row r="511" spans="2:16">
      <c r="B511" s="26"/>
      <c r="C511" t="s">
        <v>168</v>
      </c>
      <c r="D511" s="6" t="str">
        <f>IF(SUM(I511:K511)=0,"\I: ","ELE")</f>
        <v xml:space="preserve">\I: </v>
      </c>
      <c r="E511" s="11" t="s">
        <v>69</v>
      </c>
      <c r="F511" s="6" t="str">
        <f t="shared" si="465"/>
        <v>LV</v>
      </c>
      <c r="G511" s="22" t="str">
        <f t="shared" si="481"/>
        <v>CAP_BND</v>
      </c>
      <c r="H511" s="59" t="s">
        <v>39</v>
      </c>
      <c r="I511" s="43">
        <f>IF(SUM(I512:I513)="",0,SUM(I512:I513))</f>
        <v>0</v>
      </c>
      <c r="J511" s="43">
        <f t="shared" ref="J511" si="482">IF(SUM(J512:J513)="",0,SUM(J512:J513))</f>
        <v>0</v>
      </c>
      <c r="K511" s="43">
        <f t="shared" ref="K511" si="483">IF(SUM(K512:K513)="",0,SUM(K512:K513))</f>
        <v>0</v>
      </c>
      <c r="L511" s="32"/>
      <c r="M511" s="32"/>
      <c r="N511" s="32"/>
      <c r="O511" s="32"/>
      <c r="P511" s="32"/>
    </row>
    <row r="512" spans="2:16">
      <c r="B512" s="26">
        <v>124</v>
      </c>
      <c r="C512" t="s">
        <v>3</v>
      </c>
      <c r="D512" s="6" t="s">
        <v>90</v>
      </c>
      <c r="E512" s="11"/>
      <c r="F512" s="6" t="str">
        <f t="shared" si="465"/>
        <v>LV</v>
      </c>
      <c r="G512" s="6" t="s">
        <v>90</v>
      </c>
      <c r="H512" s="6"/>
      <c r="I512" s="33">
        <f t="shared" ref="I512:I519" si="484">IF(N512="",0,N512)</f>
        <v>0</v>
      </c>
      <c r="J512" s="33">
        <f t="shared" ref="J512:J519" si="485">IF(O512="",0,O512)</f>
        <v>0</v>
      </c>
      <c r="K512" s="33">
        <f t="shared" ref="K512:K519" si="486">IF(P512="",0,P512)</f>
        <v>0</v>
      </c>
      <c r="L512" s="32"/>
      <c r="M512" s="32"/>
      <c r="N512" s="32" t="s">
        <v>171</v>
      </c>
      <c r="O512" s="32" t="s">
        <v>171</v>
      </c>
      <c r="P512" s="32" t="s">
        <v>171</v>
      </c>
    </row>
    <row r="513" spans="2:16">
      <c r="B513" s="26">
        <v>129</v>
      </c>
      <c r="C513" t="s">
        <v>4</v>
      </c>
      <c r="D513" s="6" t="s">
        <v>90</v>
      </c>
      <c r="E513" s="11"/>
      <c r="F513" s="6" t="str">
        <f t="shared" si="465"/>
        <v>LV</v>
      </c>
      <c r="G513" s="6" t="s">
        <v>90</v>
      </c>
      <c r="H513" s="6"/>
      <c r="I513" s="33">
        <f t="shared" si="484"/>
        <v>0</v>
      </c>
      <c r="J513" s="33">
        <f t="shared" si="485"/>
        <v>0</v>
      </c>
      <c r="K513" s="33">
        <f t="shared" si="486"/>
        <v>0</v>
      </c>
      <c r="L513" s="32"/>
      <c r="M513" s="32"/>
      <c r="N513" s="32" t="s">
        <v>171</v>
      </c>
      <c r="O513" s="32" t="s">
        <v>171</v>
      </c>
      <c r="P513" s="32" t="s">
        <v>171</v>
      </c>
    </row>
    <row r="514" spans="2:16">
      <c r="B514" s="26">
        <v>135</v>
      </c>
      <c r="C514" s="11" t="s">
        <v>16</v>
      </c>
      <c r="D514" s="6" t="str">
        <f t="shared" ref="D514:D521" si="487">IF(SUM(I514:K514)=0,"\I: ","ELE")</f>
        <v>ELE</v>
      </c>
      <c r="E514" s="11" t="s">
        <v>82</v>
      </c>
      <c r="F514" s="6" t="str">
        <f t="shared" si="465"/>
        <v>LV</v>
      </c>
      <c r="G514" s="22" t="str">
        <f t="shared" ref="G514:G519" si="488">$G$7</f>
        <v>CAP_BND</v>
      </c>
      <c r="H514" s="6" t="s">
        <v>52</v>
      </c>
      <c r="I514" s="63">
        <f t="shared" si="484"/>
        <v>30</v>
      </c>
      <c r="J514" s="63">
        <f t="shared" si="485"/>
        <v>69</v>
      </c>
      <c r="K514" s="63">
        <f t="shared" si="486"/>
        <v>120.00000000000001</v>
      </c>
      <c r="L514" s="32"/>
      <c r="M514" s="32"/>
      <c r="N514" s="32">
        <v>30</v>
      </c>
      <c r="O514" s="32">
        <v>69</v>
      </c>
      <c r="P514" s="32">
        <v>120.00000000000001</v>
      </c>
    </row>
    <row r="515" spans="2:16">
      <c r="B515" s="26">
        <v>140</v>
      </c>
      <c r="C515" s="11" t="s">
        <v>17</v>
      </c>
      <c r="D515" s="6" t="str">
        <f t="shared" si="487"/>
        <v xml:space="preserve">\I: </v>
      </c>
      <c r="E515" s="11" t="s">
        <v>81</v>
      </c>
      <c r="F515" s="6" t="str">
        <f t="shared" si="465"/>
        <v>LV</v>
      </c>
      <c r="G515" s="22" t="str">
        <f t="shared" si="488"/>
        <v>CAP_BND</v>
      </c>
      <c r="H515" s="6" t="s">
        <v>51</v>
      </c>
      <c r="I515" s="63">
        <f t="shared" si="484"/>
        <v>0</v>
      </c>
      <c r="J515" s="63">
        <f t="shared" si="485"/>
        <v>0</v>
      </c>
      <c r="K515" s="63">
        <f t="shared" si="486"/>
        <v>0</v>
      </c>
      <c r="L515" s="32"/>
      <c r="M515" s="32"/>
      <c r="N515" s="32" t="s">
        <v>171</v>
      </c>
      <c r="O515" s="32" t="s">
        <v>171</v>
      </c>
      <c r="P515" s="32" t="s">
        <v>171</v>
      </c>
    </row>
    <row r="516" spans="2:16">
      <c r="B516" s="26">
        <v>145</v>
      </c>
      <c r="C516" s="11" t="s">
        <v>18</v>
      </c>
      <c r="D516" s="6" t="str">
        <f t="shared" si="487"/>
        <v>ELE</v>
      </c>
      <c r="E516" s="11" t="s">
        <v>79</v>
      </c>
      <c r="F516" s="6" t="str">
        <f t="shared" si="465"/>
        <v>LV</v>
      </c>
      <c r="G516" s="22" t="str">
        <f t="shared" si="488"/>
        <v>CAP_BND</v>
      </c>
      <c r="H516" s="6" t="s">
        <v>49</v>
      </c>
      <c r="I516" s="63">
        <f t="shared" si="484"/>
        <v>0</v>
      </c>
      <c r="J516" s="63">
        <f t="shared" si="485"/>
        <v>1.5</v>
      </c>
      <c r="K516" s="63">
        <f t="shared" si="486"/>
        <v>1.5</v>
      </c>
      <c r="L516" s="32"/>
      <c r="M516" s="32"/>
      <c r="N516" s="32" t="s">
        <v>171</v>
      </c>
      <c r="O516" s="32">
        <v>1.5</v>
      </c>
      <c r="P516" s="32">
        <v>1.5</v>
      </c>
    </row>
    <row r="517" spans="2:16">
      <c r="B517" s="26">
        <v>150</v>
      </c>
      <c r="C517" s="11" t="s">
        <v>19</v>
      </c>
      <c r="D517" s="6" t="str">
        <f t="shared" si="487"/>
        <v xml:space="preserve">\I: </v>
      </c>
      <c r="E517" s="11" t="s">
        <v>80</v>
      </c>
      <c r="F517" s="6" t="str">
        <f t="shared" si="465"/>
        <v>LV</v>
      </c>
      <c r="G517" s="22" t="str">
        <f t="shared" si="488"/>
        <v>CAP_BND</v>
      </c>
      <c r="H517" s="6" t="s">
        <v>50</v>
      </c>
      <c r="I517" s="63">
        <f t="shared" si="484"/>
        <v>0</v>
      </c>
      <c r="J517" s="63">
        <f t="shared" si="485"/>
        <v>0</v>
      </c>
      <c r="K517" s="63">
        <f t="shared" si="486"/>
        <v>0</v>
      </c>
      <c r="L517" s="32"/>
      <c r="M517" s="32"/>
      <c r="N517" s="32" t="s">
        <v>171</v>
      </c>
      <c r="O517" s="32" t="s">
        <v>171</v>
      </c>
      <c r="P517" s="32" t="s">
        <v>171</v>
      </c>
    </row>
    <row r="518" spans="2:16">
      <c r="B518" s="26">
        <v>155</v>
      </c>
      <c r="C518" s="11" t="s">
        <v>20</v>
      </c>
      <c r="D518" s="6" t="str">
        <f t="shared" si="487"/>
        <v xml:space="preserve">\I: </v>
      </c>
      <c r="E518" s="11" t="s">
        <v>72</v>
      </c>
      <c r="F518" s="6" t="str">
        <f t="shared" si="465"/>
        <v>LV</v>
      </c>
      <c r="G518" s="22" t="str">
        <f t="shared" si="488"/>
        <v>CAP_BND</v>
      </c>
      <c r="H518" s="6" t="s">
        <v>42</v>
      </c>
      <c r="I518" s="63">
        <f t="shared" si="484"/>
        <v>0</v>
      </c>
      <c r="J518" s="63">
        <f t="shared" si="485"/>
        <v>0</v>
      </c>
      <c r="K518" s="63">
        <f t="shared" si="486"/>
        <v>0</v>
      </c>
      <c r="L518" s="32"/>
      <c r="M518" s="32"/>
      <c r="N518" s="32" t="s">
        <v>171</v>
      </c>
      <c r="O518" s="32" t="s">
        <v>171</v>
      </c>
      <c r="P518" s="32" t="s">
        <v>171</v>
      </c>
    </row>
    <row r="519" spans="2:16">
      <c r="B519" s="60">
        <v>160</v>
      </c>
      <c r="C519" s="61" t="s">
        <v>21</v>
      </c>
      <c r="D519" s="5" t="str">
        <f t="shared" si="487"/>
        <v xml:space="preserve">\I: </v>
      </c>
      <c r="E519" s="61" t="s">
        <v>170</v>
      </c>
      <c r="F519" s="5" t="str">
        <f t="shared" si="465"/>
        <v>LV</v>
      </c>
      <c r="G519" s="36" t="str">
        <f t="shared" si="488"/>
        <v>CAP_BND</v>
      </c>
      <c r="H519" s="5" t="s">
        <v>169</v>
      </c>
      <c r="I519" s="64">
        <f t="shared" si="484"/>
        <v>0</v>
      </c>
      <c r="J519" s="64">
        <f t="shared" si="485"/>
        <v>0</v>
      </c>
      <c r="K519" s="64">
        <f t="shared" si="486"/>
        <v>0</v>
      </c>
      <c r="L519" s="32"/>
      <c r="M519" s="32"/>
      <c r="N519" s="40" t="s">
        <v>171</v>
      </c>
      <c r="O519" s="40" t="s">
        <v>171</v>
      </c>
      <c r="P519" s="40" t="s">
        <v>171</v>
      </c>
    </row>
    <row r="520" spans="2:16">
      <c r="B520" s="26">
        <v>9</v>
      </c>
      <c r="C520" t="s">
        <v>1</v>
      </c>
      <c r="D520" s="6" t="str">
        <f t="shared" si="487"/>
        <v xml:space="preserve">\I: </v>
      </c>
      <c r="E520" s="11" t="s">
        <v>70</v>
      </c>
      <c r="F520" s="34" t="s">
        <v>120</v>
      </c>
      <c r="G520" s="22" t="str">
        <f>$G$7</f>
        <v>CAP_BND</v>
      </c>
      <c r="H520" s="22" t="s">
        <v>40</v>
      </c>
      <c r="I520" s="63">
        <f>IF(N520="",0,N520)</f>
        <v>0</v>
      </c>
      <c r="J520" s="63">
        <f>IF(O520="",0,O520)</f>
        <v>0</v>
      </c>
      <c r="K520" s="63">
        <f>IF(P520="",0,P520)</f>
        <v>0</v>
      </c>
      <c r="L520" s="32"/>
      <c r="M520" s="32"/>
      <c r="N520" s="32" t="s">
        <v>171</v>
      </c>
      <c r="O520" s="32" t="s">
        <v>171</v>
      </c>
      <c r="P520" s="32" t="s">
        <v>171</v>
      </c>
    </row>
    <row r="521" spans="2:16">
      <c r="B521" s="26"/>
      <c r="C521" s="23" t="s">
        <v>92</v>
      </c>
      <c r="D521" s="6" t="str">
        <f t="shared" si="487"/>
        <v xml:space="preserve">\I: </v>
      </c>
      <c r="E521" s="11" t="s">
        <v>71</v>
      </c>
      <c r="F521" s="6" t="str">
        <f>F520</f>
        <v>MT</v>
      </c>
      <c r="G521" s="22" t="str">
        <f>$G$7</f>
        <v>CAP_BND</v>
      </c>
      <c r="H521" t="s">
        <v>41</v>
      </c>
      <c r="I521" s="43">
        <f>IF(SUM(I522:I524)="",0,SUM(I522:I524))</f>
        <v>0</v>
      </c>
      <c r="J521" s="43">
        <f t="shared" ref="J521" si="489">IF(SUM(J522:J524)="",0,SUM(J522:J524))</f>
        <v>0</v>
      </c>
      <c r="K521" s="43">
        <f t="shared" ref="K521" si="490">IF(SUM(K522:K524)="",0,SUM(K522:K524))</f>
        <v>0</v>
      </c>
      <c r="L521" s="32"/>
      <c r="M521" s="32"/>
      <c r="N521" s="32"/>
      <c r="O521" s="32"/>
      <c r="P521" s="32"/>
    </row>
    <row r="522" spans="2:16">
      <c r="B522" s="26">
        <v>14</v>
      </c>
      <c r="C522" s="30" t="s">
        <v>2</v>
      </c>
      <c r="D522" s="6" t="s">
        <v>90</v>
      </c>
      <c r="E522" s="26"/>
      <c r="F522" s="6" t="str">
        <f t="shared" ref="F522:F546" si="491">F521</f>
        <v>MT</v>
      </c>
      <c r="G522" s="6" t="s">
        <v>90</v>
      </c>
      <c r="H522" s="28"/>
      <c r="I522" s="33">
        <f>IF(N522="",0,N522)</f>
        <v>0</v>
      </c>
      <c r="J522" s="33">
        <f t="shared" ref="J522:J524" si="492">IF(O522="",0,O522)</f>
        <v>0</v>
      </c>
      <c r="K522" s="33">
        <f t="shared" ref="K522:K524" si="493">IF(P522="",0,P522)</f>
        <v>0</v>
      </c>
      <c r="L522" s="33"/>
      <c r="M522" s="33"/>
      <c r="N522" s="32" t="s">
        <v>171</v>
      </c>
      <c r="O522" s="32" t="s">
        <v>171</v>
      </c>
      <c r="P522" s="32" t="s">
        <v>171</v>
      </c>
    </row>
    <row r="523" spans="2:16">
      <c r="B523" s="26">
        <v>19</v>
      </c>
      <c r="C523" s="30" t="s">
        <v>99</v>
      </c>
      <c r="D523" s="6" t="s">
        <v>90</v>
      </c>
      <c r="E523" s="26"/>
      <c r="F523" s="6" t="str">
        <f t="shared" si="491"/>
        <v>MT</v>
      </c>
      <c r="G523" s="6" t="s">
        <v>90</v>
      </c>
      <c r="H523" s="28"/>
      <c r="I523" s="33">
        <f t="shared" ref="I523:I524" si="494">IF(N523="",0,N523)</f>
        <v>0</v>
      </c>
      <c r="J523" s="33">
        <f t="shared" si="492"/>
        <v>0</v>
      </c>
      <c r="K523" s="33">
        <f t="shared" si="493"/>
        <v>0</v>
      </c>
      <c r="L523" s="33"/>
      <c r="M523" s="33"/>
      <c r="N523" s="32" t="s">
        <v>171</v>
      </c>
      <c r="O523" s="32" t="s">
        <v>171</v>
      </c>
      <c r="P523" s="32" t="s">
        <v>171</v>
      </c>
    </row>
    <row r="524" spans="2:16">
      <c r="B524" s="26">
        <v>24</v>
      </c>
      <c r="C524" s="30" t="s">
        <v>4</v>
      </c>
      <c r="D524" s="6" t="s">
        <v>90</v>
      </c>
      <c r="E524" s="26"/>
      <c r="F524" s="6" t="str">
        <f t="shared" si="491"/>
        <v>MT</v>
      </c>
      <c r="G524" s="6" t="s">
        <v>90</v>
      </c>
      <c r="H524" s="28"/>
      <c r="I524" s="33">
        <f t="shared" si="494"/>
        <v>0</v>
      </c>
      <c r="J524" s="33">
        <f t="shared" si="492"/>
        <v>0</v>
      </c>
      <c r="K524" s="33">
        <f t="shared" si="493"/>
        <v>0</v>
      </c>
      <c r="L524" s="33"/>
      <c r="M524" s="33"/>
      <c r="N524" s="32" t="s">
        <v>171</v>
      </c>
      <c r="O524" s="32" t="s">
        <v>171</v>
      </c>
      <c r="P524" s="32" t="s">
        <v>171</v>
      </c>
    </row>
    <row r="525" spans="2:16">
      <c r="B525" s="26"/>
      <c r="C525" s="23" t="s">
        <v>92</v>
      </c>
      <c r="D525" s="6" t="str">
        <f>IF(SUM(I525:K525)=0,"\I: ","ELE")</f>
        <v xml:space="preserve">\I: </v>
      </c>
      <c r="E525" s="11" t="s">
        <v>75</v>
      </c>
      <c r="F525" s="6" t="str">
        <f t="shared" si="491"/>
        <v>MT</v>
      </c>
      <c r="G525" s="22" t="str">
        <f>$G$7</f>
        <v>CAP_BND</v>
      </c>
      <c r="H525" t="s">
        <v>45</v>
      </c>
      <c r="I525" s="43">
        <f>IF(SUM(I526:I528)="",0,SUM(I526:I528))</f>
        <v>0</v>
      </c>
      <c r="J525" s="43">
        <f t="shared" ref="J525" si="495">IF(SUM(J526:J528)="",0,SUM(J526:J528))</f>
        <v>0</v>
      </c>
      <c r="K525" s="43">
        <f t="shared" ref="K525" si="496">IF(SUM(K526:K528)="",0,SUM(K526:K528))</f>
        <v>0</v>
      </c>
      <c r="L525" s="32"/>
      <c r="M525" s="32"/>
      <c r="N525" s="32" t="s">
        <v>171</v>
      </c>
      <c r="O525" s="32" t="s">
        <v>171</v>
      </c>
      <c r="P525" s="32"/>
    </row>
    <row r="526" spans="2:16">
      <c r="B526" s="26">
        <v>35</v>
      </c>
      <c r="C526" s="30" t="s">
        <v>2</v>
      </c>
      <c r="D526" s="6" t="s">
        <v>90</v>
      </c>
      <c r="E526" s="26"/>
      <c r="F526" s="6" t="str">
        <f t="shared" si="491"/>
        <v>MT</v>
      </c>
      <c r="G526" s="6" t="s">
        <v>90</v>
      </c>
      <c r="H526" s="28"/>
      <c r="I526" s="33">
        <f>IF(N526="",0,N526)</f>
        <v>0</v>
      </c>
      <c r="J526" s="33">
        <f t="shared" ref="J526:J530" si="497">IF(O526="",0,O526)</f>
        <v>0</v>
      </c>
      <c r="K526" s="33">
        <f t="shared" ref="K526:K530" si="498">IF(P526="",0,P526)</f>
        <v>0</v>
      </c>
      <c r="L526" s="33"/>
      <c r="M526" s="33"/>
      <c r="N526" s="32" t="s">
        <v>171</v>
      </c>
      <c r="O526" s="32" t="s">
        <v>171</v>
      </c>
      <c r="P526" s="32" t="s">
        <v>171</v>
      </c>
    </row>
    <row r="527" spans="2:16">
      <c r="B527" s="26">
        <v>40</v>
      </c>
      <c r="C527" s="30" t="s">
        <v>99</v>
      </c>
      <c r="D527" s="6" t="s">
        <v>90</v>
      </c>
      <c r="E527" s="26"/>
      <c r="F527" s="6" t="str">
        <f t="shared" si="491"/>
        <v>MT</v>
      </c>
      <c r="G527" s="6" t="s">
        <v>90</v>
      </c>
      <c r="H527" s="28"/>
      <c r="I527" s="33">
        <f t="shared" ref="I527:I530" si="499">IF(N527="",0,N527)</f>
        <v>0</v>
      </c>
      <c r="J527" s="33">
        <f t="shared" si="497"/>
        <v>0</v>
      </c>
      <c r="K527" s="33">
        <f t="shared" si="498"/>
        <v>0</v>
      </c>
      <c r="L527" s="33"/>
      <c r="M527" s="33"/>
      <c r="N527" s="32" t="s">
        <v>171</v>
      </c>
      <c r="O527" s="32" t="s">
        <v>171</v>
      </c>
      <c r="P527" s="32" t="s">
        <v>171</v>
      </c>
    </row>
    <row r="528" spans="2:16">
      <c r="B528" s="26">
        <v>45</v>
      </c>
      <c r="C528" s="30" t="s">
        <v>4</v>
      </c>
      <c r="D528" s="6" t="s">
        <v>90</v>
      </c>
      <c r="E528" s="26"/>
      <c r="F528" s="6" t="str">
        <f t="shared" si="491"/>
        <v>MT</v>
      </c>
      <c r="G528" s="6" t="s">
        <v>90</v>
      </c>
      <c r="H528" s="28"/>
      <c r="I528" s="33">
        <f t="shared" si="499"/>
        <v>0</v>
      </c>
      <c r="J528" s="33">
        <f t="shared" si="497"/>
        <v>0</v>
      </c>
      <c r="K528" s="33">
        <f t="shared" si="498"/>
        <v>0</v>
      </c>
      <c r="L528" s="33"/>
      <c r="M528" s="33"/>
      <c r="N528" s="32" t="s">
        <v>171</v>
      </c>
      <c r="O528" s="32" t="s">
        <v>171</v>
      </c>
      <c r="P528" s="32" t="s">
        <v>171</v>
      </c>
    </row>
    <row r="529" spans="2:16">
      <c r="B529" s="31">
        <v>51</v>
      </c>
      <c r="C529" t="s">
        <v>7</v>
      </c>
      <c r="D529" s="6" t="str">
        <f>IF(SUM(I529:K529)=0,"\I: ","ELE")</f>
        <v xml:space="preserve">\I: </v>
      </c>
      <c r="E529" s="11" t="s">
        <v>76</v>
      </c>
      <c r="F529" s="6" t="str">
        <f t="shared" si="491"/>
        <v>MT</v>
      </c>
      <c r="G529" s="22" t="str">
        <f t="shared" ref="G529:G531" si="500">$G$7</f>
        <v>CAP_BND</v>
      </c>
      <c r="H529" t="s">
        <v>46</v>
      </c>
      <c r="I529" s="63">
        <f t="shared" si="499"/>
        <v>0</v>
      </c>
      <c r="J529" s="63">
        <f t="shared" si="497"/>
        <v>0</v>
      </c>
      <c r="K529" s="63">
        <f t="shared" si="498"/>
        <v>0</v>
      </c>
      <c r="L529" s="32"/>
      <c r="M529" s="32"/>
      <c r="N529" s="32" t="s">
        <v>171</v>
      </c>
      <c r="O529" s="32" t="s">
        <v>171</v>
      </c>
      <c r="P529" s="32" t="s">
        <v>171</v>
      </c>
    </row>
    <row r="530" spans="2:16">
      <c r="B530" s="26">
        <v>56</v>
      </c>
      <c r="C530" t="s">
        <v>8</v>
      </c>
      <c r="D530" s="6" t="str">
        <f>IF(SUM(I530:K530)=0,"\I: ","ELE")</f>
        <v>ELE</v>
      </c>
      <c r="E530" s="11" t="s">
        <v>77</v>
      </c>
      <c r="F530" s="6" t="str">
        <f t="shared" si="491"/>
        <v>MT</v>
      </c>
      <c r="G530" s="22" t="str">
        <f t="shared" si="500"/>
        <v>CAP_BND</v>
      </c>
      <c r="H530" t="s">
        <v>47</v>
      </c>
      <c r="I530" s="63">
        <f t="shared" si="499"/>
        <v>0</v>
      </c>
      <c r="J530" s="63">
        <f t="shared" si="497"/>
        <v>0</v>
      </c>
      <c r="K530" s="63">
        <f t="shared" si="498"/>
        <v>151.5</v>
      </c>
      <c r="L530" s="32"/>
      <c r="M530" s="32"/>
      <c r="N530" s="32" t="s">
        <v>171</v>
      </c>
      <c r="O530" s="32" t="s">
        <v>171</v>
      </c>
      <c r="P530" s="32">
        <v>151.5</v>
      </c>
    </row>
    <row r="531" spans="2:16">
      <c r="B531" s="26"/>
      <c r="C531" s="23" t="s">
        <v>93</v>
      </c>
      <c r="D531" s="6" t="str">
        <f>IF(SUM(I531:K531)=0,"\I: ","ELE")</f>
        <v>ELE</v>
      </c>
      <c r="E531" s="11" t="s">
        <v>78</v>
      </c>
      <c r="F531" s="6" t="str">
        <f t="shared" si="491"/>
        <v>MT</v>
      </c>
      <c r="G531" s="22" t="str">
        <f t="shared" si="500"/>
        <v>CAP_BND</v>
      </c>
      <c r="H531" t="s">
        <v>48</v>
      </c>
      <c r="I531" s="43">
        <f t="shared" ref="I531" si="501">IF(SUM(I532:I534)="",0,SUM(I532:I534))</f>
        <v>0</v>
      </c>
      <c r="J531" s="43">
        <f t="shared" ref="J531" si="502">IF(SUM(J532:J534)="",0,SUM(J532:J534))</f>
        <v>0</v>
      </c>
      <c r="K531" s="43">
        <f t="shared" ref="K531" si="503">IF(SUM(K532:K534)="",0,SUM(K532:K534))</f>
        <v>66</v>
      </c>
      <c r="L531" s="32"/>
      <c r="M531" s="32"/>
      <c r="N531" s="32"/>
      <c r="O531" s="32"/>
      <c r="P531" s="32"/>
    </row>
    <row r="532" spans="2:16">
      <c r="B532" s="26">
        <v>61</v>
      </c>
      <c r="C532" s="29" t="s">
        <v>4</v>
      </c>
      <c r="D532" s="6" t="s">
        <v>90</v>
      </c>
      <c r="E532" s="27"/>
      <c r="F532" s="6" t="str">
        <f t="shared" si="491"/>
        <v>MT</v>
      </c>
      <c r="G532" s="6" t="s">
        <v>90</v>
      </c>
      <c r="H532" s="28"/>
      <c r="I532" s="33">
        <f t="shared" ref="I532:I537" si="504">IF(N532="",0,N532)</f>
        <v>0</v>
      </c>
      <c r="J532" s="33">
        <f t="shared" ref="J532:J537" si="505">IF(O532="",0,O532)</f>
        <v>0</v>
      </c>
      <c r="K532" s="33">
        <f t="shared" ref="K532:K537" si="506">IF(P532="",0,P532)</f>
        <v>66</v>
      </c>
      <c r="L532" s="33"/>
      <c r="M532" s="33"/>
      <c r="N532" s="32" t="s">
        <v>171</v>
      </c>
      <c r="O532" s="32" t="s">
        <v>171</v>
      </c>
      <c r="P532" s="32">
        <v>66</v>
      </c>
    </row>
    <row r="533" spans="2:16">
      <c r="B533" s="26">
        <v>71</v>
      </c>
      <c r="C533" s="29" t="s">
        <v>10</v>
      </c>
      <c r="D533" s="6" t="s">
        <v>90</v>
      </c>
      <c r="E533" s="27"/>
      <c r="F533" s="6" t="str">
        <f t="shared" si="491"/>
        <v>MT</v>
      </c>
      <c r="G533" s="6" t="s">
        <v>90</v>
      </c>
      <c r="H533" s="28"/>
      <c r="I533" s="33">
        <f t="shared" si="504"/>
        <v>0</v>
      </c>
      <c r="J533" s="33">
        <f t="shared" si="505"/>
        <v>0</v>
      </c>
      <c r="K533" s="33">
        <f t="shared" si="506"/>
        <v>0</v>
      </c>
      <c r="L533" s="33"/>
      <c r="M533" s="33"/>
      <c r="N533" s="32" t="s">
        <v>171</v>
      </c>
      <c r="O533" s="32" t="s">
        <v>171</v>
      </c>
      <c r="P533" s="32" t="s">
        <v>171</v>
      </c>
    </row>
    <row r="534" spans="2:16">
      <c r="B534" s="26">
        <v>76</v>
      </c>
      <c r="C534" s="29" t="s">
        <v>101</v>
      </c>
      <c r="D534" s="6" t="s">
        <v>90</v>
      </c>
      <c r="E534" s="27"/>
      <c r="F534" s="6" t="str">
        <f t="shared" si="491"/>
        <v>MT</v>
      </c>
      <c r="G534" s="6" t="s">
        <v>90</v>
      </c>
      <c r="H534" s="28"/>
      <c r="I534" s="33">
        <f t="shared" si="504"/>
        <v>0</v>
      </c>
      <c r="J534" s="33">
        <f t="shared" si="505"/>
        <v>0</v>
      </c>
      <c r="K534" s="33">
        <f t="shared" si="506"/>
        <v>0</v>
      </c>
      <c r="L534" s="33"/>
      <c r="M534" s="33"/>
      <c r="N534" s="32" t="s">
        <v>171</v>
      </c>
      <c r="O534" s="32" t="s">
        <v>171</v>
      </c>
      <c r="P534" s="32" t="s">
        <v>171</v>
      </c>
    </row>
    <row r="535" spans="2:16">
      <c r="B535" s="26">
        <v>81</v>
      </c>
      <c r="C535" t="s">
        <v>12</v>
      </c>
      <c r="D535" s="6" t="str">
        <f>IF(SUM(I535:K535)=0,"\I: ","ELE")</f>
        <v>ELE</v>
      </c>
      <c r="E535" s="11" t="s">
        <v>74</v>
      </c>
      <c r="F535" s="6" t="str">
        <f t="shared" si="491"/>
        <v>MT</v>
      </c>
      <c r="G535" s="22" t="str">
        <f t="shared" ref="G535:G538" si="507">$G$7</f>
        <v>CAP_BND</v>
      </c>
      <c r="H535" t="s">
        <v>44</v>
      </c>
      <c r="I535" s="63">
        <f t="shared" si="504"/>
        <v>221</v>
      </c>
      <c r="J535" s="63">
        <f t="shared" si="505"/>
        <v>221</v>
      </c>
      <c r="K535" s="63">
        <f t="shared" si="506"/>
        <v>75</v>
      </c>
      <c r="L535" s="32"/>
      <c r="M535" s="32"/>
      <c r="N535" s="32">
        <v>221</v>
      </c>
      <c r="O535" s="32">
        <v>221</v>
      </c>
      <c r="P535" s="32">
        <v>75</v>
      </c>
    </row>
    <row r="536" spans="2:16">
      <c r="B536" s="26">
        <v>102</v>
      </c>
      <c r="C536" t="s">
        <v>13</v>
      </c>
      <c r="D536" s="6" t="str">
        <f>IF(SUM(I536:K536)=0,"\I: ","ELE")</f>
        <v>ELE</v>
      </c>
      <c r="E536" s="11" t="s">
        <v>73</v>
      </c>
      <c r="F536" s="6" t="str">
        <f t="shared" si="491"/>
        <v>MT</v>
      </c>
      <c r="G536" s="22" t="str">
        <f t="shared" si="507"/>
        <v>CAP_BND</v>
      </c>
      <c r="H536" t="s">
        <v>43</v>
      </c>
      <c r="I536" s="63">
        <f t="shared" si="504"/>
        <v>351</v>
      </c>
      <c r="J536" s="63">
        <f t="shared" si="505"/>
        <v>369</v>
      </c>
      <c r="K536" s="63">
        <f t="shared" si="506"/>
        <v>0</v>
      </c>
      <c r="L536" s="32"/>
      <c r="M536" s="32"/>
      <c r="N536" s="32">
        <v>351</v>
      </c>
      <c r="O536" s="32">
        <v>369</v>
      </c>
      <c r="P536" s="32" t="s">
        <v>171</v>
      </c>
    </row>
    <row r="537" spans="2:16">
      <c r="B537" s="26">
        <v>119</v>
      </c>
      <c r="C537" t="s">
        <v>1</v>
      </c>
      <c r="D537" s="6" t="str">
        <f>IF(SUM(I537:K537)=0,"\I: ","ELE")</f>
        <v xml:space="preserve">\I: </v>
      </c>
      <c r="E537" s="11" t="s">
        <v>68</v>
      </c>
      <c r="F537" s="6" t="str">
        <f t="shared" si="491"/>
        <v>MT</v>
      </c>
      <c r="G537" s="22" t="str">
        <f t="shared" si="507"/>
        <v>CAP_BND</v>
      </c>
      <c r="H537" s="6" t="s">
        <v>38</v>
      </c>
      <c r="I537" s="63">
        <f t="shared" si="504"/>
        <v>0</v>
      </c>
      <c r="J537" s="63">
        <f t="shared" si="505"/>
        <v>0</v>
      </c>
      <c r="K537" s="63">
        <f t="shared" si="506"/>
        <v>0</v>
      </c>
      <c r="L537" s="32"/>
      <c r="M537" s="32"/>
      <c r="N537" s="32" t="s">
        <v>171</v>
      </c>
      <c r="O537" s="32" t="s">
        <v>171</v>
      </c>
      <c r="P537" s="32" t="s">
        <v>171</v>
      </c>
    </row>
    <row r="538" spans="2:16">
      <c r="B538" s="26"/>
      <c r="C538" t="s">
        <v>168</v>
      </c>
      <c r="D538" s="6" t="str">
        <f>IF(SUM(I538:K538)=0,"\I: ","ELE")</f>
        <v xml:space="preserve">\I: </v>
      </c>
      <c r="E538" s="11" t="s">
        <v>69</v>
      </c>
      <c r="F538" s="6" t="str">
        <f t="shared" si="491"/>
        <v>MT</v>
      </c>
      <c r="G538" s="22" t="str">
        <f t="shared" si="507"/>
        <v>CAP_BND</v>
      </c>
      <c r="H538" s="59" t="s">
        <v>39</v>
      </c>
      <c r="I538" s="43">
        <f>IF(SUM(I539:I540)="",0,SUM(I539:I540))</f>
        <v>0</v>
      </c>
      <c r="J538" s="43">
        <f t="shared" ref="J538" si="508">IF(SUM(J539:J540)="",0,SUM(J539:J540))</f>
        <v>0</v>
      </c>
      <c r="K538" s="43">
        <f t="shared" ref="K538" si="509">IF(SUM(K539:K540)="",0,SUM(K539:K540))</f>
        <v>0</v>
      </c>
      <c r="L538" s="32"/>
      <c r="M538" s="32"/>
      <c r="N538" s="32"/>
      <c r="O538" s="32"/>
      <c r="P538" s="32"/>
    </row>
    <row r="539" spans="2:16">
      <c r="B539" s="26">
        <v>124</v>
      </c>
      <c r="C539" t="s">
        <v>3</v>
      </c>
      <c r="D539" s="6" t="s">
        <v>90</v>
      </c>
      <c r="E539" s="11"/>
      <c r="F539" s="6" t="str">
        <f t="shared" si="491"/>
        <v>MT</v>
      </c>
      <c r="G539" s="6" t="s">
        <v>90</v>
      </c>
      <c r="H539" s="6"/>
      <c r="I539" s="33">
        <f t="shared" ref="I539:I546" si="510">IF(N539="",0,N539)</f>
        <v>0</v>
      </c>
      <c r="J539" s="33">
        <f t="shared" ref="J539:J546" si="511">IF(O539="",0,O539)</f>
        <v>0</v>
      </c>
      <c r="K539" s="33">
        <f t="shared" ref="K539:K546" si="512">IF(P539="",0,P539)</f>
        <v>0</v>
      </c>
      <c r="L539" s="32"/>
      <c r="M539" s="32"/>
      <c r="N539" s="32" t="s">
        <v>171</v>
      </c>
      <c r="O539" s="32" t="s">
        <v>171</v>
      </c>
      <c r="P539" s="32" t="s">
        <v>171</v>
      </c>
    </row>
    <row r="540" spans="2:16">
      <c r="B540" s="26">
        <v>129</v>
      </c>
      <c r="C540" t="s">
        <v>4</v>
      </c>
      <c r="D540" s="6" t="s">
        <v>90</v>
      </c>
      <c r="E540" s="11"/>
      <c r="F540" s="6" t="str">
        <f t="shared" si="491"/>
        <v>MT</v>
      </c>
      <c r="G540" s="6" t="s">
        <v>90</v>
      </c>
      <c r="H540" s="6"/>
      <c r="I540" s="33">
        <f t="shared" si="510"/>
        <v>0</v>
      </c>
      <c r="J540" s="33">
        <f t="shared" si="511"/>
        <v>0</v>
      </c>
      <c r="K540" s="33">
        <f t="shared" si="512"/>
        <v>0</v>
      </c>
      <c r="L540" s="32"/>
      <c r="M540" s="32"/>
      <c r="N540" s="32" t="s">
        <v>171</v>
      </c>
      <c r="O540" s="32" t="s">
        <v>171</v>
      </c>
      <c r="P540" s="32" t="s">
        <v>171</v>
      </c>
    </row>
    <row r="541" spans="2:16">
      <c r="B541" s="26">
        <v>135</v>
      </c>
      <c r="C541" s="11" t="s">
        <v>16</v>
      </c>
      <c r="D541" s="6" t="str">
        <f t="shared" ref="D541:D548" si="513">IF(SUM(I541:K541)=0,"\I: ","ELE")</f>
        <v xml:space="preserve">\I: </v>
      </c>
      <c r="E541" s="11" t="s">
        <v>82</v>
      </c>
      <c r="F541" s="6" t="str">
        <f t="shared" si="491"/>
        <v>MT</v>
      </c>
      <c r="G541" s="22" t="str">
        <f t="shared" ref="G541:G546" si="514">$G$7</f>
        <v>CAP_BND</v>
      </c>
      <c r="H541" s="6" t="s">
        <v>52</v>
      </c>
      <c r="I541" s="63">
        <f t="shared" si="510"/>
        <v>0</v>
      </c>
      <c r="J541" s="63">
        <f t="shared" si="511"/>
        <v>0</v>
      </c>
      <c r="K541" s="63">
        <f t="shared" si="512"/>
        <v>0</v>
      </c>
      <c r="L541" s="32"/>
      <c r="M541" s="32"/>
      <c r="N541" s="32" t="s">
        <v>171</v>
      </c>
      <c r="O541" s="32" t="s">
        <v>171</v>
      </c>
      <c r="P541" s="32" t="s">
        <v>171</v>
      </c>
    </row>
    <row r="542" spans="2:16">
      <c r="B542" s="26">
        <v>140</v>
      </c>
      <c r="C542" s="11" t="s">
        <v>17</v>
      </c>
      <c r="D542" s="6" t="str">
        <f t="shared" si="513"/>
        <v xml:space="preserve">\I: </v>
      </c>
      <c r="E542" s="11" t="s">
        <v>81</v>
      </c>
      <c r="F542" s="6" t="str">
        <f t="shared" si="491"/>
        <v>MT</v>
      </c>
      <c r="G542" s="22" t="str">
        <f t="shared" si="514"/>
        <v>CAP_BND</v>
      </c>
      <c r="H542" s="6" t="s">
        <v>51</v>
      </c>
      <c r="I542" s="63">
        <f t="shared" si="510"/>
        <v>0</v>
      </c>
      <c r="J542" s="63">
        <f t="shared" si="511"/>
        <v>0</v>
      </c>
      <c r="K542" s="63">
        <f t="shared" si="512"/>
        <v>0</v>
      </c>
      <c r="L542" s="32"/>
      <c r="M542" s="32"/>
      <c r="N542" s="32" t="s">
        <v>171</v>
      </c>
      <c r="O542" s="32" t="s">
        <v>171</v>
      </c>
      <c r="P542" s="32" t="s">
        <v>171</v>
      </c>
    </row>
    <row r="543" spans="2:16">
      <c r="B543" s="26">
        <v>145</v>
      </c>
      <c r="C543" s="11" t="s">
        <v>18</v>
      </c>
      <c r="D543" s="6" t="str">
        <f t="shared" si="513"/>
        <v>ELE</v>
      </c>
      <c r="E543" s="11" t="s">
        <v>79</v>
      </c>
      <c r="F543" s="6" t="str">
        <f t="shared" si="491"/>
        <v>MT</v>
      </c>
      <c r="G543" s="22" t="str">
        <f t="shared" si="514"/>
        <v>CAP_BND</v>
      </c>
      <c r="H543" s="6" t="s">
        <v>49</v>
      </c>
      <c r="I543" s="63">
        <f t="shared" si="510"/>
        <v>0.75070999999999999</v>
      </c>
      <c r="J543" s="63">
        <f t="shared" si="511"/>
        <v>74.763249999999999</v>
      </c>
      <c r="K543" s="63">
        <f t="shared" si="512"/>
        <v>109.16677</v>
      </c>
      <c r="L543" s="32"/>
      <c r="M543" s="32"/>
      <c r="N543" s="32">
        <v>0.75070999999999999</v>
      </c>
      <c r="O543" s="32">
        <v>74.763249999999999</v>
      </c>
      <c r="P543" s="32">
        <v>109.16677</v>
      </c>
    </row>
    <row r="544" spans="2:16">
      <c r="B544" s="26">
        <v>150</v>
      </c>
      <c r="C544" s="11" t="s">
        <v>19</v>
      </c>
      <c r="D544" s="6" t="str">
        <f t="shared" si="513"/>
        <v xml:space="preserve">\I: </v>
      </c>
      <c r="E544" s="11" t="s">
        <v>80</v>
      </c>
      <c r="F544" s="6" t="str">
        <f t="shared" si="491"/>
        <v>MT</v>
      </c>
      <c r="G544" s="22" t="str">
        <f t="shared" si="514"/>
        <v>CAP_BND</v>
      </c>
      <c r="H544" s="6" t="s">
        <v>50</v>
      </c>
      <c r="I544" s="63">
        <f t="shared" si="510"/>
        <v>0</v>
      </c>
      <c r="J544" s="63">
        <f t="shared" si="511"/>
        <v>0</v>
      </c>
      <c r="K544" s="63">
        <f t="shared" si="512"/>
        <v>0</v>
      </c>
      <c r="L544" s="32"/>
      <c r="M544" s="32"/>
      <c r="N544" s="32" t="s">
        <v>171</v>
      </c>
      <c r="O544" s="32" t="s">
        <v>171</v>
      </c>
      <c r="P544" s="32" t="s">
        <v>171</v>
      </c>
    </row>
    <row r="545" spans="2:16">
      <c r="B545" s="26">
        <v>155</v>
      </c>
      <c r="C545" s="11" t="s">
        <v>20</v>
      </c>
      <c r="D545" s="6" t="str">
        <f t="shared" si="513"/>
        <v xml:space="preserve">\I: </v>
      </c>
      <c r="E545" s="11" t="s">
        <v>72</v>
      </c>
      <c r="F545" s="6" t="str">
        <f t="shared" si="491"/>
        <v>MT</v>
      </c>
      <c r="G545" s="22" t="str">
        <f t="shared" si="514"/>
        <v>CAP_BND</v>
      </c>
      <c r="H545" s="6" t="s">
        <v>42</v>
      </c>
      <c r="I545" s="63">
        <f t="shared" si="510"/>
        <v>0</v>
      </c>
      <c r="J545" s="63">
        <f t="shared" si="511"/>
        <v>0</v>
      </c>
      <c r="K545" s="63">
        <f t="shared" si="512"/>
        <v>0</v>
      </c>
      <c r="L545" s="32"/>
      <c r="M545" s="32"/>
      <c r="N545" s="32" t="s">
        <v>171</v>
      </c>
      <c r="O545" s="32" t="s">
        <v>171</v>
      </c>
      <c r="P545" s="32" t="s">
        <v>171</v>
      </c>
    </row>
    <row r="546" spans="2:16">
      <c r="B546" s="60">
        <v>160</v>
      </c>
      <c r="C546" s="61" t="s">
        <v>21</v>
      </c>
      <c r="D546" s="5" t="str">
        <f t="shared" si="513"/>
        <v xml:space="preserve">\I: </v>
      </c>
      <c r="E546" s="61" t="s">
        <v>170</v>
      </c>
      <c r="F546" s="5" t="str">
        <f t="shared" si="491"/>
        <v>MT</v>
      </c>
      <c r="G546" s="36" t="str">
        <f t="shared" si="514"/>
        <v>CAP_BND</v>
      </c>
      <c r="H546" s="5" t="s">
        <v>169</v>
      </c>
      <c r="I546" s="64">
        <f t="shared" si="510"/>
        <v>0</v>
      </c>
      <c r="J546" s="64">
        <f t="shared" si="511"/>
        <v>0</v>
      </c>
      <c r="K546" s="64">
        <f t="shared" si="512"/>
        <v>0</v>
      </c>
      <c r="L546" s="32"/>
      <c r="M546" s="32"/>
      <c r="N546" s="40" t="s">
        <v>171</v>
      </c>
      <c r="O546" s="40" t="s">
        <v>171</v>
      </c>
      <c r="P546" s="40" t="s">
        <v>171</v>
      </c>
    </row>
    <row r="547" spans="2:16">
      <c r="B547" s="26">
        <v>9</v>
      </c>
      <c r="C547" t="s">
        <v>1</v>
      </c>
      <c r="D547" s="6" t="str">
        <f t="shared" si="513"/>
        <v>ELE</v>
      </c>
      <c r="E547" s="11" t="s">
        <v>70</v>
      </c>
      <c r="F547" s="34" t="s">
        <v>121</v>
      </c>
      <c r="G547" s="22" t="str">
        <f>$G$7</f>
        <v>CAP_BND</v>
      </c>
      <c r="H547" s="22" t="s">
        <v>40</v>
      </c>
      <c r="I547" s="63">
        <f>IF(N547="",0,N547)</f>
        <v>250</v>
      </c>
      <c r="J547" s="63">
        <f>IF(O547="",0,O547)</f>
        <v>0</v>
      </c>
      <c r="K547" s="63">
        <f>IF(P547="",0,P547)</f>
        <v>0</v>
      </c>
      <c r="L547" s="32"/>
      <c r="M547" s="32"/>
      <c r="N547" s="32">
        <v>250</v>
      </c>
      <c r="O547" s="32" t="s">
        <v>171</v>
      </c>
      <c r="P547" s="32" t="s">
        <v>171</v>
      </c>
    </row>
    <row r="548" spans="2:16">
      <c r="B548" s="26"/>
      <c r="C548" s="23" t="s">
        <v>92</v>
      </c>
      <c r="D548" s="6" t="str">
        <f t="shared" si="513"/>
        <v>ELE</v>
      </c>
      <c r="E548" s="11" t="s">
        <v>71</v>
      </c>
      <c r="F548" s="6" t="str">
        <f>F547</f>
        <v>NL</v>
      </c>
      <c r="G548" s="22" t="str">
        <f>$G$7</f>
        <v>CAP_BND</v>
      </c>
      <c r="H548" t="s">
        <v>41</v>
      </c>
      <c r="I548" s="43">
        <f>IF(SUM(I549:I551)="",0,SUM(I549:I551))</f>
        <v>2104</v>
      </c>
      <c r="J548" s="43">
        <f t="shared" ref="J548" si="515">IF(SUM(J549:J551)="",0,SUM(J549:J551))</f>
        <v>3636</v>
      </c>
      <c r="K548" s="43">
        <f t="shared" ref="K548" si="516">IF(SUM(K549:K551)="",0,SUM(K549:K551))</f>
        <v>2190</v>
      </c>
      <c r="L548" s="32"/>
      <c r="M548" s="32"/>
      <c r="N548" s="32"/>
      <c r="O548" s="32"/>
      <c r="P548" s="32"/>
    </row>
    <row r="549" spans="2:16">
      <c r="B549" s="26">
        <v>14</v>
      </c>
      <c r="C549" s="30" t="s">
        <v>2</v>
      </c>
      <c r="D549" s="6" t="s">
        <v>90</v>
      </c>
      <c r="E549" s="26"/>
      <c r="F549" s="6" t="str">
        <f t="shared" ref="F549:F573" si="517">F548</f>
        <v>NL</v>
      </c>
      <c r="G549" s="6" t="s">
        <v>90</v>
      </c>
      <c r="H549" s="28"/>
      <c r="I549" s="33">
        <f>IF(N549="",0,N549)</f>
        <v>630</v>
      </c>
      <c r="J549" s="33">
        <f t="shared" ref="J549:J551" si="518">IF(O549="",0,O549)</f>
        <v>2190</v>
      </c>
      <c r="K549" s="33">
        <f t="shared" ref="K549:K551" si="519">IF(P549="",0,P549)</f>
        <v>2190</v>
      </c>
      <c r="L549" s="33"/>
      <c r="M549" s="33"/>
      <c r="N549" s="32">
        <v>630</v>
      </c>
      <c r="O549" s="32">
        <v>2190</v>
      </c>
      <c r="P549" s="32">
        <v>2190</v>
      </c>
    </row>
    <row r="550" spans="2:16">
      <c r="B550" s="26">
        <v>19</v>
      </c>
      <c r="C550" s="30" t="s">
        <v>99</v>
      </c>
      <c r="D550" s="6" t="s">
        <v>90</v>
      </c>
      <c r="E550" s="26"/>
      <c r="F550" s="6" t="str">
        <f t="shared" si="517"/>
        <v>NL</v>
      </c>
      <c r="G550" s="6" t="s">
        <v>90</v>
      </c>
      <c r="H550" s="28"/>
      <c r="I550" s="33">
        <f t="shared" ref="I550:I551" si="520">IF(N550="",0,N550)</f>
        <v>0</v>
      </c>
      <c r="J550" s="33">
        <f t="shared" si="518"/>
        <v>0</v>
      </c>
      <c r="K550" s="33">
        <f t="shared" si="519"/>
        <v>0</v>
      </c>
      <c r="L550" s="33"/>
      <c r="M550" s="33"/>
      <c r="N550" s="32" t="s">
        <v>171</v>
      </c>
      <c r="O550" s="32" t="s">
        <v>171</v>
      </c>
      <c r="P550" s="32" t="s">
        <v>171</v>
      </c>
    </row>
    <row r="551" spans="2:16">
      <c r="B551" s="26">
        <v>24</v>
      </c>
      <c r="C551" s="30" t="s">
        <v>4</v>
      </c>
      <c r="D551" s="6" t="s">
        <v>90</v>
      </c>
      <c r="E551" s="26"/>
      <c r="F551" s="6" t="str">
        <f t="shared" si="517"/>
        <v>NL</v>
      </c>
      <c r="G551" s="6" t="s">
        <v>90</v>
      </c>
      <c r="H551" s="28"/>
      <c r="I551" s="33">
        <f t="shared" si="520"/>
        <v>1474</v>
      </c>
      <c r="J551" s="33">
        <f t="shared" si="518"/>
        <v>1446</v>
      </c>
      <c r="K551" s="33">
        <f t="shared" si="519"/>
        <v>0</v>
      </c>
      <c r="L551" s="33"/>
      <c r="M551" s="33"/>
      <c r="N551" s="32">
        <v>1474</v>
      </c>
      <c r="O551" s="32">
        <v>1446</v>
      </c>
      <c r="P551" s="32" t="s">
        <v>171</v>
      </c>
    </row>
    <row r="552" spans="2:16">
      <c r="B552" s="26"/>
      <c r="C552" s="23" t="s">
        <v>92</v>
      </c>
      <c r="D552" s="6" t="str">
        <f>IF(SUM(I552:K552)=0,"\I: ","ELE")</f>
        <v xml:space="preserve">\I: </v>
      </c>
      <c r="E552" s="11" t="s">
        <v>75</v>
      </c>
      <c r="F552" s="6" t="str">
        <f t="shared" si="517"/>
        <v>NL</v>
      </c>
      <c r="G552" s="22" t="str">
        <f>$G$7</f>
        <v>CAP_BND</v>
      </c>
      <c r="H552" t="s">
        <v>45</v>
      </c>
      <c r="I552" s="43">
        <f>IF(SUM(I553:I555)="",0,SUM(I553:I555))</f>
        <v>0</v>
      </c>
      <c r="J552" s="43">
        <f t="shared" ref="J552" si="521">IF(SUM(J553:J555)="",0,SUM(J553:J555))</f>
        <v>0</v>
      </c>
      <c r="K552" s="43">
        <f t="shared" ref="K552" si="522">IF(SUM(K553:K555)="",0,SUM(K553:K555))</f>
        <v>0</v>
      </c>
      <c r="L552" s="32"/>
      <c r="M552" s="32"/>
      <c r="N552" s="32" t="s">
        <v>171</v>
      </c>
      <c r="O552" s="32" t="s">
        <v>171</v>
      </c>
      <c r="P552" s="32"/>
    </row>
    <row r="553" spans="2:16">
      <c r="B553" s="26">
        <v>35</v>
      </c>
      <c r="C553" s="30" t="s">
        <v>2</v>
      </c>
      <c r="D553" s="6" t="s">
        <v>90</v>
      </c>
      <c r="E553" s="26"/>
      <c r="F553" s="6" t="str">
        <f t="shared" si="517"/>
        <v>NL</v>
      </c>
      <c r="G553" s="6" t="s">
        <v>90</v>
      </c>
      <c r="H553" s="28"/>
      <c r="I553" s="33">
        <f>IF(N553="",0,N553)</f>
        <v>0</v>
      </c>
      <c r="J553" s="33">
        <f t="shared" ref="J553:J557" si="523">IF(O553="",0,O553)</f>
        <v>0</v>
      </c>
      <c r="K553" s="33">
        <f t="shared" ref="K553:K557" si="524">IF(P553="",0,P553)</f>
        <v>0</v>
      </c>
      <c r="L553" s="33"/>
      <c r="M553" s="33"/>
      <c r="N553" s="32" t="s">
        <v>171</v>
      </c>
      <c r="O553" s="32" t="s">
        <v>171</v>
      </c>
      <c r="P553" s="32" t="s">
        <v>171</v>
      </c>
    </row>
    <row r="554" spans="2:16">
      <c r="B554" s="26">
        <v>40</v>
      </c>
      <c r="C554" s="30" t="s">
        <v>99</v>
      </c>
      <c r="D554" s="6" t="s">
        <v>90</v>
      </c>
      <c r="E554" s="26"/>
      <c r="F554" s="6" t="str">
        <f t="shared" si="517"/>
        <v>NL</v>
      </c>
      <c r="G554" s="6" t="s">
        <v>90</v>
      </c>
      <c r="H554" s="28"/>
      <c r="I554" s="33">
        <f t="shared" ref="I554:I557" si="525">IF(N554="",0,N554)</f>
        <v>0</v>
      </c>
      <c r="J554" s="33">
        <f t="shared" si="523"/>
        <v>0</v>
      </c>
      <c r="K554" s="33">
        <f t="shared" si="524"/>
        <v>0</v>
      </c>
      <c r="L554" s="33"/>
      <c r="M554" s="33"/>
      <c r="N554" s="32" t="s">
        <v>171</v>
      </c>
      <c r="O554" s="32" t="s">
        <v>171</v>
      </c>
      <c r="P554" s="32" t="s">
        <v>171</v>
      </c>
    </row>
    <row r="555" spans="2:16">
      <c r="B555" s="26">
        <v>45</v>
      </c>
      <c r="C555" s="30" t="s">
        <v>4</v>
      </c>
      <c r="D555" s="6" t="s">
        <v>90</v>
      </c>
      <c r="E555" s="26"/>
      <c r="F555" s="6" t="str">
        <f t="shared" si="517"/>
        <v>NL</v>
      </c>
      <c r="G555" s="6" t="s">
        <v>90</v>
      </c>
      <c r="H555" s="28"/>
      <c r="I555" s="33">
        <f t="shared" si="525"/>
        <v>0</v>
      </c>
      <c r="J555" s="33">
        <f t="shared" si="523"/>
        <v>0</v>
      </c>
      <c r="K555" s="33">
        <f t="shared" si="524"/>
        <v>0</v>
      </c>
      <c r="L555" s="33"/>
      <c r="M555" s="33"/>
      <c r="N555" s="32" t="s">
        <v>171</v>
      </c>
      <c r="O555" s="32" t="s">
        <v>171</v>
      </c>
      <c r="P555" s="32" t="s">
        <v>171</v>
      </c>
    </row>
    <row r="556" spans="2:16">
      <c r="B556" s="31">
        <v>51</v>
      </c>
      <c r="C556" t="s">
        <v>7</v>
      </c>
      <c r="D556" s="6" t="str">
        <f>IF(SUM(I556:K556)=0,"\I: ","ELE")</f>
        <v>ELE</v>
      </c>
      <c r="E556" s="11" t="s">
        <v>76</v>
      </c>
      <c r="F556" s="6" t="str">
        <f t="shared" si="517"/>
        <v>NL</v>
      </c>
      <c r="G556" s="22" t="str">
        <f t="shared" ref="G556:G558" si="526">$G$7</f>
        <v>CAP_BND</v>
      </c>
      <c r="H556" t="s">
        <v>46</v>
      </c>
      <c r="I556" s="63">
        <f t="shared" si="525"/>
        <v>4352.8</v>
      </c>
      <c r="J556" s="63">
        <f t="shared" si="523"/>
        <v>8202.7999999999993</v>
      </c>
      <c r="K556" s="63">
        <f t="shared" si="524"/>
        <v>7520.8</v>
      </c>
      <c r="L556" s="32"/>
      <c r="M556" s="32"/>
      <c r="N556" s="32">
        <v>4352.8</v>
      </c>
      <c r="O556" s="32">
        <v>8202.7999999999993</v>
      </c>
      <c r="P556" s="32">
        <v>7520.8</v>
      </c>
    </row>
    <row r="557" spans="2:16">
      <c r="B557" s="26">
        <v>56</v>
      </c>
      <c r="C557" t="s">
        <v>8</v>
      </c>
      <c r="D557" s="6" t="str">
        <f>IF(SUM(I557:K557)=0,"\I: ","ELE")</f>
        <v>ELE</v>
      </c>
      <c r="E557" s="11" t="s">
        <v>77</v>
      </c>
      <c r="F557" s="6" t="str">
        <f t="shared" si="517"/>
        <v>NL</v>
      </c>
      <c r="G557" s="22" t="str">
        <f t="shared" si="526"/>
        <v>CAP_BND</v>
      </c>
      <c r="H557" t="s">
        <v>47</v>
      </c>
      <c r="I557" s="63">
        <f t="shared" si="525"/>
        <v>1480.25</v>
      </c>
      <c r="J557" s="63">
        <f t="shared" si="523"/>
        <v>686.25</v>
      </c>
      <c r="K557" s="63">
        <f t="shared" si="524"/>
        <v>632.25</v>
      </c>
      <c r="L557" s="32"/>
      <c r="M557" s="32"/>
      <c r="N557" s="32">
        <v>1480.25</v>
      </c>
      <c r="O557" s="32">
        <v>686.25</v>
      </c>
      <c r="P557" s="32">
        <v>632.25</v>
      </c>
    </row>
    <row r="558" spans="2:16">
      <c r="B558" s="26"/>
      <c r="C558" s="23" t="s">
        <v>93</v>
      </c>
      <c r="D558" s="6" t="str">
        <f>IF(SUM(I558:K558)=0,"\I: ","ELE")</f>
        <v>ELE</v>
      </c>
      <c r="E558" s="11" t="s">
        <v>78</v>
      </c>
      <c r="F558" s="6" t="str">
        <f t="shared" si="517"/>
        <v>NL</v>
      </c>
      <c r="G558" s="22" t="str">
        <f t="shared" si="526"/>
        <v>CAP_BND</v>
      </c>
      <c r="H558" t="s">
        <v>48</v>
      </c>
      <c r="I558" s="43">
        <f t="shared" ref="I558" si="527">IF(SUM(I559:I561)="",0,SUM(I559:I561))</f>
        <v>3103.05</v>
      </c>
      <c r="J558" s="43">
        <f t="shared" ref="J558" si="528">IF(SUM(J559:J561)="",0,SUM(J559:J561))</f>
        <v>650.05000000000007</v>
      </c>
      <c r="K558" s="43">
        <f t="shared" ref="K558" si="529">IF(SUM(K559:K561)="",0,SUM(K559:K561))</f>
        <v>650.05000000000007</v>
      </c>
      <c r="L558" s="32"/>
      <c r="M558" s="32"/>
      <c r="N558" s="32"/>
      <c r="O558" s="32"/>
      <c r="P558" s="32"/>
    </row>
    <row r="559" spans="2:16">
      <c r="B559" s="26">
        <v>61</v>
      </c>
      <c r="C559" s="29" t="s">
        <v>4</v>
      </c>
      <c r="D559" s="6" t="s">
        <v>90</v>
      </c>
      <c r="E559" s="27"/>
      <c r="F559" s="6" t="str">
        <f t="shared" si="517"/>
        <v>NL</v>
      </c>
      <c r="G559" s="6" t="s">
        <v>90</v>
      </c>
      <c r="H559" s="28"/>
      <c r="I559" s="33">
        <f t="shared" ref="I559:I564" si="530">IF(N559="",0,N559)</f>
        <v>2520.6</v>
      </c>
      <c r="J559" s="33">
        <f t="shared" ref="J559:J564" si="531">IF(O559="",0,O559)</f>
        <v>67.599999999999994</v>
      </c>
      <c r="K559" s="33">
        <f t="shared" ref="K559:K564" si="532">IF(P559="",0,P559)</f>
        <v>67.599999999999994</v>
      </c>
      <c r="L559" s="33"/>
      <c r="M559" s="33"/>
      <c r="N559" s="32">
        <v>2520.6</v>
      </c>
      <c r="O559" s="32">
        <v>67.599999999999994</v>
      </c>
      <c r="P559" s="32">
        <v>67.599999999999994</v>
      </c>
    </row>
    <row r="560" spans="2:16">
      <c r="B560" s="26">
        <v>71</v>
      </c>
      <c r="C560" s="29" t="s">
        <v>10</v>
      </c>
      <c r="D560" s="6" t="s">
        <v>90</v>
      </c>
      <c r="E560" s="27"/>
      <c r="F560" s="6" t="str">
        <f t="shared" si="517"/>
        <v>NL</v>
      </c>
      <c r="G560" s="6" t="s">
        <v>90</v>
      </c>
      <c r="H560" s="28"/>
      <c r="I560" s="33">
        <f t="shared" si="530"/>
        <v>582.45000000000005</v>
      </c>
      <c r="J560" s="33">
        <f t="shared" si="531"/>
        <v>582.45000000000005</v>
      </c>
      <c r="K560" s="33">
        <f t="shared" si="532"/>
        <v>582.45000000000005</v>
      </c>
      <c r="L560" s="33"/>
      <c r="M560" s="33"/>
      <c r="N560" s="32">
        <v>582.45000000000005</v>
      </c>
      <c r="O560" s="32">
        <v>582.45000000000005</v>
      </c>
      <c r="P560" s="32">
        <v>582.45000000000005</v>
      </c>
    </row>
    <row r="561" spans="2:16">
      <c r="B561" s="26">
        <v>76</v>
      </c>
      <c r="C561" s="29" t="s">
        <v>101</v>
      </c>
      <c r="D561" s="6" t="s">
        <v>90</v>
      </c>
      <c r="E561" s="27"/>
      <c r="F561" s="6" t="str">
        <f t="shared" si="517"/>
        <v>NL</v>
      </c>
      <c r="G561" s="6" t="s">
        <v>90</v>
      </c>
      <c r="H561" s="28"/>
      <c r="I561" s="33">
        <f t="shared" si="530"/>
        <v>0</v>
      </c>
      <c r="J561" s="33">
        <f t="shared" si="531"/>
        <v>0</v>
      </c>
      <c r="K561" s="33">
        <f t="shared" si="532"/>
        <v>0</v>
      </c>
      <c r="L561" s="33"/>
      <c r="M561" s="33"/>
      <c r="N561" s="32" t="s">
        <v>171</v>
      </c>
      <c r="O561" s="32" t="s">
        <v>171</v>
      </c>
      <c r="P561" s="32" t="s">
        <v>171</v>
      </c>
    </row>
    <row r="562" spans="2:16">
      <c r="B562" s="26">
        <v>81</v>
      </c>
      <c r="C562" t="s">
        <v>12</v>
      </c>
      <c r="D562" s="6" t="str">
        <f>IF(SUM(I562:K562)=0,"\I: ","ELE")</f>
        <v xml:space="preserve">\I: </v>
      </c>
      <c r="E562" s="11" t="s">
        <v>74</v>
      </c>
      <c r="F562" s="6" t="str">
        <f t="shared" si="517"/>
        <v>NL</v>
      </c>
      <c r="G562" s="22" t="str">
        <f t="shared" ref="G562:G565" si="533">$G$7</f>
        <v>CAP_BND</v>
      </c>
      <c r="H562" t="s">
        <v>44</v>
      </c>
      <c r="I562" s="63">
        <f t="shared" si="530"/>
        <v>0</v>
      </c>
      <c r="J562" s="63">
        <f t="shared" si="531"/>
        <v>0</v>
      </c>
      <c r="K562" s="63">
        <f t="shared" si="532"/>
        <v>0</v>
      </c>
      <c r="L562" s="32"/>
      <c r="M562" s="32"/>
      <c r="N562" s="32" t="s">
        <v>171</v>
      </c>
      <c r="O562" s="32" t="s">
        <v>171</v>
      </c>
      <c r="P562" s="32" t="s">
        <v>171</v>
      </c>
    </row>
    <row r="563" spans="2:16">
      <c r="B563" s="26">
        <v>102</v>
      </c>
      <c r="C563" t="s">
        <v>13</v>
      </c>
      <c r="D563" s="6" t="str">
        <f>IF(SUM(I563:K563)=0,"\I: ","ELE")</f>
        <v xml:space="preserve">\I: </v>
      </c>
      <c r="E563" s="11" t="s">
        <v>73</v>
      </c>
      <c r="F563" s="6" t="str">
        <f t="shared" si="517"/>
        <v>NL</v>
      </c>
      <c r="G563" s="22" t="str">
        <f t="shared" si="533"/>
        <v>CAP_BND</v>
      </c>
      <c r="H563" t="s">
        <v>43</v>
      </c>
      <c r="I563" s="63">
        <f t="shared" si="530"/>
        <v>0</v>
      </c>
      <c r="J563" s="63">
        <f t="shared" si="531"/>
        <v>0</v>
      </c>
      <c r="K563" s="63">
        <f t="shared" si="532"/>
        <v>0</v>
      </c>
      <c r="L563" s="32"/>
      <c r="M563" s="32"/>
      <c r="N563" s="32" t="s">
        <v>171</v>
      </c>
      <c r="O563" s="32" t="s">
        <v>171</v>
      </c>
      <c r="P563" s="32" t="s">
        <v>171</v>
      </c>
    </row>
    <row r="564" spans="2:16">
      <c r="B564" s="26">
        <v>119</v>
      </c>
      <c r="C564" t="s">
        <v>1</v>
      </c>
      <c r="D564" s="6" t="str">
        <f>IF(SUM(I564:K564)=0,"\I: ","ELE")</f>
        <v xml:space="preserve">\I: </v>
      </c>
      <c r="E564" s="11" t="s">
        <v>68</v>
      </c>
      <c r="F564" s="6" t="str">
        <f t="shared" si="517"/>
        <v>NL</v>
      </c>
      <c r="G564" s="22" t="str">
        <f t="shared" si="533"/>
        <v>CAP_BND</v>
      </c>
      <c r="H564" s="6" t="s">
        <v>38</v>
      </c>
      <c r="I564" s="63">
        <f t="shared" si="530"/>
        <v>0</v>
      </c>
      <c r="J564" s="63">
        <f t="shared" si="531"/>
        <v>0</v>
      </c>
      <c r="K564" s="63">
        <f t="shared" si="532"/>
        <v>0</v>
      </c>
      <c r="L564" s="32"/>
      <c r="M564" s="32"/>
      <c r="N564" s="32" t="s">
        <v>171</v>
      </c>
      <c r="O564" s="32" t="s">
        <v>171</v>
      </c>
      <c r="P564" s="32" t="s">
        <v>171</v>
      </c>
    </row>
    <row r="565" spans="2:16">
      <c r="B565" s="26"/>
      <c r="C565" t="s">
        <v>168</v>
      </c>
      <c r="D565" s="6" t="str">
        <f>IF(SUM(I565:K565)=0,"\I: ","ELE")</f>
        <v>ELE</v>
      </c>
      <c r="E565" s="11" t="s">
        <v>69</v>
      </c>
      <c r="F565" s="6" t="str">
        <f t="shared" si="517"/>
        <v>NL</v>
      </c>
      <c r="G565" s="22" t="str">
        <f t="shared" si="533"/>
        <v>CAP_BND</v>
      </c>
      <c r="H565" s="59" t="s">
        <v>39</v>
      </c>
      <c r="I565" s="43">
        <f>IF(SUM(I566:I567)="",0,SUM(I566:I567))</f>
        <v>383.1</v>
      </c>
      <c r="J565" s="43">
        <f t="shared" ref="J565" si="534">IF(SUM(J566:J567)="",0,SUM(J566:J567))</f>
        <v>2233.1</v>
      </c>
      <c r="K565" s="43">
        <f t="shared" ref="K565" si="535">IF(SUM(K566:K567)="",0,SUM(K566:K567))</f>
        <v>2233.1</v>
      </c>
      <c r="L565" s="32"/>
      <c r="M565" s="32"/>
      <c r="N565" s="32"/>
      <c r="O565" s="32"/>
      <c r="P565" s="32"/>
    </row>
    <row r="566" spans="2:16">
      <c r="B566" s="26">
        <v>124</v>
      </c>
      <c r="C566" t="s">
        <v>3</v>
      </c>
      <c r="D566" s="6" t="s">
        <v>90</v>
      </c>
      <c r="E566" s="11"/>
      <c r="F566" s="6" t="str">
        <f t="shared" si="517"/>
        <v>NL</v>
      </c>
      <c r="G566" s="6" t="s">
        <v>90</v>
      </c>
      <c r="H566" s="6"/>
      <c r="I566" s="33">
        <f t="shared" ref="I566:I573" si="536">IF(N566="",0,N566)</f>
        <v>306.10000000000002</v>
      </c>
      <c r="J566" s="33">
        <f t="shared" ref="J566:J573" si="537">IF(O566="",0,O566)</f>
        <v>306.10000000000002</v>
      </c>
      <c r="K566" s="33">
        <f t="shared" ref="K566:K573" si="538">IF(P566="",0,P566)</f>
        <v>306.10000000000002</v>
      </c>
      <c r="L566" s="32"/>
      <c r="M566" s="32"/>
      <c r="N566" s="32">
        <v>306.10000000000002</v>
      </c>
      <c r="O566" s="32">
        <v>306.10000000000002</v>
      </c>
      <c r="P566" s="32">
        <v>306.10000000000002</v>
      </c>
    </row>
    <row r="567" spans="2:16">
      <c r="B567" s="26">
        <v>129</v>
      </c>
      <c r="C567" t="s">
        <v>4</v>
      </c>
      <c r="D567" s="6" t="s">
        <v>90</v>
      </c>
      <c r="E567" s="11"/>
      <c r="F567" s="6" t="str">
        <f t="shared" si="517"/>
        <v>NL</v>
      </c>
      <c r="G567" s="6" t="s">
        <v>90</v>
      </c>
      <c r="H567" s="6"/>
      <c r="I567" s="33">
        <f t="shared" si="536"/>
        <v>77</v>
      </c>
      <c r="J567" s="33">
        <f t="shared" si="537"/>
        <v>1927</v>
      </c>
      <c r="K567" s="33">
        <f t="shared" si="538"/>
        <v>1927</v>
      </c>
      <c r="L567" s="32"/>
      <c r="M567" s="32"/>
      <c r="N567" s="32">
        <v>77</v>
      </c>
      <c r="O567" s="32">
        <v>1927</v>
      </c>
      <c r="P567" s="32">
        <v>1927</v>
      </c>
    </row>
    <row r="568" spans="2:16">
      <c r="B568" s="26">
        <v>135</v>
      </c>
      <c r="C568" s="11" t="s">
        <v>16</v>
      </c>
      <c r="D568" s="6" t="str">
        <f t="shared" ref="D568:D575" si="539">IF(SUM(I568:K568)=0,"\I: ","ELE")</f>
        <v>ELE</v>
      </c>
      <c r="E568" s="11" t="s">
        <v>82</v>
      </c>
      <c r="F568" s="6" t="str">
        <f t="shared" si="517"/>
        <v>NL</v>
      </c>
      <c r="G568" s="22" t="str">
        <f t="shared" ref="G568:G573" si="540">$G$7</f>
        <v>CAP_BND</v>
      </c>
      <c r="H568" s="6" t="s">
        <v>52</v>
      </c>
      <c r="I568" s="63">
        <f t="shared" si="536"/>
        <v>2009</v>
      </c>
      <c r="J568" s="63">
        <f t="shared" si="537"/>
        <v>3033.9999999999995</v>
      </c>
      <c r="K568" s="63">
        <f t="shared" si="538"/>
        <v>4650.84</v>
      </c>
      <c r="L568" s="32"/>
      <c r="M568" s="32"/>
      <c r="N568" s="32">
        <v>2009</v>
      </c>
      <c r="O568" s="32">
        <v>3033.9999999999995</v>
      </c>
      <c r="P568" s="32">
        <v>4650.84</v>
      </c>
    </row>
    <row r="569" spans="2:16">
      <c r="B569" s="26">
        <v>140</v>
      </c>
      <c r="C569" s="11" t="s">
        <v>17</v>
      </c>
      <c r="D569" s="6" t="str">
        <f t="shared" si="539"/>
        <v>ELE</v>
      </c>
      <c r="E569" s="11" t="s">
        <v>81</v>
      </c>
      <c r="F569" s="6" t="str">
        <f t="shared" si="517"/>
        <v>NL</v>
      </c>
      <c r="G569" s="22" t="str">
        <f t="shared" si="540"/>
        <v>CAP_BND</v>
      </c>
      <c r="H569" s="6" t="s">
        <v>51</v>
      </c>
      <c r="I569" s="63">
        <f t="shared" si="536"/>
        <v>228</v>
      </c>
      <c r="J569" s="63">
        <f t="shared" si="537"/>
        <v>357</v>
      </c>
      <c r="K569" s="63">
        <f t="shared" si="538"/>
        <v>2408</v>
      </c>
      <c r="L569" s="32"/>
      <c r="M569" s="32"/>
      <c r="N569" s="32">
        <v>228</v>
      </c>
      <c r="O569" s="32">
        <v>357</v>
      </c>
      <c r="P569" s="32">
        <v>2408</v>
      </c>
    </row>
    <row r="570" spans="2:16">
      <c r="B570" s="26">
        <v>145</v>
      </c>
      <c r="C570" s="11" t="s">
        <v>18</v>
      </c>
      <c r="D570" s="6" t="str">
        <f t="shared" si="539"/>
        <v>ELE</v>
      </c>
      <c r="E570" s="11" t="s">
        <v>79</v>
      </c>
      <c r="F570" s="6" t="str">
        <f t="shared" si="517"/>
        <v>NL</v>
      </c>
      <c r="G570" s="22" t="str">
        <f t="shared" si="540"/>
        <v>CAP_BND</v>
      </c>
      <c r="H570" s="6" t="s">
        <v>49</v>
      </c>
      <c r="I570" s="63">
        <f t="shared" si="536"/>
        <v>90</v>
      </c>
      <c r="J570" s="63">
        <f t="shared" si="537"/>
        <v>1515</v>
      </c>
      <c r="K570" s="63">
        <f t="shared" si="538"/>
        <v>2749</v>
      </c>
      <c r="L570" s="32"/>
      <c r="M570" s="32"/>
      <c r="N570" s="32">
        <v>90</v>
      </c>
      <c r="O570" s="32">
        <v>1515</v>
      </c>
      <c r="P570" s="32">
        <v>2749</v>
      </c>
    </row>
    <row r="571" spans="2:16">
      <c r="B571" s="26">
        <v>150</v>
      </c>
      <c r="C571" s="11" t="s">
        <v>19</v>
      </c>
      <c r="D571" s="6" t="str">
        <f t="shared" si="539"/>
        <v xml:space="preserve">\I: </v>
      </c>
      <c r="E571" s="11" t="s">
        <v>80</v>
      </c>
      <c r="F571" s="6" t="str">
        <f t="shared" si="517"/>
        <v>NL</v>
      </c>
      <c r="G571" s="22" t="str">
        <f t="shared" si="540"/>
        <v>CAP_BND</v>
      </c>
      <c r="H571" s="6" t="s">
        <v>50</v>
      </c>
      <c r="I571" s="63">
        <f t="shared" si="536"/>
        <v>0</v>
      </c>
      <c r="J571" s="63">
        <f t="shared" si="537"/>
        <v>0</v>
      </c>
      <c r="K571" s="63">
        <f t="shared" si="538"/>
        <v>0</v>
      </c>
      <c r="L571" s="32"/>
      <c r="M571" s="32"/>
      <c r="N571" s="32" t="s">
        <v>171</v>
      </c>
      <c r="O571" s="32" t="s">
        <v>171</v>
      </c>
      <c r="P571" s="32" t="s">
        <v>171</v>
      </c>
    </row>
    <row r="572" spans="2:16">
      <c r="B572" s="26">
        <v>155</v>
      </c>
      <c r="C572" s="11" t="s">
        <v>20</v>
      </c>
      <c r="D572" s="6" t="str">
        <f t="shared" si="539"/>
        <v xml:space="preserve">\I: </v>
      </c>
      <c r="E572" s="11" t="s">
        <v>72</v>
      </c>
      <c r="F572" s="6" t="str">
        <f t="shared" si="517"/>
        <v>NL</v>
      </c>
      <c r="G572" s="22" t="str">
        <f t="shared" si="540"/>
        <v>CAP_BND</v>
      </c>
      <c r="H572" s="6" t="s">
        <v>42</v>
      </c>
      <c r="I572" s="63">
        <f t="shared" si="536"/>
        <v>0</v>
      </c>
      <c r="J572" s="63">
        <f t="shared" si="537"/>
        <v>0</v>
      </c>
      <c r="K572" s="63">
        <f t="shared" si="538"/>
        <v>0</v>
      </c>
      <c r="L572" s="32"/>
      <c r="M572" s="32"/>
      <c r="N572" s="32" t="s">
        <v>171</v>
      </c>
      <c r="O572" s="32" t="s">
        <v>171</v>
      </c>
      <c r="P572" s="32" t="s">
        <v>171</v>
      </c>
    </row>
    <row r="573" spans="2:16">
      <c r="B573" s="60">
        <v>160</v>
      </c>
      <c r="C573" s="61" t="s">
        <v>21</v>
      </c>
      <c r="D573" s="5" t="str">
        <f t="shared" si="539"/>
        <v>ELE</v>
      </c>
      <c r="E573" s="61" t="s">
        <v>170</v>
      </c>
      <c r="F573" s="5" t="str">
        <f t="shared" si="517"/>
        <v>NL</v>
      </c>
      <c r="G573" s="36" t="str">
        <f t="shared" si="540"/>
        <v>CAP_BND</v>
      </c>
      <c r="H573" s="5" t="s">
        <v>169</v>
      </c>
      <c r="I573" s="64">
        <f t="shared" si="536"/>
        <v>0</v>
      </c>
      <c r="J573" s="64">
        <f t="shared" si="537"/>
        <v>1.2</v>
      </c>
      <c r="K573" s="64">
        <f t="shared" si="538"/>
        <v>1.2</v>
      </c>
      <c r="L573" s="32"/>
      <c r="M573" s="32"/>
      <c r="N573" s="40" t="s">
        <v>171</v>
      </c>
      <c r="O573" s="40">
        <v>1.2</v>
      </c>
      <c r="P573" s="40">
        <v>1.2</v>
      </c>
    </row>
    <row r="574" spans="2:16">
      <c r="B574" s="26">
        <v>9</v>
      </c>
      <c r="C574" t="s">
        <v>1</v>
      </c>
      <c r="D574" s="6" t="str">
        <f t="shared" si="539"/>
        <v xml:space="preserve">\I: </v>
      </c>
      <c r="E574" s="11" t="s">
        <v>70</v>
      </c>
      <c r="F574" s="34" t="s">
        <v>122</v>
      </c>
      <c r="G574" s="22" t="str">
        <f>$G$7</f>
        <v>CAP_BND</v>
      </c>
      <c r="H574" s="22" t="s">
        <v>40</v>
      </c>
      <c r="I574" s="63">
        <f>IF(N574="",0,N574)</f>
        <v>0</v>
      </c>
      <c r="J574" s="63">
        <f>IF(O574="",0,O574)</f>
        <v>0</v>
      </c>
      <c r="K574" s="63">
        <f>IF(P574="",0,P574)</f>
        <v>0</v>
      </c>
      <c r="L574" s="32"/>
      <c r="M574" s="32"/>
      <c r="N574" s="32" t="s">
        <v>171</v>
      </c>
      <c r="O574" s="32" t="s">
        <v>171</v>
      </c>
      <c r="P574" s="32" t="s">
        <v>171</v>
      </c>
    </row>
    <row r="575" spans="2:16">
      <c r="B575" s="26"/>
      <c r="C575" s="23" t="s">
        <v>92</v>
      </c>
      <c r="D575" s="6" t="str">
        <f t="shared" si="539"/>
        <v>ELE</v>
      </c>
      <c r="E575" s="11" t="s">
        <v>71</v>
      </c>
      <c r="F575" s="6" t="str">
        <f>F574</f>
        <v>PL</v>
      </c>
      <c r="G575" s="22" t="str">
        <f>$G$7</f>
        <v>CAP_BND</v>
      </c>
      <c r="H575" t="s">
        <v>41</v>
      </c>
      <c r="I575" s="43">
        <f>IF(SUM(I576:I578)="",0,SUM(I576:I578))</f>
        <v>7111.5999999999995</v>
      </c>
      <c r="J575" s="43">
        <f t="shared" ref="J575" si="541">IF(SUM(J576:J578)="",0,SUM(J576:J578))</f>
        <v>7103.5999999999995</v>
      </c>
      <c r="K575" s="43">
        <f t="shared" ref="K575" si="542">IF(SUM(K576:K578)="",0,SUM(K576:K578))</f>
        <v>10382.599999999999</v>
      </c>
      <c r="L575" s="32"/>
      <c r="M575" s="32"/>
      <c r="N575" s="32"/>
      <c r="O575" s="32"/>
      <c r="P575" s="32"/>
    </row>
    <row r="576" spans="2:16">
      <c r="B576" s="26">
        <v>14</v>
      </c>
      <c r="C576" s="30" t="s">
        <v>2</v>
      </c>
      <c r="D576" s="6" t="s">
        <v>90</v>
      </c>
      <c r="E576" s="26"/>
      <c r="F576" s="6" t="str">
        <f t="shared" ref="F576:F600" si="543">F575</f>
        <v>PL</v>
      </c>
      <c r="G576" s="6" t="s">
        <v>90</v>
      </c>
      <c r="H576" s="28"/>
      <c r="I576" s="33">
        <f>IF(N576="",0,N576)</f>
        <v>440</v>
      </c>
      <c r="J576" s="33">
        <f t="shared" ref="J576:J578" si="544">IF(O576="",0,O576)</f>
        <v>440</v>
      </c>
      <c r="K576" s="33">
        <f t="shared" ref="K576:K578" si="545">IF(P576="",0,P576)</f>
        <v>2305</v>
      </c>
      <c r="L576" s="33"/>
      <c r="M576" s="33"/>
      <c r="N576" s="32">
        <v>440</v>
      </c>
      <c r="O576" s="32">
        <v>440</v>
      </c>
      <c r="P576" s="32">
        <v>2305</v>
      </c>
    </row>
    <row r="577" spans="2:16">
      <c r="B577" s="26">
        <v>19</v>
      </c>
      <c r="C577" s="30" t="s">
        <v>99</v>
      </c>
      <c r="D577" s="6" t="s">
        <v>90</v>
      </c>
      <c r="E577" s="26"/>
      <c r="F577" s="6" t="str">
        <f t="shared" si="543"/>
        <v>PL</v>
      </c>
      <c r="G577" s="6" t="s">
        <v>90</v>
      </c>
      <c r="H577" s="28"/>
      <c r="I577" s="33">
        <f t="shared" ref="I577:I578" si="546">IF(N577="",0,N577)</f>
        <v>0</v>
      </c>
      <c r="J577" s="33">
        <f t="shared" si="544"/>
        <v>0</v>
      </c>
      <c r="K577" s="33">
        <f t="shared" si="545"/>
        <v>0</v>
      </c>
      <c r="L577" s="33"/>
      <c r="M577" s="33"/>
      <c r="N577" s="32" t="s">
        <v>171</v>
      </c>
      <c r="O577" s="32" t="s">
        <v>171</v>
      </c>
      <c r="P577" s="32" t="s">
        <v>171</v>
      </c>
    </row>
    <row r="578" spans="2:16">
      <c r="B578" s="26">
        <v>24</v>
      </c>
      <c r="C578" s="30" t="s">
        <v>4</v>
      </c>
      <c r="D578" s="6" t="s">
        <v>90</v>
      </c>
      <c r="E578" s="26"/>
      <c r="F578" s="6" t="str">
        <f t="shared" si="543"/>
        <v>PL</v>
      </c>
      <c r="G578" s="6" t="s">
        <v>90</v>
      </c>
      <c r="H578" s="28"/>
      <c r="I578" s="33">
        <f t="shared" si="546"/>
        <v>6671.5999999999995</v>
      </c>
      <c r="J578" s="33">
        <f t="shared" si="544"/>
        <v>6663.5999999999995</v>
      </c>
      <c r="K578" s="33">
        <f t="shared" si="545"/>
        <v>8077.5999999999995</v>
      </c>
      <c r="L578" s="33"/>
      <c r="M578" s="33"/>
      <c r="N578" s="32">
        <v>6671.5999999999995</v>
      </c>
      <c r="O578" s="32">
        <v>6663.5999999999995</v>
      </c>
      <c r="P578" s="32">
        <v>8077.5999999999995</v>
      </c>
    </row>
    <row r="579" spans="2:16">
      <c r="B579" s="26"/>
      <c r="C579" s="23" t="s">
        <v>92</v>
      </c>
      <c r="D579" s="6" t="str">
        <f>IF(SUM(I579:K579)=0,"\I: ","ELE")</f>
        <v>ELE</v>
      </c>
      <c r="E579" s="11" t="s">
        <v>75</v>
      </c>
      <c r="F579" s="6" t="str">
        <f t="shared" si="543"/>
        <v>PL</v>
      </c>
      <c r="G579" s="22" t="str">
        <f>$G$7</f>
        <v>CAP_BND</v>
      </c>
      <c r="H579" t="s">
        <v>45</v>
      </c>
      <c r="I579" s="43">
        <f>IF(SUM(I580:I582)="",0,SUM(I580:I582))</f>
        <v>7895</v>
      </c>
      <c r="J579" s="43">
        <f t="shared" ref="J579" si="547">IF(SUM(J580:J582)="",0,SUM(J580:J582))</f>
        <v>8525</v>
      </c>
      <c r="K579" s="43">
        <f t="shared" ref="K579" si="548">IF(SUM(K580:K582)="",0,SUM(K580:K582))</f>
        <v>7891.8</v>
      </c>
      <c r="L579" s="32"/>
      <c r="M579" s="32"/>
      <c r="N579" s="32">
        <v>7895</v>
      </c>
      <c r="O579" s="32">
        <v>8525</v>
      </c>
      <c r="P579" s="32"/>
    </row>
    <row r="580" spans="2:16">
      <c r="B580" s="26">
        <v>35</v>
      </c>
      <c r="C580" s="30" t="s">
        <v>2</v>
      </c>
      <c r="D580" s="6" t="s">
        <v>90</v>
      </c>
      <c r="E580" s="26"/>
      <c r="F580" s="6" t="str">
        <f t="shared" si="543"/>
        <v>PL</v>
      </c>
      <c r="G580" s="6" t="s">
        <v>90</v>
      </c>
      <c r="H580" s="28"/>
      <c r="I580" s="33">
        <f>IF(N580="",0,N580)</f>
        <v>446</v>
      </c>
      <c r="J580" s="33">
        <f t="shared" ref="J580:J584" si="549">IF(O580="",0,O580)</f>
        <v>1261</v>
      </c>
      <c r="K580" s="33">
        <f t="shared" ref="K580:K584" si="550">IF(P580="",0,P580)</f>
        <v>1261</v>
      </c>
      <c r="L580" s="33"/>
      <c r="M580" s="33"/>
      <c r="N580" s="32">
        <v>446</v>
      </c>
      <c r="O580" s="32">
        <v>1261</v>
      </c>
      <c r="P580" s="32">
        <v>1261</v>
      </c>
    </row>
    <row r="581" spans="2:16">
      <c r="B581" s="26">
        <v>40</v>
      </c>
      <c r="C581" s="30" t="s">
        <v>99</v>
      </c>
      <c r="D581" s="6" t="s">
        <v>90</v>
      </c>
      <c r="E581" s="26"/>
      <c r="F581" s="6" t="str">
        <f t="shared" si="543"/>
        <v>PL</v>
      </c>
      <c r="G581" s="6" t="s">
        <v>90</v>
      </c>
      <c r="H581" s="28"/>
      <c r="I581" s="33">
        <f t="shared" ref="I581:I584" si="551">IF(N581="",0,N581)</f>
        <v>0</v>
      </c>
      <c r="J581" s="33">
        <f t="shared" si="549"/>
        <v>0</v>
      </c>
      <c r="K581" s="33">
        <f t="shared" si="550"/>
        <v>0</v>
      </c>
      <c r="L581" s="33"/>
      <c r="M581" s="33"/>
      <c r="N581" s="32" t="s">
        <v>171</v>
      </c>
      <c r="O581" s="32" t="s">
        <v>171</v>
      </c>
      <c r="P581" s="32" t="s">
        <v>171</v>
      </c>
    </row>
    <row r="582" spans="2:16">
      <c r="B582" s="26">
        <v>45</v>
      </c>
      <c r="C582" s="30" t="s">
        <v>4</v>
      </c>
      <c r="D582" s="6" t="s">
        <v>90</v>
      </c>
      <c r="E582" s="26"/>
      <c r="F582" s="6" t="str">
        <f t="shared" si="543"/>
        <v>PL</v>
      </c>
      <c r="G582" s="6" t="s">
        <v>90</v>
      </c>
      <c r="H582" s="28"/>
      <c r="I582" s="33">
        <f t="shared" si="551"/>
        <v>7449</v>
      </c>
      <c r="J582" s="33">
        <f t="shared" si="549"/>
        <v>7264</v>
      </c>
      <c r="K582" s="33">
        <f t="shared" si="550"/>
        <v>6630.8</v>
      </c>
      <c r="L582" s="33"/>
      <c r="M582" s="33"/>
      <c r="N582" s="32">
        <v>7449</v>
      </c>
      <c r="O582" s="32">
        <v>7264</v>
      </c>
      <c r="P582" s="32">
        <v>6630.8</v>
      </c>
    </row>
    <row r="583" spans="2:16">
      <c r="B583" s="31">
        <v>51</v>
      </c>
      <c r="C583" t="s">
        <v>7</v>
      </c>
      <c r="D583" s="6" t="str">
        <f>IF(SUM(I583:K583)=0,"\I: ","ELE")</f>
        <v>ELE</v>
      </c>
      <c r="E583" s="11" t="s">
        <v>76</v>
      </c>
      <c r="F583" s="6" t="str">
        <f t="shared" si="543"/>
        <v>PL</v>
      </c>
      <c r="G583" s="22" t="str">
        <f t="shared" ref="G583:G585" si="552">$G$7</f>
        <v>CAP_BND</v>
      </c>
      <c r="H583" t="s">
        <v>46</v>
      </c>
      <c r="I583" s="63">
        <f t="shared" si="551"/>
        <v>110</v>
      </c>
      <c r="J583" s="63">
        <f t="shared" si="549"/>
        <v>573</v>
      </c>
      <c r="K583" s="63">
        <f t="shared" si="550"/>
        <v>573</v>
      </c>
      <c r="L583" s="32"/>
      <c r="M583" s="32"/>
      <c r="N583" s="32">
        <v>110</v>
      </c>
      <c r="O583" s="32">
        <v>573</v>
      </c>
      <c r="P583" s="32">
        <v>573</v>
      </c>
    </row>
    <row r="584" spans="2:16">
      <c r="B584" s="26">
        <v>56</v>
      </c>
      <c r="C584" t="s">
        <v>8</v>
      </c>
      <c r="D584" s="6" t="str">
        <f>IF(SUM(I584:K584)=0,"\I: ","ELE")</f>
        <v xml:space="preserve">\I: </v>
      </c>
      <c r="E584" s="11" t="s">
        <v>77</v>
      </c>
      <c r="F584" s="6" t="str">
        <f t="shared" si="543"/>
        <v>PL</v>
      </c>
      <c r="G584" s="22" t="str">
        <f t="shared" si="552"/>
        <v>CAP_BND</v>
      </c>
      <c r="H584" t="s">
        <v>47</v>
      </c>
      <c r="I584" s="63">
        <f t="shared" si="551"/>
        <v>0</v>
      </c>
      <c r="J584" s="63">
        <f t="shared" si="549"/>
        <v>0</v>
      </c>
      <c r="K584" s="63">
        <f t="shared" si="550"/>
        <v>0</v>
      </c>
      <c r="L584" s="32"/>
      <c r="M584" s="32"/>
      <c r="N584" s="32" t="s">
        <v>171</v>
      </c>
      <c r="O584" s="32" t="s">
        <v>171</v>
      </c>
      <c r="P584" s="32" t="s">
        <v>171</v>
      </c>
    </row>
    <row r="585" spans="2:16">
      <c r="B585" s="26"/>
      <c r="C585" s="23" t="s">
        <v>93</v>
      </c>
      <c r="D585" s="6" t="str">
        <f>IF(SUM(I585:K585)=0,"\I: ","ELE")</f>
        <v xml:space="preserve">\I: </v>
      </c>
      <c r="E585" s="11" t="s">
        <v>78</v>
      </c>
      <c r="F585" s="6" t="str">
        <f t="shared" si="543"/>
        <v>PL</v>
      </c>
      <c r="G585" s="22" t="str">
        <f t="shared" si="552"/>
        <v>CAP_BND</v>
      </c>
      <c r="H585" t="s">
        <v>48</v>
      </c>
      <c r="I585" s="43">
        <f t="shared" ref="I585" si="553">IF(SUM(I586:I588)="",0,SUM(I586:I588))</f>
        <v>0</v>
      </c>
      <c r="J585" s="43">
        <f t="shared" ref="J585" si="554">IF(SUM(J586:J588)="",0,SUM(J586:J588))</f>
        <v>0</v>
      </c>
      <c r="K585" s="43">
        <f t="shared" ref="K585" si="555">IF(SUM(K586:K588)="",0,SUM(K586:K588))</f>
        <v>0</v>
      </c>
      <c r="L585" s="32"/>
      <c r="M585" s="32"/>
      <c r="N585" s="32"/>
      <c r="O585" s="32"/>
      <c r="P585" s="32"/>
    </row>
    <row r="586" spans="2:16">
      <c r="B586" s="26">
        <v>61</v>
      </c>
      <c r="C586" s="29" t="s">
        <v>4</v>
      </c>
      <c r="D586" s="6" t="s">
        <v>90</v>
      </c>
      <c r="E586" s="27"/>
      <c r="F586" s="6" t="str">
        <f t="shared" si="543"/>
        <v>PL</v>
      </c>
      <c r="G586" s="6" t="s">
        <v>90</v>
      </c>
      <c r="H586" s="28"/>
      <c r="I586" s="33">
        <f t="shared" ref="I586:I591" si="556">IF(N586="",0,N586)</f>
        <v>0</v>
      </c>
      <c r="J586" s="33">
        <f t="shared" ref="J586:J591" si="557">IF(O586="",0,O586)</f>
        <v>0</v>
      </c>
      <c r="K586" s="33">
        <f t="shared" ref="K586:K591" si="558">IF(P586="",0,P586)</f>
        <v>0</v>
      </c>
      <c r="L586" s="33"/>
      <c r="M586" s="33"/>
      <c r="N586" s="32" t="s">
        <v>171</v>
      </c>
      <c r="O586" s="32" t="s">
        <v>171</v>
      </c>
      <c r="P586" s="32" t="s">
        <v>171</v>
      </c>
    </row>
    <row r="587" spans="2:16">
      <c r="B587" s="26">
        <v>71</v>
      </c>
      <c r="C587" s="29" t="s">
        <v>10</v>
      </c>
      <c r="D587" s="6" t="s">
        <v>90</v>
      </c>
      <c r="E587" s="27"/>
      <c r="F587" s="6" t="str">
        <f t="shared" si="543"/>
        <v>PL</v>
      </c>
      <c r="G587" s="6" t="s">
        <v>90</v>
      </c>
      <c r="H587" s="28"/>
      <c r="I587" s="33">
        <f t="shared" si="556"/>
        <v>0</v>
      </c>
      <c r="J587" s="33">
        <f t="shared" si="557"/>
        <v>0</v>
      </c>
      <c r="K587" s="33">
        <f t="shared" si="558"/>
        <v>0</v>
      </c>
      <c r="L587" s="33"/>
      <c r="M587" s="33"/>
      <c r="N587" s="32" t="s">
        <v>171</v>
      </c>
      <c r="O587" s="32" t="s">
        <v>171</v>
      </c>
      <c r="P587" s="32" t="s">
        <v>171</v>
      </c>
    </row>
    <row r="588" spans="2:16">
      <c r="B588" s="26">
        <v>76</v>
      </c>
      <c r="C588" s="29" t="s">
        <v>101</v>
      </c>
      <c r="D588" s="6" t="s">
        <v>90</v>
      </c>
      <c r="E588" s="27"/>
      <c r="F588" s="6" t="str">
        <f t="shared" si="543"/>
        <v>PL</v>
      </c>
      <c r="G588" s="6" t="s">
        <v>90</v>
      </c>
      <c r="H588" s="28"/>
      <c r="I588" s="33">
        <f t="shared" si="556"/>
        <v>0</v>
      </c>
      <c r="J588" s="33">
        <f t="shared" si="557"/>
        <v>0</v>
      </c>
      <c r="K588" s="33">
        <f t="shared" si="558"/>
        <v>0</v>
      </c>
      <c r="L588" s="33"/>
      <c r="M588" s="33"/>
      <c r="N588" s="32" t="s">
        <v>171</v>
      </c>
      <c r="O588" s="32" t="s">
        <v>171</v>
      </c>
      <c r="P588" s="32" t="s">
        <v>171</v>
      </c>
    </row>
    <row r="589" spans="2:16">
      <c r="B589" s="26">
        <v>81</v>
      </c>
      <c r="C589" t="s">
        <v>12</v>
      </c>
      <c r="D589" s="6" t="str">
        <f>IF(SUM(I589:K589)=0,"\I: ","ELE")</f>
        <v>ELE</v>
      </c>
      <c r="E589" s="11" t="s">
        <v>74</v>
      </c>
      <c r="F589" s="6" t="str">
        <f t="shared" si="543"/>
        <v>PL</v>
      </c>
      <c r="G589" s="22" t="str">
        <f t="shared" ref="G589:G592" si="559">$G$7</f>
        <v>CAP_BND</v>
      </c>
      <c r="H589" t="s">
        <v>44</v>
      </c>
      <c r="I589" s="63">
        <f t="shared" si="556"/>
        <v>11.4</v>
      </c>
      <c r="J589" s="63">
        <f t="shared" si="557"/>
        <v>11.4</v>
      </c>
      <c r="K589" s="63">
        <f t="shared" si="558"/>
        <v>0</v>
      </c>
      <c r="L589" s="32"/>
      <c r="M589" s="32"/>
      <c r="N589" s="32">
        <v>11.4</v>
      </c>
      <c r="O589" s="32">
        <v>11.4</v>
      </c>
      <c r="P589" s="32" t="s">
        <v>171</v>
      </c>
    </row>
    <row r="590" spans="2:16">
      <c r="B590" s="26">
        <v>102</v>
      </c>
      <c r="C590" t="s">
        <v>13</v>
      </c>
      <c r="D590" s="6" t="str">
        <f>IF(SUM(I590:K590)=0,"\I: ","ELE")</f>
        <v>ELE</v>
      </c>
      <c r="E590" s="11" t="s">
        <v>73</v>
      </c>
      <c r="F590" s="6" t="str">
        <f t="shared" si="543"/>
        <v>PL</v>
      </c>
      <c r="G590" s="22" t="str">
        <f t="shared" si="559"/>
        <v>CAP_BND</v>
      </c>
      <c r="H590" t="s">
        <v>43</v>
      </c>
      <c r="I590" s="63">
        <f t="shared" si="556"/>
        <v>13.5</v>
      </c>
      <c r="J590" s="63">
        <f t="shared" si="557"/>
        <v>0</v>
      </c>
      <c r="K590" s="63">
        <f t="shared" si="558"/>
        <v>0</v>
      </c>
      <c r="L590" s="32"/>
      <c r="M590" s="32"/>
      <c r="N590" s="32">
        <v>13.5</v>
      </c>
      <c r="O590" s="32" t="s">
        <v>171</v>
      </c>
      <c r="P590" s="32" t="s">
        <v>171</v>
      </c>
    </row>
    <row r="591" spans="2:16">
      <c r="B591" s="26">
        <v>119</v>
      </c>
      <c r="C591" t="s">
        <v>1</v>
      </c>
      <c r="D591" s="6" t="str">
        <f>IF(SUM(I591:K591)=0,"\I: ","ELE")</f>
        <v xml:space="preserve">\I: </v>
      </c>
      <c r="E591" s="11" t="s">
        <v>68</v>
      </c>
      <c r="F591" s="6" t="str">
        <f t="shared" si="543"/>
        <v>PL</v>
      </c>
      <c r="G591" s="22" t="str">
        <f t="shared" si="559"/>
        <v>CAP_BND</v>
      </c>
      <c r="H591" s="6" t="s">
        <v>38</v>
      </c>
      <c r="I591" s="63">
        <f t="shared" si="556"/>
        <v>0</v>
      </c>
      <c r="J591" s="63">
        <f t="shared" si="557"/>
        <v>0</v>
      </c>
      <c r="K591" s="63">
        <f t="shared" si="558"/>
        <v>0</v>
      </c>
      <c r="L591" s="32"/>
      <c r="M591" s="32"/>
      <c r="N591" s="32" t="s">
        <v>171</v>
      </c>
      <c r="O591" s="32" t="s">
        <v>171</v>
      </c>
      <c r="P591" s="32" t="s">
        <v>171</v>
      </c>
    </row>
    <row r="592" spans="2:16">
      <c r="B592" s="26"/>
      <c r="C592" t="s">
        <v>168</v>
      </c>
      <c r="D592" s="6" t="str">
        <f>IF(SUM(I592:K592)=0,"\I: ","ELE")</f>
        <v>ELE</v>
      </c>
      <c r="E592" s="11" t="s">
        <v>69</v>
      </c>
      <c r="F592" s="6" t="str">
        <f t="shared" si="543"/>
        <v>PL</v>
      </c>
      <c r="G592" s="22" t="str">
        <f t="shared" si="559"/>
        <v>CAP_BND</v>
      </c>
      <c r="H592" s="59" t="s">
        <v>39</v>
      </c>
      <c r="I592" s="43">
        <f>IF(SUM(I593:I594)="",0,SUM(I593:I594))</f>
        <v>0</v>
      </c>
      <c r="J592" s="43">
        <f t="shared" ref="J592" si="560">IF(SUM(J593:J594)="",0,SUM(J593:J594))</f>
        <v>188</v>
      </c>
      <c r="K592" s="43">
        <f t="shared" ref="K592" si="561">IF(SUM(K593:K594)="",0,SUM(K593:K594))</f>
        <v>188</v>
      </c>
      <c r="L592" s="32"/>
      <c r="M592" s="32"/>
      <c r="N592" s="32"/>
      <c r="O592" s="32"/>
      <c r="P592" s="32"/>
    </row>
    <row r="593" spans="2:16">
      <c r="B593" s="26">
        <v>124</v>
      </c>
      <c r="C593" t="s">
        <v>3</v>
      </c>
      <c r="D593" s="6" t="s">
        <v>90</v>
      </c>
      <c r="E593" s="11"/>
      <c r="F593" s="6" t="str">
        <f t="shared" si="543"/>
        <v>PL</v>
      </c>
      <c r="G593" s="6" t="s">
        <v>90</v>
      </c>
      <c r="H593" s="6"/>
      <c r="I593" s="33">
        <f t="shared" ref="I593:I600" si="562">IF(N593="",0,N593)</f>
        <v>0</v>
      </c>
      <c r="J593" s="33">
        <f t="shared" ref="J593:J600" si="563">IF(O593="",0,O593)</f>
        <v>0</v>
      </c>
      <c r="K593" s="33">
        <f t="shared" ref="K593:K600" si="564">IF(P593="",0,P593)</f>
        <v>0</v>
      </c>
      <c r="L593" s="32"/>
      <c r="M593" s="32"/>
      <c r="N593" s="32" t="s">
        <v>171</v>
      </c>
      <c r="O593" s="32" t="s">
        <v>171</v>
      </c>
      <c r="P593" s="32" t="s">
        <v>171</v>
      </c>
    </row>
    <row r="594" spans="2:16">
      <c r="B594" s="26">
        <v>129</v>
      </c>
      <c r="C594" t="s">
        <v>4</v>
      </c>
      <c r="D594" s="6" t="s">
        <v>90</v>
      </c>
      <c r="E594" s="11"/>
      <c r="F594" s="6" t="str">
        <f t="shared" si="543"/>
        <v>PL</v>
      </c>
      <c r="G594" s="6" t="s">
        <v>90</v>
      </c>
      <c r="H594" s="6"/>
      <c r="I594" s="33">
        <f t="shared" si="562"/>
        <v>0</v>
      </c>
      <c r="J594" s="33">
        <f t="shared" si="563"/>
        <v>188</v>
      </c>
      <c r="K594" s="33">
        <f t="shared" si="564"/>
        <v>188</v>
      </c>
      <c r="L594" s="32"/>
      <c r="M594" s="32"/>
      <c r="N594" s="32" t="s">
        <v>171</v>
      </c>
      <c r="O594" s="32">
        <v>188</v>
      </c>
      <c r="P594" s="32">
        <v>188</v>
      </c>
    </row>
    <row r="595" spans="2:16">
      <c r="B595" s="26">
        <v>135</v>
      </c>
      <c r="C595" s="11" t="s">
        <v>16</v>
      </c>
      <c r="D595" s="6" t="str">
        <f t="shared" ref="D595:D602" si="565">IF(SUM(I595:K595)=0,"\I: ","ELE")</f>
        <v>ELE</v>
      </c>
      <c r="E595" s="11" t="s">
        <v>82</v>
      </c>
      <c r="F595" s="6" t="str">
        <f t="shared" si="543"/>
        <v>PL</v>
      </c>
      <c r="G595" s="22" t="str">
        <f t="shared" ref="G595:G600" si="566">$G$7</f>
        <v>CAP_BND</v>
      </c>
      <c r="H595" s="6" t="s">
        <v>52</v>
      </c>
      <c r="I595" s="63">
        <f t="shared" si="562"/>
        <v>1107.9999999999998</v>
      </c>
      <c r="J595" s="63">
        <f t="shared" si="563"/>
        <v>4886.0000000000009</v>
      </c>
      <c r="K595" s="63">
        <f t="shared" si="564"/>
        <v>6623.3600000000006</v>
      </c>
      <c r="L595" s="32"/>
      <c r="M595" s="32"/>
      <c r="N595" s="32">
        <v>1107.9999999999998</v>
      </c>
      <c r="O595" s="32">
        <v>4886.0000000000009</v>
      </c>
      <c r="P595" s="32">
        <v>6623.3600000000006</v>
      </c>
    </row>
    <row r="596" spans="2:16">
      <c r="B596" s="26">
        <v>140</v>
      </c>
      <c r="C596" s="11" t="s">
        <v>17</v>
      </c>
      <c r="D596" s="6" t="str">
        <f t="shared" si="565"/>
        <v xml:space="preserve">\I: </v>
      </c>
      <c r="E596" s="11" t="s">
        <v>81</v>
      </c>
      <c r="F596" s="6" t="str">
        <f t="shared" si="543"/>
        <v>PL</v>
      </c>
      <c r="G596" s="22" t="str">
        <f t="shared" si="566"/>
        <v>CAP_BND</v>
      </c>
      <c r="H596" s="6" t="s">
        <v>51</v>
      </c>
      <c r="I596" s="63">
        <f t="shared" si="562"/>
        <v>0</v>
      </c>
      <c r="J596" s="63">
        <f t="shared" si="563"/>
        <v>0</v>
      </c>
      <c r="K596" s="63">
        <f t="shared" si="564"/>
        <v>0</v>
      </c>
      <c r="L596" s="32"/>
      <c r="M596" s="32"/>
      <c r="N596" s="32" t="s">
        <v>171</v>
      </c>
      <c r="O596" s="32" t="s">
        <v>171</v>
      </c>
      <c r="P596" s="32" t="s">
        <v>171</v>
      </c>
    </row>
    <row r="597" spans="2:16">
      <c r="B597" s="26">
        <v>145</v>
      </c>
      <c r="C597" s="11" t="s">
        <v>18</v>
      </c>
      <c r="D597" s="6" t="str">
        <f t="shared" si="565"/>
        <v>ELE</v>
      </c>
      <c r="E597" s="11" t="s">
        <v>79</v>
      </c>
      <c r="F597" s="6" t="str">
        <f t="shared" si="543"/>
        <v>PL</v>
      </c>
      <c r="G597" s="22" t="str">
        <f t="shared" si="566"/>
        <v>CAP_BND</v>
      </c>
      <c r="H597" s="6" t="s">
        <v>49</v>
      </c>
      <c r="I597" s="63">
        <f t="shared" si="562"/>
        <v>0</v>
      </c>
      <c r="J597" s="63">
        <f t="shared" si="563"/>
        <v>108</v>
      </c>
      <c r="K597" s="63">
        <f t="shared" si="564"/>
        <v>323.3</v>
      </c>
      <c r="L597" s="32"/>
      <c r="M597" s="32"/>
      <c r="N597" s="32" t="s">
        <v>171</v>
      </c>
      <c r="O597" s="32">
        <v>108</v>
      </c>
      <c r="P597" s="32">
        <v>323.3</v>
      </c>
    </row>
    <row r="598" spans="2:16">
      <c r="B598" s="26">
        <v>150</v>
      </c>
      <c r="C598" s="11" t="s">
        <v>19</v>
      </c>
      <c r="D598" s="6" t="str">
        <f t="shared" si="565"/>
        <v xml:space="preserve">\I: </v>
      </c>
      <c r="E598" s="11" t="s">
        <v>80</v>
      </c>
      <c r="F598" s="6" t="str">
        <f t="shared" si="543"/>
        <v>PL</v>
      </c>
      <c r="G598" s="22" t="str">
        <f t="shared" si="566"/>
        <v>CAP_BND</v>
      </c>
      <c r="H598" s="6" t="s">
        <v>50</v>
      </c>
      <c r="I598" s="63">
        <f t="shared" si="562"/>
        <v>0</v>
      </c>
      <c r="J598" s="63">
        <f t="shared" si="563"/>
        <v>0</v>
      </c>
      <c r="K598" s="63">
        <f t="shared" si="564"/>
        <v>0</v>
      </c>
      <c r="L598" s="32"/>
      <c r="M598" s="32"/>
      <c r="N598" s="32" t="s">
        <v>171</v>
      </c>
      <c r="O598" s="32" t="s">
        <v>171</v>
      </c>
      <c r="P598" s="32" t="s">
        <v>171</v>
      </c>
    </row>
    <row r="599" spans="2:16">
      <c r="B599" s="26">
        <v>155</v>
      </c>
      <c r="C599" s="11" t="s">
        <v>20</v>
      </c>
      <c r="D599" s="6" t="str">
        <f t="shared" si="565"/>
        <v xml:space="preserve">\I: </v>
      </c>
      <c r="E599" s="11" t="s">
        <v>72</v>
      </c>
      <c r="F599" s="6" t="str">
        <f t="shared" si="543"/>
        <v>PL</v>
      </c>
      <c r="G599" s="22" t="str">
        <f t="shared" si="566"/>
        <v>CAP_BND</v>
      </c>
      <c r="H599" s="6" t="s">
        <v>42</v>
      </c>
      <c r="I599" s="63">
        <f t="shared" si="562"/>
        <v>0</v>
      </c>
      <c r="J599" s="63">
        <f t="shared" si="563"/>
        <v>0</v>
      </c>
      <c r="K599" s="63">
        <f t="shared" si="564"/>
        <v>0</v>
      </c>
      <c r="L599" s="32"/>
      <c r="M599" s="32"/>
      <c r="N599" s="32" t="s">
        <v>171</v>
      </c>
      <c r="O599" s="32" t="s">
        <v>171</v>
      </c>
      <c r="P599" s="32" t="s">
        <v>171</v>
      </c>
    </row>
    <row r="600" spans="2:16">
      <c r="B600" s="60">
        <v>160</v>
      </c>
      <c r="C600" s="61" t="s">
        <v>21</v>
      </c>
      <c r="D600" s="5" t="str">
        <f t="shared" si="565"/>
        <v xml:space="preserve">\I: </v>
      </c>
      <c r="E600" s="61" t="s">
        <v>170</v>
      </c>
      <c r="F600" s="5" t="str">
        <f t="shared" si="543"/>
        <v>PL</v>
      </c>
      <c r="G600" s="36" t="str">
        <f t="shared" si="566"/>
        <v>CAP_BND</v>
      </c>
      <c r="H600" s="5" t="s">
        <v>169</v>
      </c>
      <c r="I600" s="64">
        <f t="shared" si="562"/>
        <v>0</v>
      </c>
      <c r="J600" s="64">
        <f t="shared" si="563"/>
        <v>0</v>
      </c>
      <c r="K600" s="64">
        <f t="shared" si="564"/>
        <v>0</v>
      </c>
      <c r="L600" s="32"/>
      <c r="M600" s="32"/>
      <c r="N600" s="40" t="s">
        <v>171</v>
      </c>
      <c r="O600" s="40" t="s">
        <v>171</v>
      </c>
      <c r="P600" s="40" t="s">
        <v>171</v>
      </c>
    </row>
    <row r="601" spans="2:16">
      <c r="B601" s="26">
        <v>9</v>
      </c>
      <c r="C601" t="s">
        <v>1</v>
      </c>
      <c r="D601" s="6" t="str">
        <f t="shared" si="565"/>
        <v xml:space="preserve">\I: </v>
      </c>
      <c r="E601" s="11" t="s">
        <v>70</v>
      </c>
      <c r="F601" s="34" t="s">
        <v>123</v>
      </c>
      <c r="G601" s="22" t="str">
        <f>$G$7</f>
        <v>CAP_BND</v>
      </c>
      <c r="H601" s="22" t="s">
        <v>40</v>
      </c>
      <c r="I601" s="63">
        <f>IF(N601="",0,N601)</f>
        <v>0</v>
      </c>
      <c r="J601" s="63">
        <f>IF(O601="",0,O601)</f>
        <v>0</v>
      </c>
      <c r="K601" s="63">
        <f>IF(P601="",0,P601)</f>
        <v>0</v>
      </c>
      <c r="L601" s="32"/>
      <c r="M601" s="32"/>
      <c r="N601" s="32" t="s">
        <v>171</v>
      </c>
      <c r="O601" s="32" t="s">
        <v>171</v>
      </c>
      <c r="P601" s="32" t="s">
        <v>171</v>
      </c>
    </row>
    <row r="602" spans="2:16">
      <c r="B602" s="26"/>
      <c r="C602" s="23" t="s">
        <v>92</v>
      </c>
      <c r="D602" s="6" t="str">
        <f t="shared" si="565"/>
        <v>ELE</v>
      </c>
      <c r="E602" s="11" t="s">
        <v>71</v>
      </c>
      <c r="F602" s="6" t="str">
        <f>F601</f>
        <v>PT</v>
      </c>
      <c r="G602" s="22" t="str">
        <f>$G$7</f>
        <v>CAP_BND</v>
      </c>
      <c r="H602" t="s">
        <v>41</v>
      </c>
      <c r="I602" s="43">
        <f>IF(SUM(I603:I605)="",0,SUM(I603:I605))</f>
        <v>2027.2999999999997</v>
      </c>
      <c r="J602" s="43">
        <f t="shared" ref="J602" si="567">IF(SUM(J603:J605)="",0,SUM(J603:J605))</f>
        <v>1807.2999999999997</v>
      </c>
      <c r="K602" s="43">
        <f t="shared" ref="K602" si="568">IF(SUM(K603:K605)="",0,SUM(K603:K605))</f>
        <v>1763.1999999999998</v>
      </c>
      <c r="L602" s="32"/>
      <c r="M602" s="32"/>
      <c r="N602" s="32"/>
      <c r="O602" s="32"/>
      <c r="P602" s="32"/>
    </row>
    <row r="603" spans="2:16">
      <c r="B603" s="26">
        <v>14</v>
      </c>
      <c r="C603" s="30" t="s">
        <v>2</v>
      </c>
      <c r="D603" s="6" t="s">
        <v>90</v>
      </c>
      <c r="E603" s="26"/>
      <c r="F603" s="6" t="str">
        <f t="shared" ref="F603:F627" si="569">F602</f>
        <v>PT</v>
      </c>
      <c r="G603" s="6" t="s">
        <v>90</v>
      </c>
      <c r="H603" s="28"/>
      <c r="I603" s="33">
        <f>IF(N603="",0,N603)</f>
        <v>0</v>
      </c>
      <c r="J603" s="33">
        <f t="shared" ref="J603:J605" si="570">IF(O603="",0,O603)</f>
        <v>0</v>
      </c>
      <c r="K603" s="33">
        <f t="shared" ref="K603:K605" si="571">IF(P603="",0,P603)</f>
        <v>0</v>
      </c>
      <c r="L603" s="33"/>
      <c r="M603" s="33"/>
      <c r="N603" s="32" t="s">
        <v>171</v>
      </c>
      <c r="O603" s="32" t="s">
        <v>171</v>
      </c>
      <c r="P603" s="32" t="s">
        <v>171</v>
      </c>
    </row>
    <row r="604" spans="2:16">
      <c r="B604" s="26">
        <v>19</v>
      </c>
      <c r="C604" s="30" t="s">
        <v>99</v>
      </c>
      <c r="D604" s="6" t="s">
        <v>90</v>
      </c>
      <c r="E604" s="26"/>
      <c r="F604" s="6" t="str">
        <f t="shared" si="569"/>
        <v>PT</v>
      </c>
      <c r="G604" s="6" t="s">
        <v>90</v>
      </c>
      <c r="H604" s="28"/>
      <c r="I604" s="33">
        <f t="shared" ref="I604:I605" si="572">IF(N604="",0,N604)</f>
        <v>1763.1999999999998</v>
      </c>
      <c r="J604" s="33">
        <f t="shared" si="570"/>
        <v>1763.1999999999998</v>
      </c>
      <c r="K604" s="33">
        <f t="shared" si="571"/>
        <v>1763.1999999999998</v>
      </c>
      <c r="L604" s="33"/>
      <c r="M604" s="33"/>
      <c r="N604" s="32">
        <v>1763.1999999999998</v>
      </c>
      <c r="O604" s="32">
        <v>1763.1999999999998</v>
      </c>
      <c r="P604" s="32">
        <v>1763.1999999999998</v>
      </c>
    </row>
    <row r="605" spans="2:16">
      <c r="B605" s="26">
        <v>24</v>
      </c>
      <c r="C605" s="30" t="s">
        <v>4</v>
      </c>
      <c r="D605" s="6" t="s">
        <v>90</v>
      </c>
      <c r="E605" s="26"/>
      <c r="F605" s="6" t="str">
        <f t="shared" si="569"/>
        <v>PT</v>
      </c>
      <c r="G605" s="6" t="s">
        <v>90</v>
      </c>
      <c r="H605" s="28"/>
      <c r="I605" s="33">
        <f t="shared" si="572"/>
        <v>264.10000000000002</v>
      </c>
      <c r="J605" s="33">
        <f t="shared" si="570"/>
        <v>44.1</v>
      </c>
      <c r="K605" s="33">
        <f t="shared" si="571"/>
        <v>0</v>
      </c>
      <c r="L605" s="33"/>
      <c r="M605" s="33"/>
      <c r="N605" s="32">
        <v>264.10000000000002</v>
      </c>
      <c r="O605" s="32">
        <v>44.1</v>
      </c>
      <c r="P605" s="32" t="s">
        <v>171</v>
      </c>
    </row>
    <row r="606" spans="2:16">
      <c r="B606" s="26"/>
      <c r="C606" s="23" t="s">
        <v>92</v>
      </c>
      <c r="D606" s="6" t="str">
        <f>IF(SUM(I606:K606)=0,"\I: ","ELE")</f>
        <v xml:space="preserve">\I: </v>
      </c>
      <c r="E606" s="11" t="s">
        <v>75</v>
      </c>
      <c r="F606" s="6" t="str">
        <f t="shared" si="569"/>
        <v>PT</v>
      </c>
      <c r="G606" s="22" t="str">
        <f>$G$7</f>
        <v>CAP_BND</v>
      </c>
      <c r="H606" t="s">
        <v>45</v>
      </c>
      <c r="I606" s="43">
        <f>IF(SUM(I607:I609)="",0,SUM(I607:I609))</f>
        <v>0</v>
      </c>
      <c r="J606" s="43">
        <f t="shared" ref="J606" si="573">IF(SUM(J607:J609)="",0,SUM(J607:J609))</f>
        <v>0</v>
      </c>
      <c r="K606" s="43">
        <f t="shared" ref="K606" si="574">IF(SUM(K607:K609)="",0,SUM(K607:K609))</f>
        <v>0</v>
      </c>
      <c r="L606" s="32"/>
      <c r="M606" s="32"/>
      <c r="N606" s="32" t="s">
        <v>171</v>
      </c>
      <c r="O606" s="32" t="s">
        <v>171</v>
      </c>
      <c r="P606" s="32"/>
    </row>
    <row r="607" spans="2:16">
      <c r="B607" s="26">
        <v>35</v>
      </c>
      <c r="C607" s="30" t="s">
        <v>2</v>
      </c>
      <c r="D607" s="6" t="s">
        <v>90</v>
      </c>
      <c r="E607" s="26"/>
      <c r="F607" s="6" t="str">
        <f t="shared" si="569"/>
        <v>PT</v>
      </c>
      <c r="G607" s="6" t="s">
        <v>90</v>
      </c>
      <c r="H607" s="28"/>
      <c r="I607" s="33">
        <f>IF(N607="",0,N607)</f>
        <v>0</v>
      </c>
      <c r="J607" s="33">
        <f t="shared" ref="J607:J611" si="575">IF(O607="",0,O607)</f>
        <v>0</v>
      </c>
      <c r="K607" s="33">
        <f t="shared" ref="K607:K611" si="576">IF(P607="",0,P607)</f>
        <v>0</v>
      </c>
      <c r="L607" s="33"/>
      <c r="M607" s="33"/>
      <c r="N607" s="32" t="s">
        <v>171</v>
      </c>
      <c r="O607" s="32" t="s">
        <v>171</v>
      </c>
      <c r="P607" s="32" t="s">
        <v>171</v>
      </c>
    </row>
    <row r="608" spans="2:16">
      <c r="B608" s="26">
        <v>40</v>
      </c>
      <c r="C608" s="30" t="s">
        <v>99</v>
      </c>
      <c r="D608" s="6" t="s">
        <v>90</v>
      </c>
      <c r="E608" s="26"/>
      <c r="F608" s="6" t="str">
        <f t="shared" si="569"/>
        <v>PT</v>
      </c>
      <c r="G608" s="6" t="s">
        <v>90</v>
      </c>
      <c r="H608" s="28"/>
      <c r="I608" s="33">
        <f t="shared" ref="I608:I611" si="577">IF(N608="",0,N608)</f>
        <v>0</v>
      </c>
      <c r="J608" s="33">
        <f t="shared" si="575"/>
        <v>0</v>
      </c>
      <c r="K608" s="33">
        <f t="shared" si="576"/>
        <v>0</v>
      </c>
      <c r="L608" s="33"/>
      <c r="M608" s="33"/>
      <c r="N608" s="32" t="s">
        <v>171</v>
      </c>
      <c r="O608" s="32" t="s">
        <v>171</v>
      </c>
      <c r="P608" s="32" t="s">
        <v>171</v>
      </c>
    </row>
    <row r="609" spans="2:16">
      <c r="B609" s="26">
        <v>45</v>
      </c>
      <c r="C609" s="30" t="s">
        <v>4</v>
      </c>
      <c r="D609" s="6" t="s">
        <v>90</v>
      </c>
      <c r="E609" s="26"/>
      <c r="F609" s="6" t="str">
        <f t="shared" si="569"/>
        <v>PT</v>
      </c>
      <c r="G609" s="6" t="s">
        <v>90</v>
      </c>
      <c r="H609" s="28"/>
      <c r="I609" s="33">
        <f t="shared" si="577"/>
        <v>0</v>
      </c>
      <c r="J609" s="33">
        <f t="shared" si="575"/>
        <v>0</v>
      </c>
      <c r="K609" s="33">
        <f t="shared" si="576"/>
        <v>0</v>
      </c>
      <c r="L609" s="33"/>
      <c r="M609" s="33"/>
      <c r="N609" s="32" t="s">
        <v>171</v>
      </c>
      <c r="O609" s="32" t="s">
        <v>171</v>
      </c>
      <c r="P609" s="32" t="s">
        <v>171</v>
      </c>
    </row>
    <row r="610" spans="2:16">
      <c r="B610" s="31">
        <v>51</v>
      </c>
      <c r="C610" t="s">
        <v>7</v>
      </c>
      <c r="D610" s="6" t="str">
        <f>IF(SUM(I610:K610)=0,"\I: ","ELE")</f>
        <v>ELE</v>
      </c>
      <c r="E610" s="11" t="s">
        <v>76</v>
      </c>
      <c r="F610" s="6" t="str">
        <f t="shared" si="569"/>
        <v>PT</v>
      </c>
      <c r="G610" s="22" t="str">
        <f t="shared" ref="G610:G612" si="578">$G$7</f>
        <v>CAP_BND</v>
      </c>
      <c r="H610" t="s">
        <v>46</v>
      </c>
      <c r="I610" s="63">
        <f t="shared" si="577"/>
        <v>2307</v>
      </c>
      <c r="J610" s="63">
        <f t="shared" si="575"/>
        <v>2307</v>
      </c>
      <c r="K610" s="63">
        <f t="shared" si="576"/>
        <v>2307</v>
      </c>
      <c r="L610" s="32"/>
      <c r="M610" s="32"/>
      <c r="N610" s="32">
        <v>2307</v>
      </c>
      <c r="O610" s="32">
        <v>2307</v>
      </c>
      <c r="P610" s="32">
        <v>2307</v>
      </c>
    </row>
    <row r="611" spans="2:16">
      <c r="B611" s="26">
        <v>56</v>
      </c>
      <c r="C611" t="s">
        <v>8</v>
      </c>
      <c r="D611" s="6" t="str">
        <f>IF(SUM(I611:K611)=0,"\I: ","ELE")</f>
        <v>ELE</v>
      </c>
      <c r="E611" s="11" t="s">
        <v>77</v>
      </c>
      <c r="F611" s="6" t="str">
        <f t="shared" si="569"/>
        <v>PT</v>
      </c>
      <c r="G611" s="22" t="str">
        <f t="shared" si="578"/>
        <v>CAP_BND</v>
      </c>
      <c r="H611" t="s">
        <v>47</v>
      </c>
      <c r="I611" s="63">
        <f t="shared" si="577"/>
        <v>15.9222</v>
      </c>
      <c r="J611" s="63">
        <f t="shared" si="575"/>
        <v>15.9222</v>
      </c>
      <c r="K611" s="63">
        <f t="shared" si="576"/>
        <v>15.9222</v>
      </c>
      <c r="L611" s="32"/>
      <c r="M611" s="32"/>
      <c r="N611" s="32">
        <v>15.9222</v>
      </c>
      <c r="O611" s="32">
        <v>15.9222</v>
      </c>
      <c r="P611" s="32">
        <v>15.9222</v>
      </c>
    </row>
    <row r="612" spans="2:16">
      <c r="B612" s="26"/>
      <c r="C612" s="23" t="s">
        <v>93</v>
      </c>
      <c r="D612" s="6" t="str">
        <f>IF(SUM(I612:K612)=0,"\I: ","ELE")</f>
        <v xml:space="preserve">\I: </v>
      </c>
      <c r="E612" s="11" t="s">
        <v>78</v>
      </c>
      <c r="F612" s="6" t="str">
        <f t="shared" si="569"/>
        <v>PT</v>
      </c>
      <c r="G612" s="22" t="str">
        <f t="shared" si="578"/>
        <v>CAP_BND</v>
      </c>
      <c r="H612" t="s">
        <v>48</v>
      </c>
      <c r="I612" s="43">
        <f t="shared" ref="I612" si="579">IF(SUM(I613:I615)="",0,SUM(I613:I615))</f>
        <v>0</v>
      </c>
      <c r="J612" s="43">
        <f t="shared" ref="J612" si="580">IF(SUM(J613:J615)="",0,SUM(J613:J615))</f>
        <v>0</v>
      </c>
      <c r="K612" s="43">
        <f t="shared" ref="K612" si="581">IF(SUM(K613:K615)="",0,SUM(K613:K615))</f>
        <v>0</v>
      </c>
      <c r="L612" s="32"/>
      <c r="M612" s="32"/>
      <c r="N612" s="32"/>
      <c r="O612" s="32"/>
      <c r="P612" s="32"/>
    </row>
    <row r="613" spans="2:16">
      <c r="B613" s="26">
        <v>61</v>
      </c>
      <c r="C613" s="29" t="s">
        <v>4</v>
      </c>
      <c r="D613" s="6" t="s">
        <v>90</v>
      </c>
      <c r="E613" s="27"/>
      <c r="F613" s="6" t="str">
        <f t="shared" si="569"/>
        <v>PT</v>
      </c>
      <c r="G613" s="6" t="s">
        <v>90</v>
      </c>
      <c r="H613" s="28"/>
      <c r="I613" s="33">
        <f t="shared" ref="I613:I618" si="582">IF(N613="",0,N613)</f>
        <v>0</v>
      </c>
      <c r="J613" s="33">
        <f t="shared" ref="J613:J618" si="583">IF(O613="",0,O613)</f>
        <v>0</v>
      </c>
      <c r="K613" s="33">
        <f t="shared" ref="K613:K618" si="584">IF(P613="",0,P613)</f>
        <v>0</v>
      </c>
      <c r="L613" s="33"/>
      <c r="M613" s="33"/>
      <c r="N613" s="32" t="s">
        <v>171</v>
      </c>
      <c r="O613" s="32" t="s">
        <v>171</v>
      </c>
      <c r="P613" s="32" t="s">
        <v>171</v>
      </c>
    </row>
    <row r="614" spans="2:16">
      <c r="B614" s="26">
        <v>71</v>
      </c>
      <c r="C614" s="29" t="s">
        <v>10</v>
      </c>
      <c r="D614" s="6" t="s">
        <v>90</v>
      </c>
      <c r="E614" s="27"/>
      <c r="F614" s="6" t="str">
        <f t="shared" si="569"/>
        <v>PT</v>
      </c>
      <c r="G614" s="6" t="s">
        <v>90</v>
      </c>
      <c r="H614" s="28"/>
      <c r="I614" s="33">
        <f t="shared" si="582"/>
        <v>0</v>
      </c>
      <c r="J614" s="33">
        <f t="shared" si="583"/>
        <v>0</v>
      </c>
      <c r="K614" s="33">
        <f t="shared" si="584"/>
        <v>0</v>
      </c>
      <c r="L614" s="33"/>
      <c r="M614" s="33"/>
      <c r="N614" s="32" t="s">
        <v>171</v>
      </c>
      <c r="O614" s="32" t="s">
        <v>171</v>
      </c>
      <c r="P614" s="32" t="s">
        <v>171</v>
      </c>
    </row>
    <row r="615" spans="2:16">
      <c r="B615" s="26">
        <v>76</v>
      </c>
      <c r="C615" s="29" t="s">
        <v>101</v>
      </c>
      <c r="D615" s="6" t="s">
        <v>90</v>
      </c>
      <c r="E615" s="27"/>
      <c r="F615" s="6" t="str">
        <f t="shared" si="569"/>
        <v>PT</v>
      </c>
      <c r="G615" s="6" t="s">
        <v>90</v>
      </c>
      <c r="H615" s="28"/>
      <c r="I615" s="33">
        <f t="shared" si="582"/>
        <v>0</v>
      </c>
      <c r="J615" s="33">
        <f t="shared" si="583"/>
        <v>0</v>
      </c>
      <c r="K615" s="33">
        <f t="shared" si="584"/>
        <v>0</v>
      </c>
      <c r="L615" s="33"/>
      <c r="M615" s="33"/>
      <c r="N615" s="32" t="s">
        <v>171</v>
      </c>
      <c r="O615" s="32" t="s">
        <v>171</v>
      </c>
      <c r="P615" s="32" t="s">
        <v>171</v>
      </c>
    </row>
    <row r="616" spans="2:16">
      <c r="B616" s="26">
        <v>81</v>
      </c>
      <c r="C616" t="s">
        <v>12</v>
      </c>
      <c r="D616" s="6" t="str">
        <f>IF(SUM(I616:K616)=0,"\I: ","ELE")</f>
        <v>ELE</v>
      </c>
      <c r="E616" s="11" t="s">
        <v>74</v>
      </c>
      <c r="F616" s="6" t="str">
        <f t="shared" si="569"/>
        <v>PT</v>
      </c>
      <c r="G616" s="22" t="str">
        <f t="shared" ref="G616:G619" si="585">$G$7</f>
        <v>CAP_BND</v>
      </c>
      <c r="H616" t="s">
        <v>44</v>
      </c>
      <c r="I616" s="63">
        <f t="shared" si="582"/>
        <v>241.37511999999998</v>
      </c>
      <c r="J616" s="63">
        <f t="shared" si="583"/>
        <v>181.04191999999998</v>
      </c>
      <c r="K616" s="63">
        <f t="shared" si="584"/>
        <v>102.14191999999998</v>
      </c>
      <c r="L616" s="32"/>
      <c r="M616" s="32"/>
      <c r="N616" s="32">
        <v>241.37511999999998</v>
      </c>
      <c r="O616" s="32">
        <v>181.04191999999998</v>
      </c>
      <c r="P616" s="32">
        <v>102.14191999999998</v>
      </c>
    </row>
    <row r="617" spans="2:16">
      <c r="B617" s="26">
        <v>102</v>
      </c>
      <c r="C617" t="s">
        <v>13</v>
      </c>
      <c r="D617" s="6" t="str">
        <f>IF(SUM(I617:K617)=0,"\I: ","ELE")</f>
        <v>ELE</v>
      </c>
      <c r="E617" s="11" t="s">
        <v>73</v>
      </c>
      <c r="F617" s="6" t="str">
        <f t="shared" si="569"/>
        <v>PT</v>
      </c>
      <c r="G617" s="22" t="str">
        <f t="shared" si="585"/>
        <v>CAP_BND</v>
      </c>
      <c r="H617" t="s">
        <v>43</v>
      </c>
      <c r="I617" s="63">
        <f t="shared" si="582"/>
        <v>1652.7</v>
      </c>
      <c r="J617" s="63">
        <f t="shared" si="583"/>
        <v>1182.7</v>
      </c>
      <c r="K617" s="63">
        <f t="shared" si="584"/>
        <v>595.6</v>
      </c>
      <c r="L617" s="32"/>
      <c r="M617" s="32"/>
      <c r="N617" s="32">
        <v>1652.7</v>
      </c>
      <c r="O617" s="32">
        <v>1182.7</v>
      </c>
      <c r="P617" s="32">
        <v>595.6</v>
      </c>
    </row>
    <row r="618" spans="2:16">
      <c r="B618" s="26">
        <v>119</v>
      </c>
      <c r="C618" t="s">
        <v>1</v>
      </c>
      <c r="D618" s="6" t="str">
        <f>IF(SUM(I618:K618)=0,"\I: ","ELE")</f>
        <v xml:space="preserve">\I: </v>
      </c>
      <c r="E618" s="11" t="s">
        <v>68</v>
      </c>
      <c r="F618" s="6" t="str">
        <f t="shared" si="569"/>
        <v>PT</v>
      </c>
      <c r="G618" s="22" t="str">
        <f t="shared" si="585"/>
        <v>CAP_BND</v>
      </c>
      <c r="H618" s="6" t="s">
        <v>38</v>
      </c>
      <c r="I618" s="63">
        <f t="shared" si="582"/>
        <v>0</v>
      </c>
      <c r="J618" s="63">
        <f t="shared" si="583"/>
        <v>0</v>
      </c>
      <c r="K618" s="63">
        <f t="shared" si="584"/>
        <v>0</v>
      </c>
      <c r="L618" s="32"/>
      <c r="M618" s="32"/>
      <c r="N618" s="32" t="s">
        <v>171</v>
      </c>
      <c r="O618" s="32" t="s">
        <v>171</v>
      </c>
      <c r="P618" s="32" t="s">
        <v>171</v>
      </c>
    </row>
    <row r="619" spans="2:16">
      <c r="B619" s="26"/>
      <c r="C619" t="s">
        <v>168</v>
      </c>
      <c r="D619" s="6" t="str">
        <f>IF(SUM(I619:K619)=0,"\I: ","ELE")</f>
        <v>ELE</v>
      </c>
      <c r="E619" s="11" t="s">
        <v>69</v>
      </c>
      <c r="F619" s="6" t="str">
        <f t="shared" si="569"/>
        <v>PT</v>
      </c>
      <c r="G619" s="22" t="str">
        <f t="shared" si="585"/>
        <v>CAP_BND</v>
      </c>
      <c r="H619" s="59" t="s">
        <v>39</v>
      </c>
      <c r="I619" s="43">
        <f>IF(SUM(I620:I621)="",0,SUM(I620:I621))</f>
        <v>315.99000000000007</v>
      </c>
      <c r="J619" s="43">
        <f t="shared" ref="J619" si="586">IF(SUM(J620:J621)="",0,SUM(J620:J621))</f>
        <v>308.49000000000007</v>
      </c>
      <c r="K619" s="43">
        <f t="shared" ref="K619" si="587">IF(SUM(K620:K621)="",0,SUM(K620:K621))</f>
        <v>308.49000000000007</v>
      </c>
      <c r="L619" s="32"/>
      <c r="M619" s="32"/>
      <c r="N619" s="32"/>
      <c r="O619" s="32"/>
      <c r="P619" s="32"/>
    </row>
    <row r="620" spans="2:16">
      <c r="B620" s="26">
        <v>124</v>
      </c>
      <c r="C620" t="s">
        <v>3</v>
      </c>
      <c r="D620" s="6" t="s">
        <v>90</v>
      </c>
      <c r="E620" s="11"/>
      <c r="F620" s="6" t="str">
        <f t="shared" si="569"/>
        <v>PT</v>
      </c>
      <c r="G620" s="6" t="s">
        <v>90</v>
      </c>
      <c r="H620" s="6"/>
      <c r="I620" s="33">
        <f t="shared" ref="I620:I627" si="588">IF(N620="",0,N620)</f>
        <v>311.24000000000007</v>
      </c>
      <c r="J620" s="33">
        <f t="shared" ref="J620:J627" si="589">IF(O620="",0,O620)</f>
        <v>303.74000000000007</v>
      </c>
      <c r="K620" s="33">
        <f t="shared" ref="K620:K627" si="590">IF(P620="",0,P620)</f>
        <v>303.74000000000007</v>
      </c>
      <c r="L620" s="32"/>
      <c r="M620" s="32"/>
      <c r="N620" s="32">
        <v>311.24000000000007</v>
      </c>
      <c r="O620" s="32">
        <v>303.74000000000007</v>
      </c>
      <c r="P620" s="32">
        <v>303.74000000000007</v>
      </c>
    </row>
    <row r="621" spans="2:16">
      <c r="B621" s="26">
        <v>129</v>
      </c>
      <c r="C621" t="s">
        <v>4</v>
      </c>
      <c r="D621" s="6" t="s">
        <v>90</v>
      </c>
      <c r="E621" s="11"/>
      <c r="F621" s="6" t="str">
        <f t="shared" si="569"/>
        <v>PT</v>
      </c>
      <c r="G621" s="6" t="s">
        <v>90</v>
      </c>
      <c r="H621" s="6"/>
      <c r="I621" s="33">
        <f t="shared" si="588"/>
        <v>4.75</v>
      </c>
      <c r="J621" s="33">
        <f t="shared" si="589"/>
        <v>4.75</v>
      </c>
      <c r="K621" s="33">
        <f t="shared" si="590"/>
        <v>4.75</v>
      </c>
      <c r="L621" s="32"/>
      <c r="M621" s="32"/>
      <c r="N621" s="32">
        <v>4.75</v>
      </c>
      <c r="O621" s="32">
        <v>4.75</v>
      </c>
      <c r="P621" s="32">
        <v>4.75</v>
      </c>
    </row>
    <row r="622" spans="2:16">
      <c r="B622" s="26">
        <v>135</v>
      </c>
      <c r="C622" s="11" t="s">
        <v>16</v>
      </c>
      <c r="D622" s="6" t="str">
        <f t="shared" ref="D622:D629" si="591">IF(SUM(I622:K622)=0,"\I: ","ELE")</f>
        <v>ELE</v>
      </c>
      <c r="E622" s="11" t="s">
        <v>82</v>
      </c>
      <c r="F622" s="6" t="str">
        <f t="shared" si="569"/>
        <v>PT</v>
      </c>
      <c r="G622" s="22" t="str">
        <f t="shared" ref="G622:G627" si="592">$G$7</f>
        <v>CAP_BND</v>
      </c>
      <c r="H622" s="6" t="s">
        <v>52</v>
      </c>
      <c r="I622" s="63">
        <f t="shared" si="588"/>
        <v>3796</v>
      </c>
      <c r="J622" s="63">
        <f t="shared" si="589"/>
        <v>4935</v>
      </c>
      <c r="K622" s="63">
        <f t="shared" si="590"/>
        <v>5310.3</v>
      </c>
      <c r="L622" s="32"/>
      <c r="M622" s="32"/>
      <c r="N622" s="32">
        <v>3796</v>
      </c>
      <c r="O622" s="32">
        <v>4935</v>
      </c>
      <c r="P622" s="32">
        <v>5310.3</v>
      </c>
    </row>
    <row r="623" spans="2:16">
      <c r="B623" s="26">
        <v>140</v>
      </c>
      <c r="C623" s="11" t="s">
        <v>17</v>
      </c>
      <c r="D623" s="6" t="str">
        <f t="shared" si="591"/>
        <v>ELE</v>
      </c>
      <c r="E623" s="11" t="s">
        <v>81</v>
      </c>
      <c r="F623" s="6" t="str">
        <f t="shared" si="569"/>
        <v>PT</v>
      </c>
      <c r="G623" s="22" t="str">
        <f t="shared" si="592"/>
        <v>CAP_BND</v>
      </c>
      <c r="H623" s="6" t="s">
        <v>51</v>
      </c>
      <c r="I623" s="63">
        <f t="shared" si="588"/>
        <v>0</v>
      </c>
      <c r="J623" s="63">
        <f t="shared" si="589"/>
        <v>2</v>
      </c>
      <c r="K623" s="63">
        <f t="shared" si="590"/>
        <v>0</v>
      </c>
      <c r="L623" s="32"/>
      <c r="M623" s="32"/>
      <c r="N623" s="32" t="s">
        <v>171</v>
      </c>
      <c r="O623" s="32">
        <v>2</v>
      </c>
      <c r="P623" s="32" t="s">
        <v>171</v>
      </c>
    </row>
    <row r="624" spans="2:16">
      <c r="B624" s="26">
        <v>145</v>
      </c>
      <c r="C624" s="11" t="s">
        <v>18</v>
      </c>
      <c r="D624" s="6" t="str">
        <f t="shared" si="591"/>
        <v>ELE</v>
      </c>
      <c r="E624" s="11" t="s">
        <v>79</v>
      </c>
      <c r="F624" s="6" t="str">
        <f t="shared" si="569"/>
        <v>PT</v>
      </c>
      <c r="G624" s="22" t="str">
        <f t="shared" si="592"/>
        <v>CAP_BND</v>
      </c>
      <c r="H624" s="6" t="s">
        <v>49</v>
      </c>
      <c r="I624" s="63">
        <f t="shared" si="588"/>
        <v>134</v>
      </c>
      <c r="J624" s="63">
        <f t="shared" si="589"/>
        <v>447</v>
      </c>
      <c r="K624" s="63">
        <f t="shared" si="590"/>
        <v>818.99999999999989</v>
      </c>
      <c r="L624" s="32"/>
      <c r="M624" s="32"/>
      <c r="N624" s="32">
        <v>134</v>
      </c>
      <c r="O624" s="32">
        <v>447</v>
      </c>
      <c r="P624" s="32">
        <v>818.99999999999989</v>
      </c>
    </row>
    <row r="625" spans="2:16">
      <c r="B625" s="26">
        <v>150</v>
      </c>
      <c r="C625" s="11" t="s">
        <v>19</v>
      </c>
      <c r="D625" s="6" t="str">
        <f t="shared" si="591"/>
        <v>ELE</v>
      </c>
      <c r="E625" s="11" t="s">
        <v>80</v>
      </c>
      <c r="F625" s="6" t="str">
        <f t="shared" si="569"/>
        <v>PT</v>
      </c>
      <c r="G625" s="22" t="str">
        <f t="shared" si="592"/>
        <v>CAP_BND</v>
      </c>
      <c r="H625" s="6" t="s">
        <v>50</v>
      </c>
      <c r="I625" s="63">
        <f t="shared" si="588"/>
        <v>0</v>
      </c>
      <c r="J625" s="63">
        <f t="shared" si="589"/>
        <v>0.3</v>
      </c>
      <c r="K625" s="63">
        <f t="shared" si="590"/>
        <v>0.3</v>
      </c>
      <c r="L625" s="32"/>
      <c r="M625" s="32"/>
      <c r="N625" s="32" t="s">
        <v>171</v>
      </c>
      <c r="O625" s="32">
        <v>0.3</v>
      </c>
      <c r="P625" s="32">
        <v>0.3</v>
      </c>
    </row>
    <row r="626" spans="2:16">
      <c r="B626" s="26">
        <v>155</v>
      </c>
      <c r="C626" s="11" t="s">
        <v>20</v>
      </c>
      <c r="D626" s="6" t="str">
        <f t="shared" si="591"/>
        <v>ELE</v>
      </c>
      <c r="E626" s="11" t="s">
        <v>72</v>
      </c>
      <c r="F626" s="6" t="str">
        <f t="shared" si="569"/>
        <v>PT</v>
      </c>
      <c r="G626" s="22" t="str">
        <f t="shared" si="592"/>
        <v>CAP_BND</v>
      </c>
      <c r="H626" s="6" t="s">
        <v>42</v>
      </c>
      <c r="I626" s="63">
        <f t="shared" si="588"/>
        <v>25</v>
      </c>
      <c r="J626" s="63">
        <f t="shared" si="589"/>
        <v>25</v>
      </c>
      <c r="K626" s="63">
        <f t="shared" si="590"/>
        <v>17.3</v>
      </c>
      <c r="L626" s="32"/>
      <c r="M626" s="32"/>
      <c r="N626" s="32">
        <v>25</v>
      </c>
      <c r="O626" s="32">
        <v>25</v>
      </c>
      <c r="P626" s="32">
        <v>17.3</v>
      </c>
    </row>
    <row r="627" spans="2:16">
      <c r="B627" s="60">
        <v>160</v>
      </c>
      <c r="C627" s="61" t="s">
        <v>21</v>
      </c>
      <c r="D627" s="5" t="str">
        <f t="shared" si="591"/>
        <v>ELE</v>
      </c>
      <c r="E627" s="61" t="s">
        <v>170</v>
      </c>
      <c r="F627" s="5" t="str">
        <f t="shared" si="569"/>
        <v>PT</v>
      </c>
      <c r="G627" s="36" t="str">
        <f t="shared" si="592"/>
        <v>CAP_BND</v>
      </c>
      <c r="H627" s="5" t="s">
        <v>169</v>
      </c>
      <c r="I627" s="64">
        <f t="shared" si="588"/>
        <v>0.4</v>
      </c>
      <c r="J627" s="64">
        <f t="shared" si="589"/>
        <v>0.7</v>
      </c>
      <c r="K627" s="64">
        <f t="shared" si="590"/>
        <v>0.7</v>
      </c>
      <c r="L627" s="32"/>
      <c r="M627" s="32"/>
      <c r="N627" s="40">
        <v>0.4</v>
      </c>
      <c r="O627" s="40">
        <v>0.7</v>
      </c>
      <c r="P627" s="40">
        <v>0.7</v>
      </c>
    </row>
    <row r="628" spans="2:16">
      <c r="B628" s="26">
        <v>9</v>
      </c>
      <c r="C628" t="s">
        <v>1</v>
      </c>
      <c r="D628" s="6" t="str">
        <f t="shared" si="591"/>
        <v xml:space="preserve">\I: </v>
      </c>
      <c r="E628" s="11" t="s">
        <v>70</v>
      </c>
      <c r="F628" s="34" t="s">
        <v>124</v>
      </c>
      <c r="G628" s="22" t="str">
        <f>$G$7</f>
        <v>CAP_BND</v>
      </c>
      <c r="H628" s="22" t="s">
        <v>40</v>
      </c>
      <c r="I628" s="63">
        <f>IF(N628="",0,N628)</f>
        <v>0</v>
      </c>
      <c r="J628" s="63">
        <f>IF(O628="",0,O628)</f>
        <v>0</v>
      </c>
      <c r="K628" s="63">
        <f>IF(P628="",0,P628)</f>
        <v>0</v>
      </c>
      <c r="L628" s="32"/>
      <c r="M628" s="32"/>
      <c r="N628" s="32" t="s">
        <v>171</v>
      </c>
      <c r="O628" s="32" t="s">
        <v>171</v>
      </c>
      <c r="P628" s="32" t="s">
        <v>171</v>
      </c>
    </row>
    <row r="629" spans="2:16">
      <c r="B629" s="26"/>
      <c r="C629" s="23" t="s">
        <v>92</v>
      </c>
      <c r="D629" s="6" t="str">
        <f t="shared" si="591"/>
        <v>ELE</v>
      </c>
      <c r="E629" s="11" t="s">
        <v>71</v>
      </c>
      <c r="F629" s="6" t="str">
        <f>F628</f>
        <v>RO</v>
      </c>
      <c r="G629" s="22" t="str">
        <f>$G$7</f>
        <v>CAP_BND</v>
      </c>
      <c r="H629" t="s">
        <v>41</v>
      </c>
      <c r="I629" s="43">
        <f>IF(SUM(I630:I632)="",0,SUM(I630:I632))</f>
        <v>45</v>
      </c>
      <c r="J629" s="43">
        <f t="shared" ref="J629" si="593">IF(SUM(J630:J632)="",0,SUM(J630:J632))</f>
        <v>0</v>
      </c>
      <c r="K629" s="43">
        <f t="shared" ref="K629" si="594">IF(SUM(K630:K632)="",0,SUM(K630:K632))</f>
        <v>0</v>
      </c>
      <c r="L629" s="32"/>
      <c r="M629" s="32"/>
      <c r="N629" s="32"/>
      <c r="O629" s="32"/>
      <c r="P629" s="32"/>
    </row>
    <row r="630" spans="2:16">
      <c r="B630" s="26">
        <v>14</v>
      </c>
      <c r="C630" s="30" t="s">
        <v>2</v>
      </c>
      <c r="D630" s="6" t="s">
        <v>90</v>
      </c>
      <c r="E630" s="26"/>
      <c r="F630" s="6" t="str">
        <f t="shared" ref="F630:F654" si="595">F629</f>
        <v>RO</v>
      </c>
      <c r="G630" s="6" t="s">
        <v>90</v>
      </c>
      <c r="H630" s="28"/>
      <c r="I630" s="33">
        <f>IF(N630="",0,N630)</f>
        <v>0</v>
      </c>
      <c r="J630" s="33">
        <f t="shared" ref="J630:J632" si="596">IF(O630="",0,O630)</f>
        <v>0</v>
      </c>
      <c r="K630" s="33">
        <f t="shared" ref="K630:K632" si="597">IF(P630="",0,P630)</f>
        <v>0</v>
      </c>
      <c r="L630" s="33"/>
      <c r="M630" s="33"/>
      <c r="N630" s="32" t="s">
        <v>171</v>
      </c>
      <c r="O630" s="32" t="s">
        <v>171</v>
      </c>
      <c r="P630" s="32" t="s">
        <v>171</v>
      </c>
    </row>
    <row r="631" spans="2:16">
      <c r="B631" s="26">
        <v>19</v>
      </c>
      <c r="C631" s="30" t="s">
        <v>99</v>
      </c>
      <c r="D631" s="6" t="s">
        <v>90</v>
      </c>
      <c r="E631" s="26"/>
      <c r="F631" s="6" t="str">
        <f t="shared" si="595"/>
        <v>RO</v>
      </c>
      <c r="G631" s="6" t="s">
        <v>90</v>
      </c>
      <c r="H631" s="28"/>
      <c r="I631" s="33">
        <f t="shared" ref="I631:I632" si="598">IF(N631="",0,N631)</f>
        <v>0</v>
      </c>
      <c r="J631" s="33">
        <f t="shared" si="596"/>
        <v>0</v>
      </c>
      <c r="K631" s="33">
        <f t="shared" si="597"/>
        <v>0</v>
      </c>
      <c r="L631" s="33"/>
      <c r="M631" s="33"/>
      <c r="N631" s="32" t="s">
        <v>171</v>
      </c>
      <c r="O631" s="32" t="s">
        <v>171</v>
      </c>
      <c r="P631" s="32" t="s">
        <v>171</v>
      </c>
    </row>
    <row r="632" spans="2:16">
      <c r="B632" s="26">
        <v>24</v>
      </c>
      <c r="C632" s="30" t="s">
        <v>4</v>
      </c>
      <c r="D632" s="6" t="s">
        <v>90</v>
      </c>
      <c r="E632" s="26"/>
      <c r="F632" s="6" t="str">
        <f t="shared" si="595"/>
        <v>RO</v>
      </c>
      <c r="G632" s="6" t="s">
        <v>90</v>
      </c>
      <c r="H632" s="28"/>
      <c r="I632" s="33">
        <f t="shared" si="598"/>
        <v>45</v>
      </c>
      <c r="J632" s="33">
        <f t="shared" si="596"/>
        <v>0</v>
      </c>
      <c r="K632" s="33">
        <f t="shared" si="597"/>
        <v>0</v>
      </c>
      <c r="L632" s="33"/>
      <c r="M632" s="33"/>
      <c r="N632" s="32">
        <v>45</v>
      </c>
      <c r="O632" s="32" t="s">
        <v>171</v>
      </c>
      <c r="P632" s="32" t="s">
        <v>171</v>
      </c>
    </row>
    <row r="633" spans="2:16">
      <c r="B633" s="26"/>
      <c r="C633" s="23" t="s">
        <v>92</v>
      </c>
      <c r="D633" s="6" t="str">
        <f>IF(SUM(I633:K633)=0,"\I: ","ELE")</f>
        <v>ELE</v>
      </c>
      <c r="E633" s="11" t="s">
        <v>75</v>
      </c>
      <c r="F633" s="6" t="str">
        <f t="shared" si="595"/>
        <v>RO</v>
      </c>
      <c r="G633" s="22" t="str">
        <f>$G$7</f>
        <v>CAP_BND</v>
      </c>
      <c r="H633" t="s">
        <v>45</v>
      </c>
      <c r="I633" s="43">
        <f>IF(SUM(I634:I636)="",0,SUM(I634:I636))</f>
        <v>3540</v>
      </c>
      <c r="J633" s="43">
        <f t="shared" ref="J633" si="599">IF(SUM(J634:J636)="",0,SUM(J634:J636))</f>
        <v>3540</v>
      </c>
      <c r="K633" s="43">
        <f t="shared" ref="K633" si="600">IF(SUM(K634:K636)="",0,SUM(K634:K636))</f>
        <v>3280</v>
      </c>
      <c r="L633" s="32"/>
      <c r="M633" s="32"/>
      <c r="N633" s="32">
        <v>3540</v>
      </c>
      <c r="O633" s="32">
        <v>3540</v>
      </c>
      <c r="P633" s="32"/>
    </row>
    <row r="634" spans="2:16">
      <c r="B634" s="26">
        <v>35</v>
      </c>
      <c r="C634" s="30" t="s">
        <v>2</v>
      </c>
      <c r="D634" s="6" t="s">
        <v>90</v>
      </c>
      <c r="E634" s="26"/>
      <c r="F634" s="6" t="str">
        <f t="shared" si="595"/>
        <v>RO</v>
      </c>
      <c r="G634" s="6" t="s">
        <v>90</v>
      </c>
      <c r="H634" s="28"/>
      <c r="I634" s="33">
        <f>IF(N634="",0,N634)</f>
        <v>0</v>
      </c>
      <c r="J634" s="33">
        <f t="shared" ref="J634:J638" si="601">IF(O634="",0,O634)</f>
        <v>0</v>
      </c>
      <c r="K634" s="33">
        <f t="shared" ref="K634:K638" si="602">IF(P634="",0,P634)</f>
        <v>0</v>
      </c>
      <c r="L634" s="33"/>
      <c r="M634" s="33"/>
      <c r="N634" s="32" t="s">
        <v>171</v>
      </c>
      <c r="O634" s="32" t="s">
        <v>171</v>
      </c>
      <c r="P634" s="32" t="s">
        <v>171</v>
      </c>
    </row>
    <row r="635" spans="2:16">
      <c r="B635" s="26">
        <v>40</v>
      </c>
      <c r="C635" s="30" t="s">
        <v>99</v>
      </c>
      <c r="D635" s="6" t="s">
        <v>90</v>
      </c>
      <c r="E635" s="26"/>
      <c r="F635" s="6" t="str">
        <f t="shared" si="595"/>
        <v>RO</v>
      </c>
      <c r="G635" s="6" t="s">
        <v>90</v>
      </c>
      <c r="H635" s="28"/>
      <c r="I635" s="33">
        <f t="shared" ref="I635:I638" si="603">IF(N635="",0,N635)</f>
        <v>0</v>
      </c>
      <c r="J635" s="33">
        <f t="shared" si="601"/>
        <v>0</v>
      </c>
      <c r="K635" s="33">
        <f t="shared" si="602"/>
        <v>0</v>
      </c>
      <c r="L635" s="33"/>
      <c r="M635" s="33"/>
      <c r="N635" s="32" t="s">
        <v>171</v>
      </c>
      <c r="O635" s="32" t="s">
        <v>171</v>
      </c>
      <c r="P635" s="32" t="s">
        <v>171</v>
      </c>
    </row>
    <row r="636" spans="2:16">
      <c r="B636" s="26">
        <v>45</v>
      </c>
      <c r="C636" s="30" t="s">
        <v>4</v>
      </c>
      <c r="D636" s="6" t="s">
        <v>90</v>
      </c>
      <c r="E636" s="26"/>
      <c r="F636" s="6" t="str">
        <f t="shared" si="595"/>
        <v>RO</v>
      </c>
      <c r="G636" s="6" t="s">
        <v>90</v>
      </c>
      <c r="H636" s="28"/>
      <c r="I636" s="33">
        <f t="shared" si="603"/>
        <v>3540</v>
      </c>
      <c r="J636" s="33">
        <f t="shared" si="601"/>
        <v>3540</v>
      </c>
      <c r="K636" s="33">
        <f t="shared" si="602"/>
        <v>3280</v>
      </c>
      <c r="L636" s="33"/>
      <c r="M636" s="33"/>
      <c r="N636" s="32">
        <v>3540</v>
      </c>
      <c r="O636" s="32">
        <v>3540</v>
      </c>
      <c r="P636" s="32">
        <v>3280</v>
      </c>
    </row>
    <row r="637" spans="2:16">
      <c r="B637" s="31">
        <v>51</v>
      </c>
      <c r="C637" t="s">
        <v>7</v>
      </c>
      <c r="D637" s="6" t="str">
        <f>IF(SUM(I637:K637)=0,"\I: ","ELE")</f>
        <v>ELE</v>
      </c>
      <c r="E637" s="11" t="s">
        <v>76</v>
      </c>
      <c r="F637" s="6" t="str">
        <f t="shared" si="595"/>
        <v>RO</v>
      </c>
      <c r="G637" s="22" t="str">
        <f t="shared" ref="G637:G639" si="604">$G$7</f>
        <v>CAP_BND</v>
      </c>
      <c r="H637" t="s">
        <v>46</v>
      </c>
      <c r="I637" s="63">
        <f t="shared" si="603"/>
        <v>0</v>
      </c>
      <c r="J637" s="63">
        <f t="shared" si="601"/>
        <v>825</v>
      </c>
      <c r="K637" s="63">
        <f t="shared" si="602"/>
        <v>825</v>
      </c>
      <c r="L637" s="32"/>
      <c r="M637" s="32"/>
      <c r="N637" s="32" t="s">
        <v>171</v>
      </c>
      <c r="O637" s="32">
        <v>825</v>
      </c>
      <c r="P637" s="32">
        <v>825</v>
      </c>
    </row>
    <row r="638" spans="2:16">
      <c r="B638" s="26">
        <v>56</v>
      </c>
      <c r="C638" t="s">
        <v>8</v>
      </c>
      <c r="D638" s="6" t="str">
        <f>IF(SUM(I638:K638)=0,"\I: ","ELE")</f>
        <v xml:space="preserve">\I: </v>
      </c>
      <c r="E638" s="11" t="s">
        <v>77</v>
      </c>
      <c r="F638" s="6" t="str">
        <f t="shared" si="595"/>
        <v>RO</v>
      </c>
      <c r="G638" s="22" t="str">
        <f t="shared" si="604"/>
        <v>CAP_BND</v>
      </c>
      <c r="H638" t="s">
        <v>47</v>
      </c>
      <c r="I638" s="63">
        <f t="shared" si="603"/>
        <v>0</v>
      </c>
      <c r="J638" s="63">
        <f t="shared" si="601"/>
        <v>0</v>
      </c>
      <c r="K638" s="63">
        <f t="shared" si="602"/>
        <v>0</v>
      </c>
      <c r="L638" s="32"/>
      <c r="M638" s="32"/>
      <c r="N638" s="32" t="s">
        <v>171</v>
      </c>
      <c r="O638" s="32" t="s">
        <v>171</v>
      </c>
      <c r="P638" s="32" t="s">
        <v>171</v>
      </c>
    </row>
    <row r="639" spans="2:16">
      <c r="B639" s="26"/>
      <c r="C639" s="23" t="s">
        <v>93</v>
      </c>
      <c r="D639" s="6" t="str">
        <f>IF(SUM(I639:K639)=0,"\I: ","ELE")</f>
        <v>ELE</v>
      </c>
      <c r="E639" s="11" t="s">
        <v>78</v>
      </c>
      <c r="F639" s="6" t="str">
        <f t="shared" si="595"/>
        <v>RO</v>
      </c>
      <c r="G639" s="22" t="str">
        <f t="shared" si="604"/>
        <v>CAP_BND</v>
      </c>
      <c r="H639" t="s">
        <v>48</v>
      </c>
      <c r="I639" s="43">
        <f t="shared" ref="I639" si="605">IF(SUM(I640:I642)="",0,SUM(I640:I642))</f>
        <v>810</v>
      </c>
      <c r="J639" s="43">
        <f t="shared" ref="J639" si="606">IF(SUM(J640:J642)="",0,SUM(J640:J642))</f>
        <v>370</v>
      </c>
      <c r="K639" s="43">
        <f t="shared" ref="K639" si="607">IF(SUM(K640:K642)="",0,SUM(K640:K642))</f>
        <v>0</v>
      </c>
      <c r="L639" s="32"/>
      <c r="M639" s="32"/>
      <c r="N639" s="32"/>
      <c r="O639" s="32"/>
      <c r="P639" s="32"/>
    </row>
    <row r="640" spans="2:16">
      <c r="B640" s="26">
        <v>61</v>
      </c>
      <c r="C640" s="29" t="s">
        <v>4</v>
      </c>
      <c r="D640" s="6" t="s">
        <v>90</v>
      </c>
      <c r="E640" s="27"/>
      <c r="F640" s="6" t="str">
        <f t="shared" si="595"/>
        <v>RO</v>
      </c>
      <c r="G640" s="6" t="s">
        <v>90</v>
      </c>
      <c r="H640" s="28"/>
      <c r="I640" s="33">
        <f t="shared" ref="I640:I645" si="608">IF(N640="",0,N640)</f>
        <v>810</v>
      </c>
      <c r="J640" s="33">
        <f t="shared" ref="J640:J645" si="609">IF(O640="",0,O640)</f>
        <v>370</v>
      </c>
      <c r="K640" s="33">
        <f t="shared" ref="K640:K645" si="610">IF(P640="",0,P640)</f>
        <v>0</v>
      </c>
      <c r="L640" s="33"/>
      <c r="M640" s="33"/>
      <c r="N640" s="32">
        <v>810</v>
      </c>
      <c r="O640" s="32">
        <v>370</v>
      </c>
      <c r="P640" s="32" t="s">
        <v>171</v>
      </c>
    </row>
    <row r="641" spans="2:16">
      <c r="B641" s="26">
        <v>71</v>
      </c>
      <c r="C641" s="29" t="s">
        <v>10</v>
      </c>
      <c r="D641" s="6" t="s">
        <v>90</v>
      </c>
      <c r="E641" s="27"/>
      <c r="F641" s="6" t="str">
        <f t="shared" si="595"/>
        <v>RO</v>
      </c>
      <c r="G641" s="6" t="s">
        <v>90</v>
      </c>
      <c r="H641" s="28"/>
      <c r="I641" s="33">
        <f t="shared" si="608"/>
        <v>0</v>
      </c>
      <c r="J641" s="33">
        <f t="shared" si="609"/>
        <v>0</v>
      </c>
      <c r="K641" s="33">
        <f t="shared" si="610"/>
        <v>0</v>
      </c>
      <c r="L641" s="33"/>
      <c r="M641" s="33"/>
      <c r="N641" s="32" t="s">
        <v>171</v>
      </c>
      <c r="O641" s="32" t="s">
        <v>171</v>
      </c>
      <c r="P641" s="32" t="s">
        <v>171</v>
      </c>
    </row>
    <row r="642" spans="2:16">
      <c r="B642" s="26">
        <v>76</v>
      </c>
      <c r="C642" s="29" t="s">
        <v>101</v>
      </c>
      <c r="D642" s="6" t="s">
        <v>90</v>
      </c>
      <c r="E642" s="27"/>
      <c r="F642" s="6" t="str">
        <f t="shared" si="595"/>
        <v>RO</v>
      </c>
      <c r="G642" s="6" t="s">
        <v>90</v>
      </c>
      <c r="H642" s="28"/>
      <c r="I642" s="33">
        <f t="shared" si="608"/>
        <v>0</v>
      </c>
      <c r="J642" s="33">
        <f t="shared" si="609"/>
        <v>0</v>
      </c>
      <c r="K642" s="33">
        <f t="shared" si="610"/>
        <v>0</v>
      </c>
      <c r="L642" s="33"/>
      <c r="M642" s="33"/>
      <c r="N642" s="32" t="s">
        <v>171</v>
      </c>
      <c r="O642" s="32" t="s">
        <v>171</v>
      </c>
      <c r="P642" s="32" t="s">
        <v>171</v>
      </c>
    </row>
    <row r="643" spans="2:16">
      <c r="B643" s="26">
        <v>81</v>
      </c>
      <c r="C643" t="s">
        <v>12</v>
      </c>
      <c r="D643" s="6" t="str">
        <f>IF(SUM(I643:K643)=0,"\I: ","ELE")</f>
        <v>ELE</v>
      </c>
      <c r="E643" s="11" t="s">
        <v>74</v>
      </c>
      <c r="F643" s="6" t="str">
        <f t="shared" si="595"/>
        <v>RO</v>
      </c>
      <c r="G643" s="22" t="str">
        <f t="shared" ref="G643:G646" si="611">$G$7</f>
        <v>CAP_BND</v>
      </c>
      <c r="H643" t="s">
        <v>44</v>
      </c>
      <c r="I643" s="63">
        <f t="shared" si="608"/>
        <v>45</v>
      </c>
      <c r="J643" s="63">
        <f t="shared" si="609"/>
        <v>45</v>
      </c>
      <c r="K643" s="63">
        <f t="shared" si="610"/>
        <v>0</v>
      </c>
      <c r="L643" s="32"/>
      <c r="M643" s="32"/>
      <c r="N643" s="32">
        <v>45</v>
      </c>
      <c r="O643" s="32">
        <v>45</v>
      </c>
      <c r="P643" s="32" t="s">
        <v>171</v>
      </c>
    </row>
    <row r="644" spans="2:16">
      <c r="B644" s="26">
        <v>102</v>
      </c>
      <c r="C644" t="s">
        <v>13</v>
      </c>
      <c r="D644" s="6" t="str">
        <f>IF(SUM(I644:K644)=0,"\I: ","ELE")</f>
        <v>ELE</v>
      </c>
      <c r="E644" s="11" t="s">
        <v>73</v>
      </c>
      <c r="F644" s="6" t="str">
        <f t="shared" si="595"/>
        <v>RO</v>
      </c>
      <c r="G644" s="22" t="str">
        <f t="shared" si="611"/>
        <v>CAP_BND</v>
      </c>
      <c r="H644" t="s">
        <v>43</v>
      </c>
      <c r="I644" s="63">
        <f t="shared" si="608"/>
        <v>1000</v>
      </c>
      <c r="J644" s="63">
        <f t="shared" si="609"/>
        <v>630</v>
      </c>
      <c r="K644" s="63">
        <f t="shared" si="610"/>
        <v>0</v>
      </c>
      <c r="L644" s="32"/>
      <c r="M644" s="32"/>
      <c r="N644" s="32">
        <v>1000</v>
      </c>
      <c r="O644" s="32">
        <v>630</v>
      </c>
      <c r="P644" s="32" t="s">
        <v>171</v>
      </c>
    </row>
    <row r="645" spans="2:16">
      <c r="B645" s="26">
        <v>119</v>
      </c>
      <c r="C645" t="s">
        <v>1</v>
      </c>
      <c r="D645" s="6" t="str">
        <f>IF(SUM(I645:K645)=0,"\I: ","ELE")</f>
        <v xml:space="preserve">\I: </v>
      </c>
      <c r="E645" s="11" t="s">
        <v>68</v>
      </c>
      <c r="F645" s="6" t="str">
        <f t="shared" si="595"/>
        <v>RO</v>
      </c>
      <c r="G645" s="22" t="str">
        <f t="shared" si="611"/>
        <v>CAP_BND</v>
      </c>
      <c r="H645" s="6" t="s">
        <v>38</v>
      </c>
      <c r="I645" s="63">
        <f t="shared" si="608"/>
        <v>0</v>
      </c>
      <c r="J645" s="63">
        <f t="shared" si="609"/>
        <v>0</v>
      </c>
      <c r="K645" s="63">
        <f t="shared" si="610"/>
        <v>0</v>
      </c>
      <c r="L645" s="32"/>
      <c r="M645" s="32"/>
      <c r="N645" s="32" t="s">
        <v>171</v>
      </c>
      <c r="O645" s="32" t="s">
        <v>171</v>
      </c>
      <c r="P645" s="32" t="s">
        <v>171</v>
      </c>
    </row>
    <row r="646" spans="2:16">
      <c r="B646" s="26"/>
      <c r="C646" t="s">
        <v>168</v>
      </c>
      <c r="D646" s="6" t="str">
        <f>IF(SUM(I646:K646)=0,"\I: ","ELE")</f>
        <v>ELE</v>
      </c>
      <c r="E646" s="11" t="s">
        <v>69</v>
      </c>
      <c r="F646" s="6" t="str">
        <f t="shared" si="595"/>
        <v>RO</v>
      </c>
      <c r="G646" s="22" t="str">
        <f t="shared" si="611"/>
        <v>CAP_BND</v>
      </c>
      <c r="H646" s="59" t="s">
        <v>39</v>
      </c>
      <c r="I646" s="43">
        <f>IF(SUM(I647:I648)="",0,SUM(I647:I648))</f>
        <v>0</v>
      </c>
      <c r="J646" s="43">
        <f t="shared" ref="J646" si="612">IF(SUM(J647:J648)="",0,SUM(J647:J648))</f>
        <v>1.23</v>
      </c>
      <c r="K646" s="43">
        <f t="shared" ref="K646" si="613">IF(SUM(K647:K648)="",0,SUM(K647:K648))</f>
        <v>1.23</v>
      </c>
      <c r="L646" s="32"/>
      <c r="M646" s="32"/>
      <c r="N646" s="32"/>
      <c r="O646" s="32"/>
      <c r="P646" s="32"/>
    </row>
    <row r="647" spans="2:16">
      <c r="B647" s="26">
        <v>124</v>
      </c>
      <c r="C647" t="s">
        <v>3</v>
      </c>
      <c r="D647" s="6" t="s">
        <v>90</v>
      </c>
      <c r="E647" s="11"/>
      <c r="F647" s="6" t="str">
        <f t="shared" si="595"/>
        <v>RO</v>
      </c>
      <c r="G647" s="6" t="s">
        <v>90</v>
      </c>
      <c r="H647" s="6"/>
      <c r="I647" s="33">
        <f t="shared" ref="I647:I654" si="614">IF(N647="",0,N647)</f>
        <v>0</v>
      </c>
      <c r="J647" s="33">
        <f t="shared" ref="J647:J654" si="615">IF(O647="",0,O647)</f>
        <v>1.23</v>
      </c>
      <c r="K647" s="33">
        <f t="shared" ref="K647:K654" si="616">IF(P647="",0,P647)</f>
        <v>1.23</v>
      </c>
      <c r="L647" s="32"/>
      <c r="M647" s="32"/>
      <c r="N647" s="32" t="s">
        <v>171</v>
      </c>
      <c r="O647" s="32">
        <v>1.23</v>
      </c>
      <c r="P647" s="32">
        <v>1.23</v>
      </c>
    </row>
    <row r="648" spans="2:16">
      <c r="B648" s="26">
        <v>129</v>
      </c>
      <c r="C648" t="s">
        <v>4</v>
      </c>
      <c r="D648" s="6" t="s">
        <v>90</v>
      </c>
      <c r="E648" s="11"/>
      <c r="F648" s="6" t="str">
        <f t="shared" si="595"/>
        <v>RO</v>
      </c>
      <c r="G648" s="6" t="s">
        <v>90</v>
      </c>
      <c r="H648" s="6"/>
      <c r="I648" s="33">
        <f t="shared" si="614"/>
        <v>0</v>
      </c>
      <c r="J648" s="33">
        <f t="shared" si="615"/>
        <v>0</v>
      </c>
      <c r="K648" s="33">
        <f t="shared" si="616"/>
        <v>0</v>
      </c>
      <c r="L648" s="32"/>
      <c r="M648" s="32"/>
      <c r="N648" s="32" t="s">
        <v>171</v>
      </c>
      <c r="O648" s="32" t="s">
        <v>171</v>
      </c>
      <c r="P648" s="32" t="s">
        <v>171</v>
      </c>
    </row>
    <row r="649" spans="2:16">
      <c r="B649" s="26">
        <v>135</v>
      </c>
      <c r="C649" s="11" t="s">
        <v>16</v>
      </c>
      <c r="D649" s="6" t="str">
        <f t="shared" ref="D649:D656" si="617">IF(SUM(I649:K649)=0,"\I: ","ELE")</f>
        <v>ELE</v>
      </c>
      <c r="E649" s="11" t="s">
        <v>82</v>
      </c>
      <c r="F649" s="6" t="str">
        <f t="shared" si="595"/>
        <v>RO</v>
      </c>
      <c r="G649" s="22" t="str">
        <f t="shared" ref="G649:G654" si="618">$G$7</f>
        <v>CAP_BND</v>
      </c>
      <c r="H649" s="6" t="s">
        <v>52</v>
      </c>
      <c r="I649" s="63">
        <f t="shared" si="614"/>
        <v>389</v>
      </c>
      <c r="J649" s="63">
        <f t="shared" si="615"/>
        <v>3244</v>
      </c>
      <c r="K649" s="63">
        <f t="shared" si="616"/>
        <v>3301</v>
      </c>
      <c r="L649" s="32"/>
      <c r="M649" s="32"/>
      <c r="N649" s="32">
        <v>389</v>
      </c>
      <c r="O649" s="32">
        <v>3244</v>
      </c>
      <c r="P649" s="32">
        <v>3301</v>
      </c>
    </row>
    <row r="650" spans="2:16">
      <c r="B650" s="26">
        <v>140</v>
      </c>
      <c r="C650" s="11" t="s">
        <v>17</v>
      </c>
      <c r="D650" s="6" t="str">
        <f t="shared" si="617"/>
        <v xml:space="preserve">\I: </v>
      </c>
      <c r="E650" s="11" t="s">
        <v>81</v>
      </c>
      <c r="F650" s="6" t="str">
        <f t="shared" si="595"/>
        <v>RO</v>
      </c>
      <c r="G650" s="22" t="str">
        <f t="shared" si="618"/>
        <v>CAP_BND</v>
      </c>
      <c r="H650" s="6" t="s">
        <v>51</v>
      </c>
      <c r="I650" s="63">
        <f t="shared" si="614"/>
        <v>0</v>
      </c>
      <c r="J650" s="63">
        <f t="shared" si="615"/>
        <v>0</v>
      </c>
      <c r="K650" s="63">
        <f t="shared" si="616"/>
        <v>0</v>
      </c>
      <c r="L650" s="32"/>
      <c r="M650" s="32"/>
      <c r="N650" s="32" t="s">
        <v>171</v>
      </c>
      <c r="O650" s="32" t="s">
        <v>171</v>
      </c>
      <c r="P650" s="32" t="s">
        <v>171</v>
      </c>
    </row>
    <row r="651" spans="2:16">
      <c r="B651" s="26">
        <v>145</v>
      </c>
      <c r="C651" s="11" t="s">
        <v>18</v>
      </c>
      <c r="D651" s="6" t="str">
        <f t="shared" si="617"/>
        <v>ELE</v>
      </c>
      <c r="E651" s="11" t="s">
        <v>79</v>
      </c>
      <c r="F651" s="6" t="str">
        <f t="shared" si="595"/>
        <v>RO</v>
      </c>
      <c r="G651" s="22" t="str">
        <f t="shared" si="618"/>
        <v>CAP_BND</v>
      </c>
      <c r="H651" s="6" t="s">
        <v>49</v>
      </c>
      <c r="I651" s="63">
        <f t="shared" si="614"/>
        <v>1.3000000000000003</v>
      </c>
      <c r="J651" s="63">
        <f t="shared" si="615"/>
        <v>1326</v>
      </c>
      <c r="K651" s="63">
        <f t="shared" si="616"/>
        <v>1374</v>
      </c>
      <c r="L651" s="32"/>
      <c r="M651" s="32"/>
      <c r="N651" s="32">
        <v>1.3000000000000003</v>
      </c>
      <c r="O651" s="32">
        <v>1326</v>
      </c>
      <c r="P651" s="32">
        <v>1374</v>
      </c>
    </row>
    <row r="652" spans="2:16">
      <c r="B652" s="26">
        <v>150</v>
      </c>
      <c r="C652" s="11" t="s">
        <v>19</v>
      </c>
      <c r="D652" s="6" t="str">
        <f t="shared" si="617"/>
        <v xml:space="preserve">\I: </v>
      </c>
      <c r="E652" s="11" t="s">
        <v>80</v>
      </c>
      <c r="F652" s="6" t="str">
        <f t="shared" si="595"/>
        <v>RO</v>
      </c>
      <c r="G652" s="22" t="str">
        <f t="shared" si="618"/>
        <v>CAP_BND</v>
      </c>
      <c r="H652" s="6" t="s">
        <v>50</v>
      </c>
      <c r="I652" s="63">
        <f t="shared" si="614"/>
        <v>0</v>
      </c>
      <c r="J652" s="63">
        <f t="shared" si="615"/>
        <v>0</v>
      </c>
      <c r="K652" s="63">
        <f t="shared" si="616"/>
        <v>0</v>
      </c>
      <c r="L652" s="32"/>
      <c r="M652" s="32"/>
      <c r="N652" s="32" t="s">
        <v>171</v>
      </c>
      <c r="O652" s="32" t="s">
        <v>171</v>
      </c>
      <c r="P652" s="32" t="s">
        <v>171</v>
      </c>
    </row>
    <row r="653" spans="2:16">
      <c r="B653" s="26">
        <v>155</v>
      </c>
      <c r="C653" s="11" t="s">
        <v>20</v>
      </c>
      <c r="D653" s="6" t="str">
        <f t="shared" si="617"/>
        <v>ELE</v>
      </c>
      <c r="E653" s="11" t="s">
        <v>72</v>
      </c>
      <c r="F653" s="6" t="str">
        <f t="shared" si="595"/>
        <v>RO</v>
      </c>
      <c r="G653" s="22" t="str">
        <f t="shared" si="618"/>
        <v>CAP_BND</v>
      </c>
      <c r="H653" s="6" t="s">
        <v>42</v>
      </c>
      <c r="I653" s="63">
        <f t="shared" si="614"/>
        <v>1</v>
      </c>
      <c r="J653" s="63">
        <f t="shared" si="615"/>
        <v>1</v>
      </c>
      <c r="K653" s="63">
        <f t="shared" si="616"/>
        <v>0</v>
      </c>
      <c r="L653" s="32"/>
      <c r="M653" s="32"/>
      <c r="N653" s="32">
        <v>1</v>
      </c>
      <c r="O653" s="32">
        <v>1</v>
      </c>
      <c r="P653" s="32" t="s">
        <v>171</v>
      </c>
    </row>
    <row r="654" spans="2:16">
      <c r="B654" s="60">
        <v>160</v>
      </c>
      <c r="C654" s="61" t="s">
        <v>21</v>
      </c>
      <c r="D654" s="5" t="str">
        <f t="shared" si="617"/>
        <v xml:space="preserve">\I: </v>
      </c>
      <c r="E654" s="61" t="s">
        <v>170</v>
      </c>
      <c r="F654" s="5" t="str">
        <f t="shared" si="595"/>
        <v>RO</v>
      </c>
      <c r="G654" s="36" t="str">
        <f t="shared" si="618"/>
        <v>CAP_BND</v>
      </c>
      <c r="H654" s="5" t="s">
        <v>169</v>
      </c>
      <c r="I654" s="64">
        <f t="shared" si="614"/>
        <v>0</v>
      </c>
      <c r="J654" s="64">
        <f t="shared" si="615"/>
        <v>0</v>
      </c>
      <c r="K654" s="64">
        <f t="shared" si="616"/>
        <v>0</v>
      </c>
      <c r="L654" s="32"/>
      <c r="M654" s="32"/>
      <c r="N654" s="40" t="s">
        <v>171</v>
      </c>
      <c r="O654" s="40" t="s">
        <v>171</v>
      </c>
      <c r="P654" s="40" t="s">
        <v>171</v>
      </c>
    </row>
    <row r="655" spans="2:16">
      <c r="B655" s="26">
        <v>9</v>
      </c>
      <c r="C655" t="s">
        <v>1</v>
      </c>
      <c r="D655" s="6" t="str">
        <f t="shared" si="617"/>
        <v xml:space="preserve">\I: </v>
      </c>
      <c r="E655" s="11" t="s">
        <v>70</v>
      </c>
      <c r="F655" s="34" t="s">
        <v>125</v>
      </c>
      <c r="G655" s="22" t="str">
        <f>$G$7</f>
        <v>CAP_BND</v>
      </c>
      <c r="H655" s="22" t="s">
        <v>40</v>
      </c>
      <c r="I655" s="63">
        <f>IF(N655="",0,N655)</f>
        <v>0</v>
      </c>
      <c r="J655" s="63">
        <f>IF(O655="",0,O655)</f>
        <v>0</v>
      </c>
      <c r="K655" s="63">
        <f>IF(P655="",0,P655)</f>
        <v>0</v>
      </c>
      <c r="L655" s="32"/>
      <c r="M655" s="32"/>
      <c r="N655" s="32" t="s">
        <v>171</v>
      </c>
      <c r="O655" s="32" t="s">
        <v>171</v>
      </c>
      <c r="P655" s="32" t="s">
        <v>171</v>
      </c>
    </row>
    <row r="656" spans="2:16">
      <c r="B656" s="26"/>
      <c r="C656" s="23" t="s">
        <v>92</v>
      </c>
      <c r="D656" s="6" t="str">
        <f t="shared" si="617"/>
        <v xml:space="preserve">\I: </v>
      </c>
      <c r="E656" s="11" t="s">
        <v>71</v>
      </c>
      <c r="F656" s="6" t="str">
        <f>F655</f>
        <v>SE</v>
      </c>
      <c r="G656" s="22" t="str">
        <f>$G$7</f>
        <v>CAP_BND</v>
      </c>
      <c r="H656" t="s">
        <v>41</v>
      </c>
      <c r="I656" s="43">
        <f>IF(SUM(I657:I659)="",0,SUM(I657:I659))</f>
        <v>0</v>
      </c>
      <c r="J656" s="43">
        <f t="shared" ref="J656" si="619">IF(SUM(J657:J659)="",0,SUM(J657:J659))</f>
        <v>0</v>
      </c>
      <c r="K656" s="43">
        <f t="shared" ref="K656" si="620">IF(SUM(K657:K659)="",0,SUM(K657:K659))</f>
        <v>0</v>
      </c>
      <c r="L656" s="32"/>
      <c r="M656" s="32"/>
      <c r="N656" s="32"/>
      <c r="O656" s="32"/>
      <c r="P656" s="32"/>
    </row>
    <row r="657" spans="2:16">
      <c r="B657" s="26">
        <v>14</v>
      </c>
      <c r="C657" s="30" t="s">
        <v>2</v>
      </c>
      <c r="D657" s="6" t="s">
        <v>90</v>
      </c>
      <c r="E657" s="26"/>
      <c r="F657" s="6" t="str">
        <f t="shared" ref="F657:F681" si="621">F656</f>
        <v>SE</v>
      </c>
      <c r="G657" s="6" t="s">
        <v>90</v>
      </c>
      <c r="H657" s="28"/>
      <c r="I657" s="33">
        <f>IF(N657="",0,N657)</f>
        <v>0</v>
      </c>
      <c r="J657" s="33">
        <f t="shared" ref="J657:J659" si="622">IF(O657="",0,O657)</f>
        <v>0</v>
      </c>
      <c r="K657" s="33">
        <f t="shared" ref="K657:K659" si="623">IF(P657="",0,P657)</f>
        <v>0</v>
      </c>
      <c r="L657" s="33"/>
      <c r="M657" s="33"/>
      <c r="N657" s="32" t="s">
        <v>171</v>
      </c>
      <c r="O657" s="32" t="s">
        <v>171</v>
      </c>
      <c r="P657" s="32" t="s">
        <v>171</v>
      </c>
    </row>
    <row r="658" spans="2:16">
      <c r="B658" s="26">
        <v>19</v>
      </c>
      <c r="C658" s="30" t="s">
        <v>99</v>
      </c>
      <c r="D658" s="6" t="s">
        <v>90</v>
      </c>
      <c r="E658" s="26"/>
      <c r="F658" s="6" t="str">
        <f t="shared" si="621"/>
        <v>SE</v>
      </c>
      <c r="G658" s="6" t="s">
        <v>90</v>
      </c>
      <c r="H658" s="28"/>
      <c r="I658" s="33">
        <f t="shared" ref="I658:I659" si="624">IF(N658="",0,N658)</f>
        <v>0</v>
      </c>
      <c r="J658" s="33">
        <f t="shared" si="622"/>
        <v>0</v>
      </c>
      <c r="K658" s="33">
        <f t="shared" si="623"/>
        <v>0</v>
      </c>
      <c r="L658" s="33"/>
      <c r="M658" s="33"/>
      <c r="N658" s="32" t="s">
        <v>171</v>
      </c>
      <c r="O658" s="32" t="s">
        <v>171</v>
      </c>
      <c r="P658" s="32" t="s">
        <v>171</v>
      </c>
    </row>
    <row r="659" spans="2:16">
      <c r="B659" s="26">
        <v>24</v>
      </c>
      <c r="C659" s="30" t="s">
        <v>4</v>
      </c>
      <c r="D659" s="6" t="s">
        <v>90</v>
      </c>
      <c r="E659" s="26"/>
      <c r="F659" s="6" t="str">
        <f t="shared" si="621"/>
        <v>SE</v>
      </c>
      <c r="G659" s="6" t="s">
        <v>90</v>
      </c>
      <c r="H659" s="28"/>
      <c r="I659" s="33">
        <f t="shared" si="624"/>
        <v>0</v>
      </c>
      <c r="J659" s="33">
        <f t="shared" si="622"/>
        <v>0</v>
      </c>
      <c r="K659" s="33">
        <f t="shared" si="623"/>
        <v>0</v>
      </c>
      <c r="L659" s="33"/>
      <c r="M659" s="33"/>
      <c r="N659" s="32" t="s">
        <v>171</v>
      </c>
      <c r="O659" s="32" t="s">
        <v>171</v>
      </c>
      <c r="P659" s="32" t="s">
        <v>171</v>
      </c>
    </row>
    <row r="660" spans="2:16">
      <c r="B660" s="26"/>
      <c r="C660" s="23" t="s">
        <v>92</v>
      </c>
      <c r="D660" s="6" t="str">
        <f>IF(SUM(I660:K660)=0,"\I: ","ELE")</f>
        <v xml:space="preserve">\I: </v>
      </c>
      <c r="E660" s="11" t="s">
        <v>75</v>
      </c>
      <c r="F660" s="6" t="str">
        <f t="shared" si="621"/>
        <v>SE</v>
      </c>
      <c r="G660" s="22" t="str">
        <f>$G$7</f>
        <v>CAP_BND</v>
      </c>
      <c r="H660" t="s">
        <v>45</v>
      </c>
      <c r="I660" s="43">
        <f>IF(SUM(I661:I663)="",0,SUM(I661:I663))</f>
        <v>0</v>
      </c>
      <c r="J660" s="43">
        <f t="shared" ref="J660" si="625">IF(SUM(J661:J663)="",0,SUM(J661:J663))</f>
        <v>0</v>
      </c>
      <c r="K660" s="43">
        <f t="shared" ref="K660" si="626">IF(SUM(K661:K663)="",0,SUM(K661:K663))</f>
        <v>0</v>
      </c>
      <c r="L660" s="32"/>
      <c r="M660" s="32"/>
      <c r="N660" s="32" t="s">
        <v>171</v>
      </c>
      <c r="O660" s="32" t="s">
        <v>171</v>
      </c>
      <c r="P660" s="32"/>
    </row>
    <row r="661" spans="2:16">
      <c r="B661" s="26">
        <v>35</v>
      </c>
      <c r="C661" s="30" t="s">
        <v>2</v>
      </c>
      <c r="D661" s="6" t="s">
        <v>90</v>
      </c>
      <c r="E661" s="26"/>
      <c r="F661" s="6" t="str">
        <f t="shared" si="621"/>
        <v>SE</v>
      </c>
      <c r="G661" s="6" t="s">
        <v>90</v>
      </c>
      <c r="H661" s="28"/>
      <c r="I661" s="33">
        <f>IF(N661="",0,N661)</f>
        <v>0</v>
      </c>
      <c r="J661" s="33">
        <f t="shared" ref="J661:J665" si="627">IF(O661="",0,O661)</f>
        <v>0</v>
      </c>
      <c r="K661" s="33">
        <f t="shared" ref="K661:K665" si="628">IF(P661="",0,P661)</f>
        <v>0</v>
      </c>
      <c r="L661" s="33"/>
      <c r="M661" s="33"/>
      <c r="N661" s="32" t="s">
        <v>171</v>
      </c>
      <c r="O661" s="32" t="s">
        <v>171</v>
      </c>
      <c r="P661" s="32" t="s">
        <v>171</v>
      </c>
    </row>
    <row r="662" spans="2:16">
      <c r="B662" s="26">
        <v>40</v>
      </c>
      <c r="C662" s="30" t="s">
        <v>99</v>
      </c>
      <c r="D662" s="6" t="s">
        <v>90</v>
      </c>
      <c r="E662" s="26"/>
      <c r="F662" s="6" t="str">
        <f t="shared" si="621"/>
        <v>SE</v>
      </c>
      <c r="G662" s="6" t="s">
        <v>90</v>
      </c>
      <c r="H662" s="28"/>
      <c r="I662" s="33">
        <f t="shared" ref="I662:I665" si="629">IF(N662="",0,N662)</f>
        <v>0</v>
      </c>
      <c r="J662" s="33">
        <f t="shared" si="627"/>
        <v>0</v>
      </c>
      <c r="K662" s="33">
        <f t="shared" si="628"/>
        <v>0</v>
      </c>
      <c r="L662" s="33"/>
      <c r="M662" s="33"/>
      <c r="N662" s="32" t="s">
        <v>171</v>
      </c>
      <c r="O662" s="32" t="s">
        <v>171</v>
      </c>
      <c r="P662" s="32" t="s">
        <v>171</v>
      </c>
    </row>
    <row r="663" spans="2:16">
      <c r="B663" s="26">
        <v>45</v>
      </c>
      <c r="C663" s="30" t="s">
        <v>4</v>
      </c>
      <c r="D663" s="6" t="s">
        <v>90</v>
      </c>
      <c r="E663" s="26"/>
      <c r="F663" s="6" t="str">
        <f t="shared" si="621"/>
        <v>SE</v>
      </c>
      <c r="G663" s="6" t="s">
        <v>90</v>
      </c>
      <c r="H663" s="28"/>
      <c r="I663" s="33">
        <f t="shared" si="629"/>
        <v>0</v>
      </c>
      <c r="J663" s="33">
        <f t="shared" si="627"/>
        <v>0</v>
      </c>
      <c r="K663" s="33">
        <f t="shared" si="628"/>
        <v>0</v>
      </c>
      <c r="L663" s="33"/>
      <c r="M663" s="33"/>
      <c r="N663" s="32" t="s">
        <v>171</v>
      </c>
      <c r="O663" s="32" t="s">
        <v>171</v>
      </c>
      <c r="P663" s="32" t="s">
        <v>171</v>
      </c>
    </row>
    <row r="664" spans="2:16">
      <c r="B664" s="31">
        <v>51</v>
      </c>
      <c r="C664" t="s">
        <v>7</v>
      </c>
      <c r="D664" s="6" t="str">
        <f>IF(SUM(I664:K664)=0,"\I: ","ELE")</f>
        <v xml:space="preserve">\I: </v>
      </c>
      <c r="E664" s="11" t="s">
        <v>76</v>
      </c>
      <c r="F664" s="6" t="str">
        <f t="shared" si="621"/>
        <v>SE</v>
      </c>
      <c r="G664" s="22" t="str">
        <f t="shared" ref="G664:G666" si="630">$G$7</f>
        <v>CAP_BND</v>
      </c>
      <c r="H664" t="s">
        <v>46</v>
      </c>
      <c r="I664" s="63">
        <f t="shared" si="629"/>
        <v>0</v>
      </c>
      <c r="J664" s="63">
        <f t="shared" si="627"/>
        <v>0</v>
      </c>
      <c r="K664" s="63">
        <f t="shared" si="628"/>
        <v>0</v>
      </c>
      <c r="L664" s="32"/>
      <c r="M664" s="32"/>
      <c r="N664" s="32" t="s">
        <v>171</v>
      </c>
      <c r="O664" s="32" t="s">
        <v>171</v>
      </c>
      <c r="P664" s="32" t="s">
        <v>171</v>
      </c>
    </row>
    <row r="665" spans="2:16">
      <c r="B665" s="26">
        <v>56</v>
      </c>
      <c r="C665" t="s">
        <v>8</v>
      </c>
      <c r="D665" s="6" t="str">
        <f>IF(SUM(I665:K665)=0,"\I: ","ELE")</f>
        <v>ELE</v>
      </c>
      <c r="E665" s="11" t="s">
        <v>77</v>
      </c>
      <c r="F665" s="6" t="str">
        <f t="shared" si="621"/>
        <v>SE</v>
      </c>
      <c r="G665" s="22" t="str">
        <f t="shared" si="630"/>
        <v>CAP_BND</v>
      </c>
      <c r="H665" t="s">
        <v>47</v>
      </c>
      <c r="I665" s="63">
        <f t="shared" si="629"/>
        <v>47.6</v>
      </c>
      <c r="J665" s="63">
        <f t="shared" si="627"/>
        <v>47.6</v>
      </c>
      <c r="K665" s="63">
        <f t="shared" si="628"/>
        <v>47.6</v>
      </c>
      <c r="L665" s="32"/>
      <c r="M665" s="32"/>
      <c r="N665" s="32">
        <v>47.6</v>
      </c>
      <c r="O665" s="32">
        <v>47.6</v>
      </c>
      <c r="P665" s="32">
        <v>47.6</v>
      </c>
    </row>
    <row r="666" spans="2:16">
      <c r="B666" s="26"/>
      <c r="C666" s="23" t="s">
        <v>93</v>
      </c>
      <c r="D666" s="6" t="str">
        <f>IF(SUM(I666:K666)=0,"\I: ","ELE")</f>
        <v>ELE</v>
      </c>
      <c r="E666" s="11" t="s">
        <v>78</v>
      </c>
      <c r="F666" s="6" t="str">
        <f t="shared" si="621"/>
        <v>SE</v>
      </c>
      <c r="G666" s="22" t="str">
        <f t="shared" si="630"/>
        <v>CAP_BND</v>
      </c>
      <c r="H666" t="s">
        <v>48</v>
      </c>
      <c r="I666" s="43">
        <f t="shared" ref="I666" si="631">IF(SUM(I667:I669)="",0,SUM(I667:I669))</f>
        <v>56</v>
      </c>
      <c r="J666" s="43">
        <f t="shared" ref="J666" si="632">IF(SUM(J667:J669)="",0,SUM(J667:J669))</f>
        <v>0</v>
      </c>
      <c r="K666" s="43">
        <f t="shared" ref="K666" si="633">IF(SUM(K667:K669)="",0,SUM(K667:K669))</f>
        <v>0</v>
      </c>
      <c r="L666" s="32"/>
      <c r="M666" s="32"/>
      <c r="N666" s="32"/>
      <c r="O666" s="32"/>
      <c r="P666" s="32"/>
    </row>
    <row r="667" spans="2:16">
      <c r="B667" s="26">
        <v>61</v>
      </c>
      <c r="C667" s="29" t="s">
        <v>4</v>
      </c>
      <c r="D667" s="6" t="s">
        <v>90</v>
      </c>
      <c r="E667" s="27"/>
      <c r="F667" s="6" t="str">
        <f t="shared" si="621"/>
        <v>SE</v>
      </c>
      <c r="G667" s="6" t="s">
        <v>90</v>
      </c>
      <c r="H667" s="28"/>
      <c r="I667" s="33">
        <f t="shared" ref="I667:I672" si="634">IF(N667="",0,N667)</f>
        <v>0</v>
      </c>
      <c r="J667" s="33">
        <f t="shared" ref="J667:J672" si="635">IF(O667="",0,O667)</f>
        <v>0</v>
      </c>
      <c r="K667" s="33">
        <f t="shared" ref="K667:K672" si="636">IF(P667="",0,P667)</f>
        <v>0</v>
      </c>
      <c r="L667" s="33"/>
      <c r="M667" s="33"/>
      <c r="N667" s="32" t="s">
        <v>171</v>
      </c>
      <c r="O667" s="32" t="s">
        <v>171</v>
      </c>
      <c r="P667" s="32" t="s">
        <v>171</v>
      </c>
    </row>
    <row r="668" spans="2:16">
      <c r="B668" s="26">
        <v>71</v>
      </c>
      <c r="C668" s="29" t="s">
        <v>10</v>
      </c>
      <c r="D668" s="6" t="s">
        <v>90</v>
      </c>
      <c r="E668" s="27"/>
      <c r="F668" s="6" t="str">
        <f t="shared" si="621"/>
        <v>SE</v>
      </c>
      <c r="G668" s="6" t="s">
        <v>90</v>
      </c>
      <c r="H668" s="28"/>
      <c r="I668" s="33">
        <f t="shared" si="634"/>
        <v>56</v>
      </c>
      <c r="J668" s="33">
        <f t="shared" si="635"/>
        <v>0</v>
      </c>
      <c r="K668" s="33">
        <f t="shared" si="636"/>
        <v>0</v>
      </c>
      <c r="L668" s="33"/>
      <c r="M668" s="33"/>
      <c r="N668" s="32">
        <v>56</v>
      </c>
      <c r="O668" s="32" t="s">
        <v>171</v>
      </c>
      <c r="P668" s="32" t="s">
        <v>171</v>
      </c>
    </row>
    <row r="669" spans="2:16">
      <c r="B669" s="26">
        <v>76</v>
      </c>
      <c r="C669" s="29" t="s">
        <v>101</v>
      </c>
      <c r="D669" s="6" t="s">
        <v>90</v>
      </c>
      <c r="E669" s="27"/>
      <c r="F669" s="6" t="str">
        <f t="shared" si="621"/>
        <v>SE</v>
      </c>
      <c r="G669" s="6" t="s">
        <v>90</v>
      </c>
      <c r="H669" s="28"/>
      <c r="I669" s="33">
        <f t="shared" si="634"/>
        <v>0</v>
      </c>
      <c r="J669" s="33">
        <f t="shared" si="635"/>
        <v>0</v>
      </c>
      <c r="K669" s="33">
        <f t="shared" si="636"/>
        <v>0</v>
      </c>
      <c r="L669" s="33"/>
      <c r="M669" s="33"/>
      <c r="N669" s="32" t="s">
        <v>171</v>
      </c>
      <c r="O669" s="32" t="s">
        <v>171</v>
      </c>
      <c r="P669" s="32" t="s">
        <v>171</v>
      </c>
    </row>
    <row r="670" spans="2:16">
      <c r="B670" s="26">
        <v>81</v>
      </c>
      <c r="C670" t="s">
        <v>12</v>
      </c>
      <c r="D670" s="6" t="str">
        <f>IF(SUM(I670:K670)=0,"\I: ","ELE")</f>
        <v>ELE</v>
      </c>
      <c r="E670" s="11" t="s">
        <v>74</v>
      </c>
      <c r="F670" s="6" t="str">
        <f t="shared" si="621"/>
        <v>SE</v>
      </c>
      <c r="G670" s="22" t="str">
        <f t="shared" ref="G670:G673" si="637">$G$7</f>
        <v>CAP_BND</v>
      </c>
      <c r="H670" t="s">
        <v>44</v>
      </c>
      <c r="I670" s="63">
        <f t="shared" si="634"/>
        <v>637.09999999999991</v>
      </c>
      <c r="J670" s="63">
        <f t="shared" si="635"/>
        <v>354</v>
      </c>
      <c r="K670" s="63">
        <f t="shared" si="636"/>
        <v>0</v>
      </c>
      <c r="L670" s="32"/>
      <c r="M670" s="32"/>
      <c r="N670" s="32">
        <v>637.09999999999991</v>
      </c>
      <c r="O670" s="32">
        <v>354</v>
      </c>
      <c r="P670" s="32" t="s">
        <v>171</v>
      </c>
    </row>
    <row r="671" spans="2:16">
      <c r="B671" s="26">
        <v>102</v>
      </c>
      <c r="C671" t="s">
        <v>13</v>
      </c>
      <c r="D671" s="6" t="str">
        <f>IF(SUM(I671:K671)=0,"\I: ","ELE")</f>
        <v>ELE</v>
      </c>
      <c r="E671" s="11" t="s">
        <v>73</v>
      </c>
      <c r="F671" s="6" t="str">
        <f t="shared" si="621"/>
        <v>SE</v>
      </c>
      <c r="G671" s="22" t="str">
        <f t="shared" si="637"/>
        <v>CAP_BND</v>
      </c>
      <c r="H671" t="s">
        <v>43</v>
      </c>
      <c r="I671" s="63">
        <f t="shared" si="634"/>
        <v>2722.3</v>
      </c>
      <c r="J671" s="63">
        <f t="shared" si="635"/>
        <v>2020.3</v>
      </c>
      <c r="K671" s="63">
        <f t="shared" si="636"/>
        <v>440</v>
      </c>
      <c r="L671" s="32"/>
      <c r="M671" s="32"/>
      <c r="N671" s="32">
        <v>2722.3</v>
      </c>
      <c r="O671" s="32">
        <v>2020.3</v>
      </c>
      <c r="P671" s="32">
        <v>440</v>
      </c>
    </row>
    <row r="672" spans="2:16">
      <c r="B672" s="26">
        <v>119</v>
      </c>
      <c r="C672" t="s">
        <v>1</v>
      </c>
      <c r="D672" s="6" t="str">
        <f>IF(SUM(I672:K672)=0,"\I: ","ELE")</f>
        <v xml:space="preserve">\I: </v>
      </c>
      <c r="E672" s="11" t="s">
        <v>68</v>
      </c>
      <c r="F672" s="6" t="str">
        <f t="shared" si="621"/>
        <v>SE</v>
      </c>
      <c r="G672" s="22" t="str">
        <f t="shared" si="637"/>
        <v>CAP_BND</v>
      </c>
      <c r="H672" s="6" t="s">
        <v>38</v>
      </c>
      <c r="I672" s="63">
        <f t="shared" si="634"/>
        <v>0</v>
      </c>
      <c r="J672" s="63">
        <f t="shared" si="635"/>
        <v>0</v>
      </c>
      <c r="K672" s="63">
        <f t="shared" si="636"/>
        <v>0</v>
      </c>
      <c r="L672" s="32"/>
      <c r="M672" s="32"/>
      <c r="N672" s="32" t="s">
        <v>171</v>
      </c>
      <c r="O672" s="32" t="s">
        <v>171</v>
      </c>
      <c r="P672" s="32" t="s">
        <v>171</v>
      </c>
    </row>
    <row r="673" spans="2:16">
      <c r="B673" s="26"/>
      <c r="C673" t="s">
        <v>168</v>
      </c>
      <c r="D673" s="6" t="str">
        <f>IF(SUM(I673:K673)=0,"\I: ","ELE")</f>
        <v xml:space="preserve">\I: </v>
      </c>
      <c r="E673" s="11" t="s">
        <v>69</v>
      </c>
      <c r="F673" s="6" t="str">
        <f t="shared" si="621"/>
        <v>SE</v>
      </c>
      <c r="G673" s="22" t="str">
        <f t="shared" si="637"/>
        <v>CAP_BND</v>
      </c>
      <c r="H673" s="59" t="s">
        <v>39</v>
      </c>
      <c r="I673" s="43">
        <f>IF(SUM(I674:I675)="",0,SUM(I674:I675))</f>
        <v>0</v>
      </c>
      <c r="J673" s="43">
        <f t="shared" ref="J673" si="638">IF(SUM(J674:J675)="",0,SUM(J674:J675))</f>
        <v>0</v>
      </c>
      <c r="K673" s="43">
        <f t="shared" ref="K673" si="639">IF(SUM(K674:K675)="",0,SUM(K674:K675))</f>
        <v>0</v>
      </c>
      <c r="L673" s="32"/>
      <c r="M673" s="32"/>
      <c r="N673" s="32"/>
      <c r="O673" s="32"/>
      <c r="P673" s="32"/>
    </row>
    <row r="674" spans="2:16">
      <c r="B674" s="26">
        <v>124</v>
      </c>
      <c r="C674" t="s">
        <v>3</v>
      </c>
      <c r="D674" s="6" t="s">
        <v>90</v>
      </c>
      <c r="E674" s="11"/>
      <c r="F674" s="6" t="str">
        <f t="shared" si="621"/>
        <v>SE</v>
      </c>
      <c r="G674" s="6" t="s">
        <v>90</v>
      </c>
      <c r="H674" s="6"/>
      <c r="I674" s="33">
        <f t="shared" ref="I674:I681" si="640">IF(N674="",0,N674)</f>
        <v>0</v>
      </c>
      <c r="J674" s="33">
        <f t="shared" ref="J674:J681" si="641">IF(O674="",0,O674)</f>
        <v>0</v>
      </c>
      <c r="K674" s="33">
        <f t="shared" ref="K674:K681" si="642">IF(P674="",0,P674)</f>
        <v>0</v>
      </c>
      <c r="L674" s="32"/>
      <c r="M674" s="32"/>
      <c r="N674" s="32" t="s">
        <v>171</v>
      </c>
      <c r="O674" s="32" t="s">
        <v>171</v>
      </c>
      <c r="P674" s="32" t="s">
        <v>171</v>
      </c>
    </row>
    <row r="675" spans="2:16">
      <c r="B675" s="26">
        <v>129</v>
      </c>
      <c r="C675" t="s">
        <v>4</v>
      </c>
      <c r="D675" s="6" t="s">
        <v>90</v>
      </c>
      <c r="E675" s="11"/>
      <c r="F675" s="6" t="str">
        <f t="shared" si="621"/>
        <v>SE</v>
      </c>
      <c r="G675" s="6" t="s">
        <v>90</v>
      </c>
      <c r="H675" s="6"/>
      <c r="I675" s="33">
        <f t="shared" si="640"/>
        <v>0</v>
      </c>
      <c r="J675" s="33">
        <f t="shared" si="641"/>
        <v>0</v>
      </c>
      <c r="K675" s="33">
        <f t="shared" si="642"/>
        <v>0</v>
      </c>
      <c r="L675" s="32"/>
      <c r="M675" s="32"/>
      <c r="N675" s="32" t="s">
        <v>171</v>
      </c>
      <c r="O675" s="32" t="s">
        <v>171</v>
      </c>
      <c r="P675" s="32" t="s">
        <v>171</v>
      </c>
    </row>
    <row r="676" spans="2:16">
      <c r="B676" s="26">
        <v>135</v>
      </c>
      <c r="C676" s="11" t="s">
        <v>16</v>
      </c>
      <c r="D676" s="6" t="str">
        <f t="shared" ref="D676:D683" si="643">IF(SUM(I676:K676)=0,"\I: ","ELE")</f>
        <v>ELE</v>
      </c>
      <c r="E676" s="11" t="s">
        <v>82</v>
      </c>
      <c r="F676" s="6" t="str">
        <f t="shared" si="621"/>
        <v>SE</v>
      </c>
      <c r="G676" s="22" t="str">
        <f t="shared" ref="G676:G681" si="644">$G$7</f>
        <v>CAP_BND</v>
      </c>
      <c r="H676" s="6" t="s">
        <v>52</v>
      </c>
      <c r="I676" s="63">
        <f t="shared" si="640"/>
        <v>1855.6</v>
      </c>
      <c r="J676" s="63">
        <f t="shared" si="641"/>
        <v>5638.3</v>
      </c>
      <c r="K676" s="63">
        <f t="shared" si="642"/>
        <v>7967.2000000000007</v>
      </c>
      <c r="L676" s="32"/>
      <c r="M676" s="32"/>
      <c r="N676" s="32">
        <v>1855.6</v>
      </c>
      <c r="O676" s="32">
        <v>5638.3</v>
      </c>
      <c r="P676" s="32">
        <v>7967.2000000000007</v>
      </c>
    </row>
    <row r="677" spans="2:16">
      <c r="B677" s="26">
        <v>140</v>
      </c>
      <c r="C677" s="11" t="s">
        <v>17</v>
      </c>
      <c r="D677" s="6" t="str">
        <f t="shared" si="643"/>
        <v>ELE</v>
      </c>
      <c r="E677" s="11" t="s">
        <v>81</v>
      </c>
      <c r="F677" s="6" t="str">
        <f t="shared" si="621"/>
        <v>SE</v>
      </c>
      <c r="G677" s="22" t="str">
        <f t="shared" si="644"/>
        <v>CAP_BND</v>
      </c>
      <c r="H677" s="6" t="s">
        <v>51</v>
      </c>
      <c r="I677" s="63">
        <f t="shared" si="640"/>
        <v>163.64999999999998</v>
      </c>
      <c r="J677" s="63">
        <f t="shared" si="641"/>
        <v>202.84999999999997</v>
      </c>
      <c r="K677" s="63">
        <f t="shared" si="642"/>
        <v>202.84999999999997</v>
      </c>
      <c r="L677" s="32"/>
      <c r="M677" s="32"/>
      <c r="N677" s="32">
        <v>163.64999999999998</v>
      </c>
      <c r="O677" s="32">
        <v>202.84999999999997</v>
      </c>
      <c r="P677" s="32">
        <v>202.84999999999997</v>
      </c>
    </row>
    <row r="678" spans="2:16">
      <c r="B678" s="26">
        <v>145</v>
      </c>
      <c r="C678" s="11" t="s">
        <v>18</v>
      </c>
      <c r="D678" s="6" t="str">
        <f t="shared" si="643"/>
        <v>ELE</v>
      </c>
      <c r="E678" s="11" t="s">
        <v>79</v>
      </c>
      <c r="F678" s="6" t="str">
        <f t="shared" si="621"/>
        <v>SE</v>
      </c>
      <c r="G678" s="22" t="str">
        <f t="shared" si="644"/>
        <v>CAP_BND</v>
      </c>
      <c r="H678" s="6" t="s">
        <v>49</v>
      </c>
      <c r="I678" s="63">
        <f t="shared" si="640"/>
        <v>11</v>
      </c>
      <c r="J678" s="63">
        <f t="shared" si="641"/>
        <v>104</v>
      </c>
      <c r="K678" s="63">
        <f t="shared" si="642"/>
        <v>217.99999999999997</v>
      </c>
      <c r="L678" s="32"/>
      <c r="M678" s="32"/>
      <c r="N678" s="32">
        <v>11</v>
      </c>
      <c r="O678" s="32">
        <v>104</v>
      </c>
      <c r="P678" s="32">
        <v>217.99999999999997</v>
      </c>
    </row>
    <row r="679" spans="2:16">
      <c r="B679" s="26">
        <v>150</v>
      </c>
      <c r="C679" s="11" t="s">
        <v>19</v>
      </c>
      <c r="D679" s="6" t="str">
        <f t="shared" si="643"/>
        <v xml:space="preserve">\I: </v>
      </c>
      <c r="E679" s="11" t="s">
        <v>80</v>
      </c>
      <c r="F679" s="6" t="str">
        <f t="shared" si="621"/>
        <v>SE</v>
      </c>
      <c r="G679" s="22" t="str">
        <f t="shared" si="644"/>
        <v>CAP_BND</v>
      </c>
      <c r="H679" s="6" t="s">
        <v>50</v>
      </c>
      <c r="I679" s="63">
        <f t="shared" si="640"/>
        <v>0</v>
      </c>
      <c r="J679" s="63">
        <f t="shared" si="641"/>
        <v>0</v>
      </c>
      <c r="K679" s="63">
        <f t="shared" si="642"/>
        <v>0</v>
      </c>
      <c r="L679" s="32"/>
      <c r="M679" s="32"/>
      <c r="N679" s="32" t="s">
        <v>171</v>
      </c>
      <c r="O679" s="32" t="s">
        <v>171</v>
      </c>
      <c r="P679" s="32" t="s">
        <v>171</v>
      </c>
    </row>
    <row r="680" spans="2:16">
      <c r="B680" s="26">
        <v>155</v>
      </c>
      <c r="C680" s="11" t="s">
        <v>20</v>
      </c>
      <c r="D680" s="6" t="str">
        <f t="shared" si="643"/>
        <v xml:space="preserve">\I: </v>
      </c>
      <c r="E680" s="11" t="s">
        <v>72</v>
      </c>
      <c r="F680" s="6" t="str">
        <f t="shared" si="621"/>
        <v>SE</v>
      </c>
      <c r="G680" s="22" t="str">
        <f t="shared" si="644"/>
        <v>CAP_BND</v>
      </c>
      <c r="H680" s="6" t="s">
        <v>42</v>
      </c>
      <c r="I680" s="63">
        <f t="shared" si="640"/>
        <v>0</v>
      </c>
      <c r="J680" s="63">
        <f t="shared" si="641"/>
        <v>0</v>
      </c>
      <c r="K680" s="63">
        <f t="shared" si="642"/>
        <v>0</v>
      </c>
      <c r="L680" s="32"/>
      <c r="M680" s="32"/>
      <c r="N680" s="32" t="s">
        <v>171</v>
      </c>
      <c r="O680" s="32" t="s">
        <v>171</v>
      </c>
      <c r="P680" s="32" t="s">
        <v>171</v>
      </c>
    </row>
    <row r="681" spans="2:16">
      <c r="B681" s="60">
        <v>160</v>
      </c>
      <c r="C681" s="61" t="s">
        <v>21</v>
      </c>
      <c r="D681" s="5" t="str">
        <f t="shared" si="643"/>
        <v xml:space="preserve">\I: </v>
      </c>
      <c r="E681" s="61" t="s">
        <v>170</v>
      </c>
      <c r="F681" s="5" t="str">
        <f t="shared" si="621"/>
        <v>SE</v>
      </c>
      <c r="G681" s="36" t="str">
        <f t="shared" si="644"/>
        <v>CAP_BND</v>
      </c>
      <c r="H681" s="5" t="s">
        <v>169</v>
      </c>
      <c r="I681" s="64">
        <f t="shared" si="640"/>
        <v>0</v>
      </c>
      <c r="J681" s="64">
        <f t="shared" si="641"/>
        <v>0</v>
      </c>
      <c r="K681" s="64">
        <f t="shared" si="642"/>
        <v>0</v>
      </c>
      <c r="L681" s="32"/>
      <c r="M681" s="32"/>
      <c r="N681" s="40" t="s">
        <v>171</v>
      </c>
      <c r="O681" s="40" t="s">
        <v>171</v>
      </c>
      <c r="P681" s="40" t="s">
        <v>171</v>
      </c>
    </row>
    <row r="682" spans="2:16">
      <c r="B682" s="26">
        <v>9</v>
      </c>
      <c r="C682" t="s">
        <v>1</v>
      </c>
      <c r="D682" s="6" t="str">
        <f t="shared" si="643"/>
        <v xml:space="preserve">\I: </v>
      </c>
      <c r="E682" s="11" t="s">
        <v>70</v>
      </c>
      <c r="F682" s="34" t="s">
        <v>126</v>
      </c>
      <c r="G682" s="22" t="str">
        <f>$G$7</f>
        <v>CAP_BND</v>
      </c>
      <c r="H682" s="22" t="s">
        <v>40</v>
      </c>
      <c r="I682" s="63">
        <f>IF(N682="",0,N682)</f>
        <v>0</v>
      </c>
      <c r="J682" s="63">
        <f>IF(O682="",0,O682)</f>
        <v>0</v>
      </c>
      <c r="K682" s="63">
        <f>IF(P682="",0,P682)</f>
        <v>0</v>
      </c>
      <c r="L682" s="32"/>
      <c r="M682" s="32"/>
      <c r="N682" s="32" t="s">
        <v>171</v>
      </c>
      <c r="O682" s="32" t="s">
        <v>171</v>
      </c>
      <c r="P682" s="32" t="s">
        <v>171</v>
      </c>
    </row>
    <row r="683" spans="2:16">
      <c r="B683" s="26"/>
      <c r="C683" s="23" t="s">
        <v>92</v>
      </c>
      <c r="D683" s="6" t="str">
        <f t="shared" si="643"/>
        <v>ELE</v>
      </c>
      <c r="E683" s="11" t="s">
        <v>71</v>
      </c>
      <c r="F683" s="6" t="str">
        <f>F682</f>
        <v>SI</v>
      </c>
      <c r="G683" s="22" t="str">
        <f>$G$7</f>
        <v>CAP_BND</v>
      </c>
      <c r="H683" t="s">
        <v>41</v>
      </c>
      <c r="I683" s="43">
        <f>IF(SUM(I684:I686)="",0,SUM(I684:I686))</f>
        <v>0</v>
      </c>
      <c r="J683" s="43">
        <f t="shared" ref="J683" si="645">IF(SUM(J684:J686)="",0,SUM(J684:J686))</f>
        <v>0</v>
      </c>
      <c r="K683" s="43">
        <f t="shared" ref="K683" si="646">IF(SUM(K684:K686)="",0,SUM(K684:K686))</f>
        <v>576</v>
      </c>
      <c r="L683" s="32"/>
      <c r="M683" s="32"/>
      <c r="N683" s="32"/>
      <c r="O683" s="32"/>
      <c r="P683" s="32"/>
    </row>
    <row r="684" spans="2:16">
      <c r="B684" s="26">
        <v>14</v>
      </c>
      <c r="C684" s="30" t="s">
        <v>2</v>
      </c>
      <c r="D684" s="6" t="s">
        <v>90</v>
      </c>
      <c r="E684" s="26"/>
      <c r="F684" s="6" t="str">
        <f t="shared" ref="F684:F708" si="647">F683</f>
        <v>SI</v>
      </c>
      <c r="G684" s="6" t="s">
        <v>90</v>
      </c>
      <c r="H684" s="28"/>
      <c r="I684" s="33">
        <f>IF(N684="",0,N684)</f>
        <v>0</v>
      </c>
      <c r="J684" s="33">
        <f t="shared" ref="J684:J686" si="648">IF(O684="",0,O684)</f>
        <v>0</v>
      </c>
      <c r="K684" s="33">
        <f t="shared" ref="K684:K686" si="649">IF(P684="",0,P684)</f>
        <v>576</v>
      </c>
      <c r="L684" s="33"/>
      <c r="M684" s="33"/>
      <c r="N684" s="32" t="s">
        <v>171</v>
      </c>
      <c r="O684" s="32" t="s">
        <v>171</v>
      </c>
      <c r="P684" s="32">
        <v>576</v>
      </c>
    </row>
    <row r="685" spans="2:16">
      <c r="B685" s="26">
        <v>19</v>
      </c>
      <c r="C685" s="30" t="s">
        <v>99</v>
      </c>
      <c r="D685" s="6" t="s">
        <v>90</v>
      </c>
      <c r="E685" s="26"/>
      <c r="F685" s="6" t="str">
        <f t="shared" si="647"/>
        <v>SI</v>
      </c>
      <c r="G685" s="6" t="s">
        <v>90</v>
      </c>
      <c r="H685" s="28"/>
      <c r="I685" s="33">
        <f t="shared" ref="I685:I686" si="650">IF(N685="",0,N685)</f>
        <v>0</v>
      </c>
      <c r="J685" s="33">
        <f t="shared" si="648"/>
        <v>0</v>
      </c>
      <c r="K685" s="33">
        <f t="shared" si="649"/>
        <v>0</v>
      </c>
      <c r="L685" s="33"/>
      <c r="M685" s="33"/>
      <c r="N685" s="32" t="s">
        <v>171</v>
      </c>
      <c r="O685" s="32" t="s">
        <v>171</v>
      </c>
      <c r="P685" s="32" t="s">
        <v>171</v>
      </c>
    </row>
    <row r="686" spans="2:16">
      <c r="B686" s="26">
        <v>24</v>
      </c>
      <c r="C686" s="30" t="s">
        <v>4</v>
      </c>
      <c r="D686" s="6" t="s">
        <v>90</v>
      </c>
      <c r="E686" s="26"/>
      <c r="F686" s="6" t="str">
        <f t="shared" si="647"/>
        <v>SI</v>
      </c>
      <c r="G686" s="6" t="s">
        <v>90</v>
      </c>
      <c r="H686" s="28"/>
      <c r="I686" s="33">
        <f t="shared" si="650"/>
        <v>0</v>
      </c>
      <c r="J686" s="33">
        <f t="shared" si="648"/>
        <v>0</v>
      </c>
      <c r="K686" s="33">
        <f t="shared" si="649"/>
        <v>0</v>
      </c>
      <c r="L686" s="33"/>
      <c r="M686" s="33"/>
      <c r="N686" s="32" t="s">
        <v>171</v>
      </c>
      <c r="O686" s="32" t="s">
        <v>171</v>
      </c>
      <c r="P686" s="32" t="s">
        <v>171</v>
      </c>
    </row>
    <row r="687" spans="2:16">
      <c r="B687" s="26"/>
      <c r="C687" s="23" t="s">
        <v>92</v>
      </c>
      <c r="D687" s="6" t="str">
        <f>IF(SUM(I687:K687)=0,"\I: ","ELE")</f>
        <v>ELE</v>
      </c>
      <c r="E687" s="11" t="s">
        <v>75</v>
      </c>
      <c r="F687" s="6" t="str">
        <f t="shared" si="647"/>
        <v>SI</v>
      </c>
      <c r="G687" s="22" t="str">
        <f>$G$7</f>
        <v>CAP_BND</v>
      </c>
      <c r="H687" t="s">
        <v>45</v>
      </c>
      <c r="I687" s="43">
        <f>IF(SUM(I688:I690)="",0,SUM(I688:I690))</f>
        <v>109.3</v>
      </c>
      <c r="J687" s="43">
        <f t="shared" ref="J687" si="651">IF(SUM(J688:J690)="",0,SUM(J688:J690))</f>
        <v>0</v>
      </c>
      <c r="K687" s="43">
        <f t="shared" ref="K687" si="652">IF(SUM(K688:K690)="",0,SUM(K688:K690))</f>
        <v>0</v>
      </c>
      <c r="L687" s="32"/>
      <c r="M687" s="32"/>
      <c r="N687" s="32">
        <v>109.3</v>
      </c>
      <c r="O687" s="32" t="s">
        <v>171</v>
      </c>
      <c r="P687" s="32"/>
    </row>
    <row r="688" spans="2:16">
      <c r="B688" s="26">
        <v>35</v>
      </c>
      <c r="C688" s="30" t="s">
        <v>2</v>
      </c>
      <c r="D688" s="6" t="s">
        <v>90</v>
      </c>
      <c r="E688" s="26"/>
      <c r="F688" s="6" t="str">
        <f t="shared" si="647"/>
        <v>SI</v>
      </c>
      <c r="G688" s="6" t="s">
        <v>90</v>
      </c>
      <c r="H688" s="28"/>
      <c r="I688" s="33">
        <f>IF(N688="",0,N688)</f>
        <v>0</v>
      </c>
      <c r="J688" s="33">
        <f t="shared" ref="J688:J692" si="653">IF(O688="",0,O688)</f>
        <v>0</v>
      </c>
      <c r="K688" s="33">
        <f t="shared" ref="K688:K692" si="654">IF(P688="",0,P688)</f>
        <v>0</v>
      </c>
      <c r="L688" s="33"/>
      <c r="M688" s="33"/>
      <c r="N688" s="32" t="s">
        <v>171</v>
      </c>
      <c r="O688" s="32" t="s">
        <v>171</v>
      </c>
      <c r="P688" s="32" t="s">
        <v>171</v>
      </c>
    </row>
    <row r="689" spans="2:16">
      <c r="B689" s="26">
        <v>40</v>
      </c>
      <c r="C689" s="30" t="s">
        <v>99</v>
      </c>
      <c r="D689" s="6" t="s">
        <v>90</v>
      </c>
      <c r="E689" s="26"/>
      <c r="F689" s="6" t="str">
        <f t="shared" si="647"/>
        <v>SI</v>
      </c>
      <c r="G689" s="6" t="s">
        <v>90</v>
      </c>
      <c r="H689" s="28"/>
      <c r="I689" s="33">
        <f t="shared" ref="I689:I692" si="655">IF(N689="",0,N689)</f>
        <v>0</v>
      </c>
      <c r="J689" s="33">
        <f t="shared" si="653"/>
        <v>0</v>
      </c>
      <c r="K689" s="33">
        <f t="shared" si="654"/>
        <v>0</v>
      </c>
      <c r="L689" s="33"/>
      <c r="M689" s="33"/>
      <c r="N689" s="32" t="s">
        <v>171</v>
      </c>
      <c r="O689" s="32" t="s">
        <v>171</v>
      </c>
      <c r="P689" s="32" t="s">
        <v>171</v>
      </c>
    </row>
    <row r="690" spans="2:16">
      <c r="B690" s="26">
        <v>45</v>
      </c>
      <c r="C690" s="30" t="s">
        <v>4</v>
      </c>
      <c r="D690" s="6" t="s">
        <v>90</v>
      </c>
      <c r="E690" s="26"/>
      <c r="F690" s="6" t="str">
        <f t="shared" si="647"/>
        <v>SI</v>
      </c>
      <c r="G690" s="6" t="s">
        <v>90</v>
      </c>
      <c r="H690" s="28"/>
      <c r="I690" s="33">
        <f t="shared" si="655"/>
        <v>109.3</v>
      </c>
      <c r="J690" s="33">
        <f t="shared" si="653"/>
        <v>0</v>
      </c>
      <c r="K690" s="33">
        <f t="shared" si="654"/>
        <v>0</v>
      </c>
      <c r="L690" s="33"/>
      <c r="M690" s="33"/>
      <c r="N690" s="32">
        <v>109.3</v>
      </c>
      <c r="O690" s="32" t="s">
        <v>171</v>
      </c>
      <c r="P690" s="32" t="s">
        <v>171</v>
      </c>
    </row>
    <row r="691" spans="2:16">
      <c r="B691" s="31">
        <v>51</v>
      </c>
      <c r="C691" t="s">
        <v>7</v>
      </c>
      <c r="D691" s="6" t="str">
        <f>IF(SUM(I691:K691)=0,"\I: ","ELE")</f>
        <v xml:space="preserve">\I: </v>
      </c>
      <c r="E691" s="11" t="s">
        <v>76</v>
      </c>
      <c r="F691" s="6" t="str">
        <f t="shared" si="647"/>
        <v>SI</v>
      </c>
      <c r="G691" s="22" t="str">
        <f t="shared" ref="G691:G693" si="656">$G$7</f>
        <v>CAP_BND</v>
      </c>
      <c r="H691" t="s">
        <v>46</v>
      </c>
      <c r="I691" s="63">
        <f t="shared" si="655"/>
        <v>0</v>
      </c>
      <c r="J691" s="63">
        <f t="shared" si="653"/>
        <v>0</v>
      </c>
      <c r="K691" s="63">
        <f t="shared" si="654"/>
        <v>0</v>
      </c>
      <c r="L691" s="32"/>
      <c r="M691" s="32"/>
      <c r="N691" s="32" t="s">
        <v>171</v>
      </c>
      <c r="O691" s="32" t="s">
        <v>171</v>
      </c>
      <c r="P691" s="32" t="s">
        <v>171</v>
      </c>
    </row>
    <row r="692" spans="2:16">
      <c r="B692" s="26">
        <v>56</v>
      </c>
      <c r="C692" t="s">
        <v>8</v>
      </c>
      <c r="D692" s="6" t="str">
        <f>IF(SUM(I692:K692)=0,"\I: ","ELE")</f>
        <v>ELE</v>
      </c>
      <c r="E692" s="11" t="s">
        <v>77</v>
      </c>
      <c r="F692" s="6" t="str">
        <f t="shared" si="647"/>
        <v>SI</v>
      </c>
      <c r="G692" s="22" t="str">
        <f t="shared" si="656"/>
        <v>CAP_BND</v>
      </c>
      <c r="H692" t="s">
        <v>47</v>
      </c>
      <c r="I692" s="63">
        <f t="shared" si="655"/>
        <v>125</v>
      </c>
      <c r="J692" s="63">
        <f t="shared" si="653"/>
        <v>125</v>
      </c>
      <c r="K692" s="63">
        <f t="shared" si="654"/>
        <v>125</v>
      </c>
      <c r="L692" s="32"/>
      <c r="M692" s="32"/>
      <c r="N692" s="32">
        <v>125</v>
      </c>
      <c r="O692" s="32">
        <v>125</v>
      </c>
      <c r="P692" s="32">
        <v>125</v>
      </c>
    </row>
    <row r="693" spans="2:16">
      <c r="B693" s="26"/>
      <c r="C693" s="23" t="s">
        <v>93</v>
      </c>
      <c r="D693" s="6" t="str">
        <f>IF(SUM(I693:K693)=0,"\I: ","ELE")</f>
        <v>ELE</v>
      </c>
      <c r="E693" s="11" t="s">
        <v>78</v>
      </c>
      <c r="F693" s="6" t="str">
        <f t="shared" si="647"/>
        <v>SI</v>
      </c>
      <c r="G693" s="22" t="str">
        <f t="shared" si="656"/>
        <v>CAP_BND</v>
      </c>
      <c r="H693" t="s">
        <v>48</v>
      </c>
      <c r="I693" s="43">
        <f t="shared" ref="I693" si="657">IF(SUM(I694:I696)="",0,SUM(I694:I696))</f>
        <v>0</v>
      </c>
      <c r="J693" s="43">
        <f t="shared" ref="J693" si="658">IF(SUM(J694:J696)="",0,SUM(J694:J696))</f>
        <v>10</v>
      </c>
      <c r="K693" s="43">
        <f t="shared" ref="K693" si="659">IF(SUM(K694:K696)="",0,SUM(K694:K696))</f>
        <v>10</v>
      </c>
      <c r="L693" s="32"/>
      <c r="M693" s="32"/>
      <c r="N693" s="32"/>
      <c r="O693" s="32"/>
      <c r="P693" s="32"/>
    </row>
    <row r="694" spans="2:16">
      <c r="B694" s="26">
        <v>61</v>
      </c>
      <c r="C694" s="29" t="s">
        <v>4</v>
      </c>
      <c r="D694" s="6" t="s">
        <v>90</v>
      </c>
      <c r="E694" s="27"/>
      <c r="F694" s="6" t="str">
        <f t="shared" si="647"/>
        <v>SI</v>
      </c>
      <c r="G694" s="6" t="s">
        <v>90</v>
      </c>
      <c r="H694" s="28"/>
      <c r="I694" s="33">
        <f t="shared" ref="I694:I699" si="660">IF(N694="",0,N694)</f>
        <v>0</v>
      </c>
      <c r="J694" s="33">
        <f t="shared" ref="J694:J699" si="661">IF(O694="",0,O694)</f>
        <v>10</v>
      </c>
      <c r="K694" s="33">
        <f t="shared" ref="K694:K699" si="662">IF(P694="",0,P694)</f>
        <v>10</v>
      </c>
      <c r="L694" s="33"/>
      <c r="M694" s="33"/>
      <c r="N694" s="32" t="s">
        <v>171</v>
      </c>
      <c r="O694" s="32">
        <v>10</v>
      </c>
      <c r="P694" s="32">
        <v>10</v>
      </c>
    </row>
    <row r="695" spans="2:16">
      <c r="B695" s="26">
        <v>71</v>
      </c>
      <c r="C695" s="29" t="s">
        <v>10</v>
      </c>
      <c r="D695" s="6" t="s">
        <v>90</v>
      </c>
      <c r="E695" s="27"/>
      <c r="F695" s="6" t="str">
        <f t="shared" si="647"/>
        <v>SI</v>
      </c>
      <c r="G695" s="6" t="s">
        <v>90</v>
      </c>
      <c r="H695" s="28"/>
      <c r="I695" s="33">
        <f t="shared" si="660"/>
        <v>0</v>
      </c>
      <c r="J695" s="33">
        <f t="shared" si="661"/>
        <v>0</v>
      </c>
      <c r="K695" s="33">
        <f t="shared" si="662"/>
        <v>0</v>
      </c>
      <c r="L695" s="33"/>
      <c r="M695" s="33"/>
      <c r="N695" s="32" t="s">
        <v>171</v>
      </c>
      <c r="O695" s="32" t="s">
        <v>171</v>
      </c>
      <c r="P695" s="32" t="s">
        <v>171</v>
      </c>
    </row>
    <row r="696" spans="2:16">
      <c r="B696" s="26">
        <v>76</v>
      </c>
      <c r="C696" s="29" t="s">
        <v>101</v>
      </c>
      <c r="D696" s="6" t="s">
        <v>90</v>
      </c>
      <c r="E696" s="27"/>
      <c r="F696" s="6" t="str">
        <f t="shared" si="647"/>
        <v>SI</v>
      </c>
      <c r="G696" s="6" t="s">
        <v>90</v>
      </c>
      <c r="H696" s="28"/>
      <c r="I696" s="33">
        <f t="shared" si="660"/>
        <v>0</v>
      </c>
      <c r="J696" s="33">
        <f t="shared" si="661"/>
        <v>0</v>
      </c>
      <c r="K696" s="33">
        <f t="shared" si="662"/>
        <v>0</v>
      </c>
      <c r="L696" s="33"/>
      <c r="M696" s="33"/>
      <c r="N696" s="32" t="s">
        <v>171</v>
      </c>
      <c r="O696" s="32" t="s">
        <v>171</v>
      </c>
      <c r="P696" s="32" t="s">
        <v>171</v>
      </c>
    </row>
    <row r="697" spans="2:16">
      <c r="B697" s="26">
        <v>81</v>
      </c>
      <c r="C697" t="s">
        <v>12</v>
      </c>
      <c r="D697" s="6" t="str">
        <f>IF(SUM(I697:K697)=0,"\I: ","ELE")</f>
        <v>ELE</v>
      </c>
      <c r="E697" s="11" t="s">
        <v>74</v>
      </c>
      <c r="F697" s="6" t="str">
        <f t="shared" si="647"/>
        <v>SI</v>
      </c>
      <c r="G697" s="22" t="str">
        <f t="shared" ref="G697:G700" si="663">$G$7</f>
        <v>CAP_BND</v>
      </c>
      <c r="H697" t="s">
        <v>44</v>
      </c>
      <c r="I697" s="63">
        <f t="shared" si="660"/>
        <v>15.899999999999999</v>
      </c>
      <c r="J697" s="63">
        <f t="shared" si="661"/>
        <v>84.9</v>
      </c>
      <c r="K697" s="63">
        <f t="shared" si="662"/>
        <v>70.2</v>
      </c>
      <c r="L697" s="32"/>
      <c r="M697" s="32"/>
      <c r="N697" s="32">
        <v>15.899999999999999</v>
      </c>
      <c r="O697" s="32">
        <v>84.9</v>
      </c>
      <c r="P697" s="32">
        <v>70.2</v>
      </c>
    </row>
    <row r="698" spans="2:16">
      <c r="B698" s="26">
        <v>102</v>
      </c>
      <c r="C698" t="s">
        <v>13</v>
      </c>
      <c r="D698" s="6" t="str">
        <f>IF(SUM(I698:K698)=0,"\I: ","ELE")</f>
        <v>ELE</v>
      </c>
      <c r="E698" s="11" t="s">
        <v>73</v>
      </c>
      <c r="F698" s="6" t="str">
        <f t="shared" si="647"/>
        <v>SI</v>
      </c>
      <c r="G698" s="22" t="str">
        <f t="shared" si="663"/>
        <v>CAP_BND</v>
      </c>
      <c r="H698" t="s">
        <v>43</v>
      </c>
      <c r="I698" s="63">
        <f t="shared" si="660"/>
        <v>13.400000000000002</v>
      </c>
      <c r="J698" s="63">
        <f t="shared" si="661"/>
        <v>2.2000000000000002</v>
      </c>
      <c r="K698" s="63">
        <f t="shared" si="662"/>
        <v>2.2000000000000002</v>
      </c>
      <c r="L698" s="32"/>
      <c r="M698" s="32"/>
      <c r="N698" s="32">
        <v>13.400000000000002</v>
      </c>
      <c r="O698" s="32">
        <v>2.2000000000000002</v>
      </c>
      <c r="P698" s="32">
        <v>2.2000000000000002</v>
      </c>
    </row>
    <row r="699" spans="2:16">
      <c r="B699" s="26">
        <v>119</v>
      </c>
      <c r="C699" t="s">
        <v>1</v>
      </c>
      <c r="D699" s="6" t="str">
        <f>IF(SUM(I699:K699)=0,"\I: ","ELE")</f>
        <v xml:space="preserve">\I: </v>
      </c>
      <c r="E699" s="11" t="s">
        <v>68</v>
      </c>
      <c r="F699" s="6" t="str">
        <f t="shared" si="647"/>
        <v>SI</v>
      </c>
      <c r="G699" s="22" t="str">
        <f t="shared" si="663"/>
        <v>CAP_BND</v>
      </c>
      <c r="H699" s="6" t="s">
        <v>38</v>
      </c>
      <c r="I699" s="63">
        <f t="shared" si="660"/>
        <v>0</v>
      </c>
      <c r="J699" s="63">
        <f t="shared" si="661"/>
        <v>0</v>
      </c>
      <c r="K699" s="63">
        <f t="shared" si="662"/>
        <v>0</v>
      </c>
      <c r="L699" s="32"/>
      <c r="M699" s="32"/>
      <c r="N699" s="32" t="s">
        <v>171</v>
      </c>
      <c r="O699" s="32" t="s">
        <v>171</v>
      </c>
      <c r="P699" s="32" t="s">
        <v>171</v>
      </c>
    </row>
    <row r="700" spans="2:16">
      <c r="B700" s="26"/>
      <c r="C700" t="s">
        <v>168</v>
      </c>
      <c r="D700" s="6" t="str">
        <f>IF(SUM(I700:K700)=0,"\I: ","ELE")</f>
        <v>ELE</v>
      </c>
      <c r="E700" s="11" t="s">
        <v>69</v>
      </c>
      <c r="F700" s="6" t="str">
        <f t="shared" si="647"/>
        <v>SI</v>
      </c>
      <c r="G700" s="22" t="str">
        <f t="shared" si="663"/>
        <v>CAP_BND</v>
      </c>
      <c r="H700" s="59" t="s">
        <v>39</v>
      </c>
      <c r="I700" s="43">
        <f>IF(SUM(I701:I702)="",0,SUM(I701:I702))</f>
        <v>2</v>
      </c>
      <c r="J700" s="43">
        <f t="shared" ref="J700" si="664">IF(SUM(J701:J702)="",0,SUM(J701:J702))</f>
        <v>2</v>
      </c>
      <c r="K700" s="43">
        <f t="shared" ref="K700" si="665">IF(SUM(K701:K702)="",0,SUM(K701:K702))</f>
        <v>2</v>
      </c>
      <c r="L700" s="32"/>
      <c r="M700" s="32"/>
      <c r="N700" s="32"/>
      <c r="O700" s="32"/>
      <c r="P700" s="32"/>
    </row>
    <row r="701" spans="2:16">
      <c r="B701" s="26">
        <v>124</v>
      </c>
      <c r="C701" t="s">
        <v>3</v>
      </c>
      <c r="D701" s="6" t="s">
        <v>90</v>
      </c>
      <c r="E701" s="11"/>
      <c r="F701" s="6" t="str">
        <f t="shared" si="647"/>
        <v>SI</v>
      </c>
      <c r="G701" s="6" t="s">
        <v>90</v>
      </c>
      <c r="H701" s="6"/>
      <c r="I701" s="33">
        <f t="shared" ref="I701:I708" si="666">IF(N701="",0,N701)</f>
        <v>2</v>
      </c>
      <c r="J701" s="33">
        <f t="shared" ref="J701:J708" si="667">IF(O701="",0,O701)</f>
        <v>2</v>
      </c>
      <c r="K701" s="33">
        <f t="shared" ref="K701:K708" si="668">IF(P701="",0,P701)</f>
        <v>2</v>
      </c>
      <c r="L701" s="32"/>
      <c r="M701" s="32"/>
      <c r="N701" s="32">
        <v>2</v>
      </c>
      <c r="O701" s="32">
        <v>2</v>
      </c>
      <c r="P701" s="32">
        <v>2</v>
      </c>
    </row>
    <row r="702" spans="2:16">
      <c r="B702" s="26">
        <v>129</v>
      </c>
      <c r="C702" t="s">
        <v>4</v>
      </c>
      <c r="D702" s="6" t="s">
        <v>90</v>
      </c>
      <c r="E702" s="11"/>
      <c r="F702" s="6" t="str">
        <f t="shared" si="647"/>
        <v>SI</v>
      </c>
      <c r="G702" s="6" t="s">
        <v>90</v>
      </c>
      <c r="H702" s="6"/>
      <c r="I702" s="33">
        <f t="shared" si="666"/>
        <v>0</v>
      </c>
      <c r="J702" s="33">
        <f t="shared" si="667"/>
        <v>0</v>
      </c>
      <c r="K702" s="33">
        <f t="shared" si="668"/>
        <v>0</v>
      </c>
      <c r="L702" s="32"/>
      <c r="M702" s="32"/>
      <c r="N702" s="32" t="s">
        <v>171</v>
      </c>
      <c r="O702" s="32" t="s">
        <v>171</v>
      </c>
      <c r="P702" s="32" t="s">
        <v>171</v>
      </c>
    </row>
    <row r="703" spans="2:16">
      <c r="B703" s="26">
        <v>135</v>
      </c>
      <c r="C703" s="11" t="s">
        <v>16</v>
      </c>
      <c r="D703" s="6" t="str">
        <f t="shared" ref="D703:D710" si="669">IF(SUM(I703:K703)=0,"\I: ","ELE")</f>
        <v>ELE</v>
      </c>
      <c r="E703" s="11" t="s">
        <v>82</v>
      </c>
      <c r="F703" s="6" t="str">
        <f t="shared" si="647"/>
        <v>SI</v>
      </c>
      <c r="G703" s="22" t="str">
        <f t="shared" ref="G703:G708" si="670">$G$7</f>
        <v>CAP_BND</v>
      </c>
      <c r="H703" s="6" t="s">
        <v>52</v>
      </c>
      <c r="I703" s="63">
        <f t="shared" si="666"/>
        <v>0</v>
      </c>
      <c r="J703" s="63">
        <f t="shared" si="667"/>
        <v>5</v>
      </c>
      <c r="K703" s="63">
        <f t="shared" si="668"/>
        <v>7.3</v>
      </c>
      <c r="L703" s="32"/>
      <c r="M703" s="32"/>
      <c r="N703" s="32" t="s">
        <v>171</v>
      </c>
      <c r="O703" s="32">
        <v>5</v>
      </c>
      <c r="P703" s="32">
        <v>7.3</v>
      </c>
    </row>
    <row r="704" spans="2:16">
      <c r="B704" s="26">
        <v>140</v>
      </c>
      <c r="C704" s="11" t="s">
        <v>17</v>
      </c>
      <c r="D704" s="6" t="str">
        <f t="shared" si="669"/>
        <v xml:space="preserve">\I: </v>
      </c>
      <c r="E704" s="11" t="s">
        <v>81</v>
      </c>
      <c r="F704" s="6" t="str">
        <f t="shared" si="647"/>
        <v>SI</v>
      </c>
      <c r="G704" s="22" t="str">
        <f t="shared" si="670"/>
        <v>CAP_BND</v>
      </c>
      <c r="H704" s="6" t="s">
        <v>51</v>
      </c>
      <c r="I704" s="63">
        <f t="shared" si="666"/>
        <v>0</v>
      </c>
      <c r="J704" s="63">
        <f t="shared" si="667"/>
        <v>0</v>
      </c>
      <c r="K704" s="63">
        <f t="shared" si="668"/>
        <v>0</v>
      </c>
      <c r="L704" s="32"/>
      <c r="M704" s="32"/>
      <c r="N704" s="32" t="s">
        <v>171</v>
      </c>
      <c r="O704" s="32" t="s">
        <v>171</v>
      </c>
      <c r="P704" s="32" t="s">
        <v>171</v>
      </c>
    </row>
    <row r="705" spans="2:16">
      <c r="B705" s="26">
        <v>145</v>
      </c>
      <c r="C705" s="11" t="s">
        <v>18</v>
      </c>
      <c r="D705" s="6" t="str">
        <f t="shared" si="669"/>
        <v>ELE</v>
      </c>
      <c r="E705" s="11" t="s">
        <v>79</v>
      </c>
      <c r="F705" s="6" t="str">
        <f t="shared" si="647"/>
        <v>SI</v>
      </c>
      <c r="G705" s="22" t="str">
        <f t="shared" si="670"/>
        <v>CAP_BND</v>
      </c>
      <c r="H705" s="6" t="s">
        <v>49</v>
      </c>
      <c r="I705" s="63">
        <f t="shared" si="666"/>
        <v>12</v>
      </c>
      <c r="J705" s="63">
        <f t="shared" si="667"/>
        <v>238</v>
      </c>
      <c r="K705" s="63">
        <f t="shared" si="668"/>
        <v>258</v>
      </c>
      <c r="L705" s="32"/>
      <c r="M705" s="32"/>
      <c r="N705" s="32">
        <v>12</v>
      </c>
      <c r="O705" s="32">
        <v>238</v>
      </c>
      <c r="P705" s="32">
        <v>258</v>
      </c>
    </row>
    <row r="706" spans="2:16">
      <c r="B706" s="26">
        <v>150</v>
      </c>
      <c r="C706" s="11" t="s">
        <v>19</v>
      </c>
      <c r="D706" s="6" t="str">
        <f t="shared" si="669"/>
        <v xml:space="preserve">\I: </v>
      </c>
      <c r="E706" s="11" t="s">
        <v>80</v>
      </c>
      <c r="F706" s="6" t="str">
        <f t="shared" si="647"/>
        <v>SI</v>
      </c>
      <c r="G706" s="22" t="str">
        <f t="shared" si="670"/>
        <v>CAP_BND</v>
      </c>
      <c r="H706" s="6" t="s">
        <v>50</v>
      </c>
      <c r="I706" s="63">
        <f t="shared" si="666"/>
        <v>0</v>
      </c>
      <c r="J706" s="63">
        <f t="shared" si="667"/>
        <v>0</v>
      </c>
      <c r="K706" s="63">
        <f t="shared" si="668"/>
        <v>0</v>
      </c>
      <c r="L706" s="32"/>
      <c r="M706" s="32"/>
      <c r="N706" s="32" t="s">
        <v>171</v>
      </c>
      <c r="O706" s="32" t="s">
        <v>171</v>
      </c>
      <c r="P706" s="32" t="s">
        <v>171</v>
      </c>
    </row>
    <row r="707" spans="2:16">
      <c r="B707" s="26">
        <v>155</v>
      </c>
      <c r="C707" s="11" t="s">
        <v>20</v>
      </c>
      <c r="D707" s="6" t="str">
        <f t="shared" si="669"/>
        <v xml:space="preserve">\I: </v>
      </c>
      <c r="E707" s="11" t="s">
        <v>72</v>
      </c>
      <c r="F707" s="6" t="str">
        <f t="shared" si="647"/>
        <v>SI</v>
      </c>
      <c r="G707" s="22" t="str">
        <f t="shared" si="670"/>
        <v>CAP_BND</v>
      </c>
      <c r="H707" s="6" t="s">
        <v>42</v>
      </c>
      <c r="I707" s="63">
        <f t="shared" si="666"/>
        <v>0</v>
      </c>
      <c r="J707" s="63">
        <f t="shared" si="667"/>
        <v>0</v>
      </c>
      <c r="K707" s="63">
        <f t="shared" si="668"/>
        <v>0</v>
      </c>
      <c r="L707" s="32"/>
      <c r="M707" s="32"/>
      <c r="N707" s="32" t="s">
        <v>171</v>
      </c>
      <c r="O707" s="32" t="s">
        <v>171</v>
      </c>
      <c r="P707" s="32" t="s">
        <v>171</v>
      </c>
    </row>
    <row r="708" spans="2:16">
      <c r="B708" s="60">
        <v>160</v>
      </c>
      <c r="C708" s="61" t="s">
        <v>21</v>
      </c>
      <c r="D708" s="5" t="str">
        <f t="shared" si="669"/>
        <v xml:space="preserve">\I: </v>
      </c>
      <c r="E708" s="61" t="s">
        <v>170</v>
      </c>
      <c r="F708" s="5" t="str">
        <f t="shared" si="647"/>
        <v>SI</v>
      </c>
      <c r="G708" s="36" t="str">
        <f t="shared" si="670"/>
        <v>CAP_BND</v>
      </c>
      <c r="H708" s="5" t="s">
        <v>169</v>
      </c>
      <c r="I708" s="64">
        <f t="shared" si="666"/>
        <v>0</v>
      </c>
      <c r="J708" s="64">
        <f t="shared" si="667"/>
        <v>0</v>
      </c>
      <c r="K708" s="64">
        <f t="shared" si="668"/>
        <v>0</v>
      </c>
      <c r="L708" s="32"/>
      <c r="M708" s="32"/>
      <c r="N708" s="40" t="s">
        <v>171</v>
      </c>
      <c r="O708" s="40" t="s">
        <v>171</v>
      </c>
      <c r="P708" s="40" t="s">
        <v>171</v>
      </c>
    </row>
    <row r="709" spans="2:16">
      <c r="B709" s="26">
        <v>9</v>
      </c>
      <c r="C709" t="s">
        <v>1</v>
      </c>
      <c r="D709" s="6" t="str">
        <f t="shared" si="669"/>
        <v xml:space="preserve">\I: </v>
      </c>
      <c r="E709" s="11" t="s">
        <v>70</v>
      </c>
      <c r="F709" s="34" t="s">
        <v>127</v>
      </c>
      <c r="G709" s="22" t="str">
        <f>$G$7</f>
        <v>CAP_BND</v>
      </c>
      <c r="H709" s="22" t="s">
        <v>40</v>
      </c>
      <c r="I709" s="63">
        <f>IF(N709="",0,N709)</f>
        <v>0</v>
      </c>
      <c r="J709" s="63">
        <f>IF(O709="",0,O709)</f>
        <v>0</v>
      </c>
      <c r="K709" s="63">
        <f>IF(P709="",0,P709)</f>
        <v>0</v>
      </c>
      <c r="L709" s="32"/>
      <c r="M709" s="32"/>
      <c r="N709" s="32" t="s">
        <v>171</v>
      </c>
      <c r="O709" s="32" t="s">
        <v>171</v>
      </c>
      <c r="P709" s="32" t="s">
        <v>171</v>
      </c>
    </row>
    <row r="710" spans="2:16">
      <c r="B710" s="26"/>
      <c r="C710" s="23" t="s">
        <v>92</v>
      </c>
      <c r="D710" s="6" t="str">
        <f t="shared" si="669"/>
        <v>ELE</v>
      </c>
      <c r="E710" s="11" t="s">
        <v>71</v>
      </c>
      <c r="F710" s="6" t="str">
        <f>F709</f>
        <v>SK</v>
      </c>
      <c r="G710" s="22" t="str">
        <f>$G$7</f>
        <v>CAP_BND</v>
      </c>
      <c r="H710" t="s">
        <v>41</v>
      </c>
      <c r="I710" s="43">
        <f>IF(SUM(I711:I713)="",0,SUM(I711:I713))</f>
        <v>204</v>
      </c>
      <c r="J710" s="43">
        <f t="shared" ref="J710" si="671">IF(SUM(J711:J713)="",0,SUM(J711:J713))</f>
        <v>0</v>
      </c>
      <c r="K710" s="43">
        <f t="shared" ref="K710" si="672">IF(SUM(K711:K713)="",0,SUM(K711:K713))</f>
        <v>0</v>
      </c>
      <c r="L710" s="32"/>
      <c r="M710" s="32"/>
      <c r="N710" s="32"/>
      <c r="O710" s="32"/>
      <c r="P710" s="32"/>
    </row>
    <row r="711" spans="2:16">
      <c r="B711" s="26">
        <v>14</v>
      </c>
      <c r="C711" s="30" t="s">
        <v>2</v>
      </c>
      <c r="D711" s="6" t="s">
        <v>90</v>
      </c>
      <c r="E711" s="26"/>
      <c r="F711" s="6" t="str">
        <f t="shared" ref="F711:F735" si="673">F710</f>
        <v>SK</v>
      </c>
      <c r="G711" s="6" t="s">
        <v>90</v>
      </c>
      <c r="H711" s="28"/>
      <c r="I711" s="33">
        <f>IF(N711="",0,N711)</f>
        <v>0</v>
      </c>
      <c r="J711" s="33">
        <f t="shared" ref="J711:J713" si="674">IF(O711="",0,O711)</f>
        <v>0</v>
      </c>
      <c r="K711" s="33">
        <f t="shared" ref="K711:K713" si="675">IF(P711="",0,P711)</f>
        <v>0</v>
      </c>
      <c r="L711" s="33"/>
      <c r="M711" s="33"/>
      <c r="N711" s="32" t="s">
        <v>171</v>
      </c>
      <c r="O711" s="32" t="s">
        <v>171</v>
      </c>
      <c r="P711" s="32" t="s">
        <v>171</v>
      </c>
    </row>
    <row r="712" spans="2:16">
      <c r="B712" s="26">
        <v>19</v>
      </c>
      <c r="C712" s="30" t="s">
        <v>99</v>
      </c>
      <c r="D712" s="6" t="s">
        <v>90</v>
      </c>
      <c r="E712" s="26"/>
      <c r="F712" s="6" t="str">
        <f t="shared" si="673"/>
        <v>SK</v>
      </c>
      <c r="G712" s="6" t="s">
        <v>90</v>
      </c>
      <c r="H712" s="28"/>
      <c r="I712" s="33">
        <f t="shared" ref="I712:I713" si="676">IF(N712="",0,N712)</f>
        <v>0</v>
      </c>
      <c r="J712" s="33">
        <f t="shared" si="674"/>
        <v>0</v>
      </c>
      <c r="K712" s="33">
        <f t="shared" si="675"/>
        <v>0</v>
      </c>
      <c r="L712" s="33"/>
      <c r="M712" s="33"/>
      <c r="N712" s="32" t="s">
        <v>171</v>
      </c>
      <c r="O712" s="32" t="s">
        <v>171</v>
      </c>
      <c r="P712" s="32" t="s">
        <v>171</v>
      </c>
    </row>
    <row r="713" spans="2:16">
      <c r="B713" s="26">
        <v>24</v>
      </c>
      <c r="C713" s="30" t="s">
        <v>4</v>
      </c>
      <c r="D713" s="6" t="s">
        <v>90</v>
      </c>
      <c r="E713" s="26"/>
      <c r="F713" s="6" t="str">
        <f t="shared" si="673"/>
        <v>SK</v>
      </c>
      <c r="G713" s="6" t="s">
        <v>90</v>
      </c>
      <c r="H713" s="28"/>
      <c r="I713" s="33">
        <f t="shared" si="676"/>
        <v>204</v>
      </c>
      <c r="J713" s="33">
        <f t="shared" si="674"/>
        <v>0</v>
      </c>
      <c r="K713" s="33">
        <f t="shared" si="675"/>
        <v>0</v>
      </c>
      <c r="L713" s="33"/>
      <c r="M713" s="33"/>
      <c r="N713" s="32">
        <v>204</v>
      </c>
      <c r="O713" s="32" t="s">
        <v>171</v>
      </c>
      <c r="P713" s="32" t="s">
        <v>171</v>
      </c>
    </row>
    <row r="714" spans="2:16">
      <c r="B714" s="26"/>
      <c r="C714" s="23" t="s">
        <v>92</v>
      </c>
      <c r="D714" s="6" t="str">
        <f>IF(SUM(I714:K714)=0,"\I: ","ELE")</f>
        <v xml:space="preserve">\I: </v>
      </c>
      <c r="E714" s="11" t="s">
        <v>75</v>
      </c>
      <c r="F714" s="6" t="str">
        <f t="shared" si="673"/>
        <v>SK</v>
      </c>
      <c r="G714" s="22" t="str">
        <f>$G$7</f>
        <v>CAP_BND</v>
      </c>
      <c r="H714" t="s">
        <v>45</v>
      </c>
      <c r="I714" s="43">
        <f>IF(SUM(I715:I717)="",0,SUM(I715:I717))</f>
        <v>0</v>
      </c>
      <c r="J714" s="43">
        <f t="shared" ref="J714" si="677">IF(SUM(J715:J717)="",0,SUM(J715:J717))</f>
        <v>0</v>
      </c>
      <c r="K714" s="43">
        <f t="shared" ref="K714" si="678">IF(SUM(K715:K717)="",0,SUM(K715:K717))</f>
        <v>0</v>
      </c>
      <c r="L714" s="32"/>
      <c r="M714" s="32"/>
      <c r="N714" s="32" t="s">
        <v>171</v>
      </c>
      <c r="O714" s="32" t="s">
        <v>171</v>
      </c>
      <c r="P714" s="32"/>
    </row>
    <row r="715" spans="2:16">
      <c r="B715" s="26">
        <v>35</v>
      </c>
      <c r="C715" s="30" t="s">
        <v>2</v>
      </c>
      <c r="D715" s="6" t="s">
        <v>90</v>
      </c>
      <c r="E715" s="26"/>
      <c r="F715" s="6" t="str">
        <f t="shared" si="673"/>
        <v>SK</v>
      </c>
      <c r="G715" s="6" t="s">
        <v>90</v>
      </c>
      <c r="H715" s="28"/>
      <c r="I715" s="33">
        <f>IF(N715="",0,N715)</f>
        <v>0</v>
      </c>
      <c r="J715" s="33">
        <f t="shared" ref="J715:J719" si="679">IF(O715="",0,O715)</f>
        <v>0</v>
      </c>
      <c r="K715" s="33">
        <f t="shared" ref="K715:K719" si="680">IF(P715="",0,P715)</f>
        <v>0</v>
      </c>
      <c r="L715" s="33"/>
      <c r="M715" s="33"/>
      <c r="N715" s="32" t="s">
        <v>171</v>
      </c>
      <c r="O715" s="32" t="s">
        <v>171</v>
      </c>
      <c r="P715" s="32" t="s">
        <v>171</v>
      </c>
    </row>
    <row r="716" spans="2:16">
      <c r="B716" s="26">
        <v>40</v>
      </c>
      <c r="C716" s="30" t="s">
        <v>99</v>
      </c>
      <c r="D716" s="6" t="s">
        <v>90</v>
      </c>
      <c r="E716" s="26"/>
      <c r="F716" s="6" t="str">
        <f t="shared" si="673"/>
        <v>SK</v>
      </c>
      <c r="G716" s="6" t="s">
        <v>90</v>
      </c>
      <c r="H716" s="28"/>
      <c r="I716" s="33">
        <f t="shared" ref="I716:I719" si="681">IF(N716="",0,N716)</f>
        <v>0</v>
      </c>
      <c r="J716" s="33">
        <f t="shared" si="679"/>
        <v>0</v>
      </c>
      <c r="K716" s="33">
        <f t="shared" si="680"/>
        <v>0</v>
      </c>
      <c r="L716" s="33"/>
      <c r="M716" s="33"/>
      <c r="N716" s="32" t="s">
        <v>171</v>
      </c>
      <c r="O716" s="32" t="s">
        <v>171</v>
      </c>
      <c r="P716" s="32" t="s">
        <v>171</v>
      </c>
    </row>
    <row r="717" spans="2:16">
      <c r="B717" s="26">
        <v>45</v>
      </c>
      <c r="C717" s="30" t="s">
        <v>4</v>
      </c>
      <c r="D717" s="6" t="s">
        <v>90</v>
      </c>
      <c r="E717" s="26"/>
      <c r="F717" s="6" t="str">
        <f t="shared" si="673"/>
        <v>SK</v>
      </c>
      <c r="G717" s="6" t="s">
        <v>90</v>
      </c>
      <c r="H717" s="28"/>
      <c r="I717" s="33">
        <f t="shared" si="681"/>
        <v>0</v>
      </c>
      <c r="J717" s="33">
        <f t="shared" si="679"/>
        <v>0</v>
      </c>
      <c r="K717" s="33">
        <f t="shared" si="680"/>
        <v>0</v>
      </c>
      <c r="L717" s="33"/>
      <c r="M717" s="33"/>
      <c r="N717" s="32" t="s">
        <v>171</v>
      </c>
      <c r="O717" s="32" t="s">
        <v>171</v>
      </c>
      <c r="P717" s="32" t="s">
        <v>171</v>
      </c>
    </row>
    <row r="718" spans="2:16">
      <c r="B718" s="31">
        <v>51</v>
      </c>
      <c r="C718" t="s">
        <v>7</v>
      </c>
      <c r="D718" s="6" t="str">
        <f>IF(SUM(I718:K718)=0,"\I: ","ELE")</f>
        <v>ELE</v>
      </c>
      <c r="E718" s="11" t="s">
        <v>76</v>
      </c>
      <c r="F718" s="6" t="str">
        <f t="shared" si="673"/>
        <v>SK</v>
      </c>
      <c r="G718" s="22" t="str">
        <f t="shared" ref="G718:G720" si="682">$G$7</f>
        <v>CAP_BND</v>
      </c>
      <c r="H718" t="s">
        <v>46</v>
      </c>
      <c r="I718" s="63">
        <f t="shared" si="681"/>
        <v>464.4</v>
      </c>
      <c r="J718" s="63">
        <f t="shared" si="679"/>
        <v>464.4</v>
      </c>
      <c r="K718" s="63">
        <f t="shared" si="680"/>
        <v>464.4</v>
      </c>
      <c r="L718" s="32"/>
      <c r="M718" s="32"/>
      <c r="N718" s="32">
        <v>464.4</v>
      </c>
      <c r="O718" s="32">
        <v>464.4</v>
      </c>
      <c r="P718" s="32">
        <v>464.4</v>
      </c>
    </row>
    <row r="719" spans="2:16">
      <c r="B719" s="26">
        <v>56</v>
      </c>
      <c r="C719" t="s">
        <v>8</v>
      </c>
      <c r="D719" s="6" t="str">
        <f>IF(SUM(I719:K719)=0,"\I: ","ELE")</f>
        <v xml:space="preserve">\I: </v>
      </c>
      <c r="E719" s="11" t="s">
        <v>77</v>
      </c>
      <c r="F719" s="6" t="str">
        <f t="shared" si="673"/>
        <v>SK</v>
      </c>
      <c r="G719" s="22" t="str">
        <f t="shared" si="682"/>
        <v>CAP_BND</v>
      </c>
      <c r="H719" t="s">
        <v>47</v>
      </c>
      <c r="I719" s="63">
        <f t="shared" si="681"/>
        <v>0</v>
      </c>
      <c r="J719" s="63">
        <f t="shared" si="679"/>
        <v>0</v>
      </c>
      <c r="K719" s="63">
        <f t="shared" si="680"/>
        <v>0</v>
      </c>
      <c r="L719" s="32"/>
      <c r="M719" s="32"/>
      <c r="N719" s="32" t="s">
        <v>171</v>
      </c>
      <c r="O719" s="32" t="s">
        <v>171</v>
      </c>
      <c r="P719" s="32" t="s">
        <v>171</v>
      </c>
    </row>
    <row r="720" spans="2:16">
      <c r="B720" s="26"/>
      <c r="C720" s="23" t="s">
        <v>93</v>
      </c>
      <c r="D720" s="6" t="str">
        <f>IF(SUM(I720:K720)=0,"\I: ","ELE")</f>
        <v>ELE</v>
      </c>
      <c r="E720" s="11" t="s">
        <v>78</v>
      </c>
      <c r="F720" s="6" t="str">
        <f t="shared" si="673"/>
        <v>SK</v>
      </c>
      <c r="G720" s="22" t="str">
        <f t="shared" si="682"/>
        <v>CAP_BND</v>
      </c>
      <c r="H720" t="s">
        <v>48</v>
      </c>
      <c r="I720" s="43">
        <f t="shared" ref="I720" si="683">IF(SUM(I721:I723)="",0,SUM(I721:I723))</f>
        <v>204.95</v>
      </c>
      <c r="J720" s="43">
        <f t="shared" ref="J720" si="684">IF(SUM(J721:J723)="",0,SUM(J721:J723))</f>
        <v>204.95</v>
      </c>
      <c r="K720" s="43">
        <f t="shared" ref="K720" si="685">IF(SUM(K721:K723)="",0,SUM(K721:K723))</f>
        <v>204.95</v>
      </c>
      <c r="L720" s="32"/>
      <c r="M720" s="32"/>
      <c r="N720" s="32"/>
      <c r="O720" s="32"/>
      <c r="P720" s="32"/>
    </row>
    <row r="721" spans="2:16">
      <c r="B721" s="26">
        <v>61</v>
      </c>
      <c r="C721" s="29" t="s">
        <v>4</v>
      </c>
      <c r="D721" s="6" t="s">
        <v>90</v>
      </c>
      <c r="E721" s="27"/>
      <c r="F721" s="6" t="str">
        <f t="shared" si="673"/>
        <v>SK</v>
      </c>
      <c r="G721" s="6" t="s">
        <v>90</v>
      </c>
      <c r="H721" s="28"/>
      <c r="I721" s="33">
        <f t="shared" ref="I721:I726" si="686">IF(N721="",0,N721)</f>
        <v>204</v>
      </c>
      <c r="J721" s="33">
        <f t="shared" ref="J721:J726" si="687">IF(O721="",0,O721)</f>
        <v>204</v>
      </c>
      <c r="K721" s="33">
        <f t="shared" ref="K721:K726" si="688">IF(P721="",0,P721)</f>
        <v>204</v>
      </c>
      <c r="L721" s="33"/>
      <c r="M721" s="33"/>
      <c r="N721" s="32">
        <v>204</v>
      </c>
      <c r="O721" s="32">
        <v>204</v>
      </c>
      <c r="P721" s="32">
        <v>204</v>
      </c>
    </row>
    <row r="722" spans="2:16">
      <c r="B722" s="26">
        <v>71</v>
      </c>
      <c r="C722" s="29" t="s">
        <v>10</v>
      </c>
      <c r="D722" s="6" t="s">
        <v>90</v>
      </c>
      <c r="E722" s="27"/>
      <c r="F722" s="6" t="str">
        <f t="shared" si="673"/>
        <v>SK</v>
      </c>
      <c r="G722" s="6" t="s">
        <v>90</v>
      </c>
      <c r="H722" s="28"/>
      <c r="I722" s="33">
        <f t="shared" si="686"/>
        <v>0.95</v>
      </c>
      <c r="J722" s="33">
        <f t="shared" si="687"/>
        <v>0.95</v>
      </c>
      <c r="K722" s="33">
        <f t="shared" si="688"/>
        <v>0.95</v>
      </c>
      <c r="L722" s="33"/>
      <c r="M722" s="33"/>
      <c r="N722" s="32">
        <v>0.95</v>
      </c>
      <c r="O722" s="32">
        <v>0.95</v>
      </c>
      <c r="P722" s="32">
        <v>0.95</v>
      </c>
    </row>
    <row r="723" spans="2:16">
      <c r="B723" s="26">
        <v>76</v>
      </c>
      <c r="C723" s="29" t="s">
        <v>101</v>
      </c>
      <c r="D723" s="6" t="s">
        <v>90</v>
      </c>
      <c r="E723" s="27"/>
      <c r="F723" s="6" t="str">
        <f t="shared" si="673"/>
        <v>SK</v>
      </c>
      <c r="G723" s="6" t="s">
        <v>90</v>
      </c>
      <c r="H723" s="28"/>
      <c r="I723" s="33">
        <f t="shared" si="686"/>
        <v>0</v>
      </c>
      <c r="J723" s="33">
        <f t="shared" si="687"/>
        <v>0</v>
      </c>
      <c r="K723" s="33">
        <f t="shared" si="688"/>
        <v>0</v>
      </c>
      <c r="L723" s="33"/>
      <c r="M723" s="33"/>
      <c r="N723" s="32" t="s">
        <v>171</v>
      </c>
      <c r="O723" s="32" t="s">
        <v>171</v>
      </c>
      <c r="P723" s="32" t="s">
        <v>171</v>
      </c>
    </row>
    <row r="724" spans="2:16">
      <c r="B724" s="26">
        <v>81</v>
      </c>
      <c r="C724" t="s">
        <v>12</v>
      </c>
      <c r="D724" s="6" t="str">
        <f>IF(SUM(I724:K724)=0,"\I: ","ELE")</f>
        <v>ELE</v>
      </c>
      <c r="E724" s="11" t="s">
        <v>74</v>
      </c>
      <c r="F724" s="6" t="str">
        <f t="shared" si="673"/>
        <v>SK</v>
      </c>
      <c r="G724" s="22" t="str">
        <f t="shared" ref="G724:G727" si="689">$G$7</f>
        <v>CAP_BND</v>
      </c>
      <c r="H724" t="s">
        <v>44</v>
      </c>
      <c r="I724" s="63">
        <f t="shared" si="686"/>
        <v>6.5</v>
      </c>
      <c r="J724" s="63">
        <f t="shared" si="687"/>
        <v>6.5</v>
      </c>
      <c r="K724" s="63">
        <f t="shared" si="688"/>
        <v>6.5</v>
      </c>
      <c r="L724" s="32"/>
      <c r="M724" s="32"/>
      <c r="N724" s="32">
        <v>6.5</v>
      </c>
      <c r="O724" s="32">
        <v>6.5</v>
      </c>
      <c r="P724" s="32">
        <v>6.5</v>
      </c>
    </row>
    <row r="725" spans="2:16">
      <c r="B725" s="26">
        <v>102</v>
      </c>
      <c r="C725" t="s">
        <v>13</v>
      </c>
      <c r="D725" s="6" t="str">
        <f>IF(SUM(I725:K725)=0,"\I: ","ELE")</f>
        <v>ELE</v>
      </c>
      <c r="E725" s="11" t="s">
        <v>73</v>
      </c>
      <c r="F725" s="6" t="str">
        <f t="shared" si="673"/>
        <v>SK</v>
      </c>
      <c r="G725" s="22" t="str">
        <f t="shared" si="689"/>
        <v>CAP_BND</v>
      </c>
      <c r="H725" t="s">
        <v>43</v>
      </c>
      <c r="I725" s="63">
        <f t="shared" si="686"/>
        <v>5.4</v>
      </c>
      <c r="J725" s="63">
        <f t="shared" si="687"/>
        <v>0</v>
      </c>
      <c r="K725" s="63">
        <f t="shared" si="688"/>
        <v>0</v>
      </c>
      <c r="L725" s="32"/>
      <c r="M725" s="32"/>
      <c r="N725" s="32">
        <v>5.4</v>
      </c>
      <c r="O725" s="32" t="s">
        <v>171</v>
      </c>
      <c r="P725" s="32" t="s">
        <v>171</v>
      </c>
    </row>
    <row r="726" spans="2:16">
      <c r="B726" s="26">
        <v>119</v>
      </c>
      <c r="C726" t="s">
        <v>1</v>
      </c>
      <c r="D726" s="6" t="str">
        <f>IF(SUM(I726:K726)=0,"\I: ","ELE")</f>
        <v xml:space="preserve">\I: </v>
      </c>
      <c r="E726" s="11" t="s">
        <v>68</v>
      </c>
      <c r="F726" s="6" t="str">
        <f t="shared" si="673"/>
        <v>SK</v>
      </c>
      <c r="G726" s="22" t="str">
        <f t="shared" si="689"/>
        <v>CAP_BND</v>
      </c>
      <c r="H726" s="6" t="s">
        <v>38</v>
      </c>
      <c r="I726" s="63">
        <f t="shared" si="686"/>
        <v>0</v>
      </c>
      <c r="J726" s="63">
        <f t="shared" si="687"/>
        <v>0</v>
      </c>
      <c r="K726" s="63">
        <f t="shared" si="688"/>
        <v>0</v>
      </c>
      <c r="L726" s="32"/>
      <c r="M726" s="32"/>
      <c r="N726" s="32" t="s">
        <v>171</v>
      </c>
      <c r="O726" s="32" t="s">
        <v>171</v>
      </c>
      <c r="P726" s="32" t="s">
        <v>171</v>
      </c>
    </row>
    <row r="727" spans="2:16">
      <c r="B727" s="26"/>
      <c r="C727" t="s">
        <v>168</v>
      </c>
      <c r="D727" s="6" t="str">
        <f>IF(SUM(I727:K727)=0,"\I: ","ELE")</f>
        <v xml:space="preserve">\I: </v>
      </c>
      <c r="E727" s="11" t="s">
        <v>69</v>
      </c>
      <c r="F727" s="6" t="str">
        <f t="shared" si="673"/>
        <v>SK</v>
      </c>
      <c r="G727" s="22" t="str">
        <f t="shared" si="689"/>
        <v>CAP_BND</v>
      </c>
      <c r="H727" s="59" t="s">
        <v>39</v>
      </c>
      <c r="I727" s="43">
        <f>IF(SUM(I728:I729)="",0,SUM(I728:I729))</f>
        <v>0</v>
      </c>
      <c r="J727" s="43">
        <f t="shared" ref="J727" si="690">IF(SUM(J728:J729)="",0,SUM(J728:J729))</f>
        <v>0</v>
      </c>
      <c r="K727" s="43">
        <f t="shared" ref="K727" si="691">IF(SUM(K728:K729)="",0,SUM(K728:K729))</f>
        <v>0</v>
      </c>
      <c r="L727" s="32"/>
      <c r="M727" s="32"/>
      <c r="N727" s="32"/>
      <c r="O727" s="32"/>
      <c r="P727" s="32"/>
    </row>
    <row r="728" spans="2:16">
      <c r="B728" s="26">
        <v>124</v>
      </c>
      <c r="C728" t="s">
        <v>3</v>
      </c>
      <c r="D728" s="6" t="s">
        <v>90</v>
      </c>
      <c r="E728" s="11"/>
      <c r="F728" s="6" t="str">
        <f t="shared" si="673"/>
        <v>SK</v>
      </c>
      <c r="G728" s="6" t="s">
        <v>90</v>
      </c>
      <c r="H728" s="6"/>
      <c r="I728" s="33">
        <f t="shared" ref="I728:I735" si="692">IF(N728="",0,N728)</f>
        <v>0</v>
      </c>
      <c r="J728" s="33">
        <f t="shared" ref="J728:J735" si="693">IF(O728="",0,O728)</f>
        <v>0</v>
      </c>
      <c r="K728" s="33">
        <f t="shared" ref="K728:K735" si="694">IF(P728="",0,P728)</f>
        <v>0</v>
      </c>
      <c r="L728" s="32"/>
      <c r="M728" s="32"/>
      <c r="N728" s="32" t="s">
        <v>171</v>
      </c>
      <c r="O728" s="32" t="s">
        <v>171</v>
      </c>
      <c r="P728" s="32" t="s">
        <v>171</v>
      </c>
    </row>
    <row r="729" spans="2:16">
      <c r="B729" s="26">
        <v>129</v>
      </c>
      <c r="C729" t="s">
        <v>4</v>
      </c>
      <c r="D729" s="6" t="s">
        <v>90</v>
      </c>
      <c r="E729" s="11"/>
      <c r="F729" s="6" t="str">
        <f t="shared" si="673"/>
        <v>SK</v>
      </c>
      <c r="G729" s="6" t="s">
        <v>90</v>
      </c>
      <c r="H729" s="6"/>
      <c r="I729" s="33">
        <f t="shared" si="692"/>
        <v>0</v>
      </c>
      <c r="J729" s="33">
        <f t="shared" si="693"/>
        <v>0</v>
      </c>
      <c r="K729" s="33">
        <f t="shared" si="694"/>
        <v>0</v>
      </c>
      <c r="L729" s="32"/>
      <c r="M729" s="32"/>
      <c r="N729" s="32" t="s">
        <v>171</v>
      </c>
      <c r="O729" s="32" t="s">
        <v>171</v>
      </c>
      <c r="P729" s="32" t="s">
        <v>171</v>
      </c>
    </row>
    <row r="730" spans="2:16">
      <c r="B730" s="26">
        <v>135</v>
      </c>
      <c r="C730" s="11" t="s">
        <v>16</v>
      </c>
      <c r="D730" s="6" t="str">
        <f t="shared" ref="D730:D737" si="695">IF(SUM(I730:K730)=0,"\I: ","ELE")</f>
        <v>ELE</v>
      </c>
      <c r="E730" s="11" t="s">
        <v>82</v>
      </c>
      <c r="F730" s="6" t="str">
        <f t="shared" si="673"/>
        <v>SK</v>
      </c>
      <c r="G730" s="22" t="str">
        <f t="shared" ref="G730:G735" si="696">$G$7</f>
        <v>CAP_BND</v>
      </c>
      <c r="H730" s="6" t="s">
        <v>52</v>
      </c>
      <c r="I730" s="63">
        <f t="shared" si="692"/>
        <v>3</v>
      </c>
      <c r="J730" s="63">
        <f t="shared" si="693"/>
        <v>3.5</v>
      </c>
      <c r="K730" s="63">
        <f t="shared" si="694"/>
        <v>3.5</v>
      </c>
      <c r="L730" s="32"/>
      <c r="M730" s="32"/>
      <c r="N730" s="32">
        <v>3</v>
      </c>
      <c r="O730" s="32">
        <v>3.5</v>
      </c>
      <c r="P730" s="32">
        <v>3.5</v>
      </c>
    </row>
    <row r="731" spans="2:16">
      <c r="B731" s="26">
        <v>140</v>
      </c>
      <c r="C731" s="11" t="s">
        <v>17</v>
      </c>
      <c r="D731" s="6" t="str">
        <f t="shared" si="695"/>
        <v xml:space="preserve">\I: </v>
      </c>
      <c r="E731" s="11" t="s">
        <v>81</v>
      </c>
      <c r="F731" s="6" t="str">
        <f t="shared" si="673"/>
        <v>SK</v>
      </c>
      <c r="G731" s="22" t="str">
        <f t="shared" si="696"/>
        <v>CAP_BND</v>
      </c>
      <c r="H731" s="6" t="s">
        <v>51</v>
      </c>
      <c r="I731" s="63">
        <f t="shared" si="692"/>
        <v>0</v>
      </c>
      <c r="J731" s="63">
        <f t="shared" si="693"/>
        <v>0</v>
      </c>
      <c r="K731" s="63">
        <f t="shared" si="694"/>
        <v>0</v>
      </c>
      <c r="L731" s="32"/>
      <c r="M731" s="32"/>
      <c r="N731" s="32" t="s">
        <v>171</v>
      </c>
      <c r="O731" s="32" t="s">
        <v>171</v>
      </c>
      <c r="P731" s="32" t="s">
        <v>171</v>
      </c>
    </row>
    <row r="732" spans="2:16">
      <c r="B732" s="26">
        <v>145</v>
      </c>
      <c r="C732" s="11" t="s">
        <v>18</v>
      </c>
      <c r="D732" s="6" t="str">
        <f t="shared" si="695"/>
        <v>ELE</v>
      </c>
      <c r="E732" s="11" t="s">
        <v>79</v>
      </c>
      <c r="F732" s="6" t="str">
        <f t="shared" si="673"/>
        <v>SK</v>
      </c>
      <c r="G732" s="22" t="str">
        <f t="shared" si="696"/>
        <v>CAP_BND</v>
      </c>
      <c r="H732" s="6" t="s">
        <v>49</v>
      </c>
      <c r="I732" s="63">
        <f t="shared" si="692"/>
        <v>19</v>
      </c>
      <c r="J732" s="63">
        <f t="shared" si="693"/>
        <v>533</v>
      </c>
      <c r="K732" s="63">
        <f t="shared" si="694"/>
        <v>533</v>
      </c>
      <c r="L732" s="32"/>
      <c r="M732" s="32"/>
      <c r="N732" s="32">
        <v>19</v>
      </c>
      <c r="O732" s="32">
        <v>533</v>
      </c>
      <c r="P732" s="32">
        <v>533</v>
      </c>
    </row>
    <row r="733" spans="2:16">
      <c r="B733" s="26">
        <v>150</v>
      </c>
      <c r="C733" s="11" t="s">
        <v>19</v>
      </c>
      <c r="D733" s="6" t="str">
        <f t="shared" si="695"/>
        <v xml:space="preserve">\I: </v>
      </c>
      <c r="E733" s="11" t="s">
        <v>80</v>
      </c>
      <c r="F733" s="6" t="str">
        <f t="shared" si="673"/>
        <v>SK</v>
      </c>
      <c r="G733" s="22" t="str">
        <f t="shared" si="696"/>
        <v>CAP_BND</v>
      </c>
      <c r="H733" s="6" t="s">
        <v>50</v>
      </c>
      <c r="I733" s="63">
        <f t="shared" si="692"/>
        <v>0</v>
      </c>
      <c r="J733" s="63">
        <f t="shared" si="693"/>
        <v>0</v>
      </c>
      <c r="K733" s="63">
        <f t="shared" si="694"/>
        <v>0</v>
      </c>
      <c r="L733" s="32"/>
      <c r="M733" s="32"/>
      <c r="N733" s="32" t="s">
        <v>171</v>
      </c>
      <c r="O733" s="32" t="s">
        <v>171</v>
      </c>
      <c r="P733" s="32" t="s">
        <v>171</v>
      </c>
    </row>
    <row r="734" spans="2:16">
      <c r="B734" s="26">
        <v>155</v>
      </c>
      <c r="C734" s="11" t="s">
        <v>20</v>
      </c>
      <c r="D734" s="6" t="str">
        <f t="shared" si="695"/>
        <v xml:space="preserve">\I: </v>
      </c>
      <c r="E734" s="11" t="s">
        <v>72</v>
      </c>
      <c r="F734" s="6" t="str">
        <f t="shared" si="673"/>
        <v>SK</v>
      </c>
      <c r="G734" s="22" t="str">
        <f t="shared" si="696"/>
        <v>CAP_BND</v>
      </c>
      <c r="H734" s="6" t="s">
        <v>42</v>
      </c>
      <c r="I734" s="63">
        <f t="shared" si="692"/>
        <v>0</v>
      </c>
      <c r="J734" s="63">
        <f t="shared" si="693"/>
        <v>0</v>
      </c>
      <c r="K734" s="63">
        <f t="shared" si="694"/>
        <v>0</v>
      </c>
      <c r="L734" s="32"/>
      <c r="M734" s="32"/>
      <c r="N734" s="32" t="s">
        <v>171</v>
      </c>
      <c r="O734" s="32" t="s">
        <v>171</v>
      </c>
      <c r="P734" s="32" t="s">
        <v>171</v>
      </c>
    </row>
    <row r="735" spans="2:16">
      <c r="B735" s="60">
        <v>160</v>
      </c>
      <c r="C735" s="61" t="s">
        <v>21</v>
      </c>
      <c r="D735" s="5" t="str">
        <f t="shared" si="695"/>
        <v xml:space="preserve">\I: </v>
      </c>
      <c r="E735" s="61" t="s">
        <v>170</v>
      </c>
      <c r="F735" s="5" t="str">
        <f t="shared" si="673"/>
        <v>SK</v>
      </c>
      <c r="G735" s="36" t="str">
        <f t="shared" si="696"/>
        <v>CAP_BND</v>
      </c>
      <c r="H735" s="5" t="s">
        <v>169</v>
      </c>
      <c r="I735" s="64">
        <f t="shared" si="692"/>
        <v>0</v>
      </c>
      <c r="J735" s="64">
        <f t="shared" si="693"/>
        <v>0</v>
      </c>
      <c r="K735" s="64">
        <f t="shared" si="694"/>
        <v>0</v>
      </c>
      <c r="L735" s="32"/>
      <c r="M735" s="32"/>
      <c r="N735" s="40" t="s">
        <v>171</v>
      </c>
      <c r="O735" s="40" t="s">
        <v>171</v>
      </c>
      <c r="P735" s="40" t="s">
        <v>171</v>
      </c>
    </row>
    <row r="736" spans="2:16">
      <c r="B736" s="26">
        <v>9</v>
      </c>
      <c r="C736" t="s">
        <v>1</v>
      </c>
      <c r="D736" s="6" t="str">
        <f t="shared" si="695"/>
        <v xml:space="preserve">\I: </v>
      </c>
      <c r="E736" s="11" t="s">
        <v>70</v>
      </c>
      <c r="F736" s="34" t="s">
        <v>128</v>
      </c>
      <c r="G736" s="22" t="str">
        <f>$G$7</f>
        <v>CAP_BND</v>
      </c>
      <c r="H736" s="22" t="s">
        <v>40</v>
      </c>
      <c r="I736" s="63">
        <f>IF(N736="",0,N736)</f>
        <v>0</v>
      </c>
      <c r="J736" s="63">
        <f>IF(O736="",0,O736)</f>
        <v>0</v>
      </c>
      <c r="K736" s="63">
        <f>IF(P736="",0,P736)</f>
        <v>0</v>
      </c>
      <c r="L736" s="32"/>
      <c r="M736" s="32"/>
      <c r="N736" s="32" t="s">
        <v>171</v>
      </c>
      <c r="O736" s="32" t="s">
        <v>171</v>
      </c>
      <c r="P736" s="32" t="s">
        <v>171</v>
      </c>
    </row>
    <row r="737" spans="2:16">
      <c r="B737" s="26"/>
      <c r="C737" s="23" t="s">
        <v>92</v>
      </c>
      <c r="D737" s="6" t="str">
        <f t="shared" si="695"/>
        <v>ELE</v>
      </c>
      <c r="E737" s="11" t="s">
        <v>71</v>
      </c>
      <c r="F737" s="6" t="str">
        <f>F736</f>
        <v>UK</v>
      </c>
      <c r="G737" s="22" t="str">
        <f>$G$7</f>
        <v>CAP_BND</v>
      </c>
      <c r="H737" t="s">
        <v>41</v>
      </c>
      <c r="I737" s="43">
        <f>IF(SUM(I738:I740)="",0,SUM(I738:I740))</f>
        <v>28240.400000000001</v>
      </c>
      <c r="J737" s="43">
        <f t="shared" ref="J737" si="697">IF(SUM(J738:J740)="",0,SUM(J738:J740))</f>
        <v>16839.400000000001</v>
      </c>
      <c r="K737" s="43">
        <f t="shared" ref="K737" si="698">IF(SUM(K738:K740)="",0,SUM(K738:K740))</f>
        <v>9481.4000000000015</v>
      </c>
      <c r="L737" s="32"/>
      <c r="M737" s="32"/>
      <c r="N737" s="32"/>
      <c r="O737" s="32"/>
      <c r="P737" s="32"/>
    </row>
    <row r="738" spans="2:16">
      <c r="B738" s="26">
        <v>14</v>
      </c>
      <c r="C738" s="30" t="s">
        <v>2</v>
      </c>
      <c r="D738" s="6" t="s">
        <v>90</v>
      </c>
      <c r="E738" s="26"/>
      <c r="F738" s="6" t="str">
        <f t="shared" ref="F738:F762" si="699">F737</f>
        <v>UK</v>
      </c>
      <c r="G738" s="6" t="s">
        <v>90</v>
      </c>
      <c r="H738" s="28"/>
      <c r="I738" s="33">
        <f>IF(N738="",0,N738)</f>
        <v>0</v>
      </c>
      <c r="J738" s="33">
        <f t="shared" ref="J738:J740" si="700">IF(O738="",0,O738)</f>
        <v>0</v>
      </c>
      <c r="K738" s="33">
        <f t="shared" ref="K738:K740" si="701">IF(P738="",0,P738)</f>
        <v>0</v>
      </c>
      <c r="L738" s="33"/>
      <c r="M738" s="33"/>
      <c r="N738" s="32" t="s">
        <v>171</v>
      </c>
      <c r="O738" s="32" t="s">
        <v>171</v>
      </c>
      <c r="P738" s="32" t="s">
        <v>171</v>
      </c>
    </row>
    <row r="739" spans="2:16">
      <c r="B739" s="26">
        <v>19</v>
      </c>
      <c r="C739" s="30" t="s">
        <v>99</v>
      </c>
      <c r="D739" s="6" t="s">
        <v>90</v>
      </c>
      <c r="E739" s="26"/>
      <c r="F739" s="6" t="str">
        <f t="shared" si="699"/>
        <v>UK</v>
      </c>
      <c r="G739" s="6" t="s">
        <v>90</v>
      </c>
      <c r="H739" s="28"/>
      <c r="I739" s="33">
        <f t="shared" ref="I739:I740" si="702">IF(N739="",0,N739)</f>
        <v>0</v>
      </c>
      <c r="J739" s="33">
        <f t="shared" si="700"/>
        <v>0</v>
      </c>
      <c r="K739" s="33">
        <f t="shared" si="701"/>
        <v>0</v>
      </c>
      <c r="L739" s="33"/>
      <c r="M739" s="33"/>
      <c r="N739" s="32" t="s">
        <v>171</v>
      </c>
      <c r="O739" s="32" t="s">
        <v>171</v>
      </c>
      <c r="P739" s="32" t="s">
        <v>171</v>
      </c>
    </row>
    <row r="740" spans="2:16">
      <c r="B740" s="26">
        <v>24</v>
      </c>
      <c r="C740" s="30" t="s">
        <v>4</v>
      </c>
      <c r="D740" s="6" t="s">
        <v>90</v>
      </c>
      <c r="E740" s="26"/>
      <c r="F740" s="6" t="str">
        <f t="shared" si="699"/>
        <v>UK</v>
      </c>
      <c r="G740" s="6" t="s">
        <v>90</v>
      </c>
      <c r="H740" s="28"/>
      <c r="I740" s="33">
        <f t="shared" si="702"/>
        <v>28240.400000000001</v>
      </c>
      <c r="J740" s="33">
        <f t="shared" si="700"/>
        <v>16839.400000000001</v>
      </c>
      <c r="K740" s="33">
        <f t="shared" si="701"/>
        <v>9481.4000000000015</v>
      </c>
      <c r="L740" s="33"/>
      <c r="M740" s="33"/>
      <c r="N740" s="32">
        <v>28240.400000000001</v>
      </c>
      <c r="O740" s="32">
        <v>16839.400000000001</v>
      </c>
      <c r="P740" s="32">
        <v>9481.4000000000015</v>
      </c>
    </row>
    <row r="741" spans="2:16">
      <c r="B741" s="26"/>
      <c r="C741" s="23" t="s">
        <v>92</v>
      </c>
      <c r="D741" s="6" t="str">
        <f>IF(SUM(I741:K741)=0,"\I: ","ELE")</f>
        <v xml:space="preserve">\I: </v>
      </c>
      <c r="E741" s="11" t="s">
        <v>75</v>
      </c>
      <c r="F741" s="6" t="str">
        <f t="shared" si="699"/>
        <v>UK</v>
      </c>
      <c r="G741" s="22" t="str">
        <f>$G$7</f>
        <v>CAP_BND</v>
      </c>
      <c r="H741" t="s">
        <v>45</v>
      </c>
      <c r="I741" s="43">
        <f>IF(SUM(I742:I744)="",0,SUM(I742:I744))</f>
        <v>0</v>
      </c>
      <c r="J741" s="43">
        <f t="shared" ref="J741" si="703">IF(SUM(J742:J744)="",0,SUM(J742:J744))</f>
        <v>0</v>
      </c>
      <c r="K741" s="43">
        <f t="shared" ref="K741" si="704">IF(SUM(K742:K744)="",0,SUM(K742:K744))</f>
        <v>0</v>
      </c>
      <c r="L741" s="32"/>
      <c r="M741" s="32"/>
      <c r="N741" s="32" t="s">
        <v>171</v>
      </c>
      <c r="O741" s="32" t="s">
        <v>171</v>
      </c>
      <c r="P741" s="32"/>
    </row>
    <row r="742" spans="2:16">
      <c r="B742" s="26">
        <v>35</v>
      </c>
      <c r="C742" s="30" t="s">
        <v>2</v>
      </c>
      <c r="D742" s="6" t="s">
        <v>90</v>
      </c>
      <c r="E742" s="26"/>
      <c r="F742" s="6" t="str">
        <f t="shared" si="699"/>
        <v>UK</v>
      </c>
      <c r="G742" s="6" t="s">
        <v>90</v>
      </c>
      <c r="H742" s="28"/>
      <c r="I742" s="33">
        <f>IF(N742="",0,N742)</f>
        <v>0</v>
      </c>
      <c r="J742" s="33">
        <f t="shared" ref="J742:J746" si="705">IF(O742="",0,O742)</f>
        <v>0</v>
      </c>
      <c r="K742" s="33">
        <f t="shared" ref="K742:K746" si="706">IF(P742="",0,P742)</f>
        <v>0</v>
      </c>
      <c r="L742" s="33"/>
      <c r="M742" s="33"/>
      <c r="N742" s="32" t="s">
        <v>171</v>
      </c>
      <c r="O742" s="32" t="s">
        <v>171</v>
      </c>
      <c r="P742" s="32" t="s">
        <v>171</v>
      </c>
    </row>
    <row r="743" spans="2:16">
      <c r="B743" s="26">
        <v>40</v>
      </c>
      <c r="C743" s="30" t="s">
        <v>99</v>
      </c>
      <c r="D743" s="6" t="s">
        <v>90</v>
      </c>
      <c r="E743" s="26"/>
      <c r="F743" s="6" t="str">
        <f t="shared" si="699"/>
        <v>UK</v>
      </c>
      <c r="G743" s="6" t="s">
        <v>90</v>
      </c>
      <c r="H743" s="28"/>
      <c r="I743" s="33">
        <f t="shared" ref="I743:I746" si="707">IF(N743="",0,N743)</f>
        <v>0</v>
      </c>
      <c r="J743" s="33">
        <f t="shared" si="705"/>
        <v>0</v>
      </c>
      <c r="K743" s="33">
        <f t="shared" si="706"/>
        <v>0</v>
      </c>
      <c r="L743" s="33"/>
      <c r="M743" s="33"/>
      <c r="N743" s="32" t="s">
        <v>171</v>
      </c>
      <c r="O743" s="32" t="s">
        <v>171</v>
      </c>
      <c r="P743" s="32" t="s">
        <v>171</v>
      </c>
    </row>
    <row r="744" spans="2:16">
      <c r="B744" s="26">
        <v>45</v>
      </c>
      <c r="C744" s="30" t="s">
        <v>4</v>
      </c>
      <c r="D744" s="6" t="s">
        <v>90</v>
      </c>
      <c r="E744" s="26"/>
      <c r="F744" s="6" t="str">
        <f t="shared" si="699"/>
        <v>UK</v>
      </c>
      <c r="G744" s="6" t="s">
        <v>90</v>
      </c>
      <c r="H744" s="28"/>
      <c r="I744" s="33">
        <f t="shared" si="707"/>
        <v>0</v>
      </c>
      <c r="J744" s="33">
        <f t="shared" si="705"/>
        <v>0</v>
      </c>
      <c r="K744" s="33">
        <f t="shared" si="706"/>
        <v>0</v>
      </c>
      <c r="L744" s="33"/>
      <c r="M744" s="33"/>
      <c r="N744" s="32" t="s">
        <v>171</v>
      </c>
      <c r="O744" s="32" t="s">
        <v>171</v>
      </c>
      <c r="P744" s="32" t="s">
        <v>171</v>
      </c>
    </row>
    <row r="745" spans="2:16">
      <c r="B745" s="31">
        <v>51</v>
      </c>
      <c r="C745" t="s">
        <v>7</v>
      </c>
      <c r="D745" s="6" t="str">
        <f>IF(SUM(I745:K745)=0,"\I: ","ELE")</f>
        <v>ELE</v>
      </c>
      <c r="E745" s="11" t="s">
        <v>76</v>
      </c>
      <c r="F745" s="6" t="str">
        <f t="shared" si="699"/>
        <v>UK</v>
      </c>
      <c r="G745" s="22" t="str">
        <f t="shared" ref="G745:G747" si="708">$G$7</f>
        <v>CAP_BND</v>
      </c>
      <c r="H745" t="s">
        <v>46</v>
      </c>
      <c r="I745" s="63">
        <f t="shared" si="707"/>
        <v>23334.75</v>
      </c>
      <c r="J745" s="63">
        <f t="shared" si="705"/>
        <v>24675.300000000003</v>
      </c>
      <c r="K745" s="63">
        <f t="shared" si="706"/>
        <v>25056.100000000002</v>
      </c>
      <c r="L745" s="32"/>
      <c r="M745" s="32"/>
      <c r="N745" s="32">
        <v>23334.75</v>
      </c>
      <c r="O745" s="32">
        <v>24675.300000000003</v>
      </c>
      <c r="P745" s="32">
        <v>25056.100000000002</v>
      </c>
    </row>
    <row r="746" spans="2:16">
      <c r="B746" s="26">
        <v>56</v>
      </c>
      <c r="C746" t="s">
        <v>8</v>
      </c>
      <c r="D746" s="6" t="str">
        <f>IF(SUM(I746:K746)=0,"\I: ","ELE")</f>
        <v>ELE</v>
      </c>
      <c r="E746" s="11" t="s">
        <v>77</v>
      </c>
      <c r="F746" s="6" t="str">
        <f t="shared" si="699"/>
        <v>UK</v>
      </c>
      <c r="G746" s="22" t="str">
        <f t="shared" si="708"/>
        <v>CAP_BND</v>
      </c>
      <c r="H746" t="s">
        <v>47</v>
      </c>
      <c r="I746" s="63">
        <f t="shared" si="707"/>
        <v>1200.29</v>
      </c>
      <c r="J746" s="63">
        <f t="shared" si="705"/>
        <v>628.39</v>
      </c>
      <c r="K746" s="63">
        <f t="shared" si="706"/>
        <v>559.79</v>
      </c>
      <c r="L746" s="32"/>
      <c r="M746" s="32"/>
      <c r="N746" s="32">
        <v>1200.29</v>
      </c>
      <c r="O746" s="32">
        <v>628.39</v>
      </c>
      <c r="P746" s="32">
        <v>559.79</v>
      </c>
    </row>
    <row r="747" spans="2:16">
      <c r="B747" s="26"/>
      <c r="C747" s="23" t="s">
        <v>93</v>
      </c>
      <c r="D747" s="6" t="str">
        <f>IF(SUM(I747:K747)=0,"\I: ","ELE")</f>
        <v>ELE</v>
      </c>
      <c r="E747" s="11" t="s">
        <v>78</v>
      </c>
      <c r="F747" s="6" t="str">
        <f t="shared" si="699"/>
        <v>UK</v>
      </c>
      <c r="G747" s="22" t="str">
        <f t="shared" si="708"/>
        <v>CAP_BND</v>
      </c>
      <c r="H747" t="s">
        <v>48</v>
      </c>
      <c r="I747" s="43">
        <f t="shared" ref="I747" si="709">IF(SUM(I748:I750)="",0,SUM(I748:I750))</f>
        <v>2007.6999999999998</v>
      </c>
      <c r="J747" s="43">
        <f t="shared" ref="J747" si="710">IF(SUM(J748:J750)="",0,SUM(J748:J750))</f>
        <v>499.9</v>
      </c>
      <c r="K747" s="43">
        <f t="shared" ref="K747" si="711">IF(SUM(K748:K750)="",0,SUM(K748:K750))</f>
        <v>99.2</v>
      </c>
      <c r="L747" s="32"/>
      <c r="M747" s="32"/>
      <c r="N747" s="32"/>
      <c r="O747" s="32"/>
      <c r="P747" s="32"/>
    </row>
    <row r="748" spans="2:16">
      <c r="B748" s="26">
        <v>61</v>
      </c>
      <c r="C748" s="29" t="s">
        <v>4</v>
      </c>
      <c r="D748" s="6" t="s">
        <v>90</v>
      </c>
      <c r="E748" s="27"/>
      <c r="F748" s="6" t="str">
        <f t="shared" si="699"/>
        <v>UK</v>
      </c>
      <c r="G748" s="6" t="s">
        <v>90</v>
      </c>
      <c r="H748" s="28"/>
      <c r="I748" s="33">
        <f t="shared" ref="I748:I753" si="712">IF(N748="",0,N748)</f>
        <v>1377.8</v>
      </c>
      <c r="J748" s="33">
        <f t="shared" ref="J748:J753" si="713">IF(O748="",0,O748)</f>
        <v>60</v>
      </c>
      <c r="K748" s="33">
        <f t="shared" ref="K748:K753" si="714">IF(P748="",0,P748)</f>
        <v>58.5</v>
      </c>
      <c r="L748" s="33"/>
      <c r="M748" s="33"/>
      <c r="N748" s="32">
        <v>1377.8</v>
      </c>
      <c r="O748" s="32">
        <v>60</v>
      </c>
      <c r="P748" s="32">
        <v>58.5</v>
      </c>
    </row>
    <row r="749" spans="2:16">
      <c r="B749" s="26">
        <v>71</v>
      </c>
      <c r="C749" s="29" t="s">
        <v>10</v>
      </c>
      <c r="D749" s="6" t="s">
        <v>90</v>
      </c>
      <c r="E749" s="27"/>
      <c r="F749" s="6" t="str">
        <f t="shared" si="699"/>
        <v>UK</v>
      </c>
      <c r="G749" s="6" t="s">
        <v>90</v>
      </c>
      <c r="H749" s="28"/>
      <c r="I749" s="33">
        <f t="shared" si="712"/>
        <v>629.9</v>
      </c>
      <c r="J749" s="33">
        <f t="shared" si="713"/>
        <v>439.9</v>
      </c>
      <c r="K749" s="33">
        <f t="shared" si="714"/>
        <v>40.700000000000003</v>
      </c>
      <c r="L749" s="33"/>
      <c r="M749" s="33"/>
      <c r="N749" s="32">
        <v>629.9</v>
      </c>
      <c r="O749" s="32">
        <v>439.9</v>
      </c>
      <c r="P749" s="32">
        <v>40.700000000000003</v>
      </c>
    </row>
    <row r="750" spans="2:16">
      <c r="B750" s="26">
        <v>76</v>
      </c>
      <c r="C750" s="29" t="s">
        <v>101</v>
      </c>
      <c r="D750" s="6" t="s">
        <v>90</v>
      </c>
      <c r="E750" s="27"/>
      <c r="F750" s="6" t="str">
        <f t="shared" si="699"/>
        <v>UK</v>
      </c>
      <c r="G750" s="6" t="s">
        <v>90</v>
      </c>
      <c r="H750" s="28"/>
      <c r="I750" s="33">
        <f t="shared" si="712"/>
        <v>0</v>
      </c>
      <c r="J750" s="33">
        <f t="shared" si="713"/>
        <v>0</v>
      </c>
      <c r="K750" s="33">
        <f t="shared" si="714"/>
        <v>0</v>
      </c>
      <c r="L750" s="33"/>
      <c r="M750" s="33"/>
      <c r="N750" s="32" t="s">
        <v>171</v>
      </c>
      <c r="O750" s="32" t="s">
        <v>171</v>
      </c>
      <c r="P750" s="32" t="s">
        <v>171</v>
      </c>
    </row>
    <row r="751" spans="2:16">
      <c r="B751" s="26">
        <v>81</v>
      </c>
      <c r="C751" t="s">
        <v>12</v>
      </c>
      <c r="D751" s="6" t="str">
        <f>IF(SUM(I751:K751)=0,"\I: ","ELE")</f>
        <v>ELE</v>
      </c>
      <c r="E751" s="11" t="s">
        <v>74</v>
      </c>
      <c r="F751" s="6" t="str">
        <f t="shared" si="699"/>
        <v>UK</v>
      </c>
      <c r="G751" s="22" t="str">
        <f t="shared" ref="G751:G754" si="715">$G$7</f>
        <v>CAP_BND</v>
      </c>
      <c r="H751" t="s">
        <v>44</v>
      </c>
      <c r="I751" s="63">
        <f t="shared" si="712"/>
        <v>1306.8599999999997</v>
      </c>
      <c r="J751" s="63">
        <f t="shared" si="713"/>
        <v>720.28</v>
      </c>
      <c r="K751" s="63">
        <f t="shared" si="714"/>
        <v>416.56000000000006</v>
      </c>
      <c r="L751" s="32"/>
      <c r="M751" s="32"/>
      <c r="N751" s="32">
        <v>1306.8599999999997</v>
      </c>
      <c r="O751" s="32">
        <v>720.28</v>
      </c>
      <c r="P751" s="32">
        <v>416.56000000000006</v>
      </c>
    </row>
    <row r="752" spans="2:16">
      <c r="B752" s="26">
        <v>102</v>
      </c>
      <c r="C752" t="s">
        <v>13</v>
      </c>
      <c r="D752" s="6" t="str">
        <f>IF(SUM(I752:K752)=0,"\I: ","ELE")</f>
        <v>ELE</v>
      </c>
      <c r="E752" s="11" t="s">
        <v>73</v>
      </c>
      <c r="F752" s="6" t="str">
        <f t="shared" si="699"/>
        <v>UK</v>
      </c>
      <c r="G752" s="22" t="str">
        <f t="shared" si="715"/>
        <v>CAP_BND</v>
      </c>
      <c r="H752" t="s">
        <v>43</v>
      </c>
      <c r="I752" s="63">
        <f t="shared" si="712"/>
        <v>3487.6</v>
      </c>
      <c r="J752" s="63">
        <f t="shared" si="713"/>
        <v>1247.5</v>
      </c>
      <c r="K752" s="63">
        <f t="shared" si="714"/>
        <v>667.8</v>
      </c>
      <c r="L752" s="32"/>
      <c r="M752" s="32"/>
      <c r="N752" s="32">
        <v>3487.6</v>
      </c>
      <c r="O752" s="32">
        <v>1247.5</v>
      </c>
      <c r="P752" s="32">
        <v>667.8</v>
      </c>
    </row>
    <row r="753" spans="2:16">
      <c r="B753" s="26">
        <v>119</v>
      </c>
      <c r="C753" t="s">
        <v>1</v>
      </c>
      <c r="D753" s="6" t="str">
        <f>IF(SUM(I753:K753)=0,"\I: ","ELE")</f>
        <v xml:space="preserve">\I: </v>
      </c>
      <c r="E753" s="11" t="s">
        <v>68</v>
      </c>
      <c r="F753" s="6" t="str">
        <f t="shared" si="699"/>
        <v>UK</v>
      </c>
      <c r="G753" s="22" t="str">
        <f t="shared" si="715"/>
        <v>CAP_BND</v>
      </c>
      <c r="H753" s="6" t="s">
        <v>38</v>
      </c>
      <c r="I753" s="63">
        <f t="shared" si="712"/>
        <v>0</v>
      </c>
      <c r="J753" s="63">
        <f t="shared" si="713"/>
        <v>0</v>
      </c>
      <c r="K753" s="63">
        <f t="shared" si="714"/>
        <v>0</v>
      </c>
      <c r="L753" s="32"/>
      <c r="M753" s="32"/>
      <c r="N753" s="32" t="s">
        <v>171</v>
      </c>
      <c r="O753" s="32" t="s">
        <v>171</v>
      </c>
      <c r="P753" s="32" t="s">
        <v>171</v>
      </c>
    </row>
    <row r="754" spans="2:16">
      <c r="B754" s="26"/>
      <c r="C754" t="s">
        <v>168</v>
      </c>
      <c r="D754" s="6" t="str">
        <f>IF(SUM(I754:K754)=0,"\I: ","ELE")</f>
        <v>ELE</v>
      </c>
      <c r="E754" s="11" t="s">
        <v>69</v>
      </c>
      <c r="F754" s="6" t="str">
        <f t="shared" si="699"/>
        <v>UK</v>
      </c>
      <c r="G754" s="22" t="str">
        <f t="shared" si="715"/>
        <v>CAP_BND</v>
      </c>
      <c r="H754" s="59" t="s">
        <v>39</v>
      </c>
      <c r="I754" s="43">
        <f>IF(SUM(I755:I756)="",0,SUM(I755:I756))</f>
        <v>747.65000000000009</v>
      </c>
      <c r="J754" s="43">
        <f t="shared" ref="J754" si="716">IF(SUM(J755:J756)="",0,SUM(J755:J756))</f>
        <v>1653.5450000000001</v>
      </c>
      <c r="K754" s="43">
        <f t="shared" ref="K754" si="717">IF(SUM(K755:K756)="",0,SUM(K755:K756))</f>
        <v>1764.1450000000002</v>
      </c>
      <c r="L754" s="32"/>
      <c r="M754" s="32"/>
      <c r="N754" s="32"/>
      <c r="O754" s="32"/>
      <c r="P754" s="32"/>
    </row>
    <row r="755" spans="2:16">
      <c r="B755" s="26">
        <v>124</v>
      </c>
      <c r="C755" t="s">
        <v>3</v>
      </c>
      <c r="D755" s="6" t="s">
        <v>90</v>
      </c>
      <c r="E755" s="11"/>
      <c r="F755" s="6" t="str">
        <f t="shared" si="699"/>
        <v>UK</v>
      </c>
      <c r="G755" s="6" t="s">
        <v>90</v>
      </c>
      <c r="H755" s="6"/>
      <c r="I755" s="33">
        <f t="shared" ref="I755:I762" si="718">IF(N755="",0,N755)</f>
        <v>616.15000000000009</v>
      </c>
      <c r="J755" s="33">
        <f t="shared" ref="J755:J762" si="719">IF(O755="",0,O755)</f>
        <v>1002.2700000000001</v>
      </c>
      <c r="K755" s="33">
        <f t="shared" ref="K755:K762" si="720">IF(P755="",0,P755)</f>
        <v>999.47000000000014</v>
      </c>
      <c r="L755" s="32"/>
      <c r="M755" s="32"/>
      <c r="N755" s="32">
        <v>616.15000000000009</v>
      </c>
      <c r="O755" s="32">
        <v>1002.2700000000001</v>
      </c>
      <c r="P755" s="32">
        <v>999.47000000000014</v>
      </c>
    </row>
    <row r="756" spans="2:16">
      <c r="B756" s="26">
        <v>129</v>
      </c>
      <c r="C756" t="s">
        <v>4</v>
      </c>
      <c r="D756" s="6" t="s">
        <v>90</v>
      </c>
      <c r="E756" s="11"/>
      <c r="F756" s="6" t="str">
        <f t="shared" si="699"/>
        <v>UK</v>
      </c>
      <c r="G756" s="6" t="s">
        <v>90</v>
      </c>
      <c r="H756" s="6"/>
      <c r="I756" s="33">
        <f t="shared" si="718"/>
        <v>131.5</v>
      </c>
      <c r="J756" s="33">
        <f t="shared" si="719"/>
        <v>651.27500000000009</v>
      </c>
      <c r="K756" s="33">
        <f t="shared" si="720"/>
        <v>764.67500000000007</v>
      </c>
      <c r="L756" s="32"/>
      <c r="M756" s="32"/>
      <c r="N756" s="32">
        <v>131.5</v>
      </c>
      <c r="O756" s="32">
        <v>651.27500000000009</v>
      </c>
      <c r="P756" s="32">
        <v>764.67500000000007</v>
      </c>
    </row>
    <row r="757" spans="2:16">
      <c r="B757" s="26">
        <v>135</v>
      </c>
      <c r="C757" s="11" t="s">
        <v>16</v>
      </c>
      <c r="D757" s="6" t="str">
        <f t="shared" ref="D757:D762" si="721">IF(SUM(I757:K757)=0,"\I: ","ELE")</f>
        <v>ELE</v>
      </c>
      <c r="E757" s="11" t="s">
        <v>82</v>
      </c>
      <c r="F757" s="6" t="str">
        <f t="shared" si="699"/>
        <v>UK</v>
      </c>
      <c r="G757" s="22" t="str">
        <f t="shared" ref="G757:G762" si="722">$G$7</f>
        <v>CAP_BND</v>
      </c>
      <c r="H757" s="6" t="s">
        <v>52</v>
      </c>
      <c r="I757" s="63">
        <f t="shared" si="718"/>
        <v>4079.8</v>
      </c>
      <c r="J757" s="63">
        <f t="shared" si="719"/>
        <v>9211.4999999999982</v>
      </c>
      <c r="K757" s="63">
        <f t="shared" si="720"/>
        <v>13830.459999999997</v>
      </c>
      <c r="L757" s="32"/>
      <c r="M757" s="32"/>
      <c r="N757" s="32">
        <v>4079.8</v>
      </c>
      <c r="O757" s="32">
        <v>9211.4999999999982</v>
      </c>
      <c r="P757" s="32">
        <v>13830.459999999997</v>
      </c>
    </row>
    <row r="758" spans="2:16">
      <c r="B758" s="26">
        <v>140</v>
      </c>
      <c r="C758" s="11" t="s">
        <v>17</v>
      </c>
      <c r="D758" s="6" t="str">
        <f t="shared" si="721"/>
        <v>ELE</v>
      </c>
      <c r="E758" s="11" t="s">
        <v>81</v>
      </c>
      <c r="F758" s="6" t="str">
        <f t="shared" si="699"/>
        <v>UK</v>
      </c>
      <c r="G758" s="22" t="str">
        <f t="shared" si="722"/>
        <v>CAP_BND</v>
      </c>
      <c r="H758" s="6" t="s">
        <v>51</v>
      </c>
      <c r="I758" s="63">
        <f t="shared" si="718"/>
        <v>1330.3999999999999</v>
      </c>
      <c r="J758" s="63">
        <f t="shared" si="719"/>
        <v>5103.3</v>
      </c>
      <c r="K758" s="63">
        <f t="shared" si="720"/>
        <v>10500.3</v>
      </c>
      <c r="L758" s="32"/>
      <c r="M758" s="32"/>
      <c r="N758" s="32">
        <v>1330.3999999999999</v>
      </c>
      <c r="O758" s="32">
        <v>5103.3</v>
      </c>
      <c r="P758" s="32">
        <v>10500.3</v>
      </c>
    </row>
    <row r="759" spans="2:16">
      <c r="B759" s="26">
        <v>145</v>
      </c>
      <c r="C759" s="11" t="s">
        <v>18</v>
      </c>
      <c r="D759" s="6" t="str">
        <f t="shared" si="721"/>
        <v>ELE</v>
      </c>
      <c r="E759" s="11" t="s">
        <v>79</v>
      </c>
      <c r="F759" s="6" t="str">
        <f t="shared" si="699"/>
        <v>UK</v>
      </c>
      <c r="G759" s="22" t="str">
        <f t="shared" si="722"/>
        <v>CAP_BND</v>
      </c>
      <c r="H759" s="6" t="s">
        <v>49</v>
      </c>
      <c r="I759" s="63">
        <f t="shared" si="718"/>
        <v>95.000000000000014</v>
      </c>
      <c r="J759" s="63">
        <f t="shared" si="719"/>
        <v>9535</v>
      </c>
      <c r="K759" s="63">
        <f t="shared" si="720"/>
        <v>12834.857</v>
      </c>
      <c r="L759" s="32"/>
      <c r="M759" s="32"/>
      <c r="N759" s="32">
        <v>95.000000000000014</v>
      </c>
      <c r="O759" s="32">
        <v>9535</v>
      </c>
      <c r="P759" s="32">
        <v>12834.857</v>
      </c>
    </row>
    <row r="760" spans="2:16">
      <c r="B760" s="26">
        <v>150</v>
      </c>
      <c r="C760" s="11" t="s">
        <v>19</v>
      </c>
      <c r="D760" s="6" t="str">
        <f t="shared" si="721"/>
        <v xml:space="preserve">\I: </v>
      </c>
      <c r="E760" s="11" t="s">
        <v>80</v>
      </c>
      <c r="F760" s="6" t="str">
        <f t="shared" si="699"/>
        <v>UK</v>
      </c>
      <c r="G760" s="22" t="str">
        <f t="shared" si="722"/>
        <v>CAP_BND</v>
      </c>
      <c r="H760" s="6" t="s">
        <v>50</v>
      </c>
      <c r="I760" s="63">
        <f t="shared" si="718"/>
        <v>0</v>
      </c>
      <c r="J760" s="63">
        <f t="shared" si="719"/>
        <v>0</v>
      </c>
      <c r="K760" s="63">
        <f t="shared" si="720"/>
        <v>0</v>
      </c>
      <c r="L760" s="32"/>
      <c r="M760" s="32"/>
      <c r="N760" s="32" t="s">
        <v>171</v>
      </c>
      <c r="O760" s="32" t="s">
        <v>171</v>
      </c>
      <c r="P760" s="32" t="s">
        <v>171</v>
      </c>
    </row>
    <row r="761" spans="2:16">
      <c r="B761" s="26">
        <v>155</v>
      </c>
      <c r="C761" s="11" t="s">
        <v>20</v>
      </c>
      <c r="D761" s="6" t="str">
        <f t="shared" si="721"/>
        <v xml:space="preserve">\I: </v>
      </c>
      <c r="E761" s="11" t="s">
        <v>72</v>
      </c>
      <c r="F761" s="6" t="str">
        <f t="shared" si="699"/>
        <v>UK</v>
      </c>
      <c r="G761" s="22" t="str">
        <f t="shared" si="722"/>
        <v>CAP_BND</v>
      </c>
      <c r="H761" s="6" t="s">
        <v>42</v>
      </c>
      <c r="I761" s="63">
        <f t="shared" si="718"/>
        <v>0</v>
      </c>
      <c r="J761" s="63">
        <f t="shared" si="719"/>
        <v>0</v>
      </c>
      <c r="K761" s="63">
        <f t="shared" si="720"/>
        <v>0</v>
      </c>
      <c r="L761" s="32"/>
      <c r="M761" s="32"/>
      <c r="N761" s="32" t="s">
        <v>171</v>
      </c>
      <c r="O761" s="32" t="s">
        <v>171</v>
      </c>
      <c r="P761" s="32" t="s">
        <v>171</v>
      </c>
    </row>
    <row r="762" spans="2:16">
      <c r="B762" s="60">
        <v>160</v>
      </c>
      <c r="C762" s="61" t="s">
        <v>21</v>
      </c>
      <c r="D762" s="5" t="str">
        <f t="shared" si="721"/>
        <v>ELE</v>
      </c>
      <c r="E762" s="61" t="s">
        <v>170</v>
      </c>
      <c r="F762" s="5" t="str">
        <f t="shared" si="699"/>
        <v>UK</v>
      </c>
      <c r="G762" s="36" t="str">
        <f t="shared" si="722"/>
        <v>CAP_BND</v>
      </c>
      <c r="H762" s="5" t="s">
        <v>169</v>
      </c>
      <c r="I762" s="64">
        <f t="shared" si="718"/>
        <v>1.2</v>
      </c>
      <c r="J762" s="64">
        <f t="shared" si="719"/>
        <v>2.65</v>
      </c>
      <c r="K762" s="64">
        <f t="shared" si="720"/>
        <v>2.65</v>
      </c>
      <c r="L762" s="32"/>
      <c r="M762" s="32"/>
      <c r="N762" s="40">
        <v>1.2</v>
      </c>
      <c r="O762" s="40">
        <v>2.65</v>
      </c>
      <c r="P762" s="40">
        <v>2.65</v>
      </c>
    </row>
  </sheetData>
  <pageMargins left="0.7" right="0.7" top="0.75" bottom="0.75" header="0.3" footer="0.3"/>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sheetPr>
  <dimension ref="A1:AC273"/>
  <sheetViews>
    <sheetView zoomScale="70" zoomScaleNormal="70" workbookViewId="0">
      <selection activeCell="P23" sqref="P23"/>
    </sheetView>
  </sheetViews>
  <sheetFormatPr defaultRowHeight="15"/>
  <cols>
    <col min="2" max="2" width="12.42578125" bestFit="1" customWidth="1"/>
    <col min="4" max="4" width="26.85546875" bestFit="1" customWidth="1"/>
    <col min="5" max="5" width="8.140625" style="78" customWidth="1"/>
    <col min="6" max="9" width="11.42578125" bestFit="1" customWidth="1"/>
    <col min="10" max="10" width="11.7109375" bestFit="1" customWidth="1"/>
    <col min="15" max="15" width="11.140625" bestFit="1" customWidth="1"/>
    <col min="16" max="16" width="26.85546875" bestFit="1" customWidth="1"/>
    <col min="17" max="17" width="9.140625" bestFit="1" customWidth="1"/>
    <col min="18" max="22" width="9.140625" style="78" customWidth="1"/>
    <col min="23" max="23" width="11.7109375" bestFit="1" customWidth="1"/>
    <col min="29" max="29" width="12.7109375" customWidth="1"/>
  </cols>
  <sheetData>
    <row r="1" spans="1:29">
      <c r="B1" s="14" t="s">
        <v>174</v>
      </c>
      <c r="N1" s="14" t="s">
        <v>174</v>
      </c>
    </row>
    <row r="2" spans="1:29">
      <c r="B2" t="str">
        <f>CHP_PASTI!F6</f>
        <v>Region</v>
      </c>
      <c r="C2" t="str">
        <f>CHP_PASTI!G6</f>
        <v>Attribute</v>
      </c>
      <c r="D2" t="str">
        <f>CHP_PASTI!H6</f>
        <v>PSET_PN</v>
      </c>
      <c r="E2" s="78">
        <v>0</v>
      </c>
      <c r="F2">
        <f>CHP_PASTI!I6</f>
        <v>1970</v>
      </c>
      <c r="G2">
        <f>CHP_PASTI!J6</f>
        <v>1980</v>
      </c>
      <c r="H2">
        <f>CHP_PASTI!K6</f>
        <v>1990</v>
      </c>
      <c r="I2">
        <f>CHP_PASTI!L6</f>
        <v>2000</v>
      </c>
      <c r="J2">
        <f>CHP_PASTI!M6</f>
        <v>2010</v>
      </c>
      <c r="K2">
        <f>CHP_PASTI!N6</f>
        <v>2015</v>
      </c>
      <c r="L2">
        <v>2018</v>
      </c>
      <c r="N2" t="str">
        <f>CHP_CapBnd!F6</f>
        <v>Region</v>
      </c>
      <c r="O2" t="str">
        <f>CHP_CapBnd!G6</f>
        <v>Attribute</v>
      </c>
      <c r="P2" t="str">
        <f>CHP_CapBnd!H6</f>
        <v>PSET_PN</v>
      </c>
      <c r="Q2" t="s">
        <v>175</v>
      </c>
      <c r="R2" s="78">
        <f>CHP_CapBnd!I6</f>
        <v>2010</v>
      </c>
      <c r="S2" s="78">
        <f>CHP_CapBnd!J6</f>
        <v>2015</v>
      </c>
      <c r="T2" s="78">
        <f>L2</f>
        <v>2018</v>
      </c>
      <c r="W2" s="78"/>
      <c r="X2" s="78"/>
      <c r="Y2" s="78"/>
      <c r="AA2" s="78" t="s">
        <v>220</v>
      </c>
      <c r="AB2" s="78" t="s">
        <v>221</v>
      </c>
      <c r="AC2" s="78" t="s">
        <v>222</v>
      </c>
    </row>
    <row r="3" spans="1:29">
      <c r="B3" t="str">
        <f>CHP_PASTI!F8</f>
        <v>AT</v>
      </c>
      <c r="C3" t="str">
        <f>CHP_PASTI!G8</f>
        <v>PASTI</v>
      </c>
      <c r="D3" t="str">
        <f>CHP_PASTI!H8</f>
        <v>ECHP_coal_thermal</v>
      </c>
      <c r="E3" s="78">
        <v>1</v>
      </c>
      <c r="F3" s="68">
        <f>IFERROR(CHP_PASTI!I8/1000,"")</f>
        <v>5.425E-2</v>
      </c>
      <c r="G3" s="68">
        <f>IFERROR(CHP_PASTI!J8/1000,"")</f>
        <v>5.425E-2</v>
      </c>
      <c r="H3" s="68">
        <f>IFERROR(CHP_PASTI!K8/1000,"")</f>
        <v>5.425E-2</v>
      </c>
      <c r="I3" s="68">
        <f>IFERROR(CHP_PASTI!L8/1000,"")</f>
        <v>5.425E-2</v>
      </c>
      <c r="J3" s="68" t="str">
        <f>IFERROR(CHP_PASTI!M8/1000,"")</f>
        <v/>
      </c>
      <c r="K3" s="68" t="str">
        <f>IFERROR(CHP_PASTI!N8/1000,"")</f>
        <v/>
      </c>
      <c r="L3" s="68" t="str">
        <f>IFERROR(CHP_PASTI!O8/1000,"")</f>
        <v/>
      </c>
      <c r="N3" t="str">
        <f>CHP_CapBnd!F8</f>
        <v>AT</v>
      </c>
      <c r="O3" t="str">
        <f>CHP_CapBnd!G8</f>
        <v>CAP_BND</v>
      </c>
      <c r="P3" t="str">
        <f>CHP_CapBnd!H8</f>
        <v>ECHP_coal_thermal</v>
      </c>
      <c r="Q3" t="s">
        <v>176</v>
      </c>
      <c r="R3" s="68">
        <f>IF(AA3&gt;0.01,W3,"")</f>
        <v>0.16500000000000001</v>
      </c>
      <c r="S3" s="68">
        <f t="shared" ref="S3:T3" si="0">IF(AB3&gt;0.01,X3,"")</f>
        <v>0.16500000000000001</v>
      </c>
      <c r="T3" s="68">
        <f t="shared" si="0"/>
        <v>0</v>
      </c>
      <c r="W3" s="68">
        <f>IFERROR(CHP_CapBnd!I8/1000,"")</f>
        <v>0.16500000000000001</v>
      </c>
      <c r="X3" s="68">
        <f>IFERROR(CHP_CapBnd!J8/1000,"")</f>
        <v>0.16500000000000001</v>
      </c>
      <c r="Y3" s="68">
        <f>IFERROR(CHP_CapBnd!K8/1000,"")</f>
        <v>0</v>
      </c>
      <c r="AA3" s="68">
        <f>SUM(F3:J3)-W3</f>
        <v>5.1999999999999991E-2</v>
      </c>
      <c r="AB3" s="68">
        <f>SUM(F3:K3)-X3</f>
        <v>5.1999999999999991E-2</v>
      </c>
      <c r="AC3" s="68">
        <f t="shared" ref="AC3:AC4" si="1">X3+IF(ISNUMBER(L3),L3,0)-Y3</f>
        <v>0.16500000000000001</v>
      </c>
    </row>
    <row r="4" spans="1:29">
      <c r="B4" t="str">
        <f>CHP_PASTI!F12</f>
        <v>AT</v>
      </c>
      <c r="C4" t="str">
        <f>CHP_PASTI!G12</f>
        <v>PASTI</v>
      </c>
      <c r="D4" t="str">
        <f>CHP_PASTI!H12</f>
        <v>ECHP_lignite_thermal</v>
      </c>
      <c r="E4" s="78">
        <v>1</v>
      </c>
      <c r="F4" s="68" t="str">
        <f>IFERROR(CHP_PASTI!I12/1000,"")</f>
        <v/>
      </c>
      <c r="G4" s="68" t="str">
        <f>IFERROR(CHP_PASTI!J12/1000,"")</f>
        <v/>
      </c>
      <c r="H4" s="68" t="str">
        <f>IFERROR(CHP_PASTI!K12/1000,"")</f>
        <v/>
      </c>
      <c r="I4" s="68" t="str">
        <f>IFERROR(CHP_PASTI!L12/1000,"")</f>
        <v/>
      </c>
      <c r="J4" s="68" t="str">
        <f>IFERROR(CHP_PASTI!M12/1000,"")</f>
        <v/>
      </c>
      <c r="K4" s="68" t="str">
        <f>IFERROR(CHP_PASTI!N12/1000,"")</f>
        <v/>
      </c>
      <c r="L4" s="68" t="str">
        <f>IFERROR(CHP_PASTI!O12/1000,"")</f>
        <v/>
      </c>
      <c r="N4" t="str">
        <f>CHP_CapBnd!F12</f>
        <v>AT</v>
      </c>
      <c r="O4" t="str">
        <f>CHP_CapBnd!G12</f>
        <v>CAP_BND</v>
      </c>
      <c r="P4" t="str">
        <f>CHP_CapBnd!H12</f>
        <v>ECHP_lignite_thermal</v>
      </c>
      <c r="Q4" s="78" t="s">
        <v>176</v>
      </c>
      <c r="R4" s="68" t="str">
        <f>IF(AA4&gt;0.01,W4,"")</f>
        <v/>
      </c>
      <c r="S4" s="68" t="str">
        <f t="shared" ref="S4:S67" si="2">IF(AB4&gt;0.01,X4,"")</f>
        <v/>
      </c>
      <c r="T4" s="68" t="str">
        <f t="shared" ref="T4:T67" si="3">IF(AC4&gt;0.01,Y4,"")</f>
        <v/>
      </c>
      <c r="W4" s="68">
        <f>IFERROR(CHP_CapBnd!I12/1000,"")</f>
        <v>0</v>
      </c>
      <c r="X4" s="68">
        <f>IFERROR(CHP_CapBnd!J12/1000,"")</f>
        <v>0</v>
      </c>
      <c r="Y4" s="68">
        <f>IFERROR(CHP_CapBnd!K12/1000,"")</f>
        <v>0</v>
      </c>
      <c r="AA4" s="68">
        <f t="shared" ref="AA4:AA67" si="4">SUM(F4:J4)-W4</f>
        <v>0</v>
      </c>
      <c r="AB4" s="68">
        <f t="shared" ref="AB4:AB67" si="5">SUM(F4:K4)-X4</f>
        <v>0</v>
      </c>
      <c r="AC4" s="68">
        <f t="shared" si="1"/>
        <v>0</v>
      </c>
    </row>
    <row r="5" spans="1:29">
      <c r="A5" s="76"/>
      <c r="B5" t="str">
        <f>CHP_PASTI!F16</f>
        <v>AT</v>
      </c>
      <c r="C5" t="str">
        <f>CHP_PASTI!G16</f>
        <v>PASTI</v>
      </c>
      <c r="D5" t="str">
        <f>CHP_PASTI!H16</f>
        <v>ECHP_naturalgas_CCGT</v>
      </c>
      <c r="E5" s="78">
        <v>1</v>
      </c>
      <c r="F5" s="68">
        <f>IFERROR(CHP_PASTI!I16/1000,"")</f>
        <v>0.16175</v>
      </c>
      <c r="G5" s="68">
        <f>IFERROR(CHP_PASTI!J16/1000,"")</f>
        <v>0.16175</v>
      </c>
      <c r="H5" s="68">
        <f>IFERROR(CHP_PASTI!K16/1000,"")</f>
        <v>0.16175</v>
      </c>
      <c r="I5" s="68">
        <f>IFERROR(CHP_PASTI!L16/1000,"")</f>
        <v>0.16175</v>
      </c>
      <c r="J5" s="68">
        <f>IFERROR(CHP_PASTI!M16/1000,"")</f>
        <v>1.2585</v>
      </c>
      <c r="K5" s="68">
        <f>IFERROR(CHP_PASTI!N16/1000,"")</f>
        <v>0.8</v>
      </c>
      <c r="L5" s="68" t="str">
        <f>IFERROR(CHP_PASTI!O16/1000,"")</f>
        <v/>
      </c>
      <c r="N5" t="str">
        <f>CHP_CapBnd!F16</f>
        <v>AT</v>
      </c>
      <c r="O5" t="str">
        <f>CHP_CapBnd!G16</f>
        <v>CAP_BND</v>
      </c>
      <c r="P5" t="str">
        <f>CHP_CapBnd!H16</f>
        <v>ECHP_naturalgas_CCGT</v>
      </c>
      <c r="Q5" s="78" t="s">
        <v>176</v>
      </c>
      <c r="R5" s="68">
        <f t="shared" ref="R5:R67" si="6">IF(AA5&gt;0.01,W5,"")</f>
        <v>1.7888999999999999</v>
      </c>
      <c r="S5" s="68">
        <f t="shared" si="2"/>
        <v>2.5889000000000002</v>
      </c>
      <c r="T5" s="68" t="str">
        <f>IF(AC5&gt;0.01,Y5,"")</f>
        <v/>
      </c>
      <c r="W5" s="68">
        <f>IFERROR(CHP_CapBnd!I16/1000,"")</f>
        <v>1.7888999999999999</v>
      </c>
      <c r="X5" s="68">
        <f>IFERROR(CHP_CapBnd!J16/1000,"")</f>
        <v>2.5889000000000002</v>
      </c>
      <c r="Y5" s="68">
        <f>IFERROR(CHP_CapBnd!K16/1000,"")</f>
        <v>2.5889000000000002</v>
      </c>
      <c r="AA5" s="68">
        <f t="shared" si="4"/>
        <v>0.11660000000000004</v>
      </c>
      <c r="AB5" s="68">
        <f t="shared" si="5"/>
        <v>0.11659999999999959</v>
      </c>
      <c r="AC5" s="68">
        <f>X5+IF(ISNUMBER(L5),L5,0)-Y5</f>
        <v>0</v>
      </c>
    </row>
    <row r="6" spans="1:29">
      <c r="A6" s="76"/>
      <c r="B6" t="str">
        <f>CHP_PASTI!F17</f>
        <v>AT</v>
      </c>
      <c r="C6" t="str">
        <f>CHP_PASTI!G17</f>
        <v>PASTI</v>
      </c>
      <c r="D6" t="str">
        <f>CHP_PASTI!H17</f>
        <v>ECHP_naturalgas_OCGT</v>
      </c>
      <c r="E6" s="78">
        <v>1</v>
      </c>
      <c r="F6" s="68">
        <f>IFERROR(CHP_PASTI!I17/1000,"")</f>
        <v>3.3875000000000002E-2</v>
      </c>
      <c r="G6" s="68">
        <f>IFERROR(CHP_PASTI!J17/1000,"")</f>
        <v>3.3875000000000002E-2</v>
      </c>
      <c r="H6" s="68">
        <f>IFERROR(CHP_PASTI!K17/1000,"")</f>
        <v>3.3875000000000002E-2</v>
      </c>
      <c r="I6" s="68">
        <f>IFERROR(CHP_PASTI!L17/1000,"")</f>
        <v>3.3875000000000002E-2</v>
      </c>
      <c r="J6" s="68">
        <f>IFERROR(CHP_PASTI!M17/1000,"")</f>
        <v>1.4250000000000001E-2</v>
      </c>
      <c r="K6" s="68" t="str">
        <f>IFERROR(CHP_PASTI!N17/1000,"")</f>
        <v/>
      </c>
      <c r="L6" s="68" t="str">
        <f>IFERROR(CHP_PASTI!O17/1000,"")</f>
        <v/>
      </c>
      <c r="N6" t="str">
        <f>CHP_CapBnd!F17</f>
        <v>AT</v>
      </c>
      <c r="O6" t="str">
        <f>CHP_CapBnd!G17</f>
        <v>CAP_BND</v>
      </c>
      <c r="P6" t="str">
        <f>CHP_CapBnd!H17</f>
        <v>ECHP_naturalgas_OCGT</v>
      </c>
      <c r="Q6" s="78" t="s">
        <v>176</v>
      </c>
      <c r="R6" s="68" t="str">
        <f t="shared" si="6"/>
        <v/>
      </c>
      <c r="S6" s="68" t="str">
        <f t="shared" si="2"/>
        <v/>
      </c>
      <c r="T6" s="68">
        <f>IF(AC6&gt;0.01,Y6,"")</f>
        <v>0.10775</v>
      </c>
      <c r="W6" s="68">
        <f>IFERROR(CHP_CapBnd!I17/1000,"")</f>
        <v>0.14974999999999999</v>
      </c>
      <c r="X6" s="68">
        <f>IFERROR(CHP_CapBnd!J17/1000,"")</f>
        <v>0.14574999999999999</v>
      </c>
      <c r="Y6" s="68">
        <f>IFERROR(CHP_CapBnd!K17/1000,"")</f>
        <v>0.10775</v>
      </c>
      <c r="AA6" s="68">
        <f t="shared" si="4"/>
        <v>0</v>
      </c>
      <c r="AB6" s="68">
        <f t="shared" si="5"/>
        <v>4.0000000000000313E-3</v>
      </c>
      <c r="AC6" s="68">
        <f>X6+IF(ISNUMBER(L6),L6,0)-Y6</f>
        <v>3.7999999999999992E-2</v>
      </c>
    </row>
    <row r="7" spans="1:29">
      <c r="A7" s="76"/>
      <c r="B7" t="str">
        <f>CHP_PASTI!F18</f>
        <v>AT</v>
      </c>
      <c r="C7" t="str">
        <f>CHP_PASTI!G18</f>
        <v>PASTI</v>
      </c>
      <c r="D7" t="str">
        <f>CHP_PASTI!H18</f>
        <v>ECHP_naturalgas_thermal</v>
      </c>
      <c r="E7" s="78">
        <v>1</v>
      </c>
      <c r="F7" s="68">
        <f>IFERROR(CHP_PASTI!I18/1000,"")</f>
        <v>0.22437499999999999</v>
      </c>
      <c r="G7" s="68">
        <f>IFERROR(CHP_PASTI!J18/1000,"")</f>
        <v>0.22437499999999999</v>
      </c>
      <c r="H7" s="68">
        <f>IFERROR(CHP_PASTI!K18/1000,"")</f>
        <v>0.22437499999999999</v>
      </c>
      <c r="I7" s="68">
        <f>IFERROR(CHP_PASTI!L18/1000,"")</f>
        <v>0.22437499999999999</v>
      </c>
      <c r="J7" s="68">
        <f>IFERROR(CHP_PASTI!M18/1000,"")</f>
        <v>0.04</v>
      </c>
      <c r="K7" s="68">
        <f>IFERROR(CHP_PASTI!N18/1000,"")</f>
        <v>3.3249999999999998E-3</v>
      </c>
      <c r="L7" s="68" t="str">
        <f>IFERROR(CHP_PASTI!O18/1000,"")</f>
        <v/>
      </c>
      <c r="N7" t="str">
        <f>CHP_CapBnd!F18</f>
        <v>AT</v>
      </c>
      <c r="O7" t="str">
        <f>CHP_CapBnd!G18</f>
        <v>CAP_BND</v>
      </c>
      <c r="P7" t="str">
        <f>CHP_CapBnd!H18</f>
        <v>ECHP_naturalgas_thermal</v>
      </c>
      <c r="Q7" s="78" t="s">
        <v>176</v>
      </c>
      <c r="R7" s="68">
        <f t="shared" si="6"/>
        <v>0.9053000000000001</v>
      </c>
      <c r="S7" s="68">
        <f t="shared" si="2"/>
        <v>0.51872499999999988</v>
      </c>
      <c r="T7" s="68" t="str">
        <f t="shared" si="3"/>
        <v/>
      </c>
      <c r="W7" s="68">
        <f>IFERROR(CHP_CapBnd!I18/1000,"")</f>
        <v>0.9053000000000001</v>
      </c>
      <c r="X7" s="68">
        <f>IFERROR(CHP_CapBnd!J18/1000,"")</f>
        <v>0.51872499999999988</v>
      </c>
      <c r="Y7" s="68">
        <f>IFERROR(CHP_CapBnd!K18/1000,"")</f>
        <v>0.51352500000000001</v>
      </c>
      <c r="AA7" s="68">
        <f t="shared" si="4"/>
        <v>3.2199999999999895E-2</v>
      </c>
      <c r="AB7" s="68">
        <f t="shared" si="5"/>
        <v>0.42210000000000014</v>
      </c>
      <c r="AC7" s="68">
        <f t="shared" ref="AC7:AC14" si="7">X7+IF(ISNUMBER(L7),L7,0)-Y7</f>
        <v>5.1999999999998714E-3</v>
      </c>
    </row>
    <row r="8" spans="1:29">
      <c r="A8" s="76"/>
      <c r="B8" t="str">
        <f>CHP_PASTI!F22</f>
        <v>AT</v>
      </c>
      <c r="C8" t="str">
        <f>CHP_PASTI!G22</f>
        <v>PASTI</v>
      </c>
      <c r="D8" t="str">
        <f>CHP_PASTI!H22</f>
        <v>ECHP_LFO_thermal</v>
      </c>
      <c r="E8" s="78">
        <v>1</v>
      </c>
      <c r="F8" s="68">
        <f>IFERROR(CHP_PASTI!I22/1000,"")</f>
        <v>6.0133249999999999E-3</v>
      </c>
      <c r="G8" s="68">
        <f>IFERROR(CHP_PASTI!J22/1000,"")</f>
        <v>6.0133249999999999E-3</v>
      </c>
      <c r="H8" s="68">
        <f>IFERROR(CHP_PASTI!K22/1000,"")</f>
        <v>6.0133249999999999E-3</v>
      </c>
      <c r="I8" s="68">
        <f>IFERROR(CHP_PASTI!L22/1000,"")</f>
        <v>6.0133249999999999E-3</v>
      </c>
      <c r="J8" s="68" t="str">
        <f>IFERROR(CHP_PASTI!M22/1000,"")</f>
        <v/>
      </c>
      <c r="K8" s="68" t="str">
        <f>IFERROR(CHP_PASTI!N22/1000,"")</f>
        <v/>
      </c>
      <c r="L8" s="68" t="str">
        <f>IFERROR(CHP_PASTI!O22/1000,"")</f>
        <v/>
      </c>
      <c r="N8" t="str">
        <f>CHP_CapBnd!F22</f>
        <v>AT</v>
      </c>
      <c r="O8" t="str">
        <f>CHP_CapBnd!G22</f>
        <v>CAP_BND</v>
      </c>
      <c r="P8" t="str">
        <f>CHP_CapBnd!H22</f>
        <v>ECHP_LFO_thermal</v>
      </c>
      <c r="Q8" s="78" t="s">
        <v>176</v>
      </c>
      <c r="R8" s="68" t="str">
        <f t="shared" si="6"/>
        <v/>
      </c>
      <c r="S8" s="68" t="str">
        <f t="shared" si="2"/>
        <v/>
      </c>
      <c r="T8" s="68" t="str">
        <f t="shared" si="3"/>
        <v/>
      </c>
      <c r="W8" s="68">
        <f>IFERROR(CHP_CapBnd!I22/1000,"")</f>
        <v>2.10533E-2</v>
      </c>
      <c r="X8" s="68">
        <f>IFERROR(CHP_CapBnd!J22/1000,"")</f>
        <v>1.6313299999999999E-2</v>
      </c>
      <c r="Y8" s="68">
        <f>IFERROR(CHP_CapBnd!K22/1000,"")</f>
        <v>1.52E-2</v>
      </c>
      <c r="AA8" s="68">
        <f t="shared" si="4"/>
        <v>2.9999999999999992E-3</v>
      </c>
      <c r="AB8" s="68">
        <f t="shared" si="5"/>
        <v>7.7400000000000004E-3</v>
      </c>
      <c r="AC8" s="68">
        <f t="shared" si="7"/>
        <v>1.1132999999999994E-3</v>
      </c>
    </row>
    <row r="9" spans="1:29">
      <c r="A9" s="76"/>
      <c r="B9" t="str">
        <f>CHP_PASTI!F23</f>
        <v>AT</v>
      </c>
      <c r="C9" t="str">
        <f>CHP_PASTI!G23</f>
        <v>PASTI</v>
      </c>
      <c r="D9" t="str">
        <f>CHP_PASTI!H23</f>
        <v>ECHP_HFO_thermal</v>
      </c>
      <c r="E9" s="78">
        <v>1</v>
      </c>
      <c r="F9" s="68">
        <f>IFERROR(CHP_PASTI!I23/1000,"")</f>
        <v>6.6324999999999995E-2</v>
      </c>
      <c r="G9" s="68">
        <f>IFERROR(CHP_PASTI!J23/1000,"")</f>
        <v>6.6324999999999995E-2</v>
      </c>
      <c r="H9" s="68">
        <f>IFERROR(CHP_PASTI!K23/1000,"")</f>
        <v>6.6324999999999995E-2</v>
      </c>
      <c r="I9" s="68">
        <f>IFERROR(CHP_PASTI!L23/1000,"")</f>
        <v>6.6324999999999995E-2</v>
      </c>
      <c r="J9" s="68" t="str">
        <f>IFERROR(CHP_PASTI!M23/1000,"")</f>
        <v/>
      </c>
      <c r="K9" s="68" t="str">
        <f>IFERROR(CHP_PASTI!N23/1000,"")</f>
        <v/>
      </c>
      <c r="L9" s="68" t="str">
        <f>IFERROR(CHP_PASTI!O23/1000,"")</f>
        <v/>
      </c>
      <c r="N9" t="str">
        <f>CHP_CapBnd!F23</f>
        <v>AT</v>
      </c>
      <c r="O9" t="str">
        <f>CHP_CapBnd!G23</f>
        <v>CAP_BND</v>
      </c>
      <c r="P9" t="str">
        <f>CHP_CapBnd!H23</f>
        <v>ECHP_HFO_thermal</v>
      </c>
      <c r="Q9" s="78" t="s">
        <v>176</v>
      </c>
      <c r="R9" s="68">
        <f t="shared" si="6"/>
        <v>0.20959999999999998</v>
      </c>
      <c r="S9" s="68">
        <f t="shared" si="2"/>
        <v>0.1736</v>
      </c>
      <c r="T9" s="68">
        <f t="shared" si="3"/>
        <v>0.11540000000000002</v>
      </c>
      <c r="W9" s="68">
        <f>IFERROR(CHP_CapBnd!I23/1000,"")</f>
        <v>0.20959999999999998</v>
      </c>
      <c r="X9" s="68">
        <f>IFERROR(CHP_CapBnd!J23/1000,"")</f>
        <v>0.1736</v>
      </c>
      <c r="Y9" s="68">
        <f>IFERROR(CHP_CapBnd!K23/1000,"")</f>
        <v>0.11540000000000002</v>
      </c>
      <c r="AA9" s="68">
        <f t="shared" si="4"/>
        <v>5.57E-2</v>
      </c>
      <c r="AB9" s="68">
        <f t="shared" si="5"/>
        <v>9.1699999999999976E-2</v>
      </c>
      <c r="AC9" s="68">
        <f t="shared" si="7"/>
        <v>5.8199999999999988E-2</v>
      </c>
    </row>
    <row r="10" spans="1:29">
      <c r="A10" s="76"/>
      <c r="B10" t="str">
        <f>CHP_PASTI!F24</f>
        <v>AT</v>
      </c>
      <c r="C10" t="str">
        <f>CHP_PASTI!G24</f>
        <v>PASTI</v>
      </c>
      <c r="D10" t="str">
        <f>CHP_PASTI!H24</f>
        <v>ECHP_biomass_thermal</v>
      </c>
      <c r="E10" s="78">
        <v>1</v>
      </c>
      <c r="F10" s="68">
        <f>IFERROR(CHP_PASTI!I24/1000,"")</f>
        <v>3.7199187500000001E-2</v>
      </c>
      <c r="G10" s="68">
        <f>IFERROR(CHP_PASTI!J24/1000,"")</f>
        <v>3.7199187500000001E-2</v>
      </c>
      <c r="H10" s="68">
        <f>IFERROR(CHP_PASTI!K24/1000,"")</f>
        <v>3.7199187500000001E-2</v>
      </c>
      <c r="I10" s="68">
        <f>IFERROR(CHP_PASTI!L24/1000,"")</f>
        <v>3.7199187500000001E-2</v>
      </c>
      <c r="J10" s="68">
        <f>IFERROR(CHP_PASTI!M24/1000,"")</f>
        <v>0.28329774999999996</v>
      </c>
      <c r="K10" s="68">
        <f>IFERROR(CHP_PASTI!N24/1000,"")</f>
        <v>8.0299999999999996E-2</v>
      </c>
      <c r="L10" s="68" t="str">
        <f>IFERROR(CHP_PASTI!O24/1000,"")</f>
        <v/>
      </c>
      <c r="N10" t="str">
        <f>CHP_CapBnd!F24</f>
        <v>AT</v>
      </c>
      <c r="O10" t="str">
        <f>CHP_CapBnd!G24</f>
        <v>CAP_BND</v>
      </c>
      <c r="P10" t="str">
        <f>CHP_CapBnd!H24</f>
        <v>ECHP_biomass_thermal</v>
      </c>
      <c r="Q10" s="78" t="s">
        <v>176</v>
      </c>
      <c r="R10" s="68">
        <f t="shared" si="6"/>
        <v>0.38341449999999999</v>
      </c>
      <c r="S10" s="68">
        <f t="shared" si="2"/>
        <v>0.44271450000000001</v>
      </c>
      <c r="T10" s="68" t="str">
        <f t="shared" si="3"/>
        <v/>
      </c>
      <c r="W10" s="68">
        <f>IFERROR(CHP_CapBnd!I24/1000,"")</f>
        <v>0.38341449999999999</v>
      </c>
      <c r="X10" s="68">
        <f>IFERROR(CHP_CapBnd!J24/1000,"")</f>
        <v>0.44271450000000001</v>
      </c>
      <c r="Y10" s="68">
        <f>IFERROR(CHP_CapBnd!K24/1000,"")</f>
        <v>0.44271450000000001</v>
      </c>
      <c r="AA10" s="68">
        <f t="shared" si="4"/>
        <v>4.8679999999999946E-2</v>
      </c>
      <c r="AB10" s="68">
        <f t="shared" si="5"/>
        <v>6.9679999999999964E-2</v>
      </c>
      <c r="AC10" s="68">
        <f t="shared" si="7"/>
        <v>0</v>
      </c>
    </row>
    <row r="11" spans="1:29">
      <c r="A11" s="76"/>
      <c r="B11" t="str">
        <f>CHP_PASTI!F26</f>
        <v>BE</v>
      </c>
      <c r="C11" t="str">
        <f>CHP_PASTI!G26</f>
        <v>PASTI</v>
      </c>
      <c r="D11" t="str">
        <f>CHP_PASTI!H26</f>
        <v>ECHP_coal_thermal</v>
      </c>
      <c r="E11" s="78">
        <v>1</v>
      </c>
      <c r="F11" s="68">
        <f>IFERROR(CHP_PASTI!I26/1000,"")</f>
        <v>0.14683750000000001</v>
      </c>
      <c r="G11" s="68">
        <f>IFERROR(CHP_PASTI!J26/1000,"")</f>
        <v>0.14683750000000001</v>
      </c>
      <c r="H11" s="68">
        <f>IFERROR(CHP_PASTI!K26/1000,"")</f>
        <v>0.14683750000000001</v>
      </c>
      <c r="I11" s="68">
        <f>IFERROR(CHP_PASTI!L26/1000,"")</f>
        <v>0.14683750000000001</v>
      </c>
      <c r="J11" s="68" t="str">
        <f>IFERROR(CHP_PASTI!M26/1000,"")</f>
        <v/>
      </c>
      <c r="K11" s="68" t="str">
        <f>IFERROR(CHP_PASTI!N26/1000,"")</f>
        <v/>
      </c>
      <c r="L11" s="68" t="str">
        <f>IFERROR(CHP_PASTI!O26/1000,"")</f>
        <v/>
      </c>
      <c r="N11" t="str">
        <f>CHP_CapBnd!F26</f>
        <v>BE</v>
      </c>
      <c r="O11" t="str">
        <f>CHP_CapBnd!G26</f>
        <v>CAP_BND</v>
      </c>
      <c r="P11" t="str">
        <f>CHP_CapBnd!H26</f>
        <v>ECHP_coal_thermal</v>
      </c>
      <c r="Q11" s="78" t="s">
        <v>176</v>
      </c>
      <c r="R11" s="68">
        <f t="shared" si="6"/>
        <v>1.7849999999999998E-2</v>
      </c>
      <c r="S11" s="68">
        <f t="shared" si="2"/>
        <v>1.7849999999999998E-2</v>
      </c>
      <c r="T11" s="68" t="str">
        <f t="shared" si="3"/>
        <v/>
      </c>
      <c r="W11" s="68">
        <f>IFERROR(CHP_CapBnd!I26/1000,"")</f>
        <v>1.7849999999999998E-2</v>
      </c>
      <c r="X11" s="68">
        <f>IFERROR(CHP_CapBnd!J26/1000,"")</f>
        <v>1.7849999999999998E-2</v>
      </c>
      <c r="Y11" s="68">
        <f>IFERROR(CHP_CapBnd!K26/1000,"")</f>
        <v>1.7849999999999998E-2</v>
      </c>
      <c r="AA11" s="68">
        <f t="shared" si="4"/>
        <v>0.56950000000000001</v>
      </c>
      <c r="AB11" s="68">
        <f t="shared" si="5"/>
        <v>0.56950000000000001</v>
      </c>
      <c r="AC11" s="68">
        <f t="shared" si="7"/>
        <v>0</v>
      </c>
    </row>
    <row r="12" spans="1:29">
      <c r="A12" s="76"/>
      <c r="B12" t="str">
        <f>CHP_PASTI!F30</f>
        <v>BE</v>
      </c>
      <c r="C12" t="str">
        <f>CHP_PASTI!G30</f>
        <v>PASTI</v>
      </c>
      <c r="D12" t="str">
        <f>CHP_PASTI!H30</f>
        <v>ECHP_lignite_thermal</v>
      </c>
      <c r="E12" s="78">
        <v>1</v>
      </c>
      <c r="F12" s="68" t="str">
        <f>IFERROR(CHP_PASTI!I30/1000,"")</f>
        <v/>
      </c>
      <c r="G12" s="68" t="str">
        <f>IFERROR(CHP_PASTI!J30/1000,"")</f>
        <v/>
      </c>
      <c r="H12" s="68" t="str">
        <f>IFERROR(CHP_PASTI!K30/1000,"")</f>
        <v/>
      </c>
      <c r="I12" s="68" t="str">
        <f>IFERROR(CHP_PASTI!L30/1000,"")</f>
        <v/>
      </c>
      <c r="J12" s="68" t="str">
        <f>IFERROR(CHP_PASTI!M30/1000,"")</f>
        <v/>
      </c>
      <c r="K12" s="68" t="str">
        <f>IFERROR(CHP_PASTI!N30/1000,"")</f>
        <v/>
      </c>
      <c r="L12" s="68" t="str">
        <f>IFERROR(CHP_PASTI!O30/1000,"")</f>
        <v/>
      </c>
      <c r="N12" t="str">
        <f>CHP_CapBnd!F30</f>
        <v>BE</v>
      </c>
      <c r="O12" t="str">
        <f>CHP_CapBnd!G30</f>
        <v>CAP_BND</v>
      </c>
      <c r="P12" t="str">
        <f>CHP_CapBnd!H30</f>
        <v>ECHP_lignite_thermal</v>
      </c>
      <c r="Q12" s="78" t="s">
        <v>176</v>
      </c>
      <c r="R12" s="68" t="str">
        <f t="shared" si="6"/>
        <v/>
      </c>
      <c r="S12" s="68" t="str">
        <f t="shared" si="2"/>
        <v/>
      </c>
      <c r="T12" s="68" t="str">
        <f t="shared" si="3"/>
        <v/>
      </c>
      <c r="W12" s="68">
        <f>IFERROR(CHP_CapBnd!I30/1000,"")</f>
        <v>0</v>
      </c>
      <c r="X12" s="68">
        <f>IFERROR(CHP_CapBnd!J30/1000,"")</f>
        <v>0</v>
      </c>
      <c r="Y12" s="68">
        <f>IFERROR(CHP_CapBnd!K30/1000,"")</f>
        <v>0</v>
      </c>
      <c r="AA12" s="68">
        <f t="shared" si="4"/>
        <v>0</v>
      </c>
      <c r="AB12" s="68">
        <f t="shared" si="5"/>
        <v>0</v>
      </c>
      <c r="AC12" s="68">
        <f t="shared" si="7"/>
        <v>0</v>
      </c>
    </row>
    <row r="13" spans="1:29">
      <c r="A13" s="76"/>
      <c r="B13" t="str">
        <f>CHP_PASTI!F34</f>
        <v>BE</v>
      </c>
      <c r="C13" t="str">
        <f>CHP_PASTI!G34</f>
        <v>PASTI</v>
      </c>
      <c r="D13" t="str">
        <f>CHP_PASTI!H34</f>
        <v>ECHP_naturalgas_CCGT</v>
      </c>
      <c r="E13" s="78">
        <v>1</v>
      </c>
      <c r="F13" s="68">
        <f>IFERROR(CHP_PASTI!I34/1000,"")</f>
        <v>4.7824999999999999E-2</v>
      </c>
      <c r="G13" s="68">
        <f>IFERROR(CHP_PASTI!J34/1000,"")</f>
        <v>4.7824999999999999E-2</v>
      </c>
      <c r="H13" s="68">
        <f>IFERROR(CHP_PASTI!K34/1000,"")</f>
        <v>4.7824999999999999E-2</v>
      </c>
      <c r="I13" s="68">
        <f>IFERROR(CHP_PASTI!L34/1000,"")</f>
        <v>4.7824999999999999E-2</v>
      </c>
      <c r="J13" s="68">
        <f>IFERROR(CHP_PASTI!M34/1000,"")</f>
        <v>0.52800000000000002</v>
      </c>
      <c r="K13" s="68">
        <f>IFERROR(CHP_PASTI!N34/1000,"")</f>
        <v>0.40200000000000002</v>
      </c>
      <c r="L13" s="68" t="str">
        <f>IFERROR(CHP_PASTI!O34/1000,"")</f>
        <v/>
      </c>
      <c r="N13" t="str">
        <f>CHP_CapBnd!F34</f>
        <v>BE</v>
      </c>
      <c r="O13" t="str">
        <f>CHP_CapBnd!G34</f>
        <v>CAP_BND</v>
      </c>
      <c r="P13" t="str">
        <f>CHP_CapBnd!H34</f>
        <v>ECHP_naturalgas_CCGT</v>
      </c>
      <c r="Q13" s="78" t="s">
        <v>176</v>
      </c>
      <c r="R13" s="68" t="str">
        <f t="shared" si="6"/>
        <v/>
      </c>
      <c r="S13" s="68" t="str">
        <f t="shared" si="2"/>
        <v/>
      </c>
      <c r="T13" s="68" t="str">
        <f t="shared" si="3"/>
        <v/>
      </c>
      <c r="W13" s="68">
        <f>IFERROR(CHP_CapBnd!I34/1000,"")</f>
        <v>0.71929999999999994</v>
      </c>
      <c r="X13" s="68">
        <f>IFERROR(CHP_CapBnd!J34/1000,"")</f>
        <v>1.1213</v>
      </c>
      <c r="Y13" s="68">
        <f>IFERROR(CHP_CapBnd!K34/1000,"")</f>
        <v>1.1213</v>
      </c>
      <c r="AA13" s="68">
        <f t="shared" si="4"/>
        <v>0</v>
      </c>
      <c r="AB13" s="68">
        <f t="shared" si="5"/>
        <v>0</v>
      </c>
      <c r="AC13" s="68">
        <f t="shared" si="7"/>
        <v>0</v>
      </c>
    </row>
    <row r="14" spans="1:29">
      <c r="A14" s="76"/>
      <c r="B14" t="str">
        <f>CHP_PASTI!F35</f>
        <v>BE</v>
      </c>
      <c r="C14" t="str">
        <f>CHP_PASTI!G35</f>
        <v>PASTI</v>
      </c>
      <c r="D14" t="str">
        <f>CHP_PASTI!H35</f>
        <v>ECHP_naturalgas_OCGT</v>
      </c>
      <c r="E14" s="78">
        <v>1</v>
      </c>
      <c r="F14" s="68">
        <f>IFERROR(CHP_PASTI!I35/1000,"")</f>
        <v>7.1874999999999994E-2</v>
      </c>
      <c r="G14" s="68">
        <f>IFERROR(CHP_PASTI!J35/1000,"")</f>
        <v>7.1874999999999994E-2</v>
      </c>
      <c r="H14" s="68">
        <f>IFERROR(CHP_PASTI!K35/1000,"")</f>
        <v>7.1874999999999994E-2</v>
      </c>
      <c r="I14" s="68">
        <f>IFERROR(CHP_PASTI!L35/1000,"")</f>
        <v>7.1874999999999994E-2</v>
      </c>
      <c r="J14" s="68">
        <f>IFERROR(CHP_PASTI!M35/1000,"")</f>
        <v>0.60053299999999998</v>
      </c>
      <c r="K14" s="68" t="str">
        <f>IFERROR(CHP_PASTI!N35/1000,"")</f>
        <v/>
      </c>
      <c r="L14" s="68" t="str">
        <f>IFERROR(CHP_PASTI!O35/1000,"")</f>
        <v/>
      </c>
      <c r="N14" t="str">
        <f>CHP_CapBnd!F35</f>
        <v>BE</v>
      </c>
      <c r="O14" t="str">
        <f>CHP_CapBnd!G35</f>
        <v>CAP_BND</v>
      </c>
      <c r="P14" t="str">
        <f>CHP_CapBnd!H35</f>
        <v>ECHP_naturalgas_OCGT</v>
      </c>
      <c r="Q14" s="78" t="s">
        <v>176</v>
      </c>
      <c r="R14" s="68" t="str">
        <f t="shared" si="6"/>
        <v/>
      </c>
      <c r="S14" s="68" t="str">
        <f t="shared" si="2"/>
        <v/>
      </c>
      <c r="T14" s="68" t="str">
        <f t="shared" si="3"/>
        <v/>
      </c>
      <c r="W14" s="68">
        <f>IFERROR(CHP_CapBnd!I35/1000,"")</f>
        <v>0.88803300000000018</v>
      </c>
      <c r="X14" s="68">
        <f>IFERROR(CHP_CapBnd!J35/1000,"")</f>
        <v>0.88803300000000018</v>
      </c>
      <c r="Y14" s="68">
        <f>IFERROR(CHP_CapBnd!K35/1000,"")</f>
        <v>0.88803300000000018</v>
      </c>
      <c r="AA14" s="68">
        <f t="shared" si="4"/>
        <v>0</v>
      </c>
      <c r="AB14" s="68">
        <f t="shared" si="5"/>
        <v>0</v>
      </c>
      <c r="AC14" s="68">
        <f t="shared" si="7"/>
        <v>0</v>
      </c>
    </row>
    <row r="15" spans="1:29">
      <c r="A15" s="76"/>
      <c r="B15" t="str">
        <f>CHP_PASTI!F36</f>
        <v>BE</v>
      </c>
      <c r="C15" t="str">
        <f>CHP_PASTI!G36</f>
        <v>PASTI</v>
      </c>
      <c r="D15" t="str">
        <f>CHP_PASTI!H36</f>
        <v>ECHP_naturalgas_thermal</v>
      </c>
      <c r="E15" s="78">
        <v>1</v>
      </c>
      <c r="F15" s="68">
        <f>IFERROR(CHP_PASTI!I36/1000,"")</f>
        <v>0.12662499999999999</v>
      </c>
      <c r="G15" s="68">
        <f>IFERROR(CHP_PASTI!J36/1000,"")</f>
        <v>0.12662499999999999</v>
      </c>
      <c r="H15" s="68">
        <f>IFERROR(CHP_PASTI!K36/1000,"")</f>
        <v>0.12662499999999999</v>
      </c>
      <c r="I15" s="68">
        <f>IFERROR(CHP_PASTI!L36/1000,"")</f>
        <v>0.12662499999999999</v>
      </c>
      <c r="J15" s="68">
        <f>IFERROR(CHP_PASTI!M36/1000,"")</f>
        <v>6.3799999999999996E-2</v>
      </c>
      <c r="K15" s="68">
        <f>IFERROR(CHP_PASTI!N36/1000,"")</f>
        <v>5.8000000000000005E-3</v>
      </c>
      <c r="L15" s="68" t="str">
        <f>IFERROR(CHP_PASTI!O36/1000,"")</f>
        <v/>
      </c>
      <c r="N15" t="str">
        <f>CHP_CapBnd!F36</f>
        <v>BE</v>
      </c>
      <c r="O15" t="str">
        <f>CHP_CapBnd!G36</f>
        <v>CAP_BND</v>
      </c>
      <c r="P15" t="str">
        <f>CHP_CapBnd!H36</f>
        <v>ECHP_naturalgas_thermal</v>
      </c>
      <c r="Q15" s="78" t="s">
        <v>176</v>
      </c>
      <c r="R15" s="68">
        <f t="shared" si="6"/>
        <v>0.52479999999999993</v>
      </c>
      <c r="S15" s="68">
        <f t="shared" si="2"/>
        <v>0.24880000000000002</v>
      </c>
      <c r="T15" s="68">
        <f t="shared" si="3"/>
        <v>0.20279999999999998</v>
      </c>
      <c r="W15" s="68">
        <f>IFERROR(CHP_CapBnd!I36/1000,"")</f>
        <v>0.52479999999999993</v>
      </c>
      <c r="X15" s="68">
        <f>IFERROR(CHP_CapBnd!J36/1000,"")</f>
        <v>0.24880000000000002</v>
      </c>
      <c r="Y15" s="68">
        <f>IFERROR(CHP_CapBnd!K36/1000,"")</f>
        <v>0.20279999999999998</v>
      </c>
      <c r="AA15" s="68">
        <f t="shared" si="4"/>
        <v>4.5499999999999985E-2</v>
      </c>
      <c r="AB15" s="68">
        <f t="shared" si="5"/>
        <v>0.32729999999999992</v>
      </c>
      <c r="AC15" s="68">
        <f t="shared" ref="AC15:AC67" si="8">SUM(F15:L15)-Y15</f>
        <v>0.37329999999999997</v>
      </c>
    </row>
    <row r="16" spans="1:29">
      <c r="A16" s="76"/>
      <c r="B16" t="str">
        <f>CHP_PASTI!F40</f>
        <v>BE</v>
      </c>
      <c r="C16" t="str">
        <f>CHP_PASTI!G40</f>
        <v>PASTI</v>
      </c>
      <c r="D16" t="str">
        <f>CHP_PASTI!H40</f>
        <v>ECHP_LFO_thermal</v>
      </c>
      <c r="E16" s="78">
        <v>1</v>
      </c>
      <c r="F16" s="68">
        <f>IFERROR(CHP_PASTI!I40/1000,"")</f>
        <v>6.053750000000001E-3</v>
      </c>
      <c r="G16" s="68">
        <f>IFERROR(CHP_PASTI!J40/1000,"")</f>
        <v>6.053750000000001E-3</v>
      </c>
      <c r="H16" s="68">
        <f>IFERROR(CHP_PASTI!K40/1000,"")</f>
        <v>6.053750000000001E-3</v>
      </c>
      <c r="I16" s="68">
        <f>IFERROR(CHP_PASTI!L40/1000,"")</f>
        <v>6.053750000000001E-3</v>
      </c>
      <c r="J16" s="68">
        <f>IFERROR(CHP_PASTI!M40/1000,"")</f>
        <v>3.5450000000000004E-3</v>
      </c>
      <c r="K16" s="68" t="str">
        <f>IFERROR(CHP_PASTI!N40/1000,"")</f>
        <v/>
      </c>
      <c r="L16" s="68" t="str">
        <f>IFERROR(CHP_PASTI!O40/1000,"")</f>
        <v/>
      </c>
      <c r="N16" t="str">
        <f>CHP_CapBnd!F40</f>
        <v>BE</v>
      </c>
      <c r="O16" t="str">
        <f>CHP_CapBnd!G40</f>
        <v>CAP_BND</v>
      </c>
      <c r="P16" t="str">
        <f>CHP_CapBnd!H40</f>
        <v>ECHP_LFO_thermal</v>
      </c>
      <c r="Q16" s="78" t="s">
        <v>176</v>
      </c>
      <c r="R16" s="68" t="str">
        <f t="shared" si="6"/>
        <v/>
      </c>
      <c r="S16" s="68">
        <f t="shared" si="2"/>
        <v>4.0999999999999995E-3</v>
      </c>
      <c r="T16" s="68">
        <f t="shared" si="3"/>
        <v>3.5449999999999995E-3</v>
      </c>
      <c r="W16" s="68">
        <f>IFERROR(CHP_CapBnd!I40/1000,"")</f>
        <v>1.9654999999999999E-2</v>
      </c>
      <c r="X16" s="68">
        <f>IFERROR(CHP_CapBnd!J40/1000,"")</f>
        <v>4.0999999999999995E-3</v>
      </c>
      <c r="Y16" s="68">
        <f>IFERROR(CHP_CapBnd!K40/1000,"")</f>
        <v>3.5449999999999995E-3</v>
      </c>
      <c r="AA16" s="68">
        <f t="shared" si="4"/>
        <v>8.1050000000000046E-3</v>
      </c>
      <c r="AB16" s="68">
        <f t="shared" si="5"/>
        <v>2.3660000000000004E-2</v>
      </c>
      <c r="AC16" s="68">
        <f t="shared" si="8"/>
        <v>2.4215000000000004E-2</v>
      </c>
    </row>
    <row r="17" spans="1:29">
      <c r="A17" s="76"/>
      <c r="B17" t="str">
        <f>CHP_PASTI!F41</f>
        <v>BE</v>
      </c>
      <c r="C17" t="str">
        <f>CHP_PASTI!G41</f>
        <v>PASTI</v>
      </c>
      <c r="D17" t="str">
        <f>CHP_PASTI!H41</f>
        <v>ECHP_HFO_thermal</v>
      </c>
      <c r="E17" s="78">
        <v>1</v>
      </c>
      <c r="F17" s="68">
        <f>IFERROR(CHP_PASTI!I41/1000,"")</f>
        <v>3.4508749999999998E-2</v>
      </c>
      <c r="G17" s="68">
        <f>IFERROR(CHP_PASTI!J41/1000,"")</f>
        <v>3.4508749999999998E-2</v>
      </c>
      <c r="H17" s="68">
        <f>IFERROR(CHP_PASTI!K41/1000,"")</f>
        <v>3.4508749999999998E-2</v>
      </c>
      <c r="I17" s="68">
        <f>IFERROR(CHP_PASTI!L41/1000,"")</f>
        <v>3.4508749999999998E-2</v>
      </c>
      <c r="J17" s="68">
        <f>IFERROR(CHP_PASTI!M41/1000,"")</f>
        <v>2.8000000000000001E-2</v>
      </c>
      <c r="K17" s="68" t="str">
        <f>IFERROR(CHP_PASTI!N41/1000,"")</f>
        <v/>
      </c>
      <c r="L17" s="68" t="str">
        <f>IFERROR(CHP_PASTI!O41/1000,"")</f>
        <v/>
      </c>
      <c r="N17" t="str">
        <f>CHP_CapBnd!F41</f>
        <v>BE</v>
      </c>
      <c r="O17" t="str">
        <f>CHP_CapBnd!G41</f>
        <v>CAP_BND</v>
      </c>
      <c r="P17" t="str">
        <f>CHP_CapBnd!H41</f>
        <v>ECHP_HFO_thermal</v>
      </c>
      <c r="Q17" s="78" t="s">
        <v>176</v>
      </c>
      <c r="R17" s="68">
        <f t="shared" si="6"/>
        <v>6.88E-2</v>
      </c>
      <c r="S17" s="68">
        <f t="shared" si="2"/>
        <v>6.88E-2</v>
      </c>
      <c r="T17" s="68">
        <f t="shared" si="3"/>
        <v>6.5739999999999993E-2</v>
      </c>
      <c r="W17" s="68">
        <f>IFERROR(CHP_CapBnd!I41/1000,"")</f>
        <v>6.88E-2</v>
      </c>
      <c r="X17" s="68">
        <f>IFERROR(CHP_CapBnd!J41/1000,"")</f>
        <v>6.88E-2</v>
      </c>
      <c r="Y17" s="68">
        <f>IFERROR(CHP_CapBnd!K41/1000,"")</f>
        <v>6.5739999999999993E-2</v>
      </c>
      <c r="AA17" s="68">
        <f t="shared" si="4"/>
        <v>9.7234999999999988E-2</v>
      </c>
      <c r="AB17" s="68">
        <f t="shared" si="5"/>
        <v>9.7234999999999988E-2</v>
      </c>
      <c r="AC17" s="68">
        <f t="shared" si="8"/>
        <v>0.100295</v>
      </c>
    </row>
    <row r="18" spans="1:29">
      <c r="A18" s="76"/>
      <c r="B18" t="str">
        <f>CHP_PASTI!F42</f>
        <v>BE</v>
      </c>
      <c r="C18" t="str">
        <f>CHP_PASTI!G42</f>
        <v>PASTI</v>
      </c>
      <c r="D18" t="str">
        <f>CHP_PASTI!H42</f>
        <v>ECHP_biomass_thermal</v>
      </c>
      <c r="E18" s="78">
        <v>1</v>
      </c>
      <c r="F18" s="68">
        <f>IFERROR(CHP_PASTI!I42/1000,"")</f>
        <v>1.8550000000000001E-2</v>
      </c>
      <c r="G18" s="68">
        <f>IFERROR(CHP_PASTI!J42/1000,"")</f>
        <v>1.8550000000000001E-2</v>
      </c>
      <c r="H18" s="68">
        <f>IFERROR(CHP_PASTI!K42/1000,"")</f>
        <v>1.8550000000000001E-2</v>
      </c>
      <c r="I18" s="68">
        <f>IFERROR(CHP_PASTI!L42/1000,"")</f>
        <v>1.8550000000000001E-2</v>
      </c>
      <c r="J18" s="68">
        <f>IFERROR(CHP_PASTI!M42/1000,"")</f>
        <v>0.21803999999999998</v>
      </c>
      <c r="K18" s="68">
        <f>IFERROR(CHP_PASTI!N42/1000,"")</f>
        <v>7.46E-2</v>
      </c>
      <c r="L18" s="68">
        <f>IFERROR(CHP_PASTI!O42/1000,"")</f>
        <v>4.2000000000000004E-5</v>
      </c>
      <c r="N18" t="str">
        <f>CHP_CapBnd!F42</f>
        <v>BE</v>
      </c>
      <c r="O18" t="str">
        <f>CHP_CapBnd!G42</f>
        <v>CAP_BND</v>
      </c>
      <c r="P18" t="str">
        <f>CHP_CapBnd!H42</f>
        <v>ECHP_biomass_thermal</v>
      </c>
      <c r="Q18" s="78" t="s">
        <v>176</v>
      </c>
      <c r="R18" s="68" t="str">
        <f t="shared" si="6"/>
        <v/>
      </c>
      <c r="S18" s="68" t="str">
        <f t="shared" si="2"/>
        <v/>
      </c>
      <c r="T18" s="68" t="str">
        <f t="shared" si="3"/>
        <v/>
      </c>
      <c r="W18" s="68">
        <f>IFERROR(CHP_CapBnd!I42/1000,"")</f>
        <v>0.29224</v>
      </c>
      <c r="X18" s="68">
        <f>IFERROR(CHP_CapBnd!J42/1000,"")</f>
        <v>0.36684000000000005</v>
      </c>
      <c r="Y18" s="68">
        <f>IFERROR(CHP_CapBnd!K42/1000,"")</f>
        <v>0.36688199999999999</v>
      </c>
      <c r="AA18" s="68">
        <f t="shared" si="4"/>
        <v>0</v>
      </c>
      <c r="AB18" s="68">
        <f t="shared" si="5"/>
        <v>0</v>
      </c>
      <c r="AC18" s="68">
        <f t="shared" si="8"/>
        <v>0</v>
      </c>
    </row>
    <row r="19" spans="1:29">
      <c r="A19" s="76"/>
      <c r="B19" t="str">
        <f>CHP_PASTI!F44</f>
        <v>BG</v>
      </c>
      <c r="C19" t="str">
        <f>CHP_PASTI!G44</f>
        <v>PASTI</v>
      </c>
      <c r="D19" t="str">
        <f>CHP_PASTI!H44</f>
        <v>ECHP_coal_thermal</v>
      </c>
      <c r="E19" s="78">
        <v>1</v>
      </c>
      <c r="F19" s="68">
        <f>IFERROR(CHP_PASTI!I44/1000,"")</f>
        <v>0.3463</v>
      </c>
      <c r="G19" s="68">
        <f>IFERROR(CHP_PASTI!J44/1000,"")</f>
        <v>0.3463</v>
      </c>
      <c r="H19" s="68">
        <f>IFERROR(CHP_PASTI!K44/1000,"")</f>
        <v>0.3463</v>
      </c>
      <c r="I19" s="68">
        <f>IFERROR(CHP_PASTI!L44/1000,"")</f>
        <v>0.3463</v>
      </c>
      <c r="J19" s="68">
        <f>IFERROR(CHP_PASTI!M44/1000,"")</f>
        <v>2.7199999999999998E-2</v>
      </c>
      <c r="K19" s="68" t="str">
        <f>IFERROR(CHP_PASTI!N44/1000,"")</f>
        <v/>
      </c>
      <c r="L19" s="68" t="str">
        <f>IFERROR(CHP_PASTI!O44/1000,"")</f>
        <v/>
      </c>
      <c r="N19" t="str">
        <f>CHP_CapBnd!F44</f>
        <v>BG</v>
      </c>
      <c r="O19" t="str">
        <f>CHP_CapBnd!G44</f>
        <v>CAP_BND</v>
      </c>
      <c r="P19" t="str">
        <f>CHP_CapBnd!H44</f>
        <v>ECHP_coal_thermal</v>
      </c>
      <c r="Q19" s="78" t="s">
        <v>176</v>
      </c>
      <c r="R19" s="68">
        <f t="shared" si="6"/>
        <v>1.3852</v>
      </c>
      <c r="S19" s="68">
        <f t="shared" si="2"/>
        <v>0.73920000000000008</v>
      </c>
      <c r="T19" s="68">
        <f t="shared" si="3"/>
        <v>0.73920000000000008</v>
      </c>
      <c r="W19" s="68">
        <f>IFERROR(CHP_CapBnd!I44/1000,"")</f>
        <v>1.3852</v>
      </c>
      <c r="X19" s="68">
        <f>IFERROR(CHP_CapBnd!J44/1000,"")</f>
        <v>0.73920000000000008</v>
      </c>
      <c r="Y19" s="68">
        <f>IFERROR(CHP_CapBnd!K44/1000,"")</f>
        <v>0.73920000000000008</v>
      </c>
      <c r="AA19" s="68">
        <f t="shared" si="4"/>
        <v>2.7199999999999891E-2</v>
      </c>
      <c r="AB19" s="68">
        <f t="shared" si="5"/>
        <v>0.6731999999999998</v>
      </c>
      <c r="AC19" s="68">
        <f t="shared" si="8"/>
        <v>0.6731999999999998</v>
      </c>
    </row>
    <row r="20" spans="1:29">
      <c r="A20" s="76"/>
      <c r="B20" t="str">
        <f>CHP_PASTI!F48</f>
        <v>BG</v>
      </c>
      <c r="C20" t="str">
        <f>CHP_PASTI!G48</f>
        <v>PASTI</v>
      </c>
      <c r="D20" t="str">
        <f>CHP_PASTI!H48</f>
        <v>ECHP_lignite_thermal</v>
      </c>
      <c r="E20" s="78">
        <v>1</v>
      </c>
      <c r="F20" s="68">
        <f>IFERROR(CHP_PASTI!I48/1000,"")</f>
        <v>0.13025</v>
      </c>
      <c r="G20" s="68">
        <f>IFERROR(CHP_PASTI!J48/1000,"")</f>
        <v>0.13025</v>
      </c>
      <c r="H20" s="68">
        <f>IFERROR(CHP_PASTI!K48/1000,"")</f>
        <v>0.13025</v>
      </c>
      <c r="I20" s="68">
        <f>IFERROR(CHP_PASTI!L48/1000,"")</f>
        <v>0.13025</v>
      </c>
      <c r="J20" s="68" t="str">
        <f>IFERROR(CHP_PASTI!M48/1000,"")</f>
        <v/>
      </c>
      <c r="K20" s="68" t="str">
        <f>IFERROR(CHP_PASTI!N48/1000,"")</f>
        <v/>
      </c>
      <c r="L20" s="68" t="str">
        <f>IFERROR(CHP_PASTI!O48/1000,"")</f>
        <v/>
      </c>
      <c r="N20" t="str">
        <f>CHP_CapBnd!F48</f>
        <v>BG</v>
      </c>
      <c r="O20" t="str">
        <f>CHP_CapBnd!G48</f>
        <v>CAP_BND</v>
      </c>
      <c r="P20" t="str">
        <f>CHP_CapBnd!H48</f>
        <v>ECHP_lignite_thermal</v>
      </c>
      <c r="Q20" s="78" t="s">
        <v>176</v>
      </c>
      <c r="R20" s="68">
        <f t="shared" si="6"/>
        <v>0.36099999999999999</v>
      </c>
      <c r="S20" s="68">
        <f t="shared" si="2"/>
        <v>0.29499999999999998</v>
      </c>
      <c r="T20" s="68">
        <f t="shared" si="3"/>
        <v>0.218</v>
      </c>
      <c r="W20" s="68">
        <f>IFERROR(CHP_CapBnd!I48/1000,"")</f>
        <v>0.36099999999999999</v>
      </c>
      <c r="X20" s="68">
        <f>IFERROR(CHP_CapBnd!J48/1000,"")</f>
        <v>0.29499999999999998</v>
      </c>
      <c r="Y20" s="68">
        <f>IFERROR(CHP_CapBnd!K48/1000,"")</f>
        <v>0.218</v>
      </c>
      <c r="AA20" s="68">
        <f t="shared" si="4"/>
        <v>0.16000000000000003</v>
      </c>
      <c r="AB20" s="68">
        <f t="shared" si="5"/>
        <v>0.22600000000000003</v>
      </c>
      <c r="AC20" s="68">
        <f t="shared" si="8"/>
        <v>0.30300000000000005</v>
      </c>
    </row>
    <row r="21" spans="1:29">
      <c r="A21" s="76"/>
      <c r="B21" t="str">
        <f>CHP_PASTI!F52</f>
        <v>BG</v>
      </c>
      <c r="C21" t="str">
        <f>CHP_PASTI!G52</f>
        <v>PASTI</v>
      </c>
      <c r="D21" t="str">
        <f>CHP_PASTI!H52</f>
        <v>ECHP_naturalgas_CCGT</v>
      </c>
      <c r="E21" s="78">
        <v>1</v>
      </c>
      <c r="F21" s="68" t="str">
        <f>IFERROR(CHP_PASTI!I52/1000,"")</f>
        <v/>
      </c>
      <c r="G21" s="68" t="str">
        <f>IFERROR(CHP_PASTI!J52/1000,"")</f>
        <v/>
      </c>
      <c r="H21" s="68" t="str">
        <f>IFERROR(CHP_PASTI!K52/1000,"")</f>
        <v/>
      </c>
      <c r="I21" s="68" t="str">
        <f>IFERROR(CHP_PASTI!L52/1000,"")</f>
        <v/>
      </c>
      <c r="J21" s="68" t="str">
        <f>IFERROR(CHP_PASTI!M52/1000,"")</f>
        <v/>
      </c>
      <c r="K21" s="68">
        <f>IFERROR(CHP_PASTI!N52/1000,"")</f>
        <v>4.7399999999999998E-2</v>
      </c>
      <c r="L21" s="68" t="str">
        <f>IFERROR(CHP_PASTI!O52/1000,"")</f>
        <v/>
      </c>
      <c r="N21" t="str">
        <f>CHP_CapBnd!F52</f>
        <v>BG</v>
      </c>
      <c r="O21" t="str">
        <f>CHP_CapBnd!G52</f>
        <v>CAP_BND</v>
      </c>
      <c r="P21" t="str">
        <f>CHP_CapBnd!H52</f>
        <v>ECHP_naturalgas_CCGT</v>
      </c>
      <c r="Q21" s="78" t="s">
        <v>176</v>
      </c>
      <c r="R21" s="68" t="str">
        <f t="shared" si="6"/>
        <v/>
      </c>
      <c r="S21" s="68" t="str">
        <f t="shared" si="2"/>
        <v/>
      </c>
      <c r="T21" s="68" t="str">
        <f t="shared" si="3"/>
        <v/>
      </c>
      <c r="W21" s="68">
        <f>IFERROR(CHP_CapBnd!I52/1000,"")</f>
        <v>0</v>
      </c>
      <c r="X21" s="68">
        <f>IFERROR(CHP_CapBnd!J52/1000,"")</f>
        <v>4.7399999999999998E-2</v>
      </c>
      <c r="Y21" s="68">
        <f>IFERROR(CHP_CapBnd!K52/1000,"")</f>
        <v>4.7399999999999998E-2</v>
      </c>
      <c r="AA21" s="68">
        <f t="shared" si="4"/>
        <v>0</v>
      </c>
      <c r="AB21" s="68">
        <f t="shared" si="5"/>
        <v>0</v>
      </c>
      <c r="AC21" s="68">
        <f t="shared" si="8"/>
        <v>0</v>
      </c>
    </row>
    <row r="22" spans="1:29">
      <c r="A22" s="76"/>
      <c r="B22" t="str">
        <f>CHP_PASTI!F53</f>
        <v>BG</v>
      </c>
      <c r="C22" t="str">
        <f>CHP_PASTI!G53</f>
        <v>PASTI</v>
      </c>
      <c r="D22" t="str">
        <f>CHP_PASTI!H53</f>
        <v>ECHP_naturalgas_OCGT</v>
      </c>
      <c r="E22" s="78">
        <v>1</v>
      </c>
      <c r="F22" s="68" t="str">
        <f>IFERROR(CHP_PASTI!I53/1000,"")</f>
        <v/>
      </c>
      <c r="G22" s="68" t="str">
        <f>IFERROR(CHP_PASTI!J53/1000,"")</f>
        <v/>
      </c>
      <c r="H22" s="68" t="str">
        <f>IFERROR(CHP_PASTI!K53/1000,"")</f>
        <v/>
      </c>
      <c r="I22" s="68" t="str">
        <f>IFERROR(CHP_PASTI!L53/1000,"")</f>
        <v/>
      </c>
      <c r="J22" s="68">
        <f>IFERROR(CHP_PASTI!M53/1000,"")</f>
        <v>8.6699999999999999E-2</v>
      </c>
      <c r="K22" s="68" t="str">
        <f>IFERROR(CHP_PASTI!N53/1000,"")</f>
        <v/>
      </c>
      <c r="L22" s="68" t="str">
        <f>IFERROR(CHP_PASTI!O53/1000,"")</f>
        <v/>
      </c>
      <c r="N22" t="str">
        <f>CHP_CapBnd!F53</f>
        <v>BG</v>
      </c>
      <c r="O22" t="str">
        <f>CHP_CapBnd!G53</f>
        <v>CAP_BND</v>
      </c>
      <c r="P22" t="str">
        <f>CHP_CapBnd!H53</f>
        <v>ECHP_naturalgas_OCGT</v>
      </c>
      <c r="Q22" s="78" t="s">
        <v>176</v>
      </c>
      <c r="R22" s="68" t="str">
        <f t="shared" si="6"/>
        <v/>
      </c>
      <c r="S22" s="68" t="str">
        <f t="shared" si="2"/>
        <v/>
      </c>
      <c r="T22" s="68" t="str">
        <f t="shared" si="3"/>
        <v/>
      </c>
      <c r="W22" s="68">
        <f>IFERROR(CHP_CapBnd!I53/1000,"")</f>
        <v>8.6699999999999999E-2</v>
      </c>
      <c r="X22" s="68">
        <f>IFERROR(CHP_CapBnd!J53/1000,"")</f>
        <v>8.6699999999999999E-2</v>
      </c>
      <c r="Y22" s="68">
        <f>IFERROR(CHP_CapBnd!K53/1000,"")</f>
        <v>8.6699999999999999E-2</v>
      </c>
      <c r="AA22" s="68">
        <f t="shared" si="4"/>
        <v>0</v>
      </c>
      <c r="AB22" s="68">
        <f t="shared" si="5"/>
        <v>0</v>
      </c>
      <c r="AC22" s="68">
        <f t="shared" si="8"/>
        <v>0</v>
      </c>
    </row>
    <row r="23" spans="1:29">
      <c r="A23" s="76"/>
      <c r="B23" t="str">
        <f>CHP_PASTI!F54</f>
        <v>BG</v>
      </c>
      <c r="C23" t="str">
        <f>CHP_PASTI!G54</f>
        <v>PASTI</v>
      </c>
      <c r="D23" t="str">
        <f>CHP_PASTI!H54</f>
        <v>ECHP_naturalgas_thermal</v>
      </c>
      <c r="E23" s="78">
        <v>1</v>
      </c>
      <c r="F23" s="68">
        <f>IFERROR(CHP_PASTI!I54/1000,"")</f>
        <v>0.14315</v>
      </c>
      <c r="G23" s="68">
        <f>IFERROR(CHP_PASTI!J54/1000,"")</f>
        <v>0.14315</v>
      </c>
      <c r="H23" s="68">
        <f>IFERROR(CHP_PASTI!K54/1000,"")</f>
        <v>0.14315</v>
      </c>
      <c r="I23" s="68">
        <f>IFERROR(CHP_PASTI!L54/1000,"")</f>
        <v>0.14315</v>
      </c>
      <c r="J23" s="68">
        <f>IFERROR(CHP_PASTI!M54/1000,"")</f>
        <v>2.35E-2</v>
      </c>
      <c r="K23" s="68" t="str">
        <f>IFERROR(CHP_PASTI!N54/1000,"")</f>
        <v/>
      </c>
      <c r="L23" s="68" t="str">
        <f>IFERROR(CHP_PASTI!O54/1000,"")</f>
        <v/>
      </c>
      <c r="N23" t="str">
        <f>CHP_CapBnd!F54</f>
        <v>BG</v>
      </c>
      <c r="O23" t="str">
        <f>CHP_CapBnd!G54</f>
        <v>CAP_BND</v>
      </c>
      <c r="P23" t="str">
        <f>CHP_CapBnd!H54</f>
        <v>ECHP_naturalgas_thermal</v>
      </c>
      <c r="Q23" s="78" t="s">
        <v>176</v>
      </c>
      <c r="R23" s="68">
        <f t="shared" si="6"/>
        <v>0.32900000000000001</v>
      </c>
      <c r="S23" s="68">
        <f t="shared" si="2"/>
        <v>0.32900000000000001</v>
      </c>
      <c r="T23" s="68">
        <f t="shared" si="3"/>
        <v>0.26900000000000002</v>
      </c>
      <c r="W23" s="68">
        <f>IFERROR(CHP_CapBnd!I54/1000,"")</f>
        <v>0.32900000000000001</v>
      </c>
      <c r="X23" s="68">
        <f>IFERROR(CHP_CapBnd!J54/1000,"")</f>
        <v>0.32900000000000001</v>
      </c>
      <c r="Y23" s="68">
        <f>IFERROR(CHP_CapBnd!K54/1000,"")</f>
        <v>0.26900000000000002</v>
      </c>
      <c r="AA23" s="68">
        <f t="shared" si="4"/>
        <v>0.26709999999999995</v>
      </c>
      <c r="AB23" s="68">
        <f t="shared" si="5"/>
        <v>0.26709999999999995</v>
      </c>
      <c r="AC23" s="68">
        <f t="shared" si="8"/>
        <v>0.32709999999999995</v>
      </c>
    </row>
    <row r="24" spans="1:29">
      <c r="A24" s="76"/>
      <c r="B24" t="str">
        <f>CHP_PASTI!F58</f>
        <v>BG</v>
      </c>
      <c r="C24" t="str">
        <f>CHP_PASTI!G58</f>
        <v>PASTI</v>
      </c>
      <c r="D24" t="str">
        <f>CHP_PASTI!H58</f>
        <v>ECHP_LFO_thermal</v>
      </c>
      <c r="E24" s="78">
        <v>1</v>
      </c>
      <c r="F24" s="68">
        <f>IFERROR(CHP_PASTI!I58/1000,"")</f>
        <v>2.7499999999999998E-3</v>
      </c>
      <c r="G24" s="68">
        <f>IFERROR(CHP_PASTI!J58/1000,"")</f>
        <v>2.7499999999999998E-3</v>
      </c>
      <c r="H24" s="68">
        <f>IFERROR(CHP_PASTI!K58/1000,"")</f>
        <v>2.7499999999999998E-3</v>
      </c>
      <c r="I24" s="68">
        <f>IFERROR(CHP_PASTI!L58/1000,"")</f>
        <v>2.7499999999999998E-3</v>
      </c>
      <c r="J24" s="68" t="str">
        <f>IFERROR(CHP_PASTI!M58/1000,"")</f>
        <v/>
      </c>
      <c r="K24" s="68" t="str">
        <f>IFERROR(CHP_PASTI!N58/1000,"")</f>
        <v/>
      </c>
      <c r="L24" s="68" t="str">
        <f>IFERROR(CHP_PASTI!O58/1000,"")</f>
        <v/>
      </c>
      <c r="N24" t="str">
        <f>CHP_CapBnd!F58</f>
        <v>BG</v>
      </c>
      <c r="O24" t="str">
        <f>CHP_CapBnd!G58</f>
        <v>CAP_BND</v>
      </c>
      <c r="P24" t="str">
        <f>CHP_CapBnd!H58</f>
        <v>ECHP_LFO_thermal</v>
      </c>
      <c r="Q24" s="78" t="s">
        <v>176</v>
      </c>
      <c r="R24" s="68" t="str">
        <f t="shared" si="6"/>
        <v/>
      </c>
      <c r="S24" s="68" t="str">
        <f t="shared" si="2"/>
        <v/>
      </c>
      <c r="T24" s="68">
        <f t="shared" si="3"/>
        <v>0</v>
      </c>
      <c r="W24" s="68">
        <f>IFERROR(CHP_CapBnd!I58/1000,"")</f>
        <v>1.0999999999999999E-2</v>
      </c>
      <c r="X24" s="68">
        <f>IFERROR(CHP_CapBnd!J58/1000,"")</f>
        <v>1.0999999999999999E-2</v>
      </c>
      <c r="Y24" s="68">
        <f>IFERROR(CHP_CapBnd!K58/1000,"")</f>
        <v>0</v>
      </c>
      <c r="AA24" s="68">
        <f t="shared" si="4"/>
        <v>0</v>
      </c>
      <c r="AB24" s="68">
        <f t="shared" si="5"/>
        <v>0</v>
      </c>
      <c r="AC24" s="68">
        <f t="shared" si="8"/>
        <v>1.0999999999999999E-2</v>
      </c>
    </row>
    <row r="25" spans="1:29">
      <c r="A25" s="76"/>
      <c r="B25" t="str">
        <f>CHP_PASTI!F59</f>
        <v>BG</v>
      </c>
      <c r="C25" t="str">
        <f>CHP_PASTI!G59</f>
        <v>PASTI</v>
      </c>
      <c r="D25" t="str">
        <f>CHP_PASTI!H59</f>
        <v>ECHP_HFO_thermal</v>
      </c>
      <c r="E25" s="78">
        <v>1</v>
      </c>
      <c r="F25" s="68">
        <f>IFERROR(CHP_PASTI!I59/1000,"")</f>
        <v>1.7899999999999999E-2</v>
      </c>
      <c r="G25" s="68">
        <f>IFERROR(CHP_PASTI!J59/1000,"")</f>
        <v>1.7899999999999999E-2</v>
      </c>
      <c r="H25" s="68">
        <f>IFERROR(CHP_PASTI!K59/1000,"")</f>
        <v>1.7899999999999999E-2</v>
      </c>
      <c r="I25" s="68">
        <f>IFERROR(CHP_PASTI!L59/1000,"")</f>
        <v>1.7899999999999999E-2</v>
      </c>
      <c r="J25" s="68" t="str">
        <f>IFERROR(CHP_PASTI!M59/1000,"")</f>
        <v/>
      </c>
      <c r="K25" s="68" t="str">
        <f>IFERROR(CHP_PASTI!N59/1000,"")</f>
        <v/>
      </c>
      <c r="L25" s="68" t="str">
        <f>IFERROR(CHP_PASTI!O59/1000,"")</f>
        <v/>
      </c>
      <c r="N25" t="str">
        <f>CHP_CapBnd!F59</f>
        <v>BG</v>
      </c>
      <c r="O25" t="str">
        <f>CHP_CapBnd!G59</f>
        <v>CAP_BND</v>
      </c>
      <c r="P25" t="str">
        <f>CHP_CapBnd!H59</f>
        <v>ECHP_HFO_thermal</v>
      </c>
      <c r="Q25" s="78" t="s">
        <v>176</v>
      </c>
      <c r="R25" s="68" t="str">
        <f t="shared" si="6"/>
        <v/>
      </c>
      <c r="S25" s="68">
        <f t="shared" si="2"/>
        <v>5.3999999999999999E-2</v>
      </c>
      <c r="T25" s="68">
        <f t="shared" si="3"/>
        <v>0</v>
      </c>
      <c r="W25" s="68">
        <f>IFERROR(CHP_CapBnd!I59/1000,"")</f>
        <v>7.0199999999999999E-2</v>
      </c>
      <c r="X25" s="68">
        <f>IFERROR(CHP_CapBnd!J59/1000,"")</f>
        <v>5.3999999999999999E-2</v>
      </c>
      <c r="Y25" s="68">
        <f>IFERROR(CHP_CapBnd!K59/1000,"")</f>
        <v>0</v>
      </c>
      <c r="AA25" s="68">
        <f t="shared" si="4"/>
        <v>1.3999999999999985E-3</v>
      </c>
      <c r="AB25" s="68">
        <f t="shared" si="5"/>
        <v>1.7599999999999998E-2</v>
      </c>
      <c r="AC25" s="68">
        <f t="shared" si="8"/>
        <v>7.1599999999999997E-2</v>
      </c>
    </row>
    <row r="26" spans="1:29">
      <c r="A26" s="76"/>
      <c r="B26" t="str">
        <f>CHP_PASTI!F60</f>
        <v>BG</v>
      </c>
      <c r="C26" t="str">
        <f>CHP_PASTI!G60</f>
        <v>PASTI</v>
      </c>
      <c r="D26" t="str">
        <f>CHP_PASTI!H60</f>
        <v>ECHP_biomass_thermal</v>
      </c>
      <c r="E26" s="78">
        <v>1</v>
      </c>
      <c r="F26" s="68">
        <f>IFERROR(CHP_PASTI!I60/1000,"")</f>
        <v>3.7499999999999999E-3</v>
      </c>
      <c r="G26" s="68">
        <f>IFERROR(CHP_PASTI!J60/1000,"")</f>
        <v>3.7499999999999999E-3</v>
      </c>
      <c r="H26" s="68">
        <f>IFERROR(CHP_PASTI!K60/1000,"")</f>
        <v>3.7499999999999999E-3</v>
      </c>
      <c r="I26" s="68">
        <f>IFERROR(CHP_PASTI!L60/1000,"")</f>
        <v>3.7499999999999999E-3</v>
      </c>
      <c r="J26" s="68">
        <f>IFERROR(CHP_PASTI!M60/1000,"")</f>
        <v>1.49E-2</v>
      </c>
      <c r="K26" s="68">
        <f>IFERROR(CHP_PASTI!N60/1000,"")</f>
        <v>1.2540000000000001E-2</v>
      </c>
      <c r="L26" s="68" t="str">
        <f>IFERROR(CHP_PASTI!O60/1000,"")</f>
        <v/>
      </c>
      <c r="N26" t="str">
        <f>CHP_CapBnd!F60</f>
        <v>BG</v>
      </c>
      <c r="O26" t="str">
        <f>CHP_CapBnd!G60</f>
        <v>CAP_BND</v>
      </c>
      <c r="P26" t="str">
        <f>CHP_CapBnd!H60</f>
        <v>ECHP_biomass_thermal</v>
      </c>
      <c r="Q26" s="78" t="s">
        <v>176</v>
      </c>
      <c r="R26" s="68" t="str">
        <f t="shared" si="6"/>
        <v/>
      </c>
      <c r="S26" s="68">
        <f t="shared" si="2"/>
        <v>2.7440000000000003E-2</v>
      </c>
      <c r="T26" s="68">
        <f t="shared" si="3"/>
        <v>2.7440000000000003E-2</v>
      </c>
      <c r="W26" s="68">
        <f>IFERROR(CHP_CapBnd!I60/1000,"")</f>
        <v>2.9899999999999999E-2</v>
      </c>
      <c r="X26" s="68">
        <f>IFERROR(CHP_CapBnd!J60/1000,"")</f>
        <v>2.7440000000000003E-2</v>
      </c>
      <c r="Y26" s="68">
        <f>IFERROR(CHP_CapBnd!K60/1000,"")</f>
        <v>2.7440000000000003E-2</v>
      </c>
      <c r="AA26" s="68">
        <f t="shared" si="4"/>
        <v>0</v>
      </c>
      <c r="AB26" s="68">
        <f t="shared" si="5"/>
        <v>1.4999999999999996E-2</v>
      </c>
      <c r="AC26" s="68">
        <f t="shared" si="8"/>
        <v>1.4999999999999996E-2</v>
      </c>
    </row>
    <row r="27" spans="1:29">
      <c r="A27" s="76"/>
      <c r="B27" t="str">
        <f>CHP_PASTI!F62</f>
        <v>CY</v>
      </c>
      <c r="C27" t="str">
        <f>CHP_PASTI!G62</f>
        <v>PASTI</v>
      </c>
      <c r="D27" t="str">
        <f>CHP_PASTI!H62</f>
        <v>ECHP_coal_thermal</v>
      </c>
      <c r="E27" s="78">
        <v>1</v>
      </c>
      <c r="F27" s="68" t="str">
        <f>IFERROR(CHP_PASTI!I62/1000,"")</f>
        <v/>
      </c>
      <c r="G27" s="68" t="str">
        <f>IFERROR(CHP_PASTI!J62/1000,"")</f>
        <v/>
      </c>
      <c r="H27" s="68" t="str">
        <f>IFERROR(CHP_PASTI!K62/1000,"")</f>
        <v/>
      </c>
      <c r="I27" s="68" t="str">
        <f>IFERROR(CHP_PASTI!L62/1000,"")</f>
        <v/>
      </c>
      <c r="J27" s="68" t="str">
        <f>IFERROR(CHP_PASTI!M62/1000,"")</f>
        <v/>
      </c>
      <c r="K27" s="68" t="str">
        <f>IFERROR(CHP_PASTI!N62/1000,"")</f>
        <v/>
      </c>
      <c r="L27" s="68" t="str">
        <f>IFERROR(CHP_PASTI!O62/1000,"")</f>
        <v/>
      </c>
      <c r="N27" t="str">
        <f>CHP_CapBnd!F62</f>
        <v>CY</v>
      </c>
      <c r="O27" t="str">
        <f>CHP_CapBnd!G62</f>
        <v>CAP_BND</v>
      </c>
      <c r="P27" t="str">
        <f>CHP_CapBnd!H62</f>
        <v>ECHP_coal_thermal</v>
      </c>
      <c r="Q27" s="78" t="s">
        <v>176</v>
      </c>
      <c r="R27" s="68" t="str">
        <f t="shared" si="6"/>
        <v/>
      </c>
      <c r="S27" s="68" t="str">
        <f t="shared" si="2"/>
        <v/>
      </c>
      <c r="T27" s="68" t="str">
        <f t="shared" si="3"/>
        <v/>
      </c>
      <c r="W27" s="68">
        <f>IFERROR(CHP_CapBnd!I62/1000,"")</f>
        <v>0</v>
      </c>
      <c r="X27" s="68">
        <f>IFERROR(CHP_CapBnd!J62/1000,"")</f>
        <v>0</v>
      </c>
      <c r="Y27" s="68">
        <f>IFERROR(CHP_CapBnd!K62/1000,"")</f>
        <v>0</v>
      </c>
      <c r="AA27" s="68">
        <f t="shared" si="4"/>
        <v>0</v>
      </c>
      <c r="AB27" s="68">
        <f t="shared" si="5"/>
        <v>0</v>
      </c>
      <c r="AC27" s="68">
        <f t="shared" si="8"/>
        <v>0</v>
      </c>
    </row>
    <row r="28" spans="1:29">
      <c r="A28" s="76"/>
      <c r="B28" t="str">
        <f>CHP_PASTI!F66</f>
        <v>CY</v>
      </c>
      <c r="C28" t="str">
        <f>CHP_PASTI!G66</f>
        <v>PASTI</v>
      </c>
      <c r="D28" t="str">
        <f>CHP_PASTI!H66</f>
        <v>ECHP_lignite_thermal</v>
      </c>
      <c r="E28" s="78">
        <v>1</v>
      </c>
      <c r="F28" s="68" t="str">
        <f>IFERROR(CHP_PASTI!I66/1000,"")</f>
        <v/>
      </c>
      <c r="G28" s="68" t="str">
        <f>IFERROR(CHP_PASTI!J66/1000,"")</f>
        <v/>
      </c>
      <c r="H28" s="68" t="str">
        <f>IFERROR(CHP_PASTI!K66/1000,"")</f>
        <v/>
      </c>
      <c r="I28" s="68" t="str">
        <f>IFERROR(CHP_PASTI!L66/1000,"")</f>
        <v/>
      </c>
      <c r="J28" s="68" t="str">
        <f>IFERROR(CHP_PASTI!M66/1000,"")</f>
        <v/>
      </c>
      <c r="K28" s="68" t="str">
        <f>IFERROR(CHP_PASTI!N66/1000,"")</f>
        <v/>
      </c>
      <c r="L28" s="68" t="str">
        <f>IFERROR(CHP_PASTI!O66/1000,"")</f>
        <v/>
      </c>
      <c r="N28" t="str">
        <f>CHP_CapBnd!F66</f>
        <v>CY</v>
      </c>
      <c r="O28" t="str">
        <f>CHP_CapBnd!G66</f>
        <v>CAP_BND</v>
      </c>
      <c r="P28" t="str">
        <f>CHP_CapBnd!H66</f>
        <v>ECHP_lignite_thermal</v>
      </c>
      <c r="Q28" s="78" t="s">
        <v>176</v>
      </c>
      <c r="R28" s="68" t="str">
        <f t="shared" si="6"/>
        <v/>
      </c>
      <c r="S28" s="68" t="str">
        <f t="shared" si="2"/>
        <v/>
      </c>
      <c r="T28" s="68" t="str">
        <f t="shared" si="3"/>
        <v/>
      </c>
      <c r="W28" s="68">
        <f>IFERROR(CHP_CapBnd!I66/1000,"")</f>
        <v>0</v>
      </c>
      <c r="X28" s="68">
        <f>IFERROR(CHP_CapBnd!J66/1000,"")</f>
        <v>0</v>
      </c>
      <c r="Y28" s="68">
        <f>IFERROR(CHP_CapBnd!K66/1000,"")</f>
        <v>0</v>
      </c>
      <c r="AA28" s="68">
        <f t="shared" si="4"/>
        <v>0</v>
      </c>
      <c r="AB28" s="68">
        <f t="shared" si="5"/>
        <v>0</v>
      </c>
      <c r="AC28" s="68">
        <f t="shared" si="8"/>
        <v>0</v>
      </c>
    </row>
    <row r="29" spans="1:29">
      <c r="A29" s="76"/>
      <c r="B29" t="str">
        <f>CHP_PASTI!F70</f>
        <v>CY</v>
      </c>
      <c r="C29" t="str">
        <f>CHP_PASTI!G70</f>
        <v>PASTI</v>
      </c>
      <c r="D29" t="str">
        <f>CHP_PASTI!H70</f>
        <v>ECHP_naturalgas_CCGT</v>
      </c>
      <c r="E29" s="78">
        <v>1</v>
      </c>
      <c r="F29" s="68" t="str">
        <f>IFERROR(CHP_PASTI!I70/1000,"")</f>
        <v/>
      </c>
      <c r="G29" s="68" t="str">
        <f>IFERROR(CHP_PASTI!J70/1000,"")</f>
        <v/>
      </c>
      <c r="H29" s="68" t="str">
        <f>IFERROR(CHP_PASTI!K70/1000,"")</f>
        <v/>
      </c>
      <c r="I29" s="68" t="str">
        <f>IFERROR(CHP_PASTI!L70/1000,"")</f>
        <v/>
      </c>
      <c r="J29" s="68" t="str">
        <f>IFERROR(CHP_PASTI!M70/1000,"")</f>
        <v/>
      </c>
      <c r="K29" s="68" t="str">
        <f>IFERROR(CHP_PASTI!N70/1000,"")</f>
        <v/>
      </c>
      <c r="L29" s="68" t="str">
        <f>IFERROR(CHP_PASTI!O70/1000,"")</f>
        <v/>
      </c>
      <c r="N29" t="str">
        <f>CHP_CapBnd!F70</f>
        <v>CY</v>
      </c>
      <c r="O29" t="str">
        <f>CHP_CapBnd!G70</f>
        <v>CAP_BND</v>
      </c>
      <c r="P29" t="str">
        <f>CHP_CapBnd!H70</f>
        <v>ECHP_naturalgas_CCGT</v>
      </c>
      <c r="Q29" s="78" t="s">
        <v>176</v>
      </c>
      <c r="R29" s="68" t="str">
        <f t="shared" si="6"/>
        <v/>
      </c>
      <c r="S29" s="68" t="str">
        <f t="shared" si="2"/>
        <v/>
      </c>
      <c r="T29" s="68" t="str">
        <f t="shared" si="3"/>
        <v/>
      </c>
      <c r="W29" s="68">
        <f>IFERROR(CHP_CapBnd!I70/1000,"")</f>
        <v>0</v>
      </c>
      <c r="X29" s="68">
        <f>IFERROR(CHP_CapBnd!J70/1000,"")</f>
        <v>0</v>
      </c>
      <c r="Y29" s="68">
        <f>IFERROR(CHP_CapBnd!K70/1000,"")</f>
        <v>0</v>
      </c>
      <c r="AA29" s="68">
        <f t="shared" si="4"/>
        <v>0</v>
      </c>
      <c r="AB29" s="68">
        <f t="shared" si="5"/>
        <v>0</v>
      </c>
      <c r="AC29" s="68">
        <f t="shared" si="8"/>
        <v>0</v>
      </c>
    </row>
    <row r="30" spans="1:29">
      <c r="A30" s="76"/>
      <c r="B30" t="str">
        <f>CHP_PASTI!F71</f>
        <v>CY</v>
      </c>
      <c r="C30" t="str">
        <f>CHP_PASTI!G71</f>
        <v>PASTI</v>
      </c>
      <c r="D30" t="str">
        <f>CHP_PASTI!H71</f>
        <v>ECHP_naturalgas_OCGT</v>
      </c>
      <c r="E30" s="78">
        <v>1</v>
      </c>
      <c r="F30" s="68" t="str">
        <f>IFERROR(CHP_PASTI!I71/1000,"")</f>
        <v/>
      </c>
      <c r="G30" s="68" t="str">
        <f>IFERROR(CHP_PASTI!J71/1000,"")</f>
        <v/>
      </c>
      <c r="H30" s="68" t="str">
        <f>IFERROR(CHP_PASTI!K71/1000,"")</f>
        <v/>
      </c>
      <c r="I30" s="68" t="str">
        <f>IFERROR(CHP_PASTI!L71/1000,"")</f>
        <v/>
      </c>
      <c r="J30" s="68" t="str">
        <f>IFERROR(CHP_PASTI!M71/1000,"")</f>
        <v/>
      </c>
      <c r="K30" s="68" t="str">
        <f>IFERROR(CHP_PASTI!N71/1000,"")</f>
        <v/>
      </c>
      <c r="L30" s="68" t="str">
        <f>IFERROR(CHP_PASTI!O71/1000,"")</f>
        <v/>
      </c>
      <c r="N30" t="str">
        <f>CHP_CapBnd!F71</f>
        <v>CY</v>
      </c>
      <c r="O30" t="str">
        <f>CHP_CapBnd!G71</f>
        <v>CAP_BND</v>
      </c>
      <c r="P30" t="str">
        <f>CHP_CapBnd!H71</f>
        <v>ECHP_naturalgas_OCGT</v>
      </c>
      <c r="Q30" s="78" t="s">
        <v>176</v>
      </c>
      <c r="R30" s="68" t="str">
        <f t="shared" si="6"/>
        <v/>
      </c>
      <c r="S30" s="68" t="str">
        <f t="shared" si="2"/>
        <v/>
      </c>
      <c r="T30" s="68" t="str">
        <f t="shared" si="3"/>
        <v/>
      </c>
      <c r="W30" s="68">
        <f>IFERROR(CHP_CapBnd!I71/1000,"")</f>
        <v>0</v>
      </c>
      <c r="X30" s="68">
        <f>IFERROR(CHP_CapBnd!J71/1000,"")</f>
        <v>0</v>
      </c>
      <c r="Y30" s="68">
        <f>IFERROR(CHP_CapBnd!K71/1000,"")</f>
        <v>0</v>
      </c>
      <c r="AA30" s="68">
        <f t="shared" si="4"/>
        <v>0</v>
      </c>
      <c r="AB30" s="68">
        <f t="shared" si="5"/>
        <v>0</v>
      </c>
      <c r="AC30" s="68">
        <f t="shared" si="8"/>
        <v>0</v>
      </c>
    </row>
    <row r="31" spans="1:29">
      <c r="A31" s="76"/>
      <c r="B31" t="str">
        <f>CHP_PASTI!F72</f>
        <v>CY</v>
      </c>
      <c r="C31" t="str">
        <f>CHP_PASTI!G72</f>
        <v>PASTI</v>
      </c>
      <c r="D31" t="str">
        <f>CHP_PASTI!H72</f>
        <v>ECHP_naturalgas_thermal</v>
      </c>
      <c r="E31" s="78">
        <v>1</v>
      </c>
      <c r="F31" s="68" t="str">
        <f>IFERROR(CHP_PASTI!I72/1000,"")</f>
        <v/>
      </c>
      <c r="G31" s="68" t="str">
        <f>IFERROR(CHP_PASTI!J72/1000,"")</f>
        <v/>
      </c>
      <c r="H31" s="68" t="str">
        <f>IFERROR(CHP_PASTI!K72/1000,"")</f>
        <v/>
      </c>
      <c r="I31" s="68" t="str">
        <f>IFERROR(CHP_PASTI!L72/1000,"")</f>
        <v/>
      </c>
      <c r="J31" s="68" t="str">
        <f>IFERROR(CHP_PASTI!M72/1000,"")</f>
        <v/>
      </c>
      <c r="K31" s="68" t="str">
        <f>IFERROR(CHP_PASTI!N72/1000,"")</f>
        <v/>
      </c>
      <c r="L31" s="68" t="str">
        <f>IFERROR(CHP_PASTI!O72/1000,"")</f>
        <v/>
      </c>
      <c r="N31" t="str">
        <f>CHP_CapBnd!F72</f>
        <v>CY</v>
      </c>
      <c r="O31" t="str">
        <f>CHP_CapBnd!G72</f>
        <v>CAP_BND</v>
      </c>
      <c r="P31" t="str">
        <f>CHP_CapBnd!H72</f>
        <v>ECHP_naturalgas_thermal</v>
      </c>
      <c r="Q31" s="78" t="s">
        <v>176</v>
      </c>
      <c r="R31" s="68" t="str">
        <f t="shared" si="6"/>
        <v/>
      </c>
      <c r="S31" s="68" t="str">
        <f t="shared" si="2"/>
        <v/>
      </c>
      <c r="T31" s="68" t="str">
        <f t="shared" si="3"/>
        <v/>
      </c>
      <c r="W31" s="68">
        <f>IFERROR(CHP_CapBnd!I72/1000,"")</f>
        <v>0</v>
      </c>
      <c r="X31" s="68">
        <f>IFERROR(CHP_CapBnd!J72/1000,"")</f>
        <v>0</v>
      </c>
      <c r="Y31" s="68">
        <f>IFERROR(CHP_CapBnd!K72/1000,"")</f>
        <v>0</v>
      </c>
      <c r="AA31" s="68">
        <f t="shared" si="4"/>
        <v>0</v>
      </c>
      <c r="AB31" s="68">
        <f t="shared" si="5"/>
        <v>0</v>
      </c>
      <c r="AC31" s="68">
        <f t="shared" si="8"/>
        <v>0</v>
      </c>
    </row>
    <row r="32" spans="1:29">
      <c r="A32" s="76"/>
      <c r="B32" t="str">
        <f>CHP_PASTI!F76</f>
        <v>CY</v>
      </c>
      <c r="C32" t="str">
        <f>CHP_PASTI!G76</f>
        <v>PASTI</v>
      </c>
      <c r="D32" t="str">
        <f>CHP_PASTI!H76</f>
        <v>ECHP_LFO_thermal</v>
      </c>
      <c r="E32" s="78">
        <v>1</v>
      </c>
      <c r="F32" s="68" t="str">
        <f>IFERROR(CHP_PASTI!I76/1000,"")</f>
        <v/>
      </c>
      <c r="G32" s="68" t="str">
        <f>IFERROR(CHP_PASTI!J76/1000,"")</f>
        <v/>
      </c>
      <c r="H32" s="68" t="str">
        <f>IFERROR(CHP_PASTI!K76/1000,"")</f>
        <v/>
      </c>
      <c r="I32" s="68" t="str">
        <f>IFERROR(CHP_PASTI!L76/1000,"")</f>
        <v/>
      </c>
      <c r="J32" s="68" t="str">
        <f>IFERROR(CHP_PASTI!M76/1000,"")</f>
        <v/>
      </c>
      <c r="K32" s="68" t="str">
        <f>IFERROR(CHP_PASTI!N76/1000,"")</f>
        <v/>
      </c>
      <c r="L32" s="68" t="str">
        <f>IFERROR(CHP_PASTI!O76/1000,"")</f>
        <v/>
      </c>
      <c r="N32" t="str">
        <f>CHP_CapBnd!F76</f>
        <v>CY</v>
      </c>
      <c r="O32" t="str">
        <f>CHP_CapBnd!G76</f>
        <v>CAP_BND</v>
      </c>
      <c r="P32" t="str">
        <f>CHP_CapBnd!H76</f>
        <v>ECHP_LFO_thermal</v>
      </c>
      <c r="Q32" s="78" t="s">
        <v>176</v>
      </c>
      <c r="R32" s="68" t="str">
        <f t="shared" si="6"/>
        <v/>
      </c>
      <c r="S32" s="68" t="str">
        <f t="shared" si="2"/>
        <v/>
      </c>
      <c r="T32" s="68" t="str">
        <f t="shared" si="3"/>
        <v/>
      </c>
      <c r="W32" s="68">
        <f>IFERROR(CHP_CapBnd!I76/1000,"")</f>
        <v>0</v>
      </c>
      <c r="X32" s="68">
        <f>IFERROR(CHP_CapBnd!J76/1000,"")</f>
        <v>0</v>
      </c>
      <c r="Y32" s="68">
        <f>IFERROR(CHP_CapBnd!K76/1000,"")</f>
        <v>0</v>
      </c>
      <c r="AA32" s="68">
        <f t="shared" si="4"/>
        <v>0</v>
      </c>
      <c r="AB32" s="68">
        <f t="shared" si="5"/>
        <v>0</v>
      </c>
      <c r="AC32" s="68">
        <f t="shared" si="8"/>
        <v>0</v>
      </c>
    </row>
    <row r="33" spans="1:29">
      <c r="A33" s="76"/>
      <c r="B33" t="str">
        <f>CHP_PASTI!F77</f>
        <v>CY</v>
      </c>
      <c r="C33" t="str">
        <f>CHP_PASTI!G77</f>
        <v>PASTI</v>
      </c>
      <c r="D33" t="str">
        <f>CHP_PASTI!H77</f>
        <v>ECHP_HFO_thermal</v>
      </c>
      <c r="E33" s="78">
        <v>1</v>
      </c>
      <c r="F33" s="68" t="str">
        <f>IFERROR(CHP_PASTI!I77/1000,"")</f>
        <v/>
      </c>
      <c r="G33" s="68" t="str">
        <f>IFERROR(CHP_PASTI!J77/1000,"")</f>
        <v/>
      </c>
      <c r="H33" s="68" t="str">
        <f>IFERROR(CHP_PASTI!K77/1000,"")</f>
        <v/>
      </c>
      <c r="I33" s="68" t="str">
        <f>IFERROR(CHP_PASTI!L77/1000,"")</f>
        <v/>
      </c>
      <c r="J33" s="68" t="str">
        <f>IFERROR(CHP_PASTI!M77/1000,"")</f>
        <v/>
      </c>
      <c r="K33" s="68" t="str">
        <f>IFERROR(CHP_PASTI!N77/1000,"")</f>
        <v/>
      </c>
      <c r="L33" s="68" t="str">
        <f>IFERROR(CHP_PASTI!O77/1000,"")</f>
        <v/>
      </c>
      <c r="N33" t="str">
        <f>CHP_CapBnd!F77</f>
        <v>CY</v>
      </c>
      <c r="O33" t="str">
        <f>CHP_CapBnd!G77</f>
        <v>CAP_BND</v>
      </c>
      <c r="P33" t="str">
        <f>CHP_CapBnd!H77</f>
        <v>ECHP_HFO_thermal</v>
      </c>
      <c r="Q33" s="78" t="s">
        <v>176</v>
      </c>
      <c r="R33" s="68" t="str">
        <f t="shared" si="6"/>
        <v/>
      </c>
      <c r="S33" s="68" t="str">
        <f t="shared" si="2"/>
        <v/>
      </c>
      <c r="T33" s="68" t="str">
        <f t="shared" si="3"/>
        <v/>
      </c>
      <c r="W33" s="68">
        <f>IFERROR(CHP_CapBnd!I77/1000,"")</f>
        <v>0</v>
      </c>
      <c r="X33" s="68">
        <f>IFERROR(CHP_CapBnd!J77/1000,"")</f>
        <v>0</v>
      </c>
      <c r="Y33" s="68">
        <f>IFERROR(CHP_CapBnd!K77/1000,"")</f>
        <v>0</v>
      </c>
      <c r="AA33" s="68">
        <f t="shared" si="4"/>
        <v>0</v>
      </c>
      <c r="AB33" s="68">
        <f t="shared" si="5"/>
        <v>0</v>
      </c>
      <c r="AC33" s="68">
        <f t="shared" si="8"/>
        <v>0</v>
      </c>
    </row>
    <row r="34" spans="1:29">
      <c r="A34" s="76"/>
      <c r="B34" t="str">
        <f>CHP_PASTI!F78</f>
        <v>CY</v>
      </c>
      <c r="C34" t="str">
        <f>CHP_PASTI!G78</f>
        <v>PASTI</v>
      </c>
      <c r="D34" t="str">
        <f>CHP_PASTI!H78</f>
        <v>ECHP_biomass_thermal</v>
      </c>
      <c r="E34" s="78">
        <v>1</v>
      </c>
      <c r="F34" s="68" t="str">
        <f>IFERROR(CHP_PASTI!I78/1000,"")</f>
        <v/>
      </c>
      <c r="G34" s="68" t="str">
        <f>IFERROR(CHP_PASTI!J78/1000,"")</f>
        <v/>
      </c>
      <c r="H34" s="68" t="str">
        <f>IFERROR(CHP_PASTI!K78/1000,"")</f>
        <v/>
      </c>
      <c r="I34" s="68" t="str">
        <f>IFERROR(CHP_PASTI!L78/1000,"")</f>
        <v/>
      </c>
      <c r="J34" s="68" t="str">
        <f>IFERROR(CHP_PASTI!M78/1000,"")</f>
        <v/>
      </c>
      <c r="K34" s="68" t="str">
        <f>IFERROR(CHP_PASTI!N78/1000,"")</f>
        <v/>
      </c>
      <c r="L34" s="68" t="str">
        <f>IFERROR(CHP_PASTI!O78/1000,"")</f>
        <v/>
      </c>
      <c r="N34" t="str">
        <f>CHP_CapBnd!F78</f>
        <v>CY</v>
      </c>
      <c r="O34" t="str">
        <f>CHP_CapBnd!G78</f>
        <v>CAP_BND</v>
      </c>
      <c r="P34" t="str">
        <f>CHP_CapBnd!H78</f>
        <v>ECHP_biomass_thermal</v>
      </c>
      <c r="Q34" s="78" t="s">
        <v>176</v>
      </c>
      <c r="R34" s="68" t="str">
        <f t="shared" si="6"/>
        <v/>
      </c>
      <c r="S34" s="68" t="str">
        <f t="shared" si="2"/>
        <v/>
      </c>
      <c r="T34" s="68" t="str">
        <f t="shared" si="3"/>
        <v/>
      </c>
      <c r="W34" s="68">
        <f>IFERROR(CHP_CapBnd!I78/1000,"")</f>
        <v>0</v>
      </c>
      <c r="X34" s="68">
        <f>IFERROR(CHP_CapBnd!J78/1000,"")</f>
        <v>0</v>
      </c>
      <c r="Y34" s="68">
        <f>IFERROR(CHP_CapBnd!K78/1000,"")</f>
        <v>0</v>
      </c>
      <c r="AA34" s="68">
        <f t="shared" si="4"/>
        <v>0</v>
      </c>
      <c r="AB34" s="68">
        <f t="shared" si="5"/>
        <v>0</v>
      </c>
      <c r="AC34" s="68">
        <f t="shared" si="8"/>
        <v>0</v>
      </c>
    </row>
    <row r="35" spans="1:29">
      <c r="A35" s="76"/>
      <c r="B35" t="str">
        <f>CHP_PASTI!F80</f>
        <v>CZ</v>
      </c>
      <c r="C35" t="str">
        <f>CHP_PASTI!G80</f>
        <v>PASTI</v>
      </c>
      <c r="D35" t="str">
        <f>CHP_PASTI!H80</f>
        <v>ECHP_coal_thermal</v>
      </c>
      <c r="E35" s="78">
        <v>1</v>
      </c>
      <c r="F35" s="68">
        <f>IFERROR(CHP_PASTI!I80/1000,"")</f>
        <v>0.35678500000000002</v>
      </c>
      <c r="G35" s="68">
        <f>IFERROR(CHP_PASTI!J80/1000,"")</f>
        <v>0.35678500000000002</v>
      </c>
      <c r="H35" s="68">
        <f>IFERROR(CHP_PASTI!K80/1000,"")</f>
        <v>0.35678500000000002</v>
      </c>
      <c r="I35" s="68">
        <f>IFERROR(CHP_PASTI!L80/1000,"")</f>
        <v>0.35678500000000002</v>
      </c>
      <c r="J35" s="68">
        <f>IFERROR(CHP_PASTI!M80/1000,"")</f>
        <v>0.11255</v>
      </c>
      <c r="K35" s="68" t="str">
        <f>IFERROR(CHP_PASTI!N80/1000,"")</f>
        <v/>
      </c>
      <c r="L35" s="68" t="str">
        <f>IFERROR(CHP_PASTI!O80/1000,"")</f>
        <v/>
      </c>
      <c r="N35" t="str">
        <f>CHP_CapBnd!F80</f>
        <v>CZ</v>
      </c>
      <c r="O35" t="str">
        <f>CHP_CapBnd!G80</f>
        <v>CAP_BND</v>
      </c>
      <c r="P35" t="str">
        <f>CHP_CapBnd!H80</f>
        <v>ECHP_coal_thermal</v>
      </c>
      <c r="Q35" s="78" t="s">
        <v>176</v>
      </c>
      <c r="R35" s="68">
        <f t="shared" si="6"/>
        <v>1.4201900000000001</v>
      </c>
      <c r="S35" s="68">
        <f t="shared" si="2"/>
        <v>1.2945900000000001</v>
      </c>
      <c r="T35" s="68">
        <f t="shared" si="3"/>
        <v>0.84384999999999999</v>
      </c>
      <c r="W35" s="68">
        <f>IFERROR(CHP_CapBnd!I80/1000,"")</f>
        <v>1.4201900000000001</v>
      </c>
      <c r="X35" s="68">
        <f>IFERROR(CHP_CapBnd!J80/1000,"")</f>
        <v>1.2945900000000001</v>
      </c>
      <c r="Y35" s="68">
        <f>IFERROR(CHP_CapBnd!K80/1000,"")</f>
        <v>0.84384999999999999</v>
      </c>
      <c r="AA35" s="68">
        <f t="shared" si="4"/>
        <v>0.11949999999999994</v>
      </c>
      <c r="AB35" s="68">
        <f t="shared" si="5"/>
        <v>0.24509999999999987</v>
      </c>
      <c r="AC35" s="68">
        <f t="shared" si="8"/>
        <v>0.69584000000000001</v>
      </c>
    </row>
    <row r="36" spans="1:29">
      <c r="A36" s="76"/>
      <c r="B36" t="str">
        <f>CHP_PASTI!F84</f>
        <v>CZ</v>
      </c>
      <c r="C36" t="str">
        <f>CHP_PASTI!G84</f>
        <v>PASTI</v>
      </c>
      <c r="D36" t="str">
        <f>CHP_PASTI!H84</f>
        <v>ECHP_lignite_thermal</v>
      </c>
      <c r="E36" s="78">
        <v>1</v>
      </c>
      <c r="F36" s="68">
        <f>IFERROR(CHP_PASTI!I84/1000,"")</f>
        <v>0.74022409999999994</v>
      </c>
      <c r="G36" s="68">
        <f>IFERROR(CHP_PASTI!J84/1000,"")</f>
        <v>0.74022409999999994</v>
      </c>
      <c r="H36" s="68">
        <f>IFERROR(CHP_PASTI!K84/1000,"")</f>
        <v>0.74022409999999994</v>
      </c>
      <c r="I36" s="68">
        <f>IFERROR(CHP_PASTI!L84/1000,"")</f>
        <v>0.74022409999999994</v>
      </c>
      <c r="J36" s="68">
        <f>IFERROR(CHP_PASTI!M84/1000,"")</f>
        <v>0.88297999999999999</v>
      </c>
      <c r="K36" s="68">
        <f>IFERROR(CHP_PASTI!N84/1000,"")</f>
        <v>0.51500000000000001</v>
      </c>
      <c r="L36" s="68" t="str">
        <f>IFERROR(CHP_PASTI!O84/1000,"")</f>
        <v/>
      </c>
      <c r="N36" t="str">
        <f>CHP_CapBnd!F84</f>
        <v>CZ</v>
      </c>
      <c r="O36" t="str">
        <f>CHP_CapBnd!G84</f>
        <v>CAP_BND</v>
      </c>
      <c r="P36" t="str">
        <f>CHP_CapBnd!H84</f>
        <v>ECHP_lignite_thermal</v>
      </c>
      <c r="Q36" s="78" t="s">
        <v>176</v>
      </c>
      <c r="R36" s="68">
        <f t="shared" si="6"/>
        <v>3.6829763999999994</v>
      </c>
      <c r="S36" s="68">
        <f t="shared" si="2"/>
        <v>3.6931499999999997</v>
      </c>
      <c r="T36" s="68">
        <f t="shared" si="3"/>
        <v>3.5022299999999995</v>
      </c>
      <c r="W36" s="68">
        <f>IFERROR(CHP_CapBnd!I84/1000,"")</f>
        <v>3.6829763999999994</v>
      </c>
      <c r="X36" s="68">
        <f>IFERROR(CHP_CapBnd!J84/1000,"")</f>
        <v>3.6931499999999997</v>
      </c>
      <c r="Y36" s="68">
        <f>IFERROR(CHP_CapBnd!K84/1000,"")</f>
        <v>3.5022299999999995</v>
      </c>
      <c r="AA36" s="68">
        <f t="shared" si="4"/>
        <v>0.16090000000000027</v>
      </c>
      <c r="AB36" s="68">
        <f t="shared" si="5"/>
        <v>0.66572640000000005</v>
      </c>
      <c r="AC36" s="68">
        <f t="shared" si="8"/>
        <v>0.85664640000000025</v>
      </c>
    </row>
    <row r="37" spans="1:29">
      <c r="A37" s="76"/>
      <c r="B37" t="str">
        <f>CHP_PASTI!F88</f>
        <v>CZ</v>
      </c>
      <c r="C37" t="str">
        <f>CHP_PASTI!G88</f>
        <v>PASTI</v>
      </c>
      <c r="D37" t="str">
        <f>CHP_PASTI!H88</f>
        <v>ECHP_naturalgas_CCGT</v>
      </c>
      <c r="E37" s="78">
        <v>1</v>
      </c>
      <c r="F37" s="68">
        <f>IFERROR(CHP_PASTI!I88/1000,"")</f>
        <v>4.5450000000000004E-2</v>
      </c>
      <c r="G37" s="68">
        <f>IFERROR(CHP_PASTI!J88/1000,"")</f>
        <v>4.5450000000000004E-2</v>
      </c>
      <c r="H37" s="68">
        <f>IFERROR(CHP_PASTI!K88/1000,"")</f>
        <v>4.5450000000000004E-2</v>
      </c>
      <c r="I37" s="68">
        <f>IFERROR(CHP_PASTI!L88/1000,"")</f>
        <v>4.5450000000000004E-2</v>
      </c>
      <c r="J37" s="68" t="str">
        <f>IFERROR(CHP_PASTI!M88/1000,"")</f>
        <v/>
      </c>
      <c r="K37" s="68">
        <f>IFERROR(CHP_PASTI!N88/1000,"")</f>
        <v>0.79500000000000004</v>
      </c>
      <c r="L37" s="68" t="str">
        <f>IFERROR(CHP_PASTI!O88/1000,"")</f>
        <v/>
      </c>
      <c r="N37" t="str">
        <f>CHP_CapBnd!F88</f>
        <v>CZ</v>
      </c>
      <c r="O37" t="str">
        <f>CHP_CapBnd!G88</f>
        <v>CAP_BND</v>
      </c>
      <c r="P37" t="str">
        <f>CHP_CapBnd!H88</f>
        <v>ECHP_naturalgas_CCGT</v>
      </c>
      <c r="Q37" s="78" t="s">
        <v>176</v>
      </c>
      <c r="R37" s="68" t="str">
        <f t="shared" si="6"/>
        <v/>
      </c>
      <c r="S37" s="68" t="str">
        <f t="shared" si="2"/>
        <v/>
      </c>
      <c r="T37" s="68" t="str">
        <f t="shared" si="3"/>
        <v/>
      </c>
      <c r="W37" s="68">
        <f>IFERROR(CHP_CapBnd!I88/1000,"")</f>
        <v>0.18180000000000002</v>
      </c>
      <c r="X37" s="68">
        <f>IFERROR(CHP_CapBnd!J88/1000,"")</f>
        <v>0.9768</v>
      </c>
      <c r="Y37" s="68">
        <f>IFERROR(CHP_CapBnd!K88/1000,"")</f>
        <v>0.9768</v>
      </c>
      <c r="AA37" s="68">
        <f t="shared" si="4"/>
        <v>0</v>
      </c>
      <c r="AB37" s="68">
        <f t="shared" si="5"/>
        <v>0</v>
      </c>
      <c r="AC37" s="68">
        <f t="shared" si="8"/>
        <v>0</v>
      </c>
    </row>
    <row r="38" spans="1:29">
      <c r="A38" s="76"/>
      <c r="B38" t="str">
        <f>CHP_PASTI!F89</f>
        <v>CZ</v>
      </c>
      <c r="C38" t="str">
        <f>CHP_PASTI!G89</f>
        <v>PASTI</v>
      </c>
      <c r="D38" t="str">
        <f>CHP_PASTI!H89</f>
        <v>ECHP_naturalgas_OCGT</v>
      </c>
      <c r="E38" s="78">
        <v>1</v>
      </c>
      <c r="F38" s="68">
        <f>IFERROR(CHP_PASTI!I89/1000,"")</f>
        <v>1.7534999999999999E-2</v>
      </c>
      <c r="G38" s="68">
        <f>IFERROR(CHP_PASTI!J89/1000,"")</f>
        <v>1.7534999999999999E-2</v>
      </c>
      <c r="H38" s="68">
        <f>IFERROR(CHP_PASTI!K89/1000,"")</f>
        <v>1.7534999999999999E-2</v>
      </c>
      <c r="I38" s="68">
        <f>IFERROR(CHP_PASTI!L89/1000,"")</f>
        <v>1.7534999999999999E-2</v>
      </c>
      <c r="J38" s="68">
        <f>IFERROR(CHP_PASTI!M89/1000,"")</f>
        <v>3.7599999999999999E-3</v>
      </c>
      <c r="K38" s="68" t="str">
        <f>IFERROR(CHP_PASTI!N89/1000,"")</f>
        <v/>
      </c>
      <c r="L38" s="68" t="str">
        <f>IFERROR(CHP_PASTI!O89/1000,"")</f>
        <v/>
      </c>
      <c r="N38" t="str">
        <f>CHP_CapBnd!F89</f>
        <v>CZ</v>
      </c>
      <c r="O38" t="str">
        <f>CHP_CapBnd!G89</f>
        <v>CAP_BND</v>
      </c>
      <c r="P38" t="str">
        <f>CHP_CapBnd!H89</f>
        <v>ECHP_naturalgas_OCGT</v>
      </c>
      <c r="Q38" s="78" t="s">
        <v>176</v>
      </c>
      <c r="R38" s="68" t="str">
        <f t="shared" si="6"/>
        <v/>
      </c>
      <c r="S38" s="68" t="str">
        <f t="shared" si="2"/>
        <v/>
      </c>
      <c r="T38" s="68" t="str">
        <f t="shared" si="3"/>
        <v/>
      </c>
      <c r="W38" s="68">
        <f>IFERROR(CHP_CapBnd!I89/1000,"")</f>
        <v>7.3900000000000007E-2</v>
      </c>
      <c r="X38" s="68">
        <f>IFERROR(CHP_CapBnd!J89/1000,"")</f>
        <v>7.3900000000000007E-2</v>
      </c>
      <c r="Y38" s="68">
        <f>IFERROR(CHP_CapBnd!K89/1000,"")</f>
        <v>7.2499999999999995E-2</v>
      </c>
      <c r="AA38" s="68">
        <f t="shared" si="4"/>
        <v>0</v>
      </c>
      <c r="AB38" s="68">
        <f t="shared" si="5"/>
        <v>0</v>
      </c>
      <c r="AC38" s="68">
        <f t="shared" si="8"/>
        <v>1.3999999999999985E-3</v>
      </c>
    </row>
    <row r="39" spans="1:29">
      <c r="A39" s="76"/>
      <c r="B39" t="str">
        <f>CHP_PASTI!F90</f>
        <v>CZ</v>
      </c>
      <c r="C39" t="str">
        <f>CHP_PASTI!G90</f>
        <v>PASTI</v>
      </c>
      <c r="D39" t="str">
        <f>CHP_PASTI!H90</f>
        <v>ECHP_naturalgas_thermal</v>
      </c>
      <c r="E39" s="78">
        <v>1</v>
      </c>
      <c r="F39" s="68">
        <f>IFERROR(CHP_PASTI!I90/1000,"")</f>
        <v>0.17587499999999998</v>
      </c>
      <c r="G39" s="68">
        <f>IFERROR(CHP_PASTI!J90/1000,"")</f>
        <v>0.17587499999999998</v>
      </c>
      <c r="H39" s="68">
        <f>IFERROR(CHP_PASTI!K90/1000,"")</f>
        <v>0.17587499999999998</v>
      </c>
      <c r="I39" s="68">
        <f>IFERROR(CHP_PASTI!L90/1000,"")</f>
        <v>0.17587499999999998</v>
      </c>
      <c r="J39" s="68">
        <f>IFERROR(CHP_PASTI!M90/1000,"")</f>
        <v>1.7680000000000001E-2</v>
      </c>
      <c r="K39" s="68" t="str">
        <f>IFERROR(CHP_PASTI!N90/1000,"")</f>
        <v/>
      </c>
      <c r="L39" s="68" t="str">
        <f>IFERROR(CHP_PASTI!O90/1000,"")</f>
        <v/>
      </c>
      <c r="N39" t="str">
        <f>CHP_CapBnd!F90</f>
        <v>CZ</v>
      </c>
      <c r="O39" t="str">
        <f>CHP_CapBnd!G90</f>
        <v>CAP_BND</v>
      </c>
      <c r="P39" t="str">
        <f>CHP_CapBnd!H90</f>
        <v>ECHP_naturalgas_thermal</v>
      </c>
      <c r="Q39" s="78" t="s">
        <v>176</v>
      </c>
      <c r="R39" s="68" t="str">
        <f t="shared" si="6"/>
        <v/>
      </c>
      <c r="S39" s="68" t="str">
        <f t="shared" si="2"/>
        <v/>
      </c>
      <c r="T39" s="68">
        <f t="shared" si="3"/>
        <v>0.44748000000000004</v>
      </c>
      <c r="W39" s="68">
        <f>IFERROR(CHP_CapBnd!I90/1000,"")</f>
        <v>0.71217999999999981</v>
      </c>
      <c r="X39" s="68">
        <f>IFERROR(CHP_CapBnd!J90/1000,"")</f>
        <v>0.71217999999999981</v>
      </c>
      <c r="Y39" s="68">
        <f>IFERROR(CHP_CapBnd!K90/1000,"")</f>
        <v>0.44748000000000004</v>
      </c>
      <c r="AA39" s="68">
        <f t="shared" si="4"/>
        <v>9.000000000000119E-3</v>
      </c>
      <c r="AB39" s="68">
        <f t="shared" si="5"/>
        <v>9.000000000000119E-3</v>
      </c>
      <c r="AC39" s="68">
        <f t="shared" si="8"/>
        <v>0.27369999999999989</v>
      </c>
    </row>
    <row r="40" spans="1:29">
      <c r="A40" s="76"/>
      <c r="B40" t="str">
        <f>CHP_PASTI!F94</f>
        <v>CZ</v>
      </c>
      <c r="C40" t="str">
        <f>CHP_PASTI!G94</f>
        <v>PASTI</v>
      </c>
      <c r="D40" t="str">
        <f>CHP_PASTI!H94</f>
        <v>ECHP_LFO_thermal</v>
      </c>
      <c r="E40" s="78">
        <v>1</v>
      </c>
      <c r="F40" s="68" t="str">
        <f>IFERROR(CHP_PASTI!I94/1000,"")</f>
        <v/>
      </c>
      <c r="G40" s="68" t="str">
        <f>IFERROR(CHP_PASTI!J94/1000,"")</f>
        <v/>
      </c>
      <c r="H40" s="68" t="str">
        <f>IFERROR(CHP_PASTI!K94/1000,"")</f>
        <v/>
      </c>
      <c r="I40" s="68" t="str">
        <f>IFERROR(CHP_PASTI!L94/1000,"")</f>
        <v/>
      </c>
      <c r="J40" s="68">
        <f>IFERROR(CHP_PASTI!M94/1000,"")</f>
        <v>9.3171999999999994E-3</v>
      </c>
      <c r="K40" s="68" t="str">
        <f>IFERROR(CHP_PASTI!N94/1000,"")</f>
        <v/>
      </c>
      <c r="L40" s="68" t="str">
        <f>IFERROR(CHP_PASTI!O94/1000,"")</f>
        <v/>
      </c>
      <c r="N40" t="str">
        <f>CHP_CapBnd!F94</f>
        <v>CZ</v>
      </c>
      <c r="O40" t="str">
        <f>CHP_CapBnd!G94</f>
        <v>CAP_BND</v>
      </c>
      <c r="P40" t="str">
        <f>CHP_CapBnd!H94</f>
        <v>ECHP_LFO_thermal</v>
      </c>
      <c r="Q40" s="78" t="s">
        <v>176</v>
      </c>
      <c r="R40" s="68" t="str">
        <f t="shared" si="6"/>
        <v/>
      </c>
      <c r="S40" s="68" t="str">
        <f t="shared" si="2"/>
        <v/>
      </c>
      <c r="T40" s="68" t="str">
        <f t="shared" si="3"/>
        <v/>
      </c>
      <c r="W40" s="68">
        <f>IFERROR(CHP_CapBnd!I94/1000,"")</f>
        <v>9.3171999999999994E-3</v>
      </c>
      <c r="X40" s="68">
        <f>IFERROR(CHP_CapBnd!J94/1000,"")</f>
        <v>9.3171999999999994E-3</v>
      </c>
      <c r="Y40" s="68">
        <f>IFERROR(CHP_CapBnd!K94/1000,"")</f>
        <v>9.3171999999999994E-3</v>
      </c>
      <c r="AA40" s="68">
        <f t="shared" si="4"/>
        <v>0</v>
      </c>
      <c r="AB40" s="68">
        <f t="shared" si="5"/>
        <v>0</v>
      </c>
      <c r="AC40" s="68">
        <f t="shared" si="8"/>
        <v>0</v>
      </c>
    </row>
    <row r="41" spans="1:29">
      <c r="A41" s="76"/>
      <c r="B41" t="str">
        <f>CHP_PASTI!F95</f>
        <v>CZ</v>
      </c>
      <c r="C41" t="str">
        <f>CHP_PASTI!G95</f>
        <v>PASTI</v>
      </c>
      <c r="D41" t="str">
        <f>CHP_PASTI!H95</f>
        <v>ECHP_HFO_thermal</v>
      </c>
      <c r="E41" s="78">
        <v>1</v>
      </c>
      <c r="F41" s="68">
        <f>IFERROR(CHP_PASTI!I95/1000,"")</f>
        <v>1.89E-2</v>
      </c>
      <c r="G41" s="68">
        <f>IFERROR(CHP_PASTI!J95/1000,"")</f>
        <v>1.89E-2</v>
      </c>
      <c r="H41" s="68">
        <f>IFERROR(CHP_PASTI!K95/1000,"")</f>
        <v>1.89E-2</v>
      </c>
      <c r="I41" s="68">
        <f>IFERROR(CHP_PASTI!L95/1000,"")</f>
        <v>1.89E-2</v>
      </c>
      <c r="J41" s="68" t="str">
        <f>IFERROR(CHP_PASTI!M95/1000,"")</f>
        <v/>
      </c>
      <c r="K41" s="68" t="str">
        <f>IFERROR(CHP_PASTI!N95/1000,"")</f>
        <v/>
      </c>
      <c r="L41" s="68" t="str">
        <f>IFERROR(CHP_PASTI!O95/1000,"")</f>
        <v/>
      </c>
      <c r="N41" t="str">
        <f>CHP_CapBnd!F95</f>
        <v>CZ</v>
      </c>
      <c r="O41" t="str">
        <f>CHP_CapBnd!G95</f>
        <v>CAP_BND</v>
      </c>
      <c r="P41" t="str">
        <f>CHP_CapBnd!H95</f>
        <v>ECHP_HFO_thermal</v>
      </c>
      <c r="Q41" s="78" t="s">
        <v>176</v>
      </c>
      <c r="R41" s="68">
        <f t="shared" si="6"/>
        <v>6.08E-2</v>
      </c>
      <c r="S41" s="68">
        <f t="shared" si="2"/>
        <v>5.8000000000000003E-2</v>
      </c>
      <c r="T41" s="68">
        <f t="shared" si="3"/>
        <v>1.4E-2</v>
      </c>
      <c r="W41" s="68">
        <f>IFERROR(CHP_CapBnd!I95/1000,"")</f>
        <v>6.08E-2</v>
      </c>
      <c r="X41" s="68">
        <f>IFERROR(CHP_CapBnd!J95/1000,"")</f>
        <v>5.8000000000000003E-2</v>
      </c>
      <c r="Y41" s="68">
        <f>IFERROR(CHP_CapBnd!K95/1000,"")</f>
        <v>1.4E-2</v>
      </c>
      <c r="AA41" s="68">
        <f t="shared" si="4"/>
        <v>1.4800000000000001E-2</v>
      </c>
      <c r="AB41" s="68">
        <f t="shared" si="5"/>
        <v>1.7599999999999998E-2</v>
      </c>
      <c r="AC41" s="68">
        <f t="shared" si="8"/>
        <v>6.1600000000000002E-2</v>
      </c>
    </row>
    <row r="42" spans="1:29">
      <c r="A42" s="76"/>
      <c r="B42" t="str">
        <f>CHP_PASTI!F96</f>
        <v>CZ</v>
      </c>
      <c r="C42" t="str">
        <f>CHP_PASTI!G96</f>
        <v>PASTI</v>
      </c>
      <c r="D42" t="str">
        <f>CHP_PASTI!H96</f>
        <v>ECHP_biomass_thermal</v>
      </c>
      <c r="E42" s="78">
        <v>1</v>
      </c>
      <c r="F42" s="68">
        <f>IFERROR(CHP_PASTI!I96/1000,"")</f>
        <v>1.46625E-2</v>
      </c>
      <c r="G42" s="68">
        <f>IFERROR(CHP_PASTI!J96/1000,"")</f>
        <v>1.46625E-2</v>
      </c>
      <c r="H42" s="68">
        <f>IFERROR(CHP_PASTI!K96/1000,"")</f>
        <v>1.46625E-2</v>
      </c>
      <c r="I42" s="68">
        <f>IFERROR(CHP_PASTI!L96/1000,"")</f>
        <v>1.46625E-2</v>
      </c>
      <c r="J42" s="68">
        <f>IFERROR(CHP_PASTI!M96/1000,"")</f>
        <v>6.1972199999999998E-2</v>
      </c>
      <c r="K42" s="68">
        <f>IFERROR(CHP_PASTI!N96/1000,"")</f>
        <v>5.7169999999999999E-3</v>
      </c>
      <c r="L42" s="68" t="str">
        <f>IFERROR(CHP_PASTI!O96/1000,"")</f>
        <v/>
      </c>
      <c r="N42" t="str">
        <f>CHP_CapBnd!F96</f>
        <v>CZ</v>
      </c>
      <c r="O42" t="str">
        <f>CHP_CapBnd!G96</f>
        <v>CAP_BND</v>
      </c>
      <c r="P42" t="str">
        <f>CHP_CapBnd!H96</f>
        <v>ECHP_biomass_thermal</v>
      </c>
      <c r="Q42" s="78" t="s">
        <v>176</v>
      </c>
      <c r="R42" s="68" t="str">
        <f t="shared" si="6"/>
        <v/>
      </c>
      <c r="S42" s="68" t="str">
        <f t="shared" si="2"/>
        <v/>
      </c>
      <c r="T42" s="68" t="str">
        <f t="shared" si="3"/>
        <v/>
      </c>
      <c r="W42" s="68">
        <f>IFERROR(CHP_CapBnd!I96/1000,"")</f>
        <v>0.1206222</v>
      </c>
      <c r="X42" s="68">
        <f>IFERROR(CHP_CapBnd!J96/1000,"")</f>
        <v>0.12633920000000001</v>
      </c>
      <c r="Y42" s="68">
        <f>IFERROR(CHP_CapBnd!K96/1000,"")</f>
        <v>0.12633920000000001</v>
      </c>
      <c r="AA42" s="68">
        <f t="shared" si="4"/>
        <v>0</v>
      </c>
      <c r="AB42" s="68">
        <f t="shared" si="5"/>
        <v>0</v>
      </c>
      <c r="AC42" s="68">
        <f t="shared" si="8"/>
        <v>0</v>
      </c>
    </row>
    <row r="43" spans="1:29">
      <c r="A43" s="76"/>
      <c r="B43" t="str">
        <f>CHP_PASTI!F98</f>
        <v>DE</v>
      </c>
      <c r="C43" t="str">
        <f>CHP_PASTI!G98</f>
        <v>PASTI</v>
      </c>
      <c r="D43" t="str">
        <f>CHP_PASTI!H98</f>
        <v>ECHP_coal_thermal</v>
      </c>
      <c r="E43" s="78">
        <v>1</v>
      </c>
      <c r="F43" s="68">
        <f>IFERROR(CHP_PASTI!I98/1000,"")</f>
        <v>2.14053125</v>
      </c>
      <c r="G43" s="68">
        <f>IFERROR(CHP_PASTI!J98/1000,"")</f>
        <v>2.14053125</v>
      </c>
      <c r="H43" s="68">
        <f>IFERROR(CHP_PASTI!K98/1000,"")</f>
        <v>2.14053125</v>
      </c>
      <c r="I43" s="68">
        <f>IFERROR(CHP_PASTI!L98/1000,"")</f>
        <v>2.14053125</v>
      </c>
      <c r="J43" s="68" t="str">
        <f>IFERROR(CHP_PASTI!M98/1000,"")</f>
        <v/>
      </c>
      <c r="K43" s="68">
        <f>IFERROR(CHP_PASTI!N98/1000,"")</f>
        <v>3.3824999999999998</v>
      </c>
      <c r="L43" s="68" t="str">
        <f>IFERROR(CHP_PASTI!O98/1000,"")</f>
        <v/>
      </c>
      <c r="N43" t="str">
        <f>CHP_CapBnd!F98</f>
        <v>DE</v>
      </c>
      <c r="O43" t="str">
        <f>CHP_CapBnd!G98</f>
        <v>CAP_BND</v>
      </c>
      <c r="P43" t="str">
        <f>CHP_CapBnd!H98</f>
        <v>ECHP_coal_thermal</v>
      </c>
      <c r="Q43" s="78" t="s">
        <v>176</v>
      </c>
      <c r="R43" s="68">
        <f t="shared" si="6"/>
        <v>7.266799999999999</v>
      </c>
      <c r="S43" s="68">
        <f t="shared" si="2"/>
        <v>10.645299999999999</v>
      </c>
      <c r="T43" s="68">
        <f t="shared" si="3"/>
        <v>9.8454999999999995</v>
      </c>
      <c r="W43" s="68">
        <f>IFERROR(CHP_CapBnd!I98/1000,"")</f>
        <v>7.266799999999999</v>
      </c>
      <c r="X43" s="68">
        <f>IFERROR(CHP_CapBnd!J98/1000,"")</f>
        <v>10.645299999999999</v>
      </c>
      <c r="Y43" s="68">
        <f>IFERROR(CHP_CapBnd!K98/1000,"")</f>
        <v>9.8454999999999995</v>
      </c>
      <c r="AA43" s="68">
        <f t="shared" si="4"/>
        <v>1.2953250000000009</v>
      </c>
      <c r="AB43" s="68">
        <f t="shared" si="5"/>
        <v>1.2993250000000014</v>
      </c>
      <c r="AC43" s="68">
        <f t="shared" si="8"/>
        <v>2.0991250000000008</v>
      </c>
    </row>
    <row r="44" spans="1:29">
      <c r="A44" s="76"/>
      <c r="B44" t="str">
        <f>CHP_PASTI!F102</f>
        <v>DE</v>
      </c>
      <c r="C44" t="str">
        <f>CHP_PASTI!G102</f>
        <v>PASTI</v>
      </c>
      <c r="D44" t="str">
        <f>CHP_PASTI!H102</f>
        <v>ECHP_lignite_thermal</v>
      </c>
      <c r="E44" s="78">
        <v>1</v>
      </c>
      <c r="F44" s="68">
        <f>IFERROR(CHP_PASTI!I102/1000,"")</f>
        <v>0.28967500000000002</v>
      </c>
      <c r="G44" s="68">
        <f>IFERROR(CHP_PASTI!J102/1000,"")</f>
        <v>0.28967500000000002</v>
      </c>
      <c r="H44" s="68">
        <f>IFERROR(CHP_PASTI!K102/1000,"")</f>
        <v>0.28967500000000002</v>
      </c>
      <c r="I44" s="68">
        <f>IFERROR(CHP_PASTI!L102/1000,"")</f>
        <v>0.28967500000000002</v>
      </c>
      <c r="J44" s="68">
        <f>IFERROR(CHP_PASTI!M102/1000,"")</f>
        <v>0.15730000000000002</v>
      </c>
      <c r="K44" s="68" t="str">
        <f>IFERROR(CHP_PASTI!N102/1000,"")</f>
        <v/>
      </c>
      <c r="L44" s="68" t="str">
        <f>IFERROR(CHP_PASTI!O102/1000,"")</f>
        <v/>
      </c>
      <c r="N44" t="str">
        <f>CHP_CapBnd!F102</f>
        <v>DE</v>
      </c>
      <c r="O44" t="str">
        <f>CHP_CapBnd!G102</f>
        <v>CAP_BND</v>
      </c>
      <c r="P44" t="str">
        <f>CHP_CapBnd!H102</f>
        <v>ECHP_lignite_thermal</v>
      </c>
      <c r="Q44" s="78" t="s">
        <v>176</v>
      </c>
      <c r="R44" s="68">
        <f t="shared" si="6"/>
        <v>1.2365999999999999</v>
      </c>
      <c r="S44" s="68">
        <f t="shared" si="2"/>
        <v>1.2365999999999999</v>
      </c>
      <c r="T44" s="68">
        <f t="shared" si="3"/>
        <v>1.0415000000000001</v>
      </c>
      <c r="W44" s="68">
        <f>IFERROR(CHP_CapBnd!I102/1000,"")</f>
        <v>1.2365999999999999</v>
      </c>
      <c r="X44" s="68">
        <f>IFERROR(CHP_CapBnd!J102/1000,"")</f>
        <v>1.2365999999999999</v>
      </c>
      <c r="Y44" s="68">
        <f>IFERROR(CHP_CapBnd!K102/1000,"")</f>
        <v>1.0415000000000001</v>
      </c>
      <c r="AA44" s="68">
        <f t="shared" si="4"/>
        <v>7.9400000000000137E-2</v>
      </c>
      <c r="AB44" s="68">
        <f t="shared" si="5"/>
        <v>7.9400000000000137E-2</v>
      </c>
      <c r="AC44" s="68">
        <f t="shared" si="8"/>
        <v>0.27449999999999997</v>
      </c>
    </row>
    <row r="45" spans="1:29">
      <c r="A45" s="76"/>
      <c r="B45" t="str">
        <f>CHP_PASTI!F106</f>
        <v>DE</v>
      </c>
      <c r="C45" t="str">
        <f>CHP_PASTI!G106</f>
        <v>PASTI</v>
      </c>
      <c r="D45" t="str">
        <f>CHP_PASTI!H106</f>
        <v>ECHP_naturalgas_CCGT</v>
      </c>
      <c r="E45" s="78">
        <v>1</v>
      </c>
      <c r="F45" s="68">
        <f>IFERROR(CHP_PASTI!I106/1000,"")</f>
        <v>0.86072000000000004</v>
      </c>
      <c r="G45" s="68">
        <f>IFERROR(CHP_PASTI!J106/1000,"")</f>
        <v>0.86072000000000004</v>
      </c>
      <c r="H45" s="68">
        <f>IFERROR(CHP_PASTI!K106/1000,"")</f>
        <v>0.86072000000000004</v>
      </c>
      <c r="I45" s="68">
        <f>IFERROR(CHP_PASTI!L106/1000,"")</f>
        <v>0.86072000000000004</v>
      </c>
      <c r="J45" s="68">
        <f>IFERROR(CHP_PASTI!M106/1000,"")</f>
        <v>4.4424000000000001</v>
      </c>
      <c r="K45" s="68">
        <f>IFERROR(CHP_PASTI!N106/1000,"")</f>
        <v>2.891</v>
      </c>
      <c r="L45" s="68">
        <f>IFERROR(CHP_PASTI!O106/1000,"")</f>
        <v>1.9159999999999999</v>
      </c>
      <c r="N45" t="str">
        <f>CHP_CapBnd!F106</f>
        <v>DE</v>
      </c>
      <c r="O45" t="str">
        <f>CHP_CapBnd!G106</f>
        <v>CAP_BND</v>
      </c>
      <c r="P45" t="str">
        <f>CHP_CapBnd!H106</f>
        <v>ECHP_naturalgas_CCGT</v>
      </c>
      <c r="Q45" s="78" t="s">
        <v>176</v>
      </c>
      <c r="R45" s="68" t="str">
        <f t="shared" si="6"/>
        <v/>
      </c>
      <c r="S45" s="68" t="str">
        <f t="shared" si="2"/>
        <v/>
      </c>
      <c r="T45" s="68">
        <f t="shared" si="3"/>
        <v>12.220379999999999</v>
      </c>
      <c r="W45" s="68">
        <f>IFERROR(CHP_CapBnd!I106/1000,"")</f>
        <v>7.8852800000000007</v>
      </c>
      <c r="X45" s="68">
        <f>IFERROR(CHP_CapBnd!J106/1000,"")</f>
        <v>10.77628</v>
      </c>
      <c r="Y45" s="68">
        <f>IFERROR(CHP_CapBnd!K106/1000,"")</f>
        <v>12.220379999999999</v>
      </c>
      <c r="AA45" s="68">
        <f t="shared" si="4"/>
        <v>0</v>
      </c>
      <c r="AB45" s="68">
        <f t="shared" si="5"/>
        <v>0</v>
      </c>
      <c r="AC45" s="68">
        <f t="shared" si="8"/>
        <v>0.47190000000000154</v>
      </c>
    </row>
    <row r="46" spans="1:29">
      <c r="A46" s="76"/>
      <c r="B46" t="str">
        <f>CHP_PASTI!F107</f>
        <v>DE</v>
      </c>
      <c r="C46" t="str">
        <f>CHP_PASTI!G107</f>
        <v>PASTI</v>
      </c>
      <c r="D46" t="str">
        <f>CHP_PASTI!H107</f>
        <v>ECHP_naturalgas_OCGT</v>
      </c>
      <c r="E46" s="78">
        <v>1</v>
      </c>
      <c r="F46" s="68">
        <f>IFERROR(CHP_PASTI!I107/1000,"")</f>
        <v>0.39865875000000001</v>
      </c>
      <c r="G46" s="68">
        <f>IFERROR(CHP_PASTI!J107/1000,"")</f>
        <v>0.39865875000000001</v>
      </c>
      <c r="H46" s="68">
        <f>IFERROR(CHP_PASTI!K107/1000,"")</f>
        <v>0.39865875000000001</v>
      </c>
      <c r="I46" s="68">
        <f>IFERROR(CHP_PASTI!L107/1000,"")</f>
        <v>0.39865875000000001</v>
      </c>
      <c r="J46" s="68">
        <f>IFERROR(CHP_PASTI!M107/1000,"")</f>
        <v>0.77778617300513975</v>
      </c>
      <c r="K46" s="68">
        <f>IFERROR(CHP_PASTI!N107/1000,"")</f>
        <v>0.152</v>
      </c>
      <c r="L46" s="68" t="str">
        <f>IFERROR(CHP_PASTI!O107/1000,"")</f>
        <v/>
      </c>
      <c r="N46" t="str">
        <f>CHP_CapBnd!F107</f>
        <v>DE</v>
      </c>
      <c r="O46" t="str">
        <f>CHP_CapBnd!G107</f>
        <v>CAP_BND</v>
      </c>
      <c r="P46" t="str">
        <f>CHP_CapBnd!H107</f>
        <v>ECHP_naturalgas_OCGT</v>
      </c>
      <c r="Q46" s="78" t="s">
        <v>176</v>
      </c>
      <c r="R46" s="68">
        <f t="shared" si="6"/>
        <v>2.1779161730051402</v>
      </c>
      <c r="S46" s="68">
        <f t="shared" si="2"/>
        <v>2.2918261730051404</v>
      </c>
      <c r="T46" s="68">
        <f t="shared" si="3"/>
        <v>1.5210911730051397</v>
      </c>
      <c r="W46" s="68">
        <f>IFERROR(CHP_CapBnd!I107/1000,"")</f>
        <v>2.1779161730051402</v>
      </c>
      <c r="X46" s="68">
        <f>IFERROR(CHP_CapBnd!J107/1000,"")</f>
        <v>2.2918261730051404</v>
      </c>
      <c r="Y46" s="68">
        <f>IFERROR(CHP_CapBnd!K107/1000,"")</f>
        <v>1.5210911730051397</v>
      </c>
      <c r="AA46" s="68">
        <f t="shared" si="4"/>
        <v>0.19450499999999948</v>
      </c>
      <c r="AB46" s="68">
        <f t="shared" si="5"/>
        <v>0.23259499999999944</v>
      </c>
      <c r="AC46" s="68">
        <f t="shared" si="8"/>
        <v>1.0033300000000001</v>
      </c>
    </row>
    <row r="47" spans="1:29">
      <c r="A47" s="76"/>
      <c r="B47" t="str">
        <f>CHP_PASTI!F108</f>
        <v>DE</v>
      </c>
      <c r="C47" t="str">
        <f>CHP_PASTI!G108</f>
        <v>PASTI</v>
      </c>
      <c r="D47" t="str">
        <f>CHP_PASTI!H108</f>
        <v>ECHP_naturalgas_thermal</v>
      </c>
      <c r="E47" s="78">
        <v>1</v>
      </c>
      <c r="F47" s="68">
        <f>IFERROR(CHP_PASTI!I108/1000,"")</f>
        <v>1.0757462500000001</v>
      </c>
      <c r="G47" s="68">
        <f>IFERROR(CHP_PASTI!J108/1000,"")</f>
        <v>1.0757462500000001</v>
      </c>
      <c r="H47" s="68">
        <f>IFERROR(CHP_PASTI!K108/1000,"")</f>
        <v>1.0757462500000001</v>
      </c>
      <c r="I47" s="68">
        <f>IFERROR(CHP_PASTI!L108/1000,"")</f>
        <v>1.0757462500000001</v>
      </c>
      <c r="J47" s="68">
        <f>IFERROR(CHP_PASTI!M108/1000,"")</f>
        <v>0.53239999999999998</v>
      </c>
      <c r="K47" s="68">
        <f>IFERROR(CHP_PASTI!N108/1000,"")</f>
        <v>0.30199999999999999</v>
      </c>
      <c r="L47" s="68" t="str">
        <f>IFERROR(CHP_PASTI!O108/1000,"")</f>
        <v/>
      </c>
      <c r="N47" t="str">
        <f>CHP_CapBnd!F108</f>
        <v>DE</v>
      </c>
      <c r="O47" t="str">
        <f>CHP_CapBnd!G108</f>
        <v>CAP_BND</v>
      </c>
      <c r="P47" t="str">
        <f>CHP_CapBnd!H108</f>
        <v>ECHP_naturalgas_thermal</v>
      </c>
      <c r="Q47" s="78" t="s">
        <v>176</v>
      </c>
      <c r="R47" s="68">
        <f t="shared" si="6"/>
        <v>2.9227350000000007</v>
      </c>
      <c r="S47" s="68">
        <f t="shared" si="2"/>
        <v>3.205635</v>
      </c>
      <c r="T47" s="68">
        <f t="shared" si="3"/>
        <v>2.4602000000000004</v>
      </c>
      <c r="W47" s="68">
        <f>IFERROR(CHP_CapBnd!I108/1000,"")</f>
        <v>2.9227350000000007</v>
      </c>
      <c r="X47" s="68">
        <f>IFERROR(CHP_CapBnd!J108/1000,"")</f>
        <v>3.205635</v>
      </c>
      <c r="Y47" s="68">
        <f>IFERROR(CHP_CapBnd!K108/1000,"")</f>
        <v>2.4602000000000004</v>
      </c>
      <c r="AA47" s="68">
        <f t="shared" si="4"/>
        <v>1.9126499999999997</v>
      </c>
      <c r="AB47" s="68">
        <f t="shared" si="5"/>
        <v>1.9317500000000001</v>
      </c>
      <c r="AC47" s="68">
        <f t="shared" si="8"/>
        <v>2.6771849999999997</v>
      </c>
    </row>
    <row r="48" spans="1:29">
      <c r="A48" s="76"/>
      <c r="B48" t="str">
        <f>CHP_PASTI!F112</f>
        <v>DE</v>
      </c>
      <c r="C48" t="str">
        <f>CHP_PASTI!G112</f>
        <v>PASTI</v>
      </c>
      <c r="D48" t="str">
        <f>CHP_PASTI!H112</f>
        <v>ECHP_LFO_thermal</v>
      </c>
      <c r="E48" s="78">
        <v>1</v>
      </c>
      <c r="F48" s="68">
        <f>IFERROR(CHP_PASTI!I112/1000,"")</f>
        <v>0.1159925</v>
      </c>
      <c r="G48" s="68">
        <f>IFERROR(CHP_PASTI!J112/1000,"")</f>
        <v>0.1159925</v>
      </c>
      <c r="H48" s="68">
        <f>IFERROR(CHP_PASTI!K112/1000,"")</f>
        <v>0.1159925</v>
      </c>
      <c r="I48" s="68">
        <f>IFERROR(CHP_PASTI!L112/1000,"")</f>
        <v>0.1159925</v>
      </c>
      <c r="J48" s="68">
        <f>IFERROR(CHP_PASTI!M112/1000,"")</f>
        <v>3.7499999999999999E-2</v>
      </c>
      <c r="K48" s="68" t="str">
        <f>IFERROR(CHP_PASTI!N112/1000,"")</f>
        <v/>
      </c>
      <c r="L48" s="68" t="str">
        <f>IFERROR(CHP_PASTI!O112/1000,"")</f>
        <v/>
      </c>
      <c r="N48" t="str">
        <f>CHP_CapBnd!F112</f>
        <v>DE</v>
      </c>
      <c r="O48" t="str">
        <f>CHP_CapBnd!G112</f>
        <v>CAP_BND</v>
      </c>
      <c r="P48" t="str">
        <f>CHP_CapBnd!H112</f>
        <v>ECHP_LFO_thermal</v>
      </c>
      <c r="Q48" s="78" t="s">
        <v>176</v>
      </c>
      <c r="R48" s="68">
        <f t="shared" si="6"/>
        <v>0.33046999999999999</v>
      </c>
      <c r="S48" s="68">
        <f t="shared" si="2"/>
        <v>0.24087</v>
      </c>
      <c r="T48" s="68">
        <f t="shared" si="3"/>
        <v>6.1249999999999999E-2</v>
      </c>
      <c r="W48" s="68">
        <f>IFERROR(CHP_CapBnd!I112/1000,"")</f>
        <v>0.33046999999999999</v>
      </c>
      <c r="X48" s="68">
        <f>IFERROR(CHP_CapBnd!J112/1000,"")</f>
        <v>0.24087</v>
      </c>
      <c r="Y48" s="68">
        <f>IFERROR(CHP_CapBnd!K112/1000,"")</f>
        <v>6.1249999999999999E-2</v>
      </c>
      <c r="AA48" s="68">
        <f t="shared" si="4"/>
        <v>0.17099999999999999</v>
      </c>
      <c r="AB48" s="68">
        <f t="shared" si="5"/>
        <v>0.26059999999999994</v>
      </c>
      <c r="AC48" s="68">
        <f t="shared" si="8"/>
        <v>0.44021999999999994</v>
      </c>
    </row>
    <row r="49" spans="1:29">
      <c r="A49" s="76"/>
      <c r="B49" t="str">
        <f>CHP_PASTI!F113</f>
        <v>DE</v>
      </c>
      <c r="C49" t="str">
        <f>CHP_PASTI!G113</f>
        <v>PASTI</v>
      </c>
      <c r="D49" t="str">
        <f>CHP_PASTI!H113</f>
        <v>ECHP_HFO_thermal</v>
      </c>
      <c r="E49" s="78">
        <v>1</v>
      </c>
      <c r="F49" s="68">
        <f>IFERROR(CHP_PASTI!I113/1000,"")</f>
        <v>0.35949999999999999</v>
      </c>
      <c r="G49" s="68">
        <f>IFERROR(CHP_PASTI!J113/1000,"")</f>
        <v>0.35949999999999999</v>
      </c>
      <c r="H49" s="68">
        <f>IFERROR(CHP_PASTI!K113/1000,"")</f>
        <v>0.35949999999999999</v>
      </c>
      <c r="I49" s="68">
        <f>IFERROR(CHP_PASTI!L113/1000,"")</f>
        <v>0.35949999999999999</v>
      </c>
      <c r="J49" s="68" t="str">
        <f>IFERROR(CHP_PASTI!M113/1000,"")</f>
        <v/>
      </c>
      <c r="K49" s="68" t="str">
        <f>IFERROR(CHP_PASTI!N113/1000,"")</f>
        <v/>
      </c>
      <c r="L49" s="68" t="str">
        <f>IFERROR(CHP_PASTI!O113/1000,"")</f>
        <v/>
      </c>
      <c r="N49" t="str">
        <f>CHP_CapBnd!F113</f>
        <v>DE</v>
      </c>
      <c r="O49" t="str">
        <f>CHP_CapBnd!G113</f>
        <v>CAP_BND</v>
      </c>
      <c r="P49" t="str">
        <f>CHP_CapBnd!H113</f>
        <v>ECHP_HFO_thermal</v>
      </c>
      <c r="Q49" s="78" t="s">
        <v>176</v>
      </c>
      <c r="R49" s="68">
        <f t="shared" si="6"/>
        <v>0.83040000000000003</v>
      </c>
      <c r="S49" s="68">
        <f t="shared" si="2"/>
        <v>0.76329999999999998</v>
      </c>
      <c r="T49" s="68">
        <f t="shared" si="3"/>
        <v>0.75600000000000001</v>
      </c>
      <c r="W49" s="68">
        <f>IFERROR(CHP_CapBnd!I113/1000,"")</f>
        <v>0.83040000000000003</v>
      </c>
      <c r="X49" s="68">
        <f>IFERROR(CHP_CapBnd!J113/1000,"")</f>
        <v>0.76329999999999998</v>
      </c>
      <c r="Y49" s="68">
        <f>IFERROR(CHP_CapBnd!K113/1000,"")</f>
        <v>0.75600000000000001</v>
      </c>
      <c r="AA49" s="68">
        <f t="shared" si="4"/>
        <v>0.60759999999999992</v>
      </c>
      <c r="AB49" s="68">
        <f t="shared" si="5"/>
        <v>0.67469999999999997</v>
      </c>
      <c r="AC49" s="68">
        <f t="shared" si="8"/>
        <v>0.68199999999999994</v>
      </c>
    </row>
    <row r="50" spans="1:29">
      <c r="A50" s="76"/>
      <c r="B50" t="str">
        <f>CHP_PASTI!F114</f>
        <v>DE</v>
      </c>
      <c r="C50" t="str">
        <f>CHP_PASTI!G114</f>
        <v>PASTI</v>
      </c>
      <c r="D50" t="str">
        <f>CHP_PASTI!H114</f>
        <v>ECHP_biomass_thermal</v>
      </c>
      <c r="E50" s="78">
        <v>1</v>
      </c>
      <c r="F50" s="68">
        <f>IFERROR(CHP_PASTI!I114/1000,"")</f>
        <v>0.17978</v>
      </c>
      <c r="G50" s="68">
        <f>IFERROR(CHP_PASTI!J114/1000,"")</f>
        <v>0.17978</v>
      </c>
      <c r="H50" s="68">
        <f>IFERROR(CHP_PASTI!K114/1000,"")</f>
        <v>0.17978</v>
      </c>
      <c r="I50" s="68">
        <f>IFERROR(CHP_PASTI!L114/1000,"")</f>
        <v>0.17978</v>
      </c>
      <c r="J50" s="68">
        <f>IFERROR(CHP_PASTI!M114/1000,"")</f>
        <v>1.045955</v>
      </c>
      <c r="K50" s="68" t="str">
        <f>IFERROR(CHP_PASTI!N114/1000,"")</f>
        <v/>
      </c>
      <c r="L50" s="68" t="str">
        <f>IFERROR(CHP_PASTI!O114/1000,"")</f>
        <v/>
      </c>
      <c r="N50" t="str">
        <f>CHP_CapBnd!F114</f>
        <v>DE</v>
      </c>
      <c r="O50" t="str">
        <f>CHP_CapBnd!G114</f>
        <v>CAP_BND</v>
      </c>
      <c r="P50" t="str">
        <f>CHP_CapBnd!H114</f>
        <v>ECHP_biomass_thermal</v>
      </c>
      <c r="Q50" s="78" t="s">
        <v>176</v>
      </c>
      <c r="R50" s="68">
        <f t="shared" si="6"/>
        <v>1.7435749999999999</v>
      </c>
      <c r="S50" s="68">
        <f t="shared" si="2"/>
        <v>1.7375749999999999</v>
      </c>
      <c r="T50" s="68">
        <f t="shared" si="3"/>
        <v>1.6169749999999998</v>
      </c>
      <c r="W50" s="68">
        <f>IFERROR(CHP_CapBnd!I114/1000,"")</f>
        <v>1.7435749999999999</v>
      </c>
      <c r="X50" s="68">
        <f>IFERROR(CHP_CapBnd!J114/1000,"")</f>
        <v>1.7375749999999999</v>
      </c>
      <c r="Y50" s="68">
        <f>IFERROR(CHP_CapBnd!K114/1000,"")</f>
        <v>1.6169749999999998</v>
      </c>
      <c r="AA50" s="68">
        <f t="shared" si="4"/>
        <v>2.1500000000000075E-2</v>
      </c>
      <c r="AB50" s="68">
        <f t="shared" si="5"/>
        <v>2.750000000000008E-2</v>
      </c>
      <c r="AC50" s="68">
        <f t="shared" si="8"/>
        <v>0.14810000000000012</v>
      </c>
    </row>
    <row r="51" spans="1:29">
      <c r="A51" s="76"/>
      <c r="B51" t="str">
        <f>CHP_PASTI!F116</f>
        <v>DK</v>
      </c>
      <c r="C51" t="str">
        <f>CHP_PASTI!G116</f>
        <v>PASTI</v>
      </c>
      <c r="D51" t="str">
        <f>CHP_PASTI!H116</f>
        <v>ECHP_coal_thermal</v>
      </c>
      <c r="E51" s="78">
        <v>1</v>
      </c>
      <c r="F51" s="68">
        <f>IFERROR(CHP_PASTI!I116/1000,"")</f>
        <v>1.3364</v>
      </c>
      <c r="G51" s="68">
        <f>IFERROR(CHP_PASTI!J116/1000,"")</f>
        <v>1.3364</v>
      </c>
      <c r="H51" s="68">
        <f>IFERROR(CHP_PASTI!K116/1000,"")</f>
        <v>1.3364</v>
      </c>
      <c r="I51" s="68">
        <f>IFERROR(CHP_PASTI!L116/1000,"")</f>
        <v>1.3364</v>
      </c>
      <c r="J51" s="68">
        <f>IFERROR(CHP_PASTI!M116/1000,"")</f>
        <v>0.42499999999999999</v>
      </c>
      <c r="K51" s="68" t="str">
        <f>IFERROR(CHP_PASTI!N116/1000,"")</f>
        <v/>
      </c>
      <c r="L51" s="68" t="str">
        <f>IFERROR(CHP_PASTI!O116/1000,"")</f>
        <v/>
      </c>
      <c r="N51" t="str">
        <f>CHP_CapBnd!F116</f>
        <v>DK</v>
      </c>
      <c r="O51" t="str">
        <f>CHP_CapBnd!G116</f>
        <v>CAP_BND</v>
      </c>
      <c r="P51" t="str">
        <f>CHP_CapBnd!H116</f>
        <v>ECHP_coal_thermal</v>
      </c>
      <c r="Q51" s="78" t="s">
        <v>176</v>
      </c>
      <c r="R51" s="68">
        <f t="shared" si="6"/>
        <v>5.2231000000000005</v>
      </c>
      <c r="S51" s="68">
        <f t="shared" si="2"/>
        <v>4.8231000000000002</v>
      </c>
      <c r="T51" s="68">
        <f t="shared" si="3"/>
        <v>4.4371</v>
      </c>
      <c r="W51" s="68">
        <f>IFERROR(CHP_CapBnd!I116/1000,"")</f>
        <v>5.2231000000000005</v>
      </c>
      <c r="X51" s="68">
        <f>IFERROR(CHP_CapBnd!J116/1000,"")</f>
        <v>4.8231000000000002</v>
      </c>
      <c r="Y51" s="68">
        <f>IFERROR(CHP_CapBnd!K116/1000,"")</f>
        <v>4.4371</v>
      </c>
      <c r="AA51" s="68">
        <f t="shared" si="4"/>
        <v>0.54749999999999943</v>
      </c>
      <c r="AB51" s="68">
        <f t="shared" si="5"/>
        <v>0.94749999999999979</v>
      </c>
      <c r="AC51" s="68">
        <f t="shared" si="8"/>
        <v>1.3334999999999999</v>
      </c>
    </row>
    <row r="52" spans="1:29">
      <c r="A52" s="76"/>
      <c r="B52" t="str">
        <f>CHP_PASTI!F120</f>
        <v>DK</v>
      </c>
      <c r="C52" t="str">
        <f>CHP_PASTI!G120</f>
        <v>PASTI</v>
      </c>
      <c r="D52" t="str">
        <f>CHP_PASTI!H120</f>
        <v>ECHP_lignite_thermal</v>
      </c>
      <c r="E52" s="78">
        <v>1</v>
      </c>
      <c r="F52" s="68" t="str">
        <f>IFERROR(CHP_PASTI!I120/1000,"")</f>
        <v/>
      </c>
      <c r="G52" s="68" t="str">
        <f>IFERROR(CHP_PASTI!J120/1000,"")</f>
        <v/>
      </c>
      <c r="H52" s="68" t="str">
        <f>IFERROR(CHP_PASTI!K120/1000,"")</f>
        <v/>
      </c>
      <c r="I52" s="68" t="str">
        <f>IFERROR(CHP_PASTI!L120/1000,"")</f>
        <v/>
      </c>
      <c r="J52" s="68" t="str">
        <f>IFERROR(CHP_PASTI!M120/1000,"")</f>
        <v/>
      </c>
      <c r="K52" s="68" t="str">
        <f>IFERROR(CHP_PASTI!N120/1000,"")</f>
        <v/>
      </c>
      <c r="L52" s="68" t="str">
        <f>IFERROR(CHP_PASTI!O120/1000,"")</f>
        <v/>
      </c>
      <c r="N52" t="str">
        <f>CHP_CapBnd!F120</f>
        <v>DK</v>
      </c>
      <c r="O52" t="str">
        <f>CHP_CapBnd!G120</f>
        <v>CAP_BND</v>
      </c>
      <c r="P52" t="str">
        <f>CHP_CapBnd!H120</f>
        <v>ECHP_lignite_thermal</v>
      </c>
      <c r="Q52" s="78" t="s">
        <v>176</v>
      </c>
      <c r="R52" s="68" t="str">
        <f t="shared" si="6"/>
        <v/>
      </c>
      <c r="S52" s="68" t="str">
        <f t="shared" si="2"/>
        <v/>
      </c>
      <c r="T52" s="68" t="str">
        <f t="shared" si="3"/>
        <v/>
      </c>
      <c r="W52" s="68">
        <f>IFERROR(CHP_CapBnd!I120/1000,"")</f>
        <v>0</v>
      </c>
      <c r="X52" s="68">
        <f>IFERROR(CHP_CapBnd!J120/1000,"")</f>
        <v>0</v>
      </c>
      <c r="Y52" s="68">
        <f>IFERROR(CHP_CapBnd!K120/1000,"")</f>
        <v>0</v>
      </c>
      <c r="AA52" s="68">
        <f t="shared" si="4"/>
        <v>0</v>
      </c>
      <c r="AB52" s="68">
        <f t="shared" si="5"/>
        <v>0</v>
      </c>
      <c r="AC52" s="68">
        <f t="shared" si="8"/>
        <v>0</v>
      </c>
    </row>
    <row r="53" spans="1:29">
      <c r="A53" s="76"/>
      <c r="B53" t="str">
        <f>CHP_PASTI!F124</f>
        <v>DK</v>
      </c>
      <c r="C53" t="str">
        <f>CHP_PASTI!G124</f>
        <v>PASTI</v>
      </c>
      <c r="D53" t="str">
        <f>CHP_PASTI!H124</f>
        <v>ECHP_naturalgas_CCGT</v>
      </c>
      <c r="E53" s="78">
        <v>1</v>
      </c>
      <c r="F53" s="68">
        <f>IFERROR(CHP_PASTI!I124/1000,"")</f>
        <v>0.1210875</v>
      </c>
      <c r="G53" s="68">
        <f>IFERROR(CHP_PASTI!J124/1000,"")</f>
        <v>0.1210875</v>
      </c>
      <c r="H53" s="68">
        <f>IFERROR(CHP_PASTI!K124/1000,"")</f>
        <v>0.1210875</v>
      </c>
      <c r="I53" s="68">
        <f>IFERROR(CHP_PASTI!L124/1000,"")</f>
        <v>0.1210875</v>
      </c>
      <c r="J53" s="68" t="str">
        <f>IFERROR(CHP_PASTI!M124/1000,"")</f>
        <v/>
      </c>
      <c r="K53" s="68" t="str">
        <f>IFERROR(CHP_PASTI!N124/1000,"")</f>
        <v/>
      </c>
      <c r="L53" s="68" t="str">
        <f>IFERROR(CHP_PASTI!O124/1000,"")</f>
        <v/>
      </c>
      <c r="N53" t="str">
        <f>CHP_CapBnd!F124</f>
        <v>DK</v>
      </c>
      <c r="O53" t="str">
        <f>CHP_CapBnd!G124</f>
        <v>CAP_BND</v>
      </c>
      <c r="P53" t="str">
        <f>CHP_CapBnd!H124</f>
        <v>ECHP_naturalgas_CCGT</v>
      </c>
      <c r="Q53" s="78" t="s">
        <v>176</v>
      </c>
      <c r="R53" s="68" t="str">
        <f t="shared" si="6"/>
        <v/>
      </c>
      <c r="S53" s="68" t="str">
        <f t="shared" si="2"/>
        <v/>
      </c>
      <c r="T53" s="68" t="str">
        <f t="shared" si="3"/>
        <v/>
      </c>
      <c r="W53" s="68">
        <f>IFERROR(CHP_CapBnd!I124/1000,"")</f>
        <v>0.48435</v>
      </c>
      <c r="X53" s="68">
        <f>IFERROR(CHP_CapBnd!J124/1000,"")</f>
        <v>0.48435</v>
      </c>
      <c r="Y53" s="68">
        <f>IFERROR(CHP_CapBnd!K124/1000,"")</f>
        <v>0.48435</v>
      </c>
      <c r="AA53" s="68">
        <f t="shared" si="4"/>
        <v>0</v>
      </c>
      <c r="AB53" s="68">
        <f t="shared" si="5"/>
        <v>0</v>
      </c>
      <c r="AC53" s="68">
        <f t="shared" si="8"/>
        <v>0</v>
      </c>
    </row>
    <row r="54" spans="1:29">
      <c r="A54" s="76"/>
      <c r="B54" t="str">
        <f>CHP_PASTI!F125</f>
        <v>DK</v>
      </c>
      <c r="C54" t="str">
        <f>CHP_PASTI!G125</f>
        <v>PASTI</v>
      </c>
      <c r="D54" t="str">
        <f>CHP_PASTI!H125</f>
        <v>ECHP_naturalgas_OCGT</v>
      </c>
      <c r="E54" s="78">
        <v>1</v>
      </c>
      <c r="F54" s="68">
        <f>IFERROR(CHP_PASTI!I125/1000,"")</f>
        <v>8.1523999999999999E-2</v>
      </c>
      <c r="G54" s="68">
        <f>IFERROR(CHP_PASTI!J125/1000,"")</f>
        <v>8.1523999999999999E-2</v>
      </c>
      <c r="H54" s="68">
        <f>IFERROR(CHP_PASTI!K125/1000,"")</f>
        <v>8.1523999999999999E-2</v>
      </c>
      <c r="I54" s="68">
        <f>IFERROR(CHP_PASTI!L125/1000,"")</f>
        <v>8.1523999999999999E-2</v>
      </c>
      <c r="J54" s="68" t="str">
        <f>IFERROR(CHP_PASTI!M125/1000,"")</f>
        <v/>
      </c>
      <c r="K54" s="68" t="str">
        <f>IFERROR(CHP_PASTI!N125/1000,"")</f>
        <v/>
      </c>
      <c r="L54" s="68" t="str">
        <f>IFERROR(CHP_PASTI!O125/1000,"")</f>
        <v/>
      </c>
      <c r="N54" t="str">
        <f>CHP_CapBnd!F125</f>
        <v>DK</v>
      </c>
      <c r="O54" t="str">
        <f>CHP_CapBnd!G125</f>
        <v>CAP_BND</v>
      </c>
      <c r="P54" t="str">
        <f>CHP_CapBnd!H125</f>
        <v>ECHP_naturalgas_OCGT</v>
      </c>
      <c r="Q54" s="78" t="s">
        <v>176</v>
      </c>
      <c r="R54" s="68" t="str">
        <f t="shared" si="6"/>
        <v/>
      </c>
      <c r="S54" s="68">
        <f t="shared" si="2"/>
        <v>0.29380000000000001</v>
      </c>
      <c r="T54" s="68">
        <f t="shared" si="3"/>
        <v>0.27859999999999996</v>
      </c>
      <c r="W54" s="68">
        <f>IFERROR(CHP_CapBnd!I125/1000,"")</f>
        <v>0.32069600000000004</v>
      </c>
      <c r="X54" s="68">
        <f>IFERROR(CHP_CapBnd!J125/1000,"")</f>
        <v>0.29380000000000001</v>
      </c>
      <c r="Y54" s="68">
        <f>IFERROR(CHP_CapBnd!K125/1000,"")</f>
        <v>0.27859999999999996</v>
      </c>
      <c r="AA54" s="68">
        <f t="shared" si="4"/>
        <v>5.3999999999999604E-3</v>
      </c>
      <c r="AB54" s="68">
        <f t="shared" si="5"/>
        <v>3.2295999999999991E-2</v>
      </c>
      <c r="AC54" s="68">
        <f t="shared" si="8"/>
        <v>4.7496000000000038E-2</v>
      </c>
    </row>
    <row r="55" spans="1:29">
      <c r="A55" s="76"/>
      <c r="B55" t="str">
        <f>CHP_PASTI!F126</f>
        <v>DK</v>
      </c>
      <c r="C55" t="str">
        <f>CHP_PASTI!G126</f>
        <v>PASTI</v>
      </c>
      <c r="D55" t="str">
        <f>CHP_PASTI!H126</f>
        <v>ECHP_naturalgas_thermal</v>
      </c>
      <c r="E55" s="78">
        <v>1</v>
      </c>
      <c r="F55" s="68">
        <f>IFERROR(CHP_PASTI!I126/1000,"")</f>
        <v>0.14448</v>
      </c>
      <c r="G55" s="68">
        <f>IFERROR(CHP_PASTI!J126/1000,"")</f>
        <v>0.14448</v>
      </c>
      <c r="H55" s="68">
        <f>IFERROR(CHP_PASTI!K126/1000,"")</f>
        <v>0.14448</v>
      </c>
      <c r="I55" s="68">
        <f>IFERROR(CHP_PASTI!L126/1000,"")</f>
        <v>0.14448</v>
      </c>
      <c r="J55" s="68" t="str">
        <f>IFERROR(CHP_PASTI!M126/1000,"")</f>
        <v/>
      </c>
      <c r="K55" s="68" t="str">
        <f>IFERROR(CHP_PASTI!N126/1000,"")</f>
        <v/>
      </c>
      <c r="L55" s="68" t="str">
        <f>IFERROR(CHP_PASTI!O126/1000,"")</f>
        <v/>
      </c>
      <c r="N55" t="str">
        <f>CHP_CapBnd!F126</f>
        <v>DK</v>
      </c>
      <c r="O55" t="str">
        <f>CHP_CapBnd!G126</f>
        <v>CAP_BND</v>
      </c>
      <c r="P55" t="str">
        <f>CHP_CapBnd!H126</f>
        <v>ECHP_naturalgas_thermal</v>
      </c>
      <c r="Q55" s="78" t="s">
        <v>176</v>
      </c>
      <c r="R55" s="68" t="str">
        <f t="shared" si="6"/>
        <v/>
      </c>
      <c r="S55" s="68" t="str">
        <f t="shared" si="2"/>
        <v/>
      </c>
      <c r="T55" s="68">
        <f t="shared" si="3"/>
        <v>0.50292000000000003</v>
      </c>
      <c r="W55" s="68">
        <f>IFERROR(CHP_CapBnd!I126/1000,"")</f>
        <v>0.57791999999999999</v>
      </c>
      <c r="X55" s="68">
        <f>IFERROR(CHP_CapBnd!J126/1000,"")</f>
        <v>0.57791999999999999</v>
      </c>
      <c r="Y55" s="68">
        <f>IFERROR(CHP_CapBnd!K126/1000,"")</f>
        <v>0.50292000000000003</v>
      </c>
      <c r="AA55" s="68">
        <f t="shared" si="4"/>
        <v>0</v>
      </c>
      <c r="AB55" s="68">
        <f t="shared" si="5"/>
        <v>0</v>
      </c>
      <c r="AC55" s="68">
        <f t="shared" si="8"/>
        <v>7.4999999999999956E-2</v>
      </c>
    </row>
    <row r="56" spans="1:29">
      <c r="A56" s="76"/>
      <c r="B56" t="str">
        <f>CHP_PASTI!F130</f>
        <v>DK</v>
      </c>
      <c r="C56" t="str">
        <f>CHP_PASTI!G130</f>
        <v>PASTI</v>
      </c>
      <c r="D56" t="str">
        <f>CHP_PASTI!H130</f>
        <v>ECHP_LFO_thermal</v>
      </c>
      <c r="E56" s="78">
        <v>1</v>
      </c>
      <c r="F56" s="68">
        <f>IFERROR(CHP_PASTI!I130/1000,"")</f>
        <v>7.1825000000000014E-3</v>
      </c>
      <c r="G56" s="68">
        <f>IFERROR(CHP_PASTI!J130/1000,"")</f>
        <v>7.1825000000000014E-3</v>
      </c>
      <c r="H56" s="68">
        <f>IFERROR(CHP_PASTI!K130/1000,"")</f>
        <v>7.1825000000000014E-3</v>
      </c>
      <c r="I56" s="68">
        <f>IFERROR(CHP_PASTI!L130/1000,"")</f>
        <v>7.1825000000000014E-3</v>
      </c>
      <c r="J56" s="68">
        <f>IFERROR(CHP_PASTI!M130/1000,"")</f>
        <v>3.1E-4</v>
      </c>
      <c r="K56" s="68">
        <f>IFERROR(CHP_PASTI!N130/1000,"")</f>
        <v>6.9999999999999999E-4</v>
      </c>
      <c r="L56" s="68" t="str">
        <f>IFERROR(CHP_PASTI!O130/1000,"")</f>
        <v/>
      </c>
      <c r="N56" t="str">
        <f>CHP_CapBnd!F130</f>
        <v>DK</v>
      </c>
      <c r="O56" t="str">
        <f>CHP_CapBnd!G130</f>
        <v>CAP_BND</v>
      </c>
      <c r="P56" t="str">
        <f>CHP_CapBnd!H130</f>
        <v>ECHP_LFO_thermal</v>
      </c>
      <c r="Q56" s="78" t="s">
        <v>176</v>
      </c>
      <c r="R56" s="68" t="str">
        <f t="shared" si="6"/>
        <v/>
      </c>
      <c r="S56" s="68">
        <f t="shared" si="2"/>
        <v>1.772E-2</v>
      </c>
      <c r="T56" s="68">
        <f t="shared" si="3"/>
        <v>1.1609999999999997E-2</v>
      </c>
      <c r="W56" s="68">
        <f>IFERROR(CHP_CapBnd!I130/1000,"")</f>
        <v>2.8320000000000001E-2</v>
      </c>
      <c r="X56" s="68">
        <f>IFERROR(CHP_CapBnd!J130/1000,"")</f>
        <v>1.772E-2</v>
      </c>
      <c r="Y56" s="68">
        <f>IFERROR(CHP_CapBnd!K130/1000,"")</f>
        <v>1.1609999999999997E-2</v>
      </c>
      <c r="AA56" s="68">
        <f t="shared" si="4"/>
        <v>7.2000000000000536E-4</v>
      </c>
      <c r="AB56" s="68">
        <f t="shared" si="5"/>
        <v>1.2020000000000006E-2</v>
      </c>
      <c r="AC56" s="68">
        <f t="shared" si="8"/>
        <v>1.8130000000000007E-2</v>
      </c>
    </row>
    <row r="57" spans="1:29">
      <c r="A57" s="76"/>
      <c r="B57" t="str">
        <f>CHP_PASTI!F131</f>
        <v>DK</v>
      </c>
      <c r="C57" t="str">
        <f>CHP_PASTI!G131</f>
        <v>PASTI</v>
      </c>
      <c r="D57" t="str">
        <f>CHP_PASTI!H131</f>
        <v>ECHP_HFO_thermal</v>
      </c>
      <c r="E57" s="78">
        <v>1</v>
      </c>
      <c r="F57" s="68">
        <f>IFERROR(CHP_PASTI!I131/1000,"")</f>
        <v>0.12628500000000001</v>
      </c>
      <c r="G57" s="68">
        <f>IFERROR(CHP_PASTI!J131/1000,"")</f>
        <v>0.12628500000000001</v>
      </c>
      <c r="H57" s="68">
        <f>IFERROR(CHP_PASTI!K131/1000,"")</f>
        <v>0.12628500000000001</v>
      </c>
      <c r="I57" s="68">
        <f>IFERROR(CHP_PASTI!L131/1000,"")</f>
        <v>0.12628500000000001</v>
      </c>
      <c r="J57" s="68" t="str">
        <f>IFERROR(CHP_PASTI!M131/1000,"")</f>
        <v/>
      </c>
      <c r="K57" s="68" t="str">
        <f>IFERROR(CHP_PASTI!N131/1000,"")</f>
        <v/>
      </c>
      <c r="L57" s="68" t="str">
        <f>IFERROR(CHP_PASTI!O131/1000,"")</f>
        <v/>
      </c>
      <c r="N57" t="str">
        <f>CHP_CapBnd!F131</f>
        <v>DK</v>
      </c>
      <c r="O57" t="str">
        <f>CHP_CapBnd!G131</f>
        <v>CAP_BND</v>
      </c>
      <c r="P57" t="str">
        <f>CHP_CapBnd!H131</f>
        <v>ECHP_HFO_thermal</v>
      </c>
      <c r="Q57" s="78" t="s">
        <v>176</v>
      </c>
      <c r="R57" s="68">
        <f t="shared" si="6"/>
        <v>0.49184</v>
      </c>
      <c r="S57" s="68">
        <f t="shared" si="2"/>
        <v>0.23183999999999999</v>
      </c>
      <c r="T57" s="68">
        <f t="shared" si="3"/>
        <v>0.16373999999999997</v>
      </c>
      <c r="W57" s="68">
        <f>IFERROR(CHP_CapBnd!I131/1000,"")</f>
        <v>0.49184</v>
      </c>
      <c r="X57" s="68">
        <f>IFERROR(CHP_CapBnd!J131/1000,"")</f>
        <v>0.23183999999999999</v>
      </c>
      <c r="Y57" s="68">
        <f>IFERROR(CHP_CapBnd!K131/1000,"")</f>
        <v>0.16373999999999997</v>
      </c>
      <c r="AA57" s="68">
        <f t="shared" si="4"/>
        <v>1.3300000000000034E-2</v>
      </c>
      <c r="AB57" s="68">
        <f t="shared" si="5"/>
        <v>0.27330000000000004</v>
      </c>
      <c r="AC57" s="68">
        <f t="shared" si="8"/>
        <v>0.34140000000000004</v>
      </c>
    </row>
    <row r="58" spans="1:29">
      <c r="A58" s="76"/>
      <c r="B58" t="str">
        <f>CHP_PASTI!F132</f>
        <v>DK</v>
      </c>
      <c r="C58" t="str">
        <f>CHP_PASTI!G132</f>
        <v>PASTI</v>
      </c>
      <c r="D58" t="str">
        <f>CHP_PASTI!H132</f>
        <v>ECHP_biomass_thermal</v>
      </c>
      <c r="E58" s="78">
        <v>1</v>
      </c>
      <c r="F58" s="68">
        <f>IFERROR(CHP_PASTI!I132/1000,"")</f>
        <v>9.3562500000000007E-2</v>
      </c>
      <c r="G58" s="68">
        <f>IFERROR(CHP_PASTI!J132/1000,"")</f>
        <v>9.3562500000000007E-2</v>
      </c>
      <c r="H58" s="68">
        <f>IFERROR(CHP_PASTI!K132/1000,"")</f>
        <v>9.3562500000000007E-2</v>
      </c>
      <c r="I58" s="68">
        <f>IFERROR(CHP_PASTI!L132/1000,"")</f>
        <v>9.3562500000000007E-2</v>
      </c>
      <c r="J58" s="68">
        <f>IFERROR(CHP_PASTI!M132/1000,"")</f>
        <v>0.12819999999999998</v>
      </c>
      <c r="K58" s="68">
        <f>IFERROR(CHP_PASTI!N132/1000,"")</f>
        <v>0.19700000000000001</v>
      </c>
      <c r="L58" s="68">
        <f>IFERROR(CHP_PASTI!O132/1000,"")</f>
        <v>0.71499999999999997</v>
      </c>
      <c r="N58" t="str">
        <f>CHP_CapBnd!F132</f>
        <v>DK</v>
      </c>
      <c r="O58" t="str">
        <f>CHP_CapBnd!G132</f>
        <v>CAP_BND</v>
      </c>
      <c r="P58" t="str">
        <f>CHP_CapBnd!H132</f>
        <v>ECHP_biomass_thermal</v>
      </c>
      <c r="Q58" s="78" t="s">
        <v>176</v>
      </c>
      <c r="R58" s="68" t="str">
        <f t="shared" si="6"/>
        <v/>
      </c>
      <c r="S58" s="68" t="str">
        <f t="shared" si="2"/>
        <v/>
      </c>
      <c r="T58" s="68" t="str">
        <f t="shared" si="3"/>
        <v/>
      </c>
      <c r="W58" s="68">
        <f>IFERROR(CHP_CapBnd!I132/1000,"")</f>
        <v>0.50244999999999995</v>
      </c>
      <c r="X58" s="68">
        <f>IFERROR(CHP_CapBnd!J132/1000,"")</f>
        <v>0.69945000000000002</v>
      </c>
      <c r="Y58" s="68">
        <f>IFERROR(CHP_CapBnd!K132/1000,"")</f>
        <v>1.41445</v>
      </c>
      <c r="AA58" s="68">
        <f t="shared" si="4"/>
        <v>0</v>
      </c>
      <c r="AB58" s="68">
        <f t="shared" si="5"/>
        <v>0</v>
      </c>
      <c r="AC58" s="68">
        <f t="shared" si="8"/>
        <v>0</v>
      </c>
    </row>
    <row r="59" spans="1:29">
      <c r="A59" s="76"/>
      <c r="B59" t="str">
        <f>CHP_PASTI!F134</f>
        <v>EE</v>
      </c>
      <c r="C59" t="str">
        <f>CHP_PASTI!G134</f>
        <v>PASTI</v>
      </c>
      <c r="D59" t="str">
        <f>CHP_PASTI!H134</f>
        <v>ECHP_coal_thermal</v>
      </c>
      <c r="E59" s="78">
        <v>1</v>
      </c>
      <c r="F59" s="68" t="str">
        <f>IFERROR(CHP_PASTI!I134/1000,"")</f>
        <v/>
      </c>
      <c r="G59" s="68" t="str">
        <f>IFERROR(CHP_PASTI!J134/1000,"")</f>
        <v/>
      </c>
      <c r="H59" s="68" t="str">
        <f>IFERROR(CHP_PASTI!K134/1000,"")</f>
        <v/>
      </c>
      <c r="I59" s="68" t="str">
        <f>IFERROR(CHP_PASTI!L134/1000,"")</f>
        <v/>
      </c>
      <c r="J59" s="68" t="str">
        <f>IFERROR(CHP_PASTI!M134/1000,"")</f>
        <v/>
      </c>
      <c r="K59" s="68" t="str">
        <f>IFERROR(CHP_PASTI!N134/1000,"")</f>
        <v/>
      </c>
      <c r="L59" s="68" t="str">
        <f>IFERROR(CHP_PASTI!O134/1000,"")</f>
        <v/>
      </c>
      <c r="N59" t="str">
        <f>CHP_CapBnd!F134</f>
        <v>EE</v>
      </c>
      <c r="O59" t="str">
        <f>CHP_CapBnd!G134</f>
        <v>CAP_BND</v>
      </c>
      <c r="P59" t="str">
        <f>CHP_CapBnd!H134</f>
        <v>ECHP_coal_thermal</v>
      </c>
      <c r="Q59" s="78" t="s">
        <v>176</v>
      </c>
      <c r="R59" s="68" t="str">
        <f t="shared" si="6"/>
        <v/>
      </c>
      <c r="S59" s="68" t="str">
        <f t="shared" si="2"/>
        <v/>
      </c>
      <c r="T59" s="68" t="str">
        <f t="shared" si="3"/>
        <v/>
      </c>
      <c r="W59" s="68">
        <f>IFERROR(CHP_CapBnd!I134/1000,"")</f>
        <v>0</v>
      </c>
      <c r="X59" s="68">
        <f>IFERROR(CHP_CapBnd!J134/1000,"")</f>
        <v>0</v>
      </c>
      <c r="Y59" s="68">
        <f>IFERROR(CHP_CapBnd!K134/1000,"")</f>
        <v>0</v>
      </c>
      <c r="AA59" s="68">
        <f t="shared" si="4"/>
        <v>0</v>
      </c>
      <c r="AB59" s="68">
        <f t="shared" si="5"/>
        <v>0</v>
      </c>
      <c r="AC59" s="68">
        <f t="shared" si="8"/>
        <v>0</v>
      </c>
    </row>
    <row r="60" spans="1:29">
      <c r="A60" s="76"/>
      <c r="B60" t="str">
        <f>CHP_PASTI!F138</f>
        <v>EE</v>
      </c>
      <c r="C60" t="str">
        <f>CHP_PASTI!G138</f>
        <v>PASTI</v>
      </c>
      <c r="D60" t="str">
        <f>CHP_PASTI!H138</f>
        <v>ECHP_lignite_thermal</v>
      </c>
      <c r="E60" s="78">
        <v>1</v>
      </c>
      <c r="F60" s="68">
        <f>IFERROR(CHP_PASTI!I138/1000,"")</f>
        <v>6.0025000000000002E-2</v>
      </c>
      <c r="G60" s="68">
        <f>IFERROR(CHP_PASTI!J138/1000,"")</f>
        <v>6.0025000000000002E-2</v>
      </c>
      <c r="H60" s="68">
        <f>IFERROR(CHP_PASTI!K138/1000,"")</f>
        <v>6.0025000000000002E-2</v>
      </c>
      <c r="I60" s="68">
        <f>IFERROR(CHP_PASTI!L138/1000,"")</f>
        <v>6.0025000000000002E-2</v>
      </c>
      <c r="J60" s="68" t="str">
        <f>IFERROR(CHP_PASTI!M138/1000,"")</f>
        <v/>
      </c>
      <c r="K60" s="68" t="str">
        <f>IFERROR(CHP_PASTI!N138/1000,"")</f>
        <v/>
      </c>
      <c r="L60" s="68" t="str">
        <f>IFERROR(CHP_PASTI!O138/1000,"")</f>
        <v/>
      </c>
      <c r="N60" t="str">
        <f>CHP_CapBnd!F138</f>
        <v>EE</v>
      </c>
      <c r="O60" t="str">
        <f>CHP_CapBnd!G138</f>
        <v>CAP_BND</v>
      </c>
      <c r="P60" t="str">
        <f>CHP_CapBnd!H138</f>
        <v>ECHP_lignite_thermal</v>
      </c>
      <c r="Q60" s="78" t="s">
        <v>176</v>
      </c>
      <c r="R60" s="68">
        <f t="shared" si="6"/>
        <v>0.19519999999999998</v>
      </c>
      <c r="S60" s="68">
        <f t="shared" si="2"/>
        <v>0.193</v>
      </c>
      <c r="T60" s="68">
        <f t="shared" si="3"/>
        <v>0</v>
      </c>
      <c r="W60" s="68">
        <f>IFERROR(CHP_CapBnd!I138/1000,"")</f>
        <v>0.19519999999999998</v>
      </c>
      <c r="X60" s="68">
        <f>IFERROR(CHP_CapBnd!J138/1000,"")</f>
        <v>0.193</v>
      </c>
      <c r="Y60" s="68">
        <f>IFERROR(CHP_CapBnd!K138/1000,"")</f>
        <v>0</v>
      </c>
      <c r="AA60" s="68">
        <f t="shared" si="4"/>
        <v>4.4900000000000023E-2</v>
      </c>
      <c r="AB60" s="68">
        <f t="shared" si="5"/>
        <v>4.7100000000000003E-2</v>
      </c>
      <c r="AC60" s="68">
        <f t="shared" si="8"/>
        <v>0.24010000000000001</v>
      </c>
    </row>
    <row r="61" spans="1:29">
      <c r="A61" s="76"/>
      <c r="B61" t="str">
        <f>CHP_PASTI!F142</f>
        <v>EE</v>
      </c>
      <c r="C61" t="str">
        <f>CHP_PASTI!G142</f>
        <v>PASTI</v>
      </c>
      <c r="D61" t="str">
        <f>CHP_PASTI!H142</f>
        <v>ECHP_naturalgas_CCGT</v>
      </c>
      <c r="E61" s="78">
        <v>1</v>
      </c>
      <c r="F61" s="68" t="str">
        <f>IFERROR(CHP_PASTI!I142/1000,"")</f>
        <v/>
      </c>
      <c r="G61" s="68" t="str">
        <f>IFERROR(CHP_PASTI!J142/1000,"")</f>
        <v/>
      </c>
      <c r="H61" s="68" t="str">
        <f>IFERROR(CHP_PASTI!K142/1000,"")</f>
        <v/>
      </c>
      <c r="I61" s="68" t="str">
        <f>IFERROR(CHP_PASTI!L142/1000,"")</f>
        <v/>
      </c>
      <c r="J61" s="68" t="str">
        <f>IFERROR(CHP_PASTI!M142/1000,"")</f>
        <v/>
      </c>
      <c r="K61" s="68" t="str">
        <f>IFERROR(CHP_PASTI!N142/1000,"")</f>
        <v/>
      </c>
      <c r="L61" s="68" t="str">
        <f>IFERROR(CHP_PASTI!O142/1000,"")</f>
        <v/>
      </c>
      <c r="N61" t="str">
        <f>CHP_CapBnd!F142</f>
        <v>EE</v>
      </c>
      <c r="O61" t="str">
        <f>CHP_CapBnd!G142</f>
        <v>CAP_BND</v>
      </c>
      <c r="P61" t="str">
        <f>CHP_CapBnd!H142</f>
        <v>ECHP_naturalgas_CCGT</v>
      </c>
      <c r="Q61" s="78" t="s">
        <v>176</v>
      </c>
      <c r="R61" s="68" t="str">
        <f t="shared" si="6"/>
        <v/>
      </c>
      <c r="S61" s="68" t="str">
        <f t="shared" si="2"/>
        <v/>
      </c>
      <c r="T61" s="68" t="str">
        <f t="shared" si="3"/>
        <v/>
      </c>
      <c r="W61" s="68">
        <f>IFERROR(CHP_CapBnd!I142/1000,"")</f>
        <v>0</v>
      </c>
      <c r="X61" s="68">
        <f>IFERROR(CHP_CapBnd!J142/1000,"")</f>
        <v>0</v>
      </c>
      <c r="Y61" s="68">
        <f>IFERROR(CHP_CapBnd!K142/1000,"")</f>
        <v>0</v>
      </c>
      <c r="AA61" s="68">
        <f t="shared" si="4"/>
        <v>0</v>
      </c>
      <c r="AB61" s="68">
        <f t="shared" si="5"/>
        <v>0</v>
      </c>
      <c r="AC61" s="68">
        <f t="shared" si="8"/>
        <v>0</v>
      </c>
    </row>
    <row r="62" spans="1:29">
      <c r="A62" s="76"/>
      <c r="B62" t="str">
        <f>CHP_PASTI!F143</f>
        <v>EE</v>
      </c>
      <c r="C62" t="str">
        <f>CHP_PASTI!G143</f>
        <v>PASTI</v>
      </c>
      <c r="D62" t="str">
        <f>CHP_PASTI!H143</f>
        <v>ECHP_naturalgas_OCGT</v>
      </c>
      <c r="E62" s="78">
        <v>1</v>
      </c>
      <c r="F62" s="68" t="str">
        <f>IFERROR(CHP_PASTI!I143/1000,"")</f>
        <v/>
      </c>
      <c r="G62" s="68" t="str">
        <f>IFERROR(CHP_PASTI!J143/1000,"")</f>
        <v/>
      </c>
      <c r="H62" s="68" t="str">
        <f>IFERROR(CHP_PASTI!K143/1000,"")</f>
        <v/>
      </c>
      <c r="I62" s="68" t="str">
        <f>IFERROR(CHP_PASTI!L143/1000,"")</f>
        <v/>
      </c>
      <c r="J62" s="68" t="str">
        <f>IFERROR(CHP_PASTI!M143/1000,"")</f>
        <v/>
      </c>
      <c r="K62" s="68" t="str">
        <f>IFERROR(CHP_PASTI!N143/1000,"")</f>
        <v/>
      </c>
      <c r="L62" s="68" t="str">
        <f>IFERROR(CHP_PASTI!O143/1000,"")</f>
        <v/>
      </c>
      <c r="N62" t="str">
        <f>CHP_CapBnd!F143</f>
        <v>EE</v>
      </c>
      <c r="O62" t="str">
        <f>CHP_CapBnd!G143</f>
        <v>CAP_BND</v>
      </c>
      <c r="P62" t="str">
        <f>CHP_CapBnd!H143</f>
        <v>ECHP_naturalgas_OCGT</v>
      </c>
      <c r="Q62" s="78" t="s">
        <v>176</v>
      </c>
      <c r="R62" s="68" t="str">
        <f t="shared" si="6"/>
        <v/>
      </c>
      <c r="S62" s="68" t="str">
        <f t="shared" si="2"/>
        <v/>
      </c>
      <c r="T62" s="68" t="str">
        <f t="shared" si="3"/>
        <v/>
      </c>
      <c r="W62" s="68">
        <f>IFERROR(CHP_CapBnd!I143/1000,"")</f>
        <v>0</v>
      </c>
      <c r="X62" s="68">
        <f>IFERROR(CHP_CapBnd!J143/1000,"")</f>
        <v>0</v>
      </c>
      <c r="Y62" s="68">
        <f>IFERROR(CHP_CapBnd!K143/1000,"")</f>
        <v>0</v>
      </c>
      <c r="AA62" s="68">
        <f t="shared" si="4"/>
        <v>0</v>
      </c>
      <c r="AB62" s="68">
        <f t="shared" si="5"/>
        <v>0</v>
      </c>
      <c r="AC62" s="68">
        <f t="shared" si="8"/>
        <v>0</v>
      </c>
    </row>
    <row r="63" spans="1:29">
      <c r="A63" s="76"/>
      <c r="B63" t="str">
        <f>CHP_PASTI!F144</f>
        <v>EE</v>
      </c>
      <c r="C63" t="str">
        <f>CHP_PASTI!G144</f>
        <v>PASTI</v>
      </c>
      <c r="D63" t="str">
        <f>CHP_PASTI!H144</f>
        <v>ECHP_naturalgas_thermal</v>
      </c>
      <c r="E63" s="78">
        <v>1</v>
      </c>
      <c r="F63" s="68">
        <f>IFERROR(CHP_PASTI!I144/1000,"")</f>
        <v>5.0849999999999999E-2</v>
      </c>
      <c r="G63" s="68">
        <f>IFERROR(CHP_PASTI!J144/1000,"")</f>
        <v>5.0849999999999999E-2</v>
      </c>
      <c r="H63" s="68">
        <f>IFERROR(CHP_PASTI!K144/1000,"")</f>
        <v>5.0849999999999999E-2</v>
      </c>
      <c r="I63" s="68">
        <f>IFERROR(CHP_PASTI!L144/1000,"")</f>
        <v>5.0849999999999999E-2</v>
      </c>
      <c r="J63" s="68" t="str">
        <f>IFERROR(CHP_PASTI!M144/1000,"")</f>
        <v/>
      </c>
      <c r="K63" s="68" t="str">
        <f>IFERROR(CHP_PASTI!N144/1000,"")</f>
        <v/>
      </c>
      <c r="L63" s="68" t="str">
        <f>IFERROR(CHP_PASTI!O144/1000,"")</f>
        <v/>
      </c>
      <c r="N63" t="str">
        <f>CHP_CapBnd!F144</f>
        <v>EE</v>
      </c>
      <c r="O63" t="str">
        <f>CHP_CapBnd!G144</f>
        <v>CAP_BND</v>
      </c>
      <c r="P63" t="str">
        <f>CHP_CapBnd!H144</f>
        <v>ECHP_naturalgas_thermal</v>
      </c>
      <c r="Q63" s="78" t="s">
        <v>176</v>
      </c>
      <c r="R63" s="68" t="str">
        <f t="shared" si="6"/>
        <v/>
      </c>
      <c r="S63" s="68">
        <f t="shared" si="2"/>
        <v>0.18540000000000001</v>
      </c>
      <c r="T63" s="68">
        <f t="shared" si="3"/>
        <v>0</v>
      </c>
      <c r="W63" s="68">
        <f>IFERROR(CHP_CapBnd!I144/1000,"")</f>
        <v>0.2034</v>
      </c>
      <c r="X63" s="68">
        <f>IFERROR(CHP_CapBnd!J144/1000,"")</f>
        <v>0.18540000000000001</v>
      </c>
      <c r="Y63" s="68">
        <f>IFERROR(CHP_CapBnd!K144/1000,"")</f>
        <v>0</v>
      </c>
      <c r="AA63" s="68">
        <f t="shared" si="4"/>
        <v>0</v>
      </c>
      <c r="AB63" s="68">
        <f t="shared" si="5"/>
        <v>1.7999999999999988E-2</v>
      </c>
      <c r="AC63" s="68">
        <f t="shared" si="8"/>
        <v>0.2034</v>
      </c>
    </row>
    <row r="64" spans="1:29">
      <c r="A64" s="76"/>
      <c r="B64" t="str">
        <f>CHP_PASTI!F148</f>
        <v>EE</v>
      </c>
      <c r="C64" t="str">
        <f>CHP_PASTI!G148</f>
        <v>PASTI</v>
      </c>
      <c r="D64" t="str">
        <f>CHP_PASTI!H148</f>
        <v>ECHP_LFO_thermal</v>
      </c>
      <c r="E64" s="78">
        <v>1</v>
      </c>
      <c r="F64" s="68" t="str">
        <f>IFERROR(CHP_PASTI!I148/1000,"")</f>
        <v/>
      </c>
      <c r="G64" s="68" t="str">
        <f>IFERROR(CHP_PASTI!J148/1000,"")</f>
        <v/>
      </c>
      <c r="H64" s="68" t="str">
        <f>IFERROR(CHP_PASTI!K148/1000,"")</f>
        <v/>
      </c>
      <c r="I64" s="68" t="str">
        <f>IFERROR(CHP_PASTI!L148/1000,"")</f>
        <v/>
      </c>
      <c r="J64" s="68" t="str">
        <f>IFERROR(CHP_PASTI!M148/1000,"")</f>
        <v/>
      </c>
      <c r="K64" s="68" t="str">
        <f>IFERROR(CHP_PASTI!N148/1000,"")</f>
        <v/>
      </c>
      <c r="L64" s="68" t="str">
        <f>IFERROR(CHP_PASTI!O148/1000,"")</f>
        <v/>
      </c>
      <c r="N64" t="str">
        <f>CHP_CapBnd!F148</f>
        <v>EE</v>
      </c>
      <c r="O64" t="str">
        <f>CHP_CapBnd!G148</f>
        <v>CAP_BND</v>
      </c>
      <c r="P64" t="str">
        <f>CHP_CapBnd!H148</f>
        <v>ECHP_LFO_thermal</v>
      </c>
      <c r="Q64" s="78" t="s">
        <v>176</v>
      </c>
      <c r="R64" s="68" t="str">
        <f t="shared" si="6"/>
        <v/>
      </c>
      <c r="S64" s="68" t="str">
        <f t="shared" si="2"/>
        <v/>
      </c>
      <c r="T64" s="68" t="str">
        <f t="shared" si="3"/>
        <v/>
      </c>
      <c r="W64" s="68">
        <f>IFERROR(CHP_CapBnd!I148/1000,"")</f>
        <v>0</v>
      </c>
      <c r="X64" s="68">
        <f>IFERROR(CHP_CapBnd!J148/1000,"")</f>
        <v>0</v>
      </c>
      <c r="Y64" s="68">
        <f>IFERROR(CHP_CapBnd!K148/1000,"")</f>
        <v>0</v>
      </c>
      <c r="AA64" s="68">
        <f t="shared" si="4"/>
        <v>0</v>
      </c>
      <c r="AB64" s="68">
        <f t="shared" si="5"/>
        <v>0</v>
      </c>
      <c r="AC64" s="68">
        <f t="shared" si="8"/>
        <v>0</v>
      </c>
    </row>
    <row r="65" spans="1:29">
      <c r="A65" s="76"/>
      <c r="B65" t="str">
        <f>CHP_PASTI!F149</f>
        <v>EE</v>
      </c>
      <c r="C65" t="str">
        <f>CHP_PASTI!G149</f>
        <v>PASTI</v>
      </c>
      <c r="D65" t="str">
        <f>CHP_PASTI!H149</f>
        <v>ECHP_HFO_thermal</v>
      </c>
      <c r="E65" s="78">
        <v>1</v>
      </c>
      <c r="F65" s="68">
        <f>IFERROR(CHP_PASTI!I149/1000,"")</f>
        <v>2E-3</v>
      </c>
      <c r="G65" s="68">
        <f>IFERROR(CHP_PASTI!J149/1000,"")</f>
        <v>2E-3</v>
      </c>
      <c r="H65" s="68">
        <f>IFERROR(CHP_PASTI!K149/1000,"")</f>
        <v>2E-3</v>
      </c>
      <c r="I65" s="68">
        <f>IFERROR(CHP_PASTI!L149/1000,"")</f>
        <v>2E-3</v>
      </c>
      <c r="J65" s="68" t="str">
        <f>IFERROR(CHP_PASTI!M149/1000,"")</f>
        <v/>
      </c>
      <c r="K65" s="68" t="str">
        <f>IFERROR(CHP_PASTI!N149/1000,"")</f>
        <v/>
      </c>
      <c r="L65" s="68" t="str">
        <f>IFERROR(CHP_PASTI!O149/1000,"")</f>
        <v/>
      </c>
      <c r="N65" t="str">
        <f>CHP_CapBnd!F149</f>
        <v>EE</v>
      </c>
      <c r="O65" t="str">
        <f>CHP_CapBnd!G149</f>
        <v>CAP_BND</v>
      </c>
      <c r="P65" t="str">
        <f>CHP_CapBnd!H149</f>
        <v>ECHP_HFO_thermal</v>
      </c>
      <c r="Q65" s="78" t="s">
        <v>176</v>
      </c>
      <c r="R65" s="68" t="str">
        <f t="shared" si="6"/>
        <v/>
      </c>
      <c r="S65" s="68" t="str">
        <f t="shared" si="2"/>
        <v/>
      </c>
      <c r="T65" s="68" t="str">
        <f t="shared" si="3"/>
        <v/>
      </c>
      <c r="W65" s="68">
        <f>IFERROR(CHP_CapBnd!I149/1000,"")</f>
        <v>8.0000000000000002E-3</v>
      </c>
      <c r="X65" s="68">
        <f>IFERROR(CHP_CapBnd!J149/1000,"")</f>
        <v>8.0000000000000002E-3</v>
      </c>
      <c r="Y65" s="68">
        <f>IFERROR(CHP_CapBnd!K149/1000,"")</f>
        <v>0</v>
      </c>
      <c r="AA65" s="68">
        <f t="shared" si="4"/>
        <v>0</v>
      </c>
      <c r="AB65" s="68">
        <f t="shared" si="5"/>
        <v>0</v>
      </c>
      <c r="AC65" s="68">
        <f t="shared" si="8"/>
        <v>8.0000000000000002E-3</v>
      </c>
    </row>
    <row r="66" spans="1:29">
      <c r="A66" s="76"/>
      <c r="B66" t="str">
        <f>CHP_PASTI!F150</f>
        <v>EE</v>
      </c>
      <c r="C66" t="str">
        <f>CHP_PASTI!G150</f>
        <v>PASTI</v>
      </c>
      <c r="D66" t="str">
        <f>CHP_PASTI!H150</f>
        <v>ECHP_biomass_thermal</v>
      </c>
      <c r="E66" s="78">
        <v>1</v>
      </c>
      <c r="F66" s="68" t="str">
        <f>IFERROR(CHP_PASTI!I150/1000,"")</f>
        <v/>
      </c>
      <c r="G66" s="68" t="str">
        <f>IFERROR(CHP_PASTI!J150/1000,"")</f>
        <v/>
      </c>
      <c r="H66" s="68" t="str">
        <f>IFERROR(CHP_PASTI!K150/1000,"")</f>
        <v/>
      </c>
      <c r="I66" s="68" t="str">
        <f>IFERROR(CHP_PASTI!L150/1000,"")</f>
        <v/>
      </c>
      <c r="J66" s="68">
        <f>IFERROR(CHP_PASTI!M150/1000,"")</f>
        <v>4.5499999999999999E-2</v>
      </c>
      <c r="K66" s="68">
        <f>IFERROR(CHP_PASTI!N150/1000,"")</f>
        <v>1.7899999999999999E-2</v>
      </c>
      <c r="L66" s="68" t="str">
        <f>IFERROR(CHP_PASTI!O150/1000,"")</f>
        <v/>
      </c>
      <c r="N66" t="str">
        <f>CHP_CapBnd!F150</f>
        <v>EE</v>
      </c>
      <c r="O66" t="str">
        <f>CHP_CapBnd!G150</f>
        <v>CAP_BND</v>
      </c>
      <c r="P66" t="str">
        <f>CHP_CapBnd!H150</f>
        <v>ECHP_biomass_thermal</v>
      </c>
      <c r="Q66" s="78" t="s">
        <v>176</v>
      </c>
      <c r="R66" s="68" t="str">
        <f t="shared" si="6"/>
        <v/>
      </c>
      <c r="S66" s="68" t="str">
        <f t="shared" si="2"/>
        <v/>
      </c>
      <c r="T66" s="68" t="str">
        <f t="shared" si="3"/>
        <v/>
      </c>
      <c r="W66" s="68">
        <f>IFERROR(CHP_CapBnd!I150/1000,"")</f>
        <v>4.5499999999999999E-2</v>
      </c>
      <c r="X66" s="68">
        <f>IFERROR(CHP_CapBnd!J150/1000,"")</f>
        <v>6.3399999999999998E-2</v>
      </c>
      <c r="Y66" s="68">
        <f>IFERROR(CHP_CapBnd!K150/1000,"")</f>
        <v>6.3399999999999998E-2</v>
      </c>
      <c r="AA66" s="68">
        <f t="shared" si="4"/>
        <v>0</v>
      </c>
      <c r="AB66" s="68">
        <f t="shared" si="5"/>
        <v>0</v>
      </c>
      <c r="AC66" s="68">
        <f t="shared" si="8"/>
        <v>0</v>
      </c>
    </row>
    <row r="67" spans="1:29">
      <c r="A67" s="76"/>
      <c r="B67" t="str">
        <f>CHP_PASTI!F152</f>
        <v>EL</v>
      </c>
      <c r="C67" t="str">
        <f>CHP_PASTI!G152</f>
        <v>PASTI</v>
      </c>
      <c r="D67" t="str">
        <f>CHP_PASTI!H152</f>
        <v>ECHP_coal_thermal</v>
      </c>
      <c r="E67" s="78">
        <v>1</v>
      </c>
      <c r="F67" s="68" t="str">
        <f>IFERROR(CHP_PASTI!I152/1000,"")</f>
        <v/>
      </c>
      <c r="G67" s="68" t="str">
        <f>IFERROR(CHP_PASTI!J152/1000,"")</f>
        <v/>
      </c>
      <c r="H67" s="68" t="str">
        <f>IFERROR(CHP_PASTI!K152/1000,"")</f>
        <v/>
      </c>
      <c r="I67" s="68" t="str">
        <f>IFERROR(CHP_PASTI!L152/1000,"")</f>
        <v/>
      </c>
      <c r="J67" s="68" t="str">
        <f>IFERROR(CHP_PASTI!M152/1000,"")</f>
        <v/>
      </c>
      <c r="K67" s="68" t="str">
        <f>IFERROR(CHP_PASTI!N152/1000,"")</f>
        <v/>
      </c>
      <c r="L67" s="68" t="str">
        <f>IFERROR(CHP_PASTI!O152/1000,"")</f>
        <v/>
      </c>
      <c r="N67" t="str">
        <f>CHP_CapBnd!F152</f>
        <v>EL</v>
      </c>
      <c r="O67" t="str">
        <f>CHP_CapBnd!G152</f>
        <v>CAP_BND</v>
      </c>
      <c r="P67" t="str">
        <f>CHP_CapBnd!H152</f>
        <v>ECHP_coal_thermal</v>
      </c>
      <c r="Q67" s="78" t="s">
        <v>176</v>
      </c>
      <c r="R67" s="68" t="str">
        <f t="shared" si="6"/>
        <v/>
      </c>
      <c r="S67" s="68" t="str">
        <f t="shared" si="2"/>
        <v/>
      </c>
      <c r="T67" s="68" t="str">
        <f t="shared" si="3"/>
        <v/>
      </c>
      <c r="W67" s="68">
        <f>IFERROR(CHP_CapBnd!I152/1000,"")</f>
        <v>0</v>
      </c>
      <c r="X67" s="68">
        <f>IFERROR(CHP_CapBnd!J152/1000,"")</f>
        <v>0</v>
      </c>
      <c r="Y67" s="68">
        <f>IFERROR(CHP_CapBnd!K152/1000,"")</f>
        <v>0</v>
      </c>
      <c r="AA67" s="68">
        <f t="shared" si="4"/>
        <v>0</v>
      </c>
      <c r="AB67" s="68">
        <f t="shared" si="5"/>
        <v>0</v>
      </c>
      <c r="AC67" s="68">
        <f t="shared" si="8"/>
        <v>0</v>
      </c>
    </row>
    <row r="68" spans="1:29">
      <c r="A68" s="76"/>
      <c r="B68" t="str">
        <f>CHP_PASTI!F156</f>
        <v>EL</v>
      </c>
      <c r="C68" t="str">
        <f>CHP_PASTI!G156</f>
        <v>PASTI</v>
      </c>
      <c r="D68" t="str">
        <f>CHP_PASTI!H156</f>
        <v>ECHP_lignite_thermal</v>
      </c>
      <c r="E68" s="78">
        <v>1</v>
      </c>
      <c r="F68" s="68">
        <f>IFERROR(CHP_PASTI!I156/1000,"")</f>
        <v>0.23674999999999999</v>
      </c>
      <c r="G68" s="68">
        <f>IFERROR(CHP_PASTI!J156/1000,"")</f>
        <v>0.23674999999999999</v>
      </c>
      <c r="H68" s="68">
        <f>IFERROR(CHP_PASTI!K156/1000,"")</f>
        <v>0.23674999999999999</v>
      </c>
      <c r="I68" s="68">
        <f>IFERROR(CHP_PASTI!L156/1000,"")</f>
        <v>0.23674999999999999</v>
      </c>
      <c r="J68" s="68">
        <f>IFERROR(CHP_PASTI!M156/1000,"")</f>
        <v>0.3135</v>
      </c>
      <c r="K68" s="68" t="str">
        <f>IFERROR(CHP_PASTI!N156/1000,"")</f>
        <v/>
      </c>
      <c r="L68" s="68" t="str">
        <f>IFERROR(CHP_PASTI!O156/1000,"")</f>
        <v/>
      </c>
      <c r="N68" t="str">
        <f>CHP_CapBnd!F156</f>
        <v>EL</v>
      </c>
      <c r="O68" t="str">
        <f>CHP_CapBnd!G156</f>
        <v>CAP_BND</v>
      </c>
      <c r="P68" t="str">
        <f>CHP_CapBnd!H156</f>
        <v>ECHP_lignite_thermal</v>
      </c>
      <c r="Q68" s="78" t="s">
        <v>176</v>
      </c>
      <c r="R68" s="68" t="str">
        <f t="shared" ref="R68:R131" si="9">IF(AA68&gt;0.01,W68,"")</f>
        <v/>
      </c>
      <c r="S68" s="68">
        <f t="shared" ref="S68:S131" si="10">IF(AB68&gt;0.01,X68,"")</f>
        <v>1.1445000000000001</v>
      </c>
      <c r="T68" s="68">
        <f t="shared" ref="T68:T131" si="11">IF(AC68&gt;0.01,Y68,"")</f>
        <v>1.1445000000000001</v>
      </c>
      <c r="W68" s="68">
        <f>IFERROR(CHP_CapBnd!I156/1000,"")</f>
        <v>1.2605</v>
      </c>
      <c r="X68" s="68">
        <f>IFERROR(CHP_CapBnd!J156/1000,"")</f>
        <v>1.1445000000000001</v>
      </c>
      <c r="Y68" s="68">
        <f>IFERROR(CHP_CapBnd!K156/1000,"")</f>
        <v>1.1445000000000001</v>
      </c>
      <c r="AA68" s="68">
        <f t="shared" ref="AA68:AA131" si="12">SUM(F68:J68)-W68</f>
        <v>0</v>
      </c>
      <c r="AB68" s="68">
        <f t="shared" ref="AB68:AB131" si="13">SUM(F68:K68)-X68</f>
        <v>0.11599999999999988</v>
      </c>
      <c r="AC68" s="68">
        <f t="shared" ref="AC68:AC131" si="14">SUM(F68:L68)-Y68</f>
        <v>0.11599999999999988</v>
      </c>
    </row>
    <row r="69" spans="1:29">
      <c r="A69" s="76"/>
      <c r="B69" t="str">
        <f>CHP_PASTI!F160</f>
        <v>EL</v>
      </c>
      <c r="C69" t="str">
        <f>CHP_PASTI!G160</f>
        <v>PASTI</v>
      </c>
      <c r="D69" t="str">
        <f>CHP_PASTI!H160</f>
        <v>ECHP_naturalgas_CCGT</v>
      </c>
      <c r="E69" s="78">
        <v>1</v>
      </c>
      <c r="F69" s="68">
        <f>IFERROR(CHP_PASTI!I160/1000,"")</f>
        <v>1.4420000000000001E-2</v>
      </c>
      <c r="G69" s="68">
        <f>IFERROR(CHP_PASTI!J160/1000,"")</f>
        <v>1.4420000000000001E-2</v>
      </c>
      <c r="H69" s="68">
        <f>IFERROR(CHP_PASTI!K160/1000,"")</f>
        <v>1.4420000000000001E-2</v>
      </c>
      <c r="I69" s="68">
        <f>IFERROR(CHP_PASTI!L160/1000,"")</f>
        <v>1.4420000000000001E-2</v>
      </c>
      <c r="J69" s="68">
        <f>IFERROR(CHP_PASTI!M160/1000,"")</f>
        <v>0.74299999999999999</v>
      </c>
      <c r="K69" s="68">
        <f>IFERROR(CHP_PASTI!N160/1000,"")</f>
        <v>0.41299999999999998</v>
      </c>
      <c r="L69" s="68" t="str">
        <f>IFERROR(CHP_PASTI!O160/1000,"")</f>
        <v/>
      </c>
      <c r="N69" t="str">
        <f>CHP_CapBnd!F160</f>
        <v>EL</v>
      </c>
      <c r="O69" t="str">
        <f>CHP_CapBnd!G160</f>
        <v>CAP_BND</v>
      </c>
      <c r="P69" t="str">
        <f>CHP_CapBnd!H160</f>
        <v>ECHP_naturalgas_CCGT</v>
      </c>
      <c r="Q69" s="78" t="s">
        <v>176</v>
      </c>
      <c r="R69" s="68" t="str">
        <f t="shared" si="9"/>
        <v/>
      </c>
      <c r="S69" s="68" t="str">
        <f t="shared" si="10"/>
        <v/>
      </c>
      <c r="T69" s="68" t="str">
        <f t="shared" si="11"/>
        <v/>
      </c>
      <c r="W69" s="68">
        <f>IFERROR(CHP_CapBnd!I160/1000,"")</f>
        <v>0.80067999999999995</v>
      </c>
      <c r="X69" s="68">
        <f>IFERROR(CHP_CapBnd!J160/1000,"")</f>
        <v>1.2136800000000001</v>
      </c>
      <c r="Y69" s="68">
        <f>IFERROR(CHP_CapBnd!K160/1000,"")</f>
        <v>1.2136800000000001</v>
      </c>
      <c r="AA69" s="68">
        <f t="shared" si="12"/>
        <v>0</v>
      </c>
      <c r="AB69" s="68">
        <f t="shared" si="13"/>
        <v>0</v>
      </c>
      <c r="AC69" s="68">
        <f t="shared" si="14"/>
        <v>0</v>
      </c>
    </row>
    <row r="70" spans="1:29">
      <c r="A70" s="76"/>
      <c r="B70" t="str">
        <f>CHP_PASTI!F161</f>
        <v>EL</v>
      </c>
      <c r="C70" t="str">
        <f>CHP_PASTI!G161</f>
        <v>PASTI</v>
      </c>
      <c r="D70" t="str">
        <f>CHP_PASTI!H161</f>
        <v>ECHP_naturalgas_OCGT</v>
      </c>
      <c r="E70" s="78">
        <v>1</v>
      </c>
      <c r="F70" s="68">
        <f>IFERROR(CHP_PASTI!I161/1000,"")</f>
        <v>1.2999999999999999E-3</v>
      </c>
      <c r="G70" s="68">
        <f>IFERROR(CHP_PASTI!J161/1000,"")</f>
        <v>1.2999999999999999E-3</v>
      </c>
      <c r="H70" s="68">
        <f>IFERROR(CHP_PASTI!K161/1000,"")</f>
        <v>1.2999999999999999E-3</v>
      </c>
      <c r="I70" s="68">
        <f>IFERROR(CHP_PASTI!L161/1000,"")</f>
        <v>1.2999999999999999E-3</v>
      </c>
      <c r="J70" s="68">
        <f>IFERROR(CHP_PASTI!M161/1000,"")</f>
        <v>1.34E-2</v>
      </c>
      <c r="K70" s="68" t="str">
        <f>IFERROR(CHP_PASTI!N161/1000,"")</f>
        <v/>
      </c>
      <c r="L70" s="68" t="str">
        <f>IFERROR(CHP_PASTI!O161/1000,"")</f>
        <v/>
      </c>
      <c r="N70" t="str">
        <f>CHP_CapBnd!F161</f>
        <v>EL</v>
      </c>
      <c r="O70" t="str">
        <f>CHP_CapBnd!G161</f>
        <v>CAP_BND</v>
      </c>
      <c r="P70" t="str">
        <f>CHP_CapBnd!H161</f>
        <v>ECHP_naturalgas_OCGT</v>
      </c>
      <c r="Q70" s="78" t="s">
        <v>176</v>
      </c>
      <c r="R70" s="68" t="str">
        <f t="shared" si="9"/>
        <v/>
      </c>
      <c r="S70" s="68" t="str">
        <f t="shared" si="10"/>
        <v/>
      </c>
      <c r="T70" s="68" t="str">
        <f t="shared" si="11"/>
        <v/>
      </c>
      <c r="W70" s="68">
        <f>IFERROR(CHP_CapBnd!I161/1000,"")</f>
        <v>1.7500000000000002E-2</v>
      </c>
      <c r="X70" s="68">
        <f>IFERROR(CHP_CapBnd!J161/1000,"")</f>
        <v>1.7500000000000002E-2</v>
      </c>
      <c r="Y70" s="68">
        <f>IFERROR(CHP_CapBnd!K161/1000,"")</f>
        <v>1.7500000000000002E-2</v>
      </c>
      <c r="AA70" s="68">
        <f t="shared" si="12"/>
        <v>1.0999999999999968E-3</v>
      </c>
      <c r="AB70" s="68">
        <f t="shared" si="13"/>
        <v>1.0999999999999968E-3</v>
      </c>
      <c r="AC70" s="68">
        <f t="shared" si="14"/>
        <v>1.0999999999999968E-3</v>
      </c>
    </row>
    <row r="71" spans="1:29">
      <c r="A71" s="76"/>
      <c r="B71" t="str">
        <f>CHP_PASTI!F162</f>
        <v>EL</v>
      </c>
      <c r="C71" t="str">
        <f>CHP_PASTI!G162</f>
        <v>PASTI</v>
      </c>
      <c r="D71" t="str">
        <f>CHP_PASTI!H162</f>
        <v>ECHP_naturalgas_thermal</v>
      </c>
      <c r="E71" s="78">
        <v>1</v>
      </c>
      <c r="F71" s="68">
        <f>IFERROR(CHP_PASTI!I162/1000,"")</f>
        <v>2.8250000000000003E-3</v>
      </c>
      <c r="G71" s="68">
        <f>IFERROR(CHP_PASTI!J162/1000,"")</f>
        <v>2.8250000000000003E-3</v>
      </c>
      <c r="H71" s="68">
        <f>IFERROR(CHP_PASTI!K162/1000,"")</f>
        <v>2.8250000000000003E-3</v>
      </c>
      <c r="I71" s="68">
        <f>IFERROR(CHP_PASTI!L162/1000,"")</f>
        <v>2.8250000000000003E-3</v>
      </c>
      <c r="J71" s="68">
        <f>IFERROR(CHP_PASTI!M162/1000,"")</f>
        <v>0.01</v>
      </c>
      <c r="K71" s="68" t="str">
        <f>IFERROR(CHP_PASTI!N162/1000,"")</f>
        <v/>
      </c>
      <c r="L71" s="68" t="str">
        <f>IFERROR(CHP_PASTI!O162/1000,"")</f>
        <v/>
      </c>
      <c r="N71" t="str">
        <f>CHP_CapBnd!F162</f>
        <v>EL</v>
      </c>
      <c r="O71" t="str">
        <f>CHP_CapBnd!G162</f>
        <v>CAP_BND</v>
      </c>
      <c r="P71" t="str">
        <f>CHP_CapBnd!H162</f>
        <v>ECHP_naturalgas_thermal</v>
      </c>
      <c r="Q71" s="78" t="s">
        <v>176</v>
      </c>
      <c r="R71" s="68">
        <f t="shared" si="9"/>
        <v>0.01</v>
      </c>
      <c r="S71" s="68">
        <f t="shared" si="10"/>
        <v>0.01</v>
      </c>
      <c r="T71" s="68">
        <f t="shared" si="11"/>
        <v>0.01</v>
      </c>
      <c r="W71" s="68">
        <f>IFERROR(CHP_CapBnd!I162/1000,"")</f>
        <v>0.01</v>
      </c>
      <c r="X71" s="68">
        <f>IFERROR(CHP_CapBnd!J162/1000,"")</f>
        <v>0.01</v>
      </c>
      <c r="Y71" s="68">
        <f>IFERROR(CHP_CapBnd!K162/1000,"")</f>
        <v>0.01</v>
      </c>
      <c r="AA71" s="68">
        <f t="shared" si="12"/>
        <v>1.1299999999999999E-2</v>
      </c>
      <c r="AB71" s="68">
        <f t="shared" si="13"/>
        <v>1.1299999999999999E-2</v>
      </c>
      <c r="AC71" s="68">
        <f t="shared" si="14"/>
        <v>1.1299999999999999E-2</v>
      </c>
    </row>
    <row r="72" spans="1:29">
      <c r="A72" s="76"/>
      <c r="B72" t="str">
        <f>CHP_PASTI!F166</f>
        <v>EL</v>
      </c>
      <c r="C72" t="str">
        <f>CHP_PASTI!G166</f>
        <v>PASTI</v>
      </c>
      <c r="D72" t="str">
        <f>CHP_PASTI!H166</f>
        <v>ECHP_LFO_thermal</v>
      </c>
      <c r="E72" s="78">
        <v>1</v>
      </c>
      <c r="F72" s="68">
        <f>IFERROR(CHP_PASTI!I166/1000,"")</f>
        <v>7.2147500000000003E-2</v>
      </c>
      <c r="G72" s="68">
        <f>IFERROR(CHP_PASTI!J166/1000,"")</f>
        <v>7.2147500000000003E-2</v>
      </c>
      <c r="H72" s="68">
        <f>IFERROR(CHP_PASTI!K166/1000,"")</f>
        <v>7.2147500000000003E-2</v>
      </c>
      <c r="I72" s="68">
        <f>IFERROR(CHP_PASTI!L166/1000,"")</f>
        <v>7.2147500000000003E-2</v>
      </c>
      <c r="J72" s="68">
        <f>IFERROR(CHP_PASTI!M166/1000,"")</f>
        <v>1.7299999999999999E-2</v>
      </c>
      <c r="K72" s="68" t="str">
        <f>IFERROR(CHP_PASTI!N166/1000,"")</f>
        <v/>
      </c>
      <c r="L72" s="68" t="str">
        <f>IFERROR(CHP_PASTI!O166/1000,"")</f>
        <v/>
      </c>
      <c r="N72" t="str">
        <f>CHP_CapBnd!F166</f>
        <v>EL</v>
      </c>
      <c r="O72" t="str">
        <f>CHP_CapBnd!G166</f>
        <v>CAP_BND</v>
      </c>
      <c r="P72" t="str">
        <f>CHP_CapBnd!H166</f>
        <v>ECHP_LFO_thermal</v>
      </c>
      <c r="Q72" s="78" t="s">
        <v>176</v>
      </c>
      <c r="R72" s="68" t="str">
        <f t="shared" si="9"/>
        <v/>
      </c>
      <c r="S72" s="68">
        <f t="shared" si="10"/>
        <v>0.27660000000000001</v>
      </c>
      <c r="T72" s="68">
        <f t="shared" si="11"/>
        <v>0.27660000000000001</v>
      </c>
      <c r="W72" s="68">
        <f>IFERROR(CHP_CapBnd!I166/1000,"")</f>
        <v>0.30050000000000004</v>
      </c>
      <c r="X72" s="68">
        <f>IFERROR(CHP_CapBnd!J166/1000,"")</f>
        <v>0.27660000000000001</v>
      </c>
      <c r="Y72" s="68">
        <f>IFERROR(CHP_CapBnd!K166/1000,"")</f>
        <v>0.27660000000000001</v>
      </c>
      <c r="AA72" s="68">
        <f t="shared" si="12"/>
        <v>5.3899999999999504E-3</v>
      </c>
      <c r="AB72" s="68">
        <f t="shared" si="13"/>
        <v>2.9289999999999983E-2</v>
      </c>
      <c r="AC72" s="68">
        <f t="shared" si="14"/>
        <v>2.9289999999999983E-2</v>
      </c>
    </row>
    <row r="73" spans="1:29">
      <c r="A73" s="76"/>
      <c r="B73" t="str">
        <f>CHP_PASTI!F167</f>
        <v>EL</v>
      </c>
      <c r="C73" t="str">
        <f>CHP_PASTI!G167</f>
        <v>PASTI</v>
      </c>
      <c r="D73" t="str">
        <f>CHP_PASTI!H167</f>
        <v>ECHP_HFO_thermal</v>
      </c>
      <c r="E73" s="78">
        <v>1</v>
      </c>
      <c r="F73" s="68">
        <f>IFERROR(CHP_PASTI!I167/1000,"")</f>
        <v>2.2695000000000003E-2</v>
      </c>
      <c r="G73" s="68">
        <f>IFERROR(CHP_PASTI!J167/1000,"")</f>
        <v>2.2695000000000003E-2</v>
      </c>
      <c r="H73" s="68">
        <f>IFERROR(CHP_PASTI!K167/1000,"")</f>
        <v>2.2695000000000003E-2</v>
      </c>
      <c r="I73" s="68">
        <f>IFERROR(CHP_PASTI!L167/1000,"")</f>
        <v>2.2695000000000003E-2</v>
      </c>
      <c r="J73" s="68" t="str">
        <f>IFERROR(CHP_PASTI!M167/1000,"")</f>
        <v/>
      </c>
      <c r="K73" s="68" t="str">
        <f>IFERROR(CHP_PASTI!N167/1000,"")</f>
        <v/>
      </c>
      <c r="L73" s="68" t="str">
        <f>IFERROR(CHP_PASTI!O167/1000,"")</f>
        <v/>
      </c>
      <c r="N73" t="str">
        <f>CHP_CapBnd!F167</f>
        <v>EL</v>
      </c>
      <c r="O73" t="str">
        <f>CHP_CapBnd!G167</f>
        <v>CAP_BND</v>
      </c>
      <c r="P73" t="str">
        <f>CHP_CapBnd!H167</f>
        <v>ECHP_HFO_thermal</v>
      </c>
      <c r="Q73" s="78" t="s">
        <v>176</v>
      </c>
      <c r="R73" s="68">
        <f t="shared" si="9"/>
        <v>7.400000000000001E-2</v>
      </c>
      <c r="S73" s="68">
        <f t="shared" si="10"/>
        <v>9.8000000000000014E-3</v>
      </c>
      <c r="T73" s="68">
        <f t="shared" si="11"/>
        <v>0</v>
      </c>
      <c r="W73" s="68">
        <f>IFERROR(CHP_CapBnd!I167/1000,"")</f>
        <v>7.400000000000001E-2</v>
      </c>
      <c r="X73" s="68">
        <f>IFERROR(CHP_CapBnd!J167/1000,"")</f>
        <v>9.8000000000000014E-3</v>
      </c>
      <c r="Y73" s="68">
        <f>IFERROR(CHP_CapBnd!K167/1000,"")</f>
        <v>0</v>
      </c>
      <c r="AA73" s="68">
        <f t="shared" si="12"/>
        <v>1.6780000000000003E-2</v>
      </c>
      <c r="AB73" s="68">
        <f t="shared" si="13"/>
        <v>8.098000000000001E-2</v>
      </c>
      <c r="AC73" s="68">
        <f t="shared" si="14"/>
        <v>9.0780000000000013E-2</v>
      </c>
    </row>
    <row r="74" spans="1:29">
      <c r="A74" s="76"/>
      <c r="B74" t="str">
        <f>CHP_PASTI!F168</f>
        <v>EL</v>
      </c>
      <c r="C74" t="str">
        <f>CHP_PASTI!G168</f>
        <v>PASTI</v>
      </c>
      <c r="D74" t="str">
        <f>CHP_PASTI!H168</f>
        <v>ECHP_biomass_thermal</v>
      </c>
      <c r="E74" s="78">
        <v>1</v>
      </c>
      <c r="F74" s="68">
        <f>IFERROR(CHP_PASTI!I168/1000,"")</f>
        <v>7.7300000000000008E-3</v>
      </c>
      <c r="G74" s="68">
        <f>IFERROR(CHP_PASTI!J168/1000,"")</f>
        <v>7.7300000000000008E-3</v>
      </c>
      <c r="H74" s="68">
        <f>IFERROR(CHP_PASTI!K168/1000,"")</f>
        <v>7.7300000000000008E-3</v>
      </c>
      <c r="I74" s="68">
        <f>IFERROR(CHP_PASTI!L168/1000,"")</f>
        <v>7.7300000000000008E-3</v>
      </c>
      <c r="J74" s="68">
        <f>IFERROR(CHP_PASTI!M168/1000,"")</f>
        <v>2.52E-2</v>
      </c>
      <c r="K74" s="68" t="str">
        <f>IFERROR(CHP_PASTI!N168/1000,"")</f>
        <v/>
      </c>
      <c r="L74" s="68" t="str">
        <f>IFERROR(CHP_PASTI!O168/1000,"")</f>
        <v/>
      </c>
      <c r="N74" t="str">
        <f>CHP_CapBnd!F168</f>
        <v>EL</v>
      </c>
      <c r="O74" t="str">
        <f>CHP_CapBnd!G168</f>
        <v>CAP_BND</v>
      </c>
      <c r="P74" t="str">
        <f>CHP_CapBnd!H168</f>
        <v>ECHP_biomass_thermal</v>
      </c>
      <c r="Q74" s="78" t="s">
        <v>176</v>
      </c>
      <c r="R74" s="68" t="str">
        <f t="shared" si="9"/>
        <v/>
      </c>
      <c r="S74" s="68">
        <f t="shared" si="10"/>
        <v>2.6120000000000001E-2</v>
      </c>
      <c r="T74" s="68">
        <f t="shared" si="11"/>
        <v>2.6120000000000001E-2</v>
      </c>
      <c r="W74" s="68">
        <f>IFERROR(CHP_CapBnd!I168/1000,"")</f>
        <v>5.6120000000000003E-2</v>
      </c>
      <c r="X74" s="68">
        <f>IFERROR(CHP_CapBnd!J168/1000,"")</f>
        <v>2.6120000000000001E-2</v>
      </c>
      <c r="Y74" s="68">
        <f>IFERROR(CHP_CapBnd!K168/1000,"")</f>
        <v>2.6120000000000001E-2</v>
      </c>
      <c r="AA74" s="68">
        <f t="shared" si="12"/>
        <v>0</v>
      </c>
      <c r="AB74" s="68">
        <f t="shared" si="13"/>
        <v>3.0000000000000002E-2</v>
      </c>
      <c r="AC74" s="68">
        <f t="shared" si="14"/>
        <v>3.0000000000000002E-2</v>
      </c>
    </row>
    <row r="75" spans="1:29">
      <c r="A75" s="76"/>
      <c r="B75" t="str">
        <f>CHP_PASTI!F170</f>
        <v>ES</v>
      </c>
      <c r="C75" t="str">
        <f>CHP_PASTI!G170</f>
        <v>PASTI</v>
      </c>
      <c r="D75" t="str">
        <f>CHP_PASTI!H170</f>
        <v>ECHP_coal_thermal</v>
      </c>
      <c r="E75" s="78">
        <v>1</v>
      </c>
      <c r="F75" s="68">
        <f>IFERROR(CHP_PASTI!I170/1000,"")</f>
        <v>2.2449999999999994E-2</v>
      </c>
      <c r="G75" s="68">
        <f>IFERROR(CHP_PASTI!J170/1000,"")</f>
        <v>2.2449999999999994E-2</v>
      </c>
      <c r="H75" s="68">
        <f>IFERROR(CHP_PASTI!K170/1000,"")</f>
        <v>2.2449999999999994E-2</v>
      </c>
      <c r="I75" s="68">
        <f>IFERROR(CHP_PASTI!L170/1000,"")</f>
        <v>2.2449999999999994E-2</v>
      </c>
      <c r="J75" s="68" t="str">
        <f>IFERROR(CHP_PASTI!M170/1000,"")</f>
        <v/>
      </c>
      <c r="K75" s="68" t="str">
        <f>IFERROR(CHP_PASTI!N170/1000,"")</f>
        <v/>
      </c>
      <c r="L75" s="68" t="str">
        <f>IFERROR(CHP_PASTI!O170/1000,"")</f>
        <v/>
      </c>
      <c r="N75" t="str">
        <f>CHP_CapBnd!F170</f>
        <v>ES</v>
      </c>
      <c r="O75" t="str">
        <f>CHP_CapBnd!G170</f>
        <v>CAP_BND</v>
      </c>
      <c r="P75" t="str">
        <f>CHP_CapBnd!H170</f>
        <v>ECHP_coal_thermal</v>
      </c>
      <c r="Q75" s="78" t="s">
        <v>176</v>
      </c>
      <c r="R75" s="68">
        <f t="shared" si="9"/>
        <v>3.78E-2</v>
      </c>
      <c r="S75" s="68">
        <f t="shared" si="10"/>
        <v>3.78E-2</v>
      </c>
      <c r="T75" s="68">
        <f t="shared" si="11"/>
        <v>1.1000000000000001E-3</v>
      </c>
      <c r="W75" s="68">
        <f>IFERROR(CHP_CapBnd!I170/1000,"")</f>
        <v>3.78E-2</v>
      </c>
      <c r="X75" s="68">
        <f>IFERROR(CHP_CapBnd!J170/1000,"")</f>
        <v>3.78E-2</v>
      </c>
      <c r="Y75" s="68">
        <f>IFERROR(CHP_CapBnd!K170/1000,"")</f>
        <v>1.1000000000000001E-3</v>
      </c>
      <c r="AA75" s="68">
        <f t="shared" si="12"/>
        <v>5.1999999999999977E-2</v>
      </c>
      <c r="AB75" s="68">
        <f t="shared" si="13"/>
        <v>5.1999999999999977E-2</v>
      </c>
      <c r="AC75" s="68">
        <f t="shared" si="14"/>
        <v>8.8699999999999973E-2</v>
      </c>
    </row>
    <row r="76" spans="1:29">
      <c r="A76" s="76"/>
      <c r="B76" t="str">
        <f>CHP_PASTI!F174</f>
        <v>ES</v>
      </c>
      <c r="C76" t="str">
        <f>CHP_PASTI!G174</f>
        <v>PASTI</v>
      </c>
      <c r="D76" t="str">
        <f>CHP_PASTI!H174</f>
        <v>ECHP_lignite_thermal</v>
      </c>
      <c r="E76" s="78">
        <v>1</v>
      </c>
      <c r="F76" s="68" t="str">
        <f>IFERROR(CHP_PASTI!I174/1000,"")</f>
        <v/>
      </c>
      <c r="G76" s="68" t="str">
        <f>IFERROR(CHP_PASTI!J174/1000,"")</f>
        <v/>
      </c>
      <c r="H76" s="68" t="str">
        <f>IFERROR(CHP_PASTI!K174/1000,"")</f>
        <v/>
      </c>
      <c r="I76" s="68" t="str">
        <f>IFERROR(CHP_PASTI!L174/1000,"")</f>
        <v/>
      </c>
      <c r="J76" s="68" t="str">
        <f>IFERROR(CHP_PASTI!M174/1000,"")</f>
        <v/>
      </c>
      <c r="K76" s="68" t="str">
        <f>IFERROR(CHP_PASTI!N174/1000,"")</f>
        <v/>
      </c>
      <c r="L76" s="68" t="str">
        <f>IFERROR(CHP_PASTI!O174/1000,"")</f>
        <v/>
      </c>
      <c r="N76" t="str">
        <f>CHP_CapBnd!F174</f>
        <v>ES</v>
      </c>
      <c r="O76" t="str">
        <f>CHP_CapBnd!G174</f>
        <v>CAP_BND</v>
      </c>
      <c r="P76" t="str">
        <f>CHP_CapBnd!H174</f>
        <v>ECHP_lignite_thermal</v>
      </c>
      <c r="Q76" s="78" t="s">
        <v>176</v>
      </c>
      <c r="R76" s="68" t="str">
        <f t="shared" si="9"/>
        <v/>
      </c>
      <c r="S76" s="68" t="str">
        <f t="shared" si="10"/>
        <v/>
      </c>
      <c r="T76" s="68" t="str">
        <f t="shared" si="11"/>
        <v/>
      </c>
      <c r="W76" s="68">
        <f>IFERROR(CHP_CapBnd!I174/1000,"")</f>
        <v>0</v>
      </c>
      <c r="X76" s="68">
        <f>IFERROR(CHP_CapBnd!J174/1000,"")</f>
        <v>0</v>
      </c>
      <c r="Y76" s="68">
        <f>IFERROR(CHP_CapBnd!K174/1000,"")</f>
        <v>0</v>
      </c>
      <c r="AA76" s="68">
        <f t="shared" si="12"/>
        <v>0</v>
      </c>
      <c r="AB76" s="68">
        <f t="shared" si="13"/>
        <v>0</v>
      </c>
      <c r="AC76" s="68">
        <f t="shared" si="14"/>
        <v>0</v>
      </c>
    </row>
    <row r="77" spans="1:29">
      <c r="A77" s="76"/>
      <c r="B77" t="str">
        <f>CHP_PASTI!F178</f>
        <v>ES</v>
      </c>
      <c r="C77" t="str">
        <f>CHP_PASTI!G178</f>
        <v>PASTI</v>
      </c>
      <c r="D77" t="str">
        <f>CHP_PASTI!H178</f>
        <v>ECHP_naturalgas_CCGT</v>
      </c>
      <c r="E77" s="78">
        <v>1</v>
      </c>
      <c r="F77" s="68">
        <f>IFERROR(CHP_PASTI!I178/1000,"")</f>
        <v>8.1557500000000005E-2</v>
      </c>
      <c r="G77" s="68">
        <f>IFERROR(CHP_PASTI!J178/1000,"")</f>
        <v>8.1557500000000005E-2</v>
      </c>
      <c r="H77" s="68">
        <f>IFERROR(CHP_PASTI!K178/1000,"")</f>
        <v>8.1557500000000005E-2</v>
      </c>
      <c r="I77" s="68">
        <f>IFERROR(CHP_PASTI!L178/1000,"")</f>
        <v>8.1557500000000005E-2</v>
      </c>
      <c r="J77" s="68">
        <f>IFERROR(CHP_PASTI!M178/1000,"")</f>
        <v>0.83599999999999985</v>
      </c>
      <c r="K77" s="68" t="str">
        <f>IFERROR(CHP_PASTI!N178/1000,"")</f>
        <v/>
      </c>
      <c r="L77" s="68" t="str">
        <f>IFERROR(CHP_PASTI!O178/1000,"")</f>
        <v/>
      </c>
      <c r="N77" t="str">
        <f>CHP_CapBnd!F178</f>
        <v>ES</v>
      </c>
      <c r="O77" t="str">
        <f>CHP_CapBnd!G178</f>
        <v>CAP_BND</v>
      </c>
      <c r="P77" t="str">
        <f>CHP_CapBnd!H178</f>
        <v>ECHP_naturalgas_CCGT</v>
      </c>
      <c r="Q77" s="78" t="s">
        <v>176</v>
      </c>
      <c r="R77" s="68" t="str">
        <f t="shared" si="9"/>
        <v/>
      </c>
      <c r="S77" s="68" t="str">
        <f t="shared" si="10"/>
        <v/>
      </c>
      <c r="T77" s="68" t="str">
        <f t="shared" si="11"/>
        <v/>
      </c>
      <c r="W77" s="68">
        <f>IFERROR(CHP_CapBnd!I178/1000,"")</f>
        <v>1.1622299999999999</v>
      </c>
      <c r="X77" s="68">
        <f>IFERROR(CHP_CapBnd!J178/1000,"")</f>
        <v>1.1622299999999999</v>
      </c>
      <c r="Y77" s="68">
        <f>IFERROR(CHP_CapBnd!K178/1000,"")</f>
        <v>1.1622299999999999</v>
      </c>
      <c r="AA77" s="68">
        <f t="shared" si="12"/>
        <v>0</v>
      </c>
      <c r="AB77" s="68">
        <f t="shared" si="13"/>
        <v>0</v>
      </c>
      <c r="AC77" s="68">
        <f t="shared" si="14"/>
        <v>0</v>
      </c>
    </row>
    <row r="78" spans="1:29">
      <c r="A78" s="76"/>
      <c r="B78" t="str">
        <f>CHP_PASTI!F179</f>
        <v>ES</v>
      </c>
      <c r="C78" t="str">
        <f>CHP_PASTI!G179</f>
        <v>PASTI</v>
      </c>
      <c r="D78" t="str">
        <f>CHP_PASTI!H179</f>
        <v>ECHP_naturalgas_OCGT</v>
      </c>
      <c r="E78" s="78">
        <v>1</v>
      </c>
      <c r="F78" s="68">
        <f>IFERROR(CHP_PASTI!I179/1000,"")</f>
        <v>0.31425500000000006</v>
      </c>
      <c r="G78" s="68">
        <f>IFERROR(CHP_PASTI!J179/1000,"")</f>
        <v>0.31425500000000006</v>
      </c>
      <c r="H78" s="68">
        <f>IFERROR(CHP_PASTI!K179/1000,"")</f>
        <v>0.31425500000000006</v>
      </c>
      <c r="I78" s="68">
        <f>IFERROR(CHP_PASTI!L179/1000,"")</f>
        <v>0.31425500000000006</v>
      </c>
      <c r="J78" s="68">
        <f>IFERROR(CHP_PASTI!M179/1000,"")</f>
        <v>0.25812999999999997</v>
      </c>
      <c r="K78" s="68" t="str">
        <f>IFERROR(CHP_PASTI!N179/1000,"")</f>
        <v/>
      </c>
      <c r="L78" s="68" t="str">
        <f>IFERROR(CHP_PASTI!O179/1000,"")</f>
        <v/>
      </c>
      <c r="N78" t="str">
        <f>CHP_CapBnd!F179</f>
        <v>ES</v>
      </c>
      <c r="O78" t="str">
        <f>CHP_CapBnd!G179</f>
        <v>CAP_BND</v>
      </c>
      <c r="P78" t="str">
        <f>CHP_CapBnd!H179</f>
        <v>ECHP_naturalgas_OCGT</v>
      </c>
      <c r="Q78" s="78" t="s">
        <v>176</v>
      </c>
      <c r="R78" s="68" t="str">
        <f t="shared" si="9"/>
        <v/>
      </c>
      <c r="S78" s="68">
        <f t="shared" si="10"/>
        <v>1.4072900000000002</v>
      </c>
      <c r="T78" s="68">
        <f t="shared" si="11"/>
        <v>0.80219999999999991</v>
      </c>
      <c r="W78" s="68">
        <f>IFERROR(CHP_CapBnd!I179/1000,"")</f>
        <v>1.50824</v>
      </c>
      <c r="X78" s="68">
        <f>IFERROR(CHP_CapBnd!J179/1000,"")</f>
        <v>1.4072900000000002</v>
      </c>
      <c r="Y78" s="68">
        <f>IFERROR(CHP_CapBnd!K179/1000,"")</f>
        <v>0.80219999999999991</v>
      </c>
      <c r="AA78" s="68">
        <f t="shared" si="12"/>
        <v>6.9100000000001938E-3</v>
      </c>
      <c r="AB78" s="68">
        <f t="shared" si="13"/>
        <v>0.10786000000000007</v>
      </c>
      <c r="AC78" s="68">
        <f t="shared" si="14"/>
        <v>0.71295000000000031</v>
      </c>
    </row>
    <row r="79" spans="1:29">
      <c r="A79" s="76"/>
      <c r="B79" t="str">
        <f>CHP_PASTI!F180</f>
        <v>ES</v>
      </c>
      <c r="C79" t="str">
        <f>CHP_PASTI!G180</f>
        <v>PASTI</v>
      </c>
      <c r="D79" t="str">
        <f>CHP_PASTI!H180</f>
        <v>ECHP_naturalgas_thermal</v>
      </c>
      <c r="E79" s="78">
        <v>1</v>
      </c>
      <c r="F79" s="68">
        <f>IFERROR(CHP_PASTI!I180/1000,"")</f>
        <v>0.15137500000000007</v>
      </c>
      <c r="G79" s="68">
        <f>IFERROR(CHP_PASTI!J180/1000,"")</f>
        <v>0.15137500000000007</v>
      </c>
      <c r="H79" s="68">
        <f>IFERROR(CHP_PASTI!K180/1000,"")</f>
        <v>0.15137500000000007</v>
      </c>
      <c r="I79" s="68">
        <f>IFERROR(CHP_PASTI!L180/1000,"")</f>
        <v>0.15137500000000007</v>
      </c>
      <c r="J79" s="68">
        <f>IFERROR(CHP_PASTI!M180/1000,"")</f>
        <v>3.2320000000000002E-2</v>
      </c>
      <c r="K79" s="68" t="str">
        <f>IFERROR(CHP_PASTI!N180/1000,"")</f>
        <v/>
      </c>
      <c r="L79" s="68" t="str">
        <f>IFERROR(CHP_PASTI!O180/1000,"")</f>
        <v/>
      </c>
      <c r="N79" t="str">
        <f>CHP_CapBnd!F180</f>
        <v>ES</v>
      </c>
      <c r="O79" t="str">
        <f>CHP_CapBnd!G180</f>
        <v>CAP_BND</v>
      </c>
      <c r="P79" t="str">
        <f>CHP_CapBnd!H180</f>
        <v>ECHP_naturalgas_thermal</v>
      </c>
      <c r="Q79" s="78" t="s">
        <v>176</v>
      </c>
      <c r="R79" s="68">
        <f t="shared" si="9"/>
        <v>0.61262000000000028</v>
      </c>
      <c r="S79" s="68">
        <f t="shared" si="10"/>
        <v>0.61262000000000028</v>
      </c>
      <c r="T79" s="68">
        <f t="shared" si="11"/>
        <v>0.61002000000000034</v>
      </c>
      <c r="W79" s="68">
        <f>IFERROR(CHP_CapBnd!I180/1000,"")</f>
        <v>0.61262000000000028</v>
      </c>
      <c r="X79" s="68">
        <f>IFERROR(CHP_CapBnd!J180/1000,"")</f>
        <v>0.61262000000000028</v>
      </c>
      <c r="Y79" s="68">
        <f>IFERROR(CHP_CapBnd!K180/1000,"")</f>
        <v>0.61002000000000034</v>
      </c>
      <c r="AA79" s="68">
        <f t="shared" si="12"/>
        <v>2.52E-2</v>
      </c>
      <c r="AB79" s="68">
        <f t="shared" si="13"/>
        <v>2.52E-2</v>
      </c>
      <c r="AC79" s="68">
        <f t="shared" si="14"/>
        <v>2.7799999999999936E-2</v>
      </c>
    </row>
    <row r="80" spans="1:29">
      <c r="A80" s="76"/>
      <c r="B80" t="str">
        <f>CHP_PASTI!F184</f>
        <v>ES</v>
      </c>
      <c r="C80" t="str">
        <f>CHP_PASTI!G184</f>
        <v>PASTI</v>
      </c>
      <c r="D80" t="str">
        <f>CHP_PASTI!H184</f>
        <v>ECHP_LFO_thermal</v>
      </c>
      <c r="E80" s="78">
        <v>1</v>
      </c>
      <c r="F80" s="68">
        <f>IFERROR(CHP_PASTI!I184/1000,"")</f>
        <v>8.8457499999999925E-2</v>
      </c>
      <c r="G80" s="68">
        <f>IFERROR(CHP_PASTI!J184/1000,"")</f>
        <v>8.8457499999999925E-2</v>
      </c>
      <c r="H80" s="68">
        <f>IFERROR(CHP_PASTI!K184/1000,"")</f>
        <v>8.8457499999999925E-2</v>
      </c>
      <c r="I80" s="68">
        <f>IFERROR(CHP_PASTI!L184/1000,"")</f>
        <v>8.8457499999999925E-2</v>
      </c>
      <c r="J80" s="68">
        <f>IFERROR(CHP_PASTI!M184/1000,"")</f>
        <v>1.2200000000000001E-2</v>
      </c>
      <c r="K80" s="68" t="str">
        <f>IFERROR(CHP_PASTI!N184/1000,"")</f>
        <v/>
      </c>
      <c r="L80" s="68" t="str">
        <f>IFERROR(CHP_PASTI!O184/1000,"")</f>
        <v/>
      </c>
      <c r="N80" t="str">
        <f>CHP_CapBnd!F184</f>
        <v>ES</v>
      </c>
      <c r="O80" t="str">
        <f>CHP_CapBnd!G184</f>
        <v>CAP_BND</v>
      </c>
      <c r="P80" t="str">
        <f>CHP_CapBnd!H184</f>
        <v>ECHP_LFO_thermal</v>
      </c>
      <c r="Q80" s="78" t="s">
        <v>176</v>
      </c>
      <c r="R80" s="68">
        <f t="shared" si="9"/>
        <v>0.3330599999999998</v>
      </c>
      <c r="S80" s="68">
        <f t="shared" si="10"/>
        <v>0.24134000000000005</v>
      </c>
      <c r="T80" s="68">
        <f t="shared" si="11"/>
        <v>9.9100000000000008E-2</v>
      </c>
      <c r="W80" s="68">
        <f>IFERROR(CHP_CapBnd!I184/1000,"")</f>
        <v>0.3330599999999998</v>
      </c>
      <c r="X80" s="68">
        <f>IFERROR(CHP_CapBnd!J184/1000,"")</f>
        <v>0.24134000000000005</v>
      </c>
      <c r="Y80" s="68">
        <f>IFERROR(CHP_CapBnd!K184/1000,"")</f>
        <v>9.9100000000000008E-2</v>
      </c>
      <c r="AA80" s="68">
        <f t="shared" si="12"/>
        <v>3.2969999999999888E-2</v>
      </c>
      <c r="AB80" s="68">
        <f t="shared" si="13"/>
        <v>0.12468999999999963</v>
      </c>
      <c r="AC80" s="68">
        <f t="shared" si="14"/>
        <v>0.26692999999999967</v>
      </c>
    </row>
    <row r="81" spans="1:29">
      <c r="A81" s="76"/>
      <c r="B81" t="str">
        <f>CHP_PASTI!F185</f>
        <v>ES</v>
      </c>
      <c r="C81" t="str">
        <f>CHP_PASTI!G185</f>
        <v>PASTI</v>
      </c>
      <c r="D81" t="str">
        <f>CHP_PASTI!H185</f>
        <v>ECHP_HFO_thermal</v>
      </c>
      <c r="E81" s="78">
        <v>1</v>
      </c>
      <c r="F81" s="68">
        <f>IFERROR(CHP_PASTI!I185/1000,"")</f>
        <v>0.18055000000000002</v>
      </c>
      <c r="G81" s="68">
        <f>IFERROR(CHP_PASTI!J185/1000,"")</f>
        <v>0.18055000000000002</v>
      </c>
      <c r="H81" s="68">
        <f>IFERROR(CHP_PASTI!K185/1000,"")</f>
        <v>0.18055000000000002</v>
      </c>
      <c r="I81" s="68">
        <f>IFERROR(CHP_PASTI!L185/1000,"")</f>
        <v>0.18055000000000002</v>
      </c>
      <c r="J81" s="68" t="str">
        <f>IFERROR(CHP_PASTI!M185/1000,"")</f>
        <v/>
      </c>
      <c r="K81" s="68" t="str">
        <f>IFERROR(CHP_PASTI!N185/1000,"")</f>
        <v/>
      </c>
      <c r="L81" s="68" t="str">
        <f>IFERROR(CHP_PASTI!O185/1000,"")</f>
        <v/>
      </c>
      <c r="N81" t="str">
        <f>CHP_CapBnd!F185</f>
        <v>ES</v>
      </c>
      <c r="O81" t="str">
        <f>CHP_CapBnd!G185</f>
        <v>CAP_BND</v>
      </c>
      <c r="P81" t="str">
        <f>CHP_CapBnd!H185</f>
        <v>ECHP_HFO_thermal</v>
      </c>
      <c r="Q81" s="78" t="s">
        <v>176</v>
      </c>
      <c r="R81" s="68">
        <f t="shared" si="9"/>
        <v>0.40290000000000004</v>
      </c>
      <c r="S81" s="68">
        <f t="shared" si="10"/>
        <v>0.35960000000000003</v>
      </c>
      <c r="T81" s="68">
        <f t="shared" si="11"/>
        <v>0.34120000000000006</v>
      </c>
      <c r="W81" s="68">
        <f>IFERROR(CHP_CapBnd!I185/1000,"")</f>
        <v>0.40290000000000004</v>
      </c>
      <c r="X81" s="68">
        <f>IFERROR(CHP_CapBnd!J185/1000,"")</f>
        <v>0.35960000000000003</v>
      </c>
      <c r="Y81" s="68">
        <f>IFERROR(CHP_CapBnd!K185/1000,"")</f>
        <v>0.34120000000000006</v>
      </c>
      <c r="AA81" s="68">
        <f t="shared" si="12"/>
        <v>0.31930000000000003</v>
      </c>
      <c r="AB81" s="68">
        <f t="shared" si="13"/>
        <v>0.36260000000000003</v>
      </c>
      <c r="AC81" s="68">
        <f t="shared" si="14"/>
        <v>0.38100000000000001</v>
      </c>
    </row>
    <row r="82" spans="1:29">
      <c r="A82" s="76"/>
      <c r="B82" t="str">
        <f>CHP_PASTI!F186</f>
        <v>ES</v>
      </c>
      <c r="C82" t="str">
        <f>CHP_PASTI!G186</f>
        <v>PASTI</v>
      </c>
      <c r="D82" t="str">
        <f>CHP_PASTI!H186</f>
        <v>ECHP_biomass_thermal</v>
      </c>
      <c r="E82" s="78">
        <v>1</v>
      </c>
      <c r="F82" s="68">
        <f>IFERROR(CHP_PASTI!I186/1000,"")</f>
        <v>5.8050000000000011E-2</v>
      </c>
      <c r="G82" s="68">
        <f>IFERROR(CHP_PASTI!J186/1000,"")</f>
        <v>5.8050000000000011E-2</v>
      </c>
      <c r="H82" s="68">
        <f>IFERROR(CHP_PASTI!K186/1000,"")</f>
        <v>5.8050000000000011E-2</v>
      </c>
      <c r="I82" s="68">
        <f>IFERROR(CHP_PASTI!L186/1000,"")</f>
        <v>5.8050000000000011E-2</v>
      </c>
      <c r="J82" s="68">
        <f>IFERROR(CHP_PASTI!M186/1000,"")</f>
        <v>6.2999999999999987E-2</v>
      </c>
      <c r="K82" s="68">
        <f>IFERROR(CHP_PASTI!N186/1000,"")</f>
        <v>5.6999999999999998E-4</v>
      </c>
      <c r="L82" s="68">
        <f>IFERROR(CHP_PASTI!O186/1000,"")</f>
        <v>9.5E-4</v>
      </c>
      <c r="N82" t="str">
        <f>CHP_CapBnd!F186</f>
        <v>ES</v>
      </c>
      <c r="O82" t="str">
        <f>CHP_CapBnd!G186</f>
        <v>CAP_BND</v>
      </c>
      <c r="P82" t="str">
        <f>CHP_CapBnd!H186</f>
        <v>ECHP_biomass_thermal</v>
      </c>
      <c r="Q82" s="78" t="s">
        <v>176</v>
      </c>
      <c r="R82" s="68">
        <f t="shared" si="9"/>
        <v>0.26420000000000005</v>
      </c>
      <c r="S82" s="68">
        <f t="shared" si="10"/>
        <v>0.22617000000000001</v>
      </c>
      <c r="T82" s="68">
        <f t="shared" si="11"/>
        <v>0.22712000000000004</v>
      </c>
      <c r="W82" s="68">
        <f>IFERROR(CHP_CapBnd!I186/1000,"")</f>
        <v>0.26420000000000005</v>
      </c>
      <c r="X82" s="68">
        <f>IFERROR(CHP_CapBnd!J186/1000,"")</f>
        <v>0.22617000000000001</v>
      </c>
      <c r="Y82" s="68">
        <f>IFERROR(CHP_CapBnd!K186/1000,"")</f>
        <v>0.22712000000000004</v>
      </c>
      <c r="AA82" s="68">
        <f t="shared" si="12"/>
        <v>3.0999999999999972E-2</v>
      </c>
      <c r="AB82" s="68">
        <f t="shared" si="13"/>
        <v>6.9600000000000023E-2</v>
      </c>
      <c r="AC82" s="68">
        <f t="shared" si="14"/>
        <v>6.9599999999999995E-2</v>
      </c>
    </row>
    <row r="83" spans="1:29">
      <c r="A83" s="76"/>
      <c r="B83" t="str">
        <f>CHP_PASTI!F188</f>
        <v>FI</v>
      </c>
      <c r="C83" t="str">
        <f>CHP_PASTI!G188</f>
        <v>PASTI</v>
      </c>
      <c r="D83" t="str">
        <f>CHP_PASTI!H188</f>
        <v>ECHP_coal_thermal</v>
      </c>
      <c r="E83" s="78">
        <v>1</v>
      </c>
      <c r="F83" s="68">
        <f>IFERROR(CHP_PASTI!I188/1000,"")</f>
        <v>0.38568825000000007</v>
      </c>
      <c r="G83" s="68">
        <f>IFERROR(CHP_PASTI!J188/1000,"")</f>
        <v>0.38568825000000007</v>
      </c>
      <c r="H83" s="68">
        <f>IFERROR(CHP_PASTI!K188/1000,"")</f>
        <v>0.38568825000000007</v>
      </c>
      <c r="I83" s="68">
        <f>IFERROR(CHP_PASTI!L188/1000,"")</f>
        <v>0.38568825000000007</v>
      </c>
      <c r="J83" s="68" t="str">
        <f>IFERROR(CHP_PASTI!M188/1000,"")</f>
        <v/>
      </c>
      <c r="K83" s="68" t="str">
        <f>IFERROR(CHP_PASTI!N188/1000,"")</f>
        <v/>
      </c>
      <c r="L83" s="68" t="str">
        <f>IFERROR(CHP_PASTI!O188/1000,"")</f>
        <v/>
      </c>
      <c r="N83" t="str">
        <f>CHP_CapBnd!F188</f>
        <v>FI</v>
      </c>
      <c r="O83" t="str">
        <f>CHP_CapBnd!G188</f>
        <v>CAP_BND</v>
      </c>
      <c r="P83" t="str">
        <f>CHP_CapBnd!H188</f>
        <v>ECHP_coal_thermal</v>
      </c>
      <c r="Q83" s="78" t="s">
        <v>176</v>
      </c>
      <c r="R83" s="68">
        <f t="shared" si="9"/>
        <v>1.0900049999999999</v>
      </c>
      <c r="S83" s="68">
        <f t="shared" si="10"/>
        <v>0.98380499999999993</v>
      </c>
      <c r="T83" s="68">
        <f t="shared" si="11"/>
        <v>0.80835500000000005</v>
      </c>
      <c r="W83" s="68">
        <f>IFERROR(CHP_CapBnd!I188/1000,"")</f>
        <v>1.0900049999999999</v>
      </c>
      <c r="X83" s="68">
        <f>IFERROR(CHP_CapBnd!J188/1000,"")</f>
        <v>0.98380499999999993</v>
      </c>
      <c r="Y83" s="68">
        <f>IFERROR(CHP_CapBnd!K188/1000,"")</f>
        <v>0.80835500000000005</v>
      </c>
      <c r="AA83" s="68">
        <f t="shared" si="12"/>
        <v>0.45274800000000037</v>
      </c>
      <c r="AB83" s="68">
        <f t="shared" si="13"/>
        <v>0.55894800000000033</v>
      </c>
      <c r="AC83" s="68">
        <f t="shared" si="14"/>
        <v>0.73439800000000022</v>
      </c>
    </row>
    <row r="84" spans="1:29">
      <c r="A84" s="76"/>
      <c r="B84" t="str">
        <f>CHP_PASTI!F192</f>
        <v>FI</v>
      </c>
      <c r="C84" t="str">
        <f>CHP_PASTI!G192</f>
        <v>PASTI</v>
      </c>
      <c r="D84" t="str">
        <f>CHP_PASTI!H192</f>
        <v>ECHP_lignite_thermal</v>
      </c>
      <c r="E84" s="78">
        <v>1</v>
      </c>
      <c r="F84" s="68">
        <f>IFERROR(CHP_PASTI!I192/1000,"")</f>
        <v>0.13549375</v>
      </c>
      <c r="G84" s="68">
        <f>IFERROR(CHP_PASTI!J192/1000,"")</f>
        <v>0.13549375</v>
      </c>
      <c r="H84" s="68">
        <f>IFERROR(CHP_PASTI!K192/1000,"")</f>
        <v>0.13549375</v>
      </c>
      <c r="I84" s="68">
        <f>IFERROR(CHP_PASTI!L192/1000,"")</f>
        <v>0.13549375</v>
      </c>
      <c r="J84" s="68">
        <f>IFERROR(CHP_PASTI!M192/1000,"")</f>
        <v>0.27100000000000002</v>
      </c>
      <c r="K84" s="68">
        <f>IFERROR(CHP_PASTI!N192/1000,"")</f>
        <v>0.23200000000000001</v>
      </c>
      <c r="L84" s="68" t="str">
        <f>IFERROR(CHP_PASTI!O192/1000,"")</f>
        <v/>
      </c>
      <c r="N84" t="str">
        <f>CHP_CapBnd!F192</f>
        <v>FI</v>
      </c>
      <c r="O84" t="str">
        <f>CHP_CapBnd!G192</f>
        <v>CAP_BND</v>
      </c>
      <c r="P84" t="str">
        <f>CHP_CapBnd!H192</f>
        <v>ECHP_lignite_thermal</v>
      </c>
      <c r="Q84" s="78" t="s">
        <v>176</v>
      </c>
      <c r="R84" s="68" t="str">
        <f t="shared" si="9"/>
        <v/>
      </c>
      <c r="S84" s="68">
        <f t="shared" si="10"/>
        <v>1.016975</v>
      </c>
      <c r="T84" s="68">
        <f t="shared" si="11"/>
        <v>0.86997500000000005</v>
      </c>
      <c r="W84" s="68">
        <f>IFERROR(CHP_CapBnd!I192/1000,"")</f>
        <v>0.812975</v>
      </c>
      <c r="X84" s="68">
        <f>IFERROR(CHP_CapBnd!J192/1000,"")</f>
        <v>1.016975</v>
      </c>
      <c r="Y84" s="68">
        <f>IFERROR(CHP_CapBnd!K192/1000,"")</f>
        <v>0.86997500000000005</v>
      </c>
      <c r="AA84" s="68">
        <f t="shared" si="12"/>
        <v>0</v>
      </c>
      <c r="AB84" s="68">
        <f t="shared" si="13"/>
        <v>2.8000000000000025E-2</v>
      </c>
      <c r="AC84" s="68">
        <f t="shared" si="14"/>
        <v>0.17499999999999993</v>
      </c>
    </row>
    <row r="85" spans="1:29">
      <c r="A85" s="76"/>
      <c r="B85" t="str">
        <f>CHP_PASTI!F196</f>
        <v>FI</v>
      </c>
      <c r="C85" t="str">
        <f>CHP_PASTI!G196</f>
        <v>PASTI</v>
      </c>
      <c r="D85" t="str">
        <f>CHP_PASTI!H196</f>
        <v>ECHP_naturalgas_CCGT</v>
      </c>
      <c r="E85" s="78">
        <v>1</v>
      </c>
      <c r="F85" s="68">
        <f>IFERROR(CHP_PASTI!I196/1000,"")</f>
        <v>0.34900350000000002</v>
      </c>
      <c r="G85" s="68">
        <f>IFERROR(CHP_PASTI!J196/1000,"")</f>
        <v>0.34900350000000002</v>
      </c>
      <c r="H85" s="68">
        <f>IFERROR(CHP_PASTI!K196/1000,"")</f>
        <v>0.34900350000000002</v>
      </c>
      <c r="I85" s="68">
        <f>IFERROR(CHP_PASTI!L196/1000,"")</f>
        <v>0.34900350000000002</v>
      </c>
      <c r="J85" s="68" t="str">
        <f>IFERROR(CHP_PASTI!M196/1000,"")</f>
        <v/>
      </c>
      <c r="K85" s="68">
        <f>IFERROR(CHP_PASTI!N196/1000,"")</f>
        <v>0.22500000000000001</v>
      </c>
      <c r="L85" s="68" t="str">
        <f>IFERROR(CHP_PASTI!O196/1000,"")</f>
        <v/>
      </c>
      <c r="N85" t="str">
        <f>CHP_CapBnd!F196</f>
        <v>FI</v>
      </c>
      <c r="O85" t="str">
        <f>CHP_CapBnd!G196</f>
        <v>CAP_BND</v>
      </c>
      <c r="P85" t="str">
        <f>CHP_CapBnd!H196</f>
        <v>ECHP_naturalgas_CCGT</v>
      </c>
      <c r="Q85" s="78" t="s">
        <v>176</v>
      </c>
      <c r="R85" s="68">
        <f t="shared" si="9"/>
        <v>1.3675140000000001</v>
      </c>
      <c r="S85" s="68">
        <f t="shared" si="10"/>
        <v>1.4165140000000001</v>
      </c>
      <c r="T85" s="68">
        <f t="shared" si="11"/>
        <v>1.4165140000000001</v>
      </c>
      <c r="W85" s="68">
        <f>IFERROR(CHP_CapBnd!I196/1000,"")</f>
        <v>1.3675140000000001</v>
      </c>
      <c r="X85" s="68">
        <f>IFERROR(CHP_CapBnd!J196/1000,"")</f>
        <v>1.4165140000000001</v>
      </c>
      <c r="Y85" s="68">
        <f>IFERROR(CHP_CapBnd!K196/1000,"")</f>
        <v>1.4165140000000001</v>
      </c>
      <c r="AA85" s="68">
        <f t="shared" si="12"/>
        <v>2.849999999999997E-2</v>
      </c>
      <c r="AB85" s="68">
        <f t="shared" si="13"/>
        <v>0.20450000000000013</v>
      </c>
      <c r="AC85" s="68">
        <f t="shared" si="14"/>
        <v>0.20450000000000013</v>
      </c>
    </row>
    <row r="86" spans="1:29">
      <c r="A86" s="76"/>
      <c r="B86" t="str">
        <f>CHP_PASTI!F197</f>
        <v>FI</v>
      </c>
      <c r="C86" t="str">
        <f>CHP_PASTI!G197</f>
        <v>PASTI</v>
      </c>
      <c r="D86" t="str">
        <f>CHP_PASTI!H197</f>
        <v>ECHP_naturalgas_OCGT</v>
      </c>
      <c r="E86" s="78">
        <v>1</v>
      </c>
      <c r="F86" s="68">
        <f>IFERROR(CHP_PASTI!I197/1000,"")</f>
        <v>0.13195575000000001</v>
      </c>
      <c r="G86" s="68">
        <f>IFERROR(CHP_PASTI!J197/1000,"")</f>
        <v>0.13195575000000001</v>
      </c>
      <c r="H86" s="68">
        <f>IFERROR(CHP_PASTI!K197/1000,"")</f>
        <v>0.13195575000000001</v>
      </c>
      <c r="I86" s="68">
        <f>IFERROR(CHP_PASTI!L197/1000,"")</f>
        <v>0.13195575000000001</v>
      </c>
      <c r="J86" s="68">
        <f>IFERROR(CHP_PASTI!M197/1000,"")</f>
        <v>2.1499999999999999E-4</v>
      </c>
      <c r="K86" s="68" t="str">
        <f>IFERROR(CHP_PASTI!N197/1000,"")</f>
        <v/>
      </c>
      <c r="L86" s="68" t="str">
        <f>IFERROR(CHP_PASTI!O197/1000,"")</f>
        <v/>
      </c>
      <c r="N86" t="str">
        <f>CHP_CapBnd!F197</f>
        <v>FI</v>
      </c>
      <c r="O86" t="str">
        <f>CHP_CapBnd!G197</f>
        <v>CAP_BND</v>
      </c>
      <c r="P86" t="str">
        <f>CHP_CapBnd!H197</f>
        <v>ECHP_naturalgas_OCGT</v>
      </c>
      <c r="Q86" s="78" t="s">
        <v>176</v>
      </c>
      <c r="R86" s="68">
        <f t="shared" si="9"/>
        <v>0.51753800000000005</v>
      </c>
      <c r="S86" s="68">
        <f t="shared" si="10"/>
        <v>0.23911500000000002</v>
      </c>
      <c r="T86" s="68">
        <f t="shared" si="11"/>
        <v>2.4414999999999999E-2</v>
      </c>
      <c r="W86" s="68">
        <f>IFERROR(CHP_CapBnd!I197/1000,"")</f>
        <v>0.51753800000000005</v>
      </c>
      <c r="X86" s="68">
        <f>IFERROR(CHP_CapBnd!J197/1000,"")</f>
        <v>0.23911500000000002</v>
      </c>
      <c r="Y86" s="68">
        <f>IFERROR(CHP_CapBnd!K197/1000,"")</f>
        <v>2.4414999999999999E-2</v>
      </c>
      <c r="AA86" s="68">
        <f t="shared" si="12"/>
        <v>1.0499999999999954E-2</v>
      </c>
      <c r="AB86" s="68">
        <f t="shared" si="13"/>
        <v>0.28892299999999999</v>
      </c>
      <c r="AC86" s="68">
        <f t="shared" si="14"/>
        <v>0.50362300000000004</v>
      </c>
    </row>
    <row r="87" spans="1:29">
      <c r="A87" s="76"/>
      <c r="B87" t="str">
        <f>CHP_PASTI!F198</f>
        <v>FI</v>
      </c>
      <c r="C87" t="str">
        <f>CHP_PASTI!G198</f>
        <v>PASTI</v>
      </c>
      <c r="D87" t="str">
        <f>CHP_PASTI!H198</f>
        <v>ECHP_naturalgas_thermal</v>
      </c>
      <c r="E87" s="78">
        <v>1</v>
      </c>
      <c r="F87" s="68">
        <f>IFERROR(CHP_PASTI!I198/1000,"")</f>
        <v>7.7599999999999988E-2</v>
      </c>
      <c r="G87" s="68">
        <f>IFERROR(CHP_PASTI!J198/1000,"")</f>
        <v>7.7599999999999988E-2</v>
      </c>
      <c r="H87" s="68">
        <f>IFERROR(CHP_PASTI!K198/1000,"")</f>
        <v>7.7599999999999988E-2</v>
      </c>
      <c r="I87" s="68">
        <f>IFERROR(CHP_PASTI!L198/1000,"")</f>
        <v>7.7599999999999988E-2</v>
      </c>
      <c r="J87" s="68" t="str">
        <f>IFERROR(CHP_PASTI!M198/1000,"")</f>
        <v/>
      </c>
      <c r="K87" s="68">
        <f>IFERROR(CHP_PASTI!N198/1000,"")</f>
        <v>0.12</v>
      </c>
      <c r="L87" s="68" t="str">
        <f>IFERROR(CHP_PASTI!O198/1000,"")</f>
        <v/>
      </c>
      <c r="N87" t="str">
        <f>CHP_CapBnd!F198</f>
        <v>FI</v>
      </c>
      <c r="O87" t="str">
        <f>CHP_CapBnd!G198</f>
        <v>CAP_BND</v>
      </c>
      <c r="P87" t="str">
        <f>CHP_CapBnd!H198</f>
        <v>ECHP_naturalgas_thermal</v>
      </c>
      <c r="Q87" s="78" t="s">
        <v>176</v>
      </c>
      <c r="R87" s="68">
        <f t="shared" si="9"/>
        <v>0.2606</v>
      </c>
      <c r="S87" s="68">
        <f t="shared" si="10"/>
        <v>0.36560000000000004</v>
      </c>
      <c r="T87" s="68">
        <f t="shared" si="11"/>
        <v>0.36560000000000004</v>
      </c>
      <c r="W87" s="68">
        <f>IFERROR(CHP_CapBnd!I198/1000,"")</f>
        <v>0.2606</v>
      </c>
      <c r="X87" s="68">
        <f>IFERROR(CHP_CapBnd!J198/1000,"")</f>
        <v>0.36560000000000004</v>
      </c>
      <c r="Y87" s="68">
        <f>IFERROR(CHP_CapBnd!K198/1000,"")</f>
        <v>0.36560000000000004</v>
      </c>
      <c r="AA87" s="68">
        <f t="shared" si="12"/>
        <v>4.9799999999999955E-2</v>
      </c>
      <c r="AB87" s="68">
        <f t="shared" si="13"/>
        <v>6.4799999999999913E-2</v>
      </c>
      <c r="AC87" s="68">
        <f t="shared" si="14"/>
        <v>6.4799999999999913E-2</v>
      </c>
    </row>
    <row r="88" spans="1:29">
      <c r="A88" s="76"/>
      <c r="B88" t="str">
        <f>CHP_PASTI!F202</f>
        <v>FI</v>
      </c>
      <c r="C88" t="str">
        <f>CHP_PASTI!G202</f>
        <v>PASTI</v>
      </c>
      <c r="D88" t="str">
        <f>CHP_PASTI!H202</f>
        <v>ECHP_LFO_thermal</v>
      </c>
      <c r="E88" s="78">
        <v>1</v>
      </c>
      <c r="F88" s="68">
        <f>IFERROR(CHP_PASTI!I202/1000,"")</f>
        <v>1.7325E-2</v>
      </c>
      <c r="G88" s="68">
        <f>IFERROR(CHP_PASTI!J202/1000,"")</f>
        <v>1.7325E-2</v>
      </c>
      <c r="H88" s="68">
        <f>IFERROR(CHP_PASTI!K202/1000,"")</f>
        <v>1.7325E-2</v>
      </c>
      <c r="I88" s="68">
        <f>IFERROR(CHP_PASTI!L202/1000,"")</f>
        <v>1.7325E-2</v>
      </c>
      <c r="J88" s="68" t="str">
        <f>IFERROR(CHP_PASTI!M202/1000,"")</f>
        <v/>
      </c>
      <c r="K88" s="68" t="str">
        <f>IFERROR(CHP_PASTI!N202/1000,"")</f>
        <v/>
      </c>
      <c r="L88" s="68" t="str">
        <f>IFERROR(CHP_PASTI!O202/1000,"")</f>
        <v/>
      </c>
      <c r="N88" t="str">
        <f>CHP_CapBnd!F202</f>
        <v>FI</v>
      </c>
      <c r="O88" t="str">
        <f>CHP_CapBnd!G202</f>
        <v>CAP_BND</v>
      </c>
      <c r="P88" t="str">
        <f>CHP_CapBnd!H202</f>
        <v>ECHP_LFO_thermal</v>
      </c>
      <c r="Q88" s="78" t="s">
        <v>176</v>
      </c>
      <c r="R88" s="68">
        <f t="shared" si="9"/>
        <v>4.2999999999999997E-2</v>
      </c>
      <c r="S88" s="68">
        <f t="shared" si="10"/>
        <v>4.2999999999999997E-2</v>
      </c>
      <c r="T88" s="68">
        <f t="shared" si="11"/>
        <v>4.7999999999999996E-3</v>
      </c>
      <c r="W88" s="68">
        <f>IFERROR(CHP_CapBnd!I202/1000,"")</f>
        <v>4.2999999999999997E-2</v>
      </c>
      <c r="X88" s="68">
        <f>IFERROR(CHP_CapBnd!J202/1000,"")</f>
        <v>4.2999999999999997E-2</v>
      </c>
      <c r="Y88" s="68">
        <f>IFERROR(CHP_CapBnd!K202/1000,"")</f>
        <v>4.7999999999999996E-3</v>
      </c>
      <c r="AA88" s="68">
        <f t="shared" si="12"/>
        <v>2.6300000000000004E-2</v>
      </c>
      <c r="AB88" s="68">
        <f t="shared" si="13"/>
        <v>2.6300000000000004E-2</v>
      </c>
      <c r="AC88" s="68">
        <f t="shared" si="14"/>
        <v>6.4500000000000002E-2</v>
      </c>
    </row>
    <row r="89" spans="1:29">
      <c r="A89" s="76"/>
      <c r="B89" t="str">
        <f>CHP_PASTI!F203</f>
        <v>FI</v>
      </c>
      <c r="C89" t="str">
        <f>CHP_PASTI!G203</f>
        <v>PASTI</v>
      </c>
      <c r="D89" t="str">
        <f>CHP_PASTI!H203</f>
        <v>ECHP_HFO_thermal</v>
      </c>
      <c r="E89" s="78">
        <v>1</v>
      </c>
      <c r="F89" s="68">
        <f>IFERROR(CHP_PASTI!I203/1000,"")</f>
        <v>3.9229999999999994E-2</v>
      </c>
      <c r="G89" s="68">
        <f>IFERROR(CHP_PASTI!J203/1000,"")</f>
        <v>3.9229999999999994E-2</v>
      </c>
      <c r="H89" s="68">
        <f>IFERROR(CHP_PASTI!K203/1000,"")</f>
        <v>3.9229999999999994E-2</v>
      </c>
      <c r="I89" s="68">
        <f>IFERROR(CHP_PASTI!L203/1000,"")</f>
        <v>3.9229999999999994E-2</v>
      </c>
      <c r="J89" s="68" t="str">
        <f>IFERROR(CHP_PASTI!M203/1000,"")</f>
        <v/>
      </c>
      <c r="K89" s="68" t="str">
        <f>IFERROR(CHP_PASTI!N203/1000,"")</f>
        <v/>
      </c>
      <c r="L89" s="68" t="str">
        <f>IFERROR(CHP_PASTI!O203/1000,"")</f>
        <v/>
      </c>
      <c r="N89" t="str">
        <f>CHP_CapBnd!F203</f>
        <v>FI</v>
      </c>
      <c r="O89" t="str">
        <f>CHP_CapBnd!G203</f>
        <v>CAP_BND</v>
      </c>
      <c r="P89" t="str">
        <f>CHP_CapBnd!H203</f>
        <v>ECHP_HFO_thermal</v>
      </c>
      <c r="Q89" s="78" t="s">
        <v>176</v>
      </c>
      <c r="R89" s="68">
        <f t="shared" si="9"/>
        <v>0.127</v>
      </c>
      <c r="S89" s="68">
        <f t="shared" si="10"/>
        <v>0.11600000000000001</v>
      </c>
      <c r="T89" s="68">
        <f t="shared" si="11"/>
        <v>0</v>
      </c>
      <c r="W89" s="68">
        <f>IFERROR(CHP_CapBnd!I203/1000,"")</f>
        <v>0.127</v>
      </c>
      <c r="X89" s="68">
        <f>IFERROR(CHP_CapBnd!J203/1000,"")</f>
        <v>0.11600000000000001</v>
      </c>
      <c r="Y89" s="68">
        <f>IFERROR(CHP_CapBnd!K203/1000,"")</f>
        <v>0</v>
      </c>
      <c r="AA89" s="68">
        <f t="shared" si="12"/>
        <v>2.9919999999999974E-2</v>
      </c>
      <c r="AB89" s="68">
        <f t="shared" si="13"/>
        <v>4.091999999999997E-2</v>
      </c>
      <c r="AC89" s="68">
        <f t="shared" si="14"/>
        <v>0.15691999999999998</v>
      </c>
    </row>
    <row r="90" spans="1:29">
      <c r="A90" s="76"/>
      <c r="B90" t="str">
        <f>CHP_PASTI!F204</f>
        <v>FI</v>
      </c>
      <c r="C90" t="str">
        <f>CHP_PASTI!G204</f>
        <v>PASTI</v>
      </c>
      <c r="D90" t="str">
        <f>CHP_PASTI!H204</f>
        <v>ECHP_biomass_thermal</v>
      </c>
      <c r="E90" s="78">
        <v>1</v>
      </c>
      <c r="F90" s="68">
        <f>IFERROR(CHP_PASTI!I204/1000,"")</f>
        <v>0.32228900000000005</v>
      </c>
      <c r="G90" s="68">
        <f>IFERROR(CHP_PASTI!J204/1000,"")</f>
        <v>0.32228900000000005</v>
      </c>
      <c r="H90" s="68">
        <f>IFERROR(CHP_PASTI!K204/1000,"")</f>
        <v>0.32228900000000005</v>
      </c>
      <c r="I90" s="68">
        <f>IFERROR(CHP_PASTI!L204/1000,"")</f>
        <v>0.32228900000000005</v>
      </c>
      <c r="J90" s="68">
        <f>IFERROR(CHP_PASTI!M204/1000,"")</f>
        <v>0.65415000000000001</v>
      </c>
      <c r="K90" s="68">
        <f>IFERROR(CHP_PASTI!N204/1000,"")</f>
        <v>0.34179999999999999</v>
      </c>
      <c r="L90" s="68">
        <f>IFERROR(CHP_PASTI!O204/1000,"")</f>
        <v>0.38350000000000001</v>
      </c>
      <c r="N90" t="str">
        <f>CHP_CapBnd!F204</f>
        <v>FI</v>
      </c>
      <c r="O90" t="str">
        <f>CHP_CapBnd!G204</f>
        <v>CAP_BND</v>
      </c>
      <c r="P90" t="str">
        <f>CHP_CapBnd!H204</f>
        <v>ECHP_biomass_thermal</v>
      </c>
      <c r="Q90" s="78" t="s">
        <v>176</v>
      </c>
      <c r="R90" s="68">
        <f t="shared" si="9"/>
        <v>1.8015969999999999</v>
      </c>
      <c r="S90" s="68">
        <f t="shared" si="10"/>
        <v>2.0575969999999999</v>
      </c>
      <c r="T90" s="68">
        <f t="shared" si="11"/>
        <v>2.4130969999999996</v>
      </c>
      <c r="W90" s="68">
        <f>IFERROR(CHP_CapBnd!I204/1000,"")</f>
        <v>1.8015969999999999</v>
      </c>
      <c r="X90" s="68">
        <f>IFERROR(CHP_CapBnd!J204/1000,"")</f>
        <v>2.0575969999999999</v>
      </c>
      <c r="Y90" s="68">
        <f>IFERROR(CHP_CapBnd!K204/1000,"")</f>
        <v>2.4130969999999996</v>
      </c>
      <c r="AA90" s="68">
        <f t="shared" si="12"/>
        <v>0.14170900000000031</v>
      </c>
      <c r="AB90" s="68">
        <f t="shared" si="13"/>
        <v>0.22750900000000041</v>
      </c>
      <c r="AC90" s="68">
        <f t="shared" si="14"/>
        <v>0.25550900000000087</v>
      </c>
    </row>
    <row r="91" spans="1:29">
      <c r="A91" s="76"/>
      <c r="B91" t="str">
        <f>CHP_PASTI!F206</f>
        <v>FR</v>
      </c>
      <c r="C91" t="str">
        <f>CHP_PASTI!G206</f>
        <v>PASTI</v>
      </c>
      <c r="D91" t="str">
        <f>CHP_PASTI!H206</f>
        <v>ECHP_coal_thermal</v>
      </c>
      <c r="E91" s="78">
        <v>1</v>
      </c>
      <c r="F91" s="68">
        <f>IFERROR(CHP_PASTI!I206/1000,"")</f>
        <v>0.118825</v>
      </c>
      <c r="G91" s="68">
        <f>IFERROR(CHP_PASTI!J206/1000,"")</f>
        <v>0.118825</v>
      </c>
      <c r="H91" s="68">
        <f>IFERROR(CHP_PASTI!K206/1000,"")</f>
        <v>0.118825</v>
      </c>
      <c r="I91" s="68">
        <f>IFERROR(CHP_PASTI!L206/1000,"")</f>
        <v>0.118825</v>
      </c>
      <c r="J91" s="68" t="str">
        <f>IFERROR(CHP_PASTI!M206/1000,"")</f>
        <v/>
      </c>
      <c r="K91" s="68" t="str">
        <f>IFERROR(CHP_PASTI!N206/1000,"")</f>
        <v/>
      </c>
      <c r="L91" s="68" t="str">
        <f>IFERROR(CHP_PASTI!O206/1000,"")</f>
        <v/>
      </c>
      <c r="N91" t="str">
        <f>CHP_CapBnd!F206</f>
        <v>FR</v>
      </c>
      <c r="O91" t="str">
        <f>CHP_CapBnd!G206</f>
        <v>CAP_BND</v>
      </c>
      <c r="P91" t="str">
        <f>CHP_CapBnd!H206</f>
        <v>ECHP_coal_thermal</v>
      </c>
      <c r="Q91" s="78" t="s">
        <v>176</v>
      </c>
      <c r="R91" s="68">
        <f t="shared" si="9"/>
        <v>0.3372</v>
      </c>
      <c r="S91" s="68">
        <f t="shared" si="10"/>
        <v>0.18969999999999998</v>
      </c>
      <c r="T91" s="68">
        <f t="shared" si="11"/>
        <v>0.15530000000000002</v>
      </c>
      <c r="W91" s="68">
        <f>IFERROR(CHP_CapBnd!I206/1000,"")</f>
        <v>0.3372</v>
      </c>
      <c r="X91" s="68">
        <f>IFERROR(CHP_CapBnd!J206/1000,"")</f>
        <v>0.18969999999999998</v>
      </c>
      <c r="Y91" s="68">
        <f>IFERROR(CHP_CapBnd!K206/1000,"")</f>
        <v>0.15530000000000002</v>
      </c>
      <c r="AA91" s="68">
        <f t="shared" si="12"/>
        <v>0.1381</v>
      </c>
      <c r="AB91" s="68">
        <f t="shared" si="13"/>
        <v>0.28560000000000002</v>
      </c>
      <c r="AC91" s="68">
        <f t="shared" si="14"/>
        <v>0.31999999999999995</v>
      </c>
    </row>
    <row r="92" spans="1:29">
      <c r="A92" s="76"/>
      <c r="B92" t="str">
        <f>CHP_PASTI!F210</f>
        <v>FR</v>
      </c>
      <c r="C92" t="str">
        <f>CHP_PASTI!G210</f>
        <v>PASTI</v>
      </c>
      <c r="D92" t="str">
        <f>CHP_PASTI!H210</f>
        <v>ECHP_lignite_thermal</v>
      </c>
      <c r="E92" s="78">
        <v>1</v>
      </c>
      <c r="F92" s="68" t="str">
        <f>IFERROR(CHP_PASTI!I210/1000,"")</f>
        <v/>
      </c>
      <c r="G92" s="68" t="str">
        <f>IFERROR(CHP_PASTI!J210/1000,"")</f>
        <v/>
      </c>
      <c r="H92" s="68" t="str">
        <f>IFERROR(CHP_PASTI!K210/1000,"")</f>
        <v/>
      </c>
      <c r="I92" s="68" t="str">
        <f>IFERROR(CHP_PASTI!L210/1000,"")</f>
        <v/>
      </c>
      <c r="J92" s="68" t="str">
        <f>IFERROR(CHP_PASTI!M210/1000,"")</f>
        <v/>
      </c>
      <c r="K92" s="68" t="str">
        <f>IFERROR(CHP_PASTI!N210/1000,"")</f>
        <v/>
      </c>
      <c r="L92" s="68" t="str">
        <f>IFERROR(CHP_PASTI!O210/1000,"")</f>
        <v/>
      </c>
      <c r="N92" t="str">
        <f>CHP_CapBnd!F210</f>
        <v>FR</v>
      </c>
      <c r="O92" t="str">
        <f>CHP_CapBnd!G210</f>
        <v>CAP_BND</v>
      </c>
      <c r="P92" t="str">
        <f>CHP_CapBnd!H210</f>
        <v>ECHP_lignite_thermal</v>
      </c>
      <c r="Q92" s="78" t="s">
        <v>176</v>
      </c>
      <c r="R92" s="68" t="str">
        <f t="shared" si="9"/>
        <v/>
      </c>
      <c r="S92" s="68" t="str">
        <f t="shared" si="10"/>
        <v/>
      </c>
      <c r="T92" s="68" t="str">
        <f t="shared" si="11"/>
        <v/>
      </c>
      <c r="W92" s="68">
        <f>IFERROR(CHP_CapBnd!I210/1000,"")</f>
        <v>0</v>
      </c>
      <c r="X92" s="68">
        <f>IFERROR(CHP_CapBnd!J210/1000,"")</f>
        <v>0</v>
      </c>
      <c r="Y92" s="68">
        <f>IFERROR(CHP_CapBnd!K210/1000,"")</f>
        <v>0</v>
      </c>
      <c r="AA92" s="68">
        <f t="shared" si="12"/>
        <v>0</v>
      </c>
      <c r="AB92" s="68">
        <f t="shared" si="13"/>
        <v>0</v>
      </c>
      <c r="AC92" s="68">
        <f t="shared" si="14"/>
        <v>0</v>
      </c>
    </row>
    <row r="93" spans="1:29">
      <c r="A93" s="76"/>
      <c r="B93" t="str">
        <f>CHP_PASTI!F214</f>
        <v>FR</v>
      </c>
      <c r="C93" t="str">
        <f>CHP_PASTI!G214</f>
        <v>PASTI</v>
      </c>
      <c r="D93" t="str">
        <f>CHP_PASTI!H214</f>
        <v>ECHP_naturalgas_CCGT</v>
      </c>
      <c r="E93" s="78">
        <v>1</v>
      </c>
      <c r="F93" s="68">
        <f>IFERROR(CHP_PASTI!I214/1000,"")</f>
        <v>0.14477499999999999</v>
      </c>
      <c r="G93" s="68">
        <f>IFERROR(CHP_PASTI!J214/1000,"")</f>
        <v>0.14477499999999999</v>
      </c>
      <c r="H93" s="68">
        <f>IFERROR(CHP_PASTI!K214/1000,"")</f>
        <v>0.14477499999999999</v>
      </c>
      <c r="I93" s="68">
        <f>IFERROR(CHP_PASTI!L214/1000,"")</f>
        <v>0.14477499999999999</v>
      </c>
      <c r="J93" s="68">
        <f>IFERROR(CHP_PASTI!M214/1000,"")</f>
        <v>0.62160000000000004</v>
      </c>
      <c r="K93" s="68" t="str">
        <f>IFERROR(CHP_PASTI!N214/1000,"")</f>
        <v/>
      </c>
      <c r="L93" s="68" t="str">
        <f>IFERROR(CHP_PASTI!O214/1000,"")</f>
        <v/>
      </c>
      <c r="N93" t="str">
        <f>CHP_CapBnd!F214</f>
        <v>FR</v>
      </c>
      <c r="O93" t="str">
        <f>CHP_CapBnd!G214</f>
        <v>CAP_BND</v>
      </c>
      <c r="P93" t="str">
        <f>CHP_CapBnd!H214</f>
        <v>ECHP_naturalgas_CCGT</v>
      </c>
      <c r="Q93" s="78" t="s">
        <v>176</v>
      </c>
      <c r="R93" s="68" t="str">
        <f t="shared" si="9"/>
        <v/>
      </c>
      <c r="S93" s="68" t="str">
        <f t="shared" si="10"/>
        <v/>
      </c>
      <c r="T93" s="68" t="str">
        <f t="shared" si="11"/>
        <v/>
      </c>
      <c r="W93" s="68">
        <f>IFERROR(CHP_CapBnd!I214/1000,"")</f>
        <v>1.2007000000000001</v>
      </c>
      <c r="X93" s="68">
        <f>IFERROR(CHP_CapBnd!J214/1000,"")</f>
        <v>1.2007000000000001</v>
      </c>
      <c r="Y93" s="68">
        <f>IFERROR(CHP_CapBnd!K214/1000,"")</f>
        <v>1.2007000000000001</v>
      </c>
      <c r="AA93" s="68">
        <f t="shared" si="12"/>
        <v>0</v>
      </c>
      <c r="AB93" s="68">
        <f t="shared" si="13"/>
        <v>0</v>
      </c>
      <c r="AC93" s="68">
        <f t="shared" si="14"/>
        <v>0</v>
      </c>
    </row>
    <row r="94" spans="1:29">
      <c r="A94" s="76"/>
      <c r="B94" t="str">
        <f>CHP_PASTI!F215</f>
        <v>FR</v>
      </c>
      <c r="C94" t="str">
        <f>CHP_PASTI!G215</f>
        <v>PASTI</v>
      </c>
      <c r="D94" t="str">
        <f>CHP_PASTI!H215</f>
        <v>ECHP_naturalgas_OCGT</v>
      </c>
      <c r="E94" s="78">
        <v>1</v>
      </c>
      <c r="F94" s="68">
        <f>IFERROR(CHP_PASTI!I215/1000,"")</f>
        <v>0.20264999999999997</v>
      </c>
      <c r="G94" s="68">
        <f>IFERROR(CHP_PASTI!J215/1000,"")</f>
        <v>0.20264999999999997</v>
      </c>
      <c r="H94" s="68">
        <f>IFERROR(CHP_PASTI!K215/1000,"")</f>
        <v>0.20264999999999997</v>
      </c>
      <c r="I94" s="68">
        <f>IFERROR(CHP_PASTI!L215/1000,"")</f>
        <v>0.20264999999999997</v>
      </c>
      <c r="J94" s="68">
        <f>IFERROR(CHP_PASTI!M215/1000,"")</f>
        <v>0.13985</v>
      </c>
      <c r="K94" s="68">
        <f>IFERROR(CHP_PASTI!N215/1000,"")</f>
        <v>1.9699999999999999E-2</v>
      </c>
      <c r="L94" s="68" t="str">
        <f>IFERROR(CHP_PASTI!O215/1000,"")</f>
        <v/>
      </c>
      <c r="N94" t="str">
        <f>CHP_CapBnd!F215</f>
        <v>FR</v>
      </c>
      <c r="O94" t="str">
        <f>CHP_CapBnd!G215</f>
        <v>CAP_BND</v>
      </c>
      <c r="P94" t="str">
        <f>CHP_CapBnd!H215</f>
        <v>ECHP_naturalgas_OCGT</v>
      </c>
      <c r="Q94" s="78" t="s">
        <v>176</v>
      </c>
      <c r="R94" s="68">
        <f t="shared" si="9"/>
        <v>0.80905000000000005</v>
      </c>
      <c r="S94" s="68">
        <f t="shared" si="10"/>
        <v>0.80605000000000004</v>
      </c>
      <c r="T94" s="68">
        <f t="shared" si="11"/>
        <v>0.80605000000000004</v>
      </c>
      <c r="W94" s="68">
        <f>IFERROR(CHP_CapBnd!I215/1000,"")</f>
        <v>0.80905000000000005</v>
      </c>
      <c r="X94" s="68">
        <f>IFERROR(CHP_CapBnd!J215/1000,"")</f>
        <v>0.80605000000000004</v>
      </c>
      <c r="Y94" s="68">
        <f>IFERROR(CHP_CapBnd!K215/1000,"")</f>
        <v>0.80605000000000004</v>
      </c>
      <c r="AA94" s="68">
        <f t="shared" si="12"/>
        <v>0.14139999999999986</v>
      </c>
      <c r="AB94" s="68">
        <f t="shared" si="13"/>
        <v>0.16409999999999991</v>
      </c>
      <c r="AC94" s="68">
        <f t="shared" si="14"/>
        <v>0.16409999999999991</v>
      </c>
    </row>
    <row r="95" spans="1:29">
      <c r="A95" s="76"/>
      <c r="B95" t="str">
        <f>CHP_PASTI!F216</f>
        <v>FR</v>
      </c>
      <c r="C95" t="str">
        <f>CHP_PASTI!G216</f>
        <v>PASTI</v>
      </c>
      <c r="D95" t="str">
        <f>CHP_PASTI!H216</f>
        <v>ECHP_naturalgas_thermal</v>
      </c>
      <c r="E95" s="78">
        <v>1</v>
      </c>
      <c r="F95" s="68">
        <f>IFERROR(CHP_PASTI!I216/1000,"")</f>
        <v>0.20396250000000005</v>
      </c>
      <c r="G95" s="68">
        <f>IFERROR(CHP_PASTI!J216/1000,"")</f>
        <v>0.20396250000000005</v>
      </c>
      <c r="H95" s="68">
        <f>IFERROR(CHP_PASTI!K216/1000,"")</f>
        <v>0.20396250000000005</v>
      </c>
      <c r="I95" s="68">
        <f>IFERROR(CHP_PASTI!L216/1000,"")</f>
        <v>0.20396250000000005</v>
      </c>
      <c r="J95" s="68">
        <f>IFERROR(CHP_PASTI!M216/1000,"")</f>
        <v>0.13782</v>
      </c>
      <c r="K95" s="68">
        <f>IFERROR(CHP_PASTI!N216/1000,"")</f>
        <v>1.14E-2</v>
      </c>
      <c r="L95" s="68" t="str">
        <f>IFERROR(CHP_PASTI!O216/1000,"")</f>
        <v/>
      </c>
      <c r="N95" t="str">
        <f>CHP_CapBnd!F216</f>
        <v>FR</v>
      </c>
      <c r="O95" t="str">
        <f>CHP_CapBnd!G216</f>
        <v>CAP_BND</v>
      </c>
      <c r="P95" t="str">
        <f>CHP_CapBnd!H216</f>
        <v>ECHP_naturalgas_thermal</v>
      </c>
      <c r="Q95" s="78" t="s">
        <v>176</v>
      </c>
      <c r="R95" s="68">
        <f t="shared" si="9"/>
        <v>0.80857000000000001</v>
      </c>
      <c r="S95" s="68">
        <f t="shared" si="10"/>
        <v>0.46857000000000004</v>
      </c>
      <c r="T95" s="68">
        <f t="shared" si="11"/>
        <v>0.44427000000000005</v>
      </c>
      <c r="W95" s="68">
        <f>IFERROR(CHP_CapBnd!I216/1000,"")</f>
        <v>0.80857000000000001</v>
      </c>
      <c r="X95" s="68">
        <f>IFERROR(CHP_CapBnd!J216/1000,"")</f>
        <v>0.46857000000000004</v>
      </c>
      <c r="Y95" s="68">
        <f>IFERROR(CHP_CapBnd!K216/1000,"")</f>
        <v>0.44427000000000005</v>
      </c>
      <c r="AA95" s="68">
        <f t="shared" si="12"/>
        <v>0.14510000000000023</v>
      </c>
      <c r="AB95" s="68">
        <f t="shared" si="13"/>
        <v>0.49650000000000016</v>
      </c>
      <c r="AC95" s="68">
        <f t="shared" si="14"/>
        <v>0.52080000000000015</v>
      </c>
    </row>
    <row r="96" spans="1:29">
      <c r="A96" s="76"/>
      <c r="B96" t="str">
        <f>CHP_PASTI!F220</f>
        <v>FR</v>
      </c>
      <c r="C96" t="str">
        <f>CHP_PASTI!G220</f>
        <v>PASTI</v>
      </c>
      <c r="D96" t="str">
        <f>CHP_PASTI!H220</f>
        <v>ECHP_LFO_thermal</v>
      </c>
      <c r="E96" s="78">
        <v>1</v>
      </c>
      <c r="F96" s="68">
        <f>IFERROR(CHP_PASTI!I220/1000,"")</f>
        <v>1.8499999999999999E-2</v>
      </c>
      <c r="G96" s="68">
        <f>IFERROR(CHP_PASTI!J220/1000,"")</f>
        <v>1.8499999999999999E-2</v>
      </c>
      <c r="H96" s="68">
        <f>IFERROR(CHP_PASTI!K220/1000,"")</f>
        <v>1.8499999999999999E-2</v>
      </c>
      <c r="I96" s="68">
        <f>IFERROR(CHP_PASTI!L220/1000,"")</f>
        <v>1.8499999999999999E-2</v>
      </c>
      <c r="J96" s="68">
        <f>IFERROR(CHP_PASTI!M220/1000,"")</f>
        <v>5.7049999999999997E-2</v>
      </c>
      <c r="K96" s="68" t="str">
        <f>IFERROR(CHP_PASTI!N220/1000,"")</f>
        <v/>
      </c>
      <c r="L96" s="68" t="str">
        <f>IFERROR(CHP_PASTI!O220/1000,"")</f>
        <v/>
      </c>
      <c r="N96" t="str">
        <f>CHP_CapBnd!F220</f>
        <v>FR</v>
      </c>
      <c r="O96" t="str">
        <f>CHP_CapBnd!G220</f>
        <v>CAP_BND</v>
      </c>
      <c r="P96" t="str">
        <f>CHP_CapBnd!H220</f>
        <v>ECHP_LFO_thermal</v>
      </c>
      <c r="Q96" s="78" t="s">
        <v>176</v>
      </c>
      <c r="R96" s="68" t="str">
        <f t="shared" si="9"/>
        <v/>
      </c>
      <c r="S96" s="68" t="str">
        <f t="shared" si="10"/>
        <v/>
      </c>
      <c r="T96" s="68">
        <f t="shared" si="11"/>
        <v>7.7649999999999983E-2</v>
      </c>
      <c r="W96" s="68">
        <f>IFERROR(CHP_CapBnd!I220/1000,"")</f>
        <v>0.13005</v>
      </c>
      <c r="X96" s="68">
        <f>IFERROR(CHP_CapBnd!J220/1000,"")</f>
        <v>0.12174999999999997</v>
      </c>
      <c r="Y96" s="68">
        <f>IFERROR(CHP_CapBnd!K220/1000,"")</f>
        <v>7.7649999999999983E-2</v>
      </c>
      <c r="AA96" s="68">
        <f t="shared" si="12"/>
        <v>1.0000000000000009E-3</v>
      </c>
      <c r="AB96" s="68">
        <f t="shared" si="13"/>
        <v>9.3000000000000305E-3</v>
      </c>
      <c r="AC96" s="68">
        <f t="shared" si="14"/>
        <v>5.3400000000000017E-2</v>
      </c>
    </row>
    <row r="97" spans="1:29">
      <c r="A97" s="76"/>
      <c r="B97" t="str">
        <f>CHP_PASTI!F221</f>
        <v>FR</v>
      </c>
      <c r="C97" t="str">
        <f>CHP_PASTI!G221</f>
        <v>PASTI</v>
      </c>
      <c r="D97" t="str">
        <f>CHP_PASTI!H221</f>
        <v>ECHP_HFO_thermal</v>
      </c>
      <c r="E97" s="78">
        <v>1</v>
      </c>
      <c r="F97" s="68">
        <f>IFERROR(CHP_PASTI!I221/1000,"")</f>
        <v>6.2549999999999994E-2</v>
      </c>
      <c r="G97" s="68">
        <f>IFERROR(CHP_PASTI!J221/1000,"")</f>
        <v>6.2549999999999994E-2</v>
      </c>
      <c r="H97" s="68">
        <f>IFERROR(CHP_PASTI!K221/1000,"")</f>
        <v>6.2549999999999994E-2</v>
      </c>
      <c r="I97" s="68">
        <f>IFERROR(CHP_PASTI!L221/1000,"")</f>
        <v>6.2549999999999994E-2</v>
      </c>
      <c r="J97" s="68" t="str">
        <f>IFERROR(CHP_PASTI!M221/1000,"")</f>
        <v/>
      </c>
      <c r="K97" s="68" t="str">
        <f>IFERROR(CHP_PASTI!N221/1000,"")</f>
        <v/>
      </c>
      <c r="L97" s="68" t="str">
        <f>IFERROR(CHP_PASTI!O221/1000,"")</f>
        <v/>
      </c>
      <c r="N97" t="str">
        <f>CHP_CapBnd!F221</f>
        <v>FR</v>
      </c>
      <c r="O97" t="str">
        <f>CHP_CapBnd!G221</f>
        <v>CAP_BND</v>
      </c>
      <c r="P97" t="str">
        <f>CHP_CapBnd!H221</f>
        <v>ECHP_HFO_thermal</v>
      </c>
      <c r="Q97" s="78" t="s">
        <v>176</v>
      </c>
      <c r="R97" s="68">
        <f t="shared" si="9"/>
        <v>0.1512</v>
      </c>
      <c r="S97" s="68">
        <f t="shared" si="10"/>
        <v>8.4099999999999994E-2</v>
      </c>
      <c r="T97" s="68">
        <f t="shared" si="11"/>
        <v>5.8000000000000003E-2</v>
      </c>
      <c r="W97" s="68">
        <f>IFERROR(CHP_CapBnd!I221/1000,"")</f>
        <v>0.1512</v>
      </c>
      <c r="X97" s="68">
        <f>IFERROR(CHP_CapBnd!J221/1000,"")</f>
        <v>8.4099999999999994E-2</v>
      </c>
      <c r="Y97" s="68">
        <f>IFERROR(CHP_CapBnd!K221/1000,"")</f>
        <v>5.8000000000000003E-2</v>
      </c>
      <c r="AA97" s="68">
        <f t="shared" si="12"/>
        <v>9.8999999999999977E-2</v>
      </c>
      <c r="AB97" s="68">
        <f t="shared" si="13"/>
        <v>0.16609999999999997</v>
      </c>
      <c r="AC97" s="68">
        <f t="shared" si="14"/>
        <v>0.19219999999999998</v>
      </c>
    </row>
    <row r="98" spans="1:29">
      <c r="A98" s="76"/>
      <c r="B98" t="str">
        <f>CHP_PASTI!F222</f>
        <v>FR</v>
      </c>
      <c r="C98" t="str">
        <f>CHP_PASTI!G222</f>
        <v>PASTI</v>
      </c>
      <c r="D98" t="str">
        <f>CHP_PASTI!H222</f>
        <v>ECHP_biomass_thermal</v>
      </c>
      <c r="E98" s="78">
        <v>1</v>
      </c>
      <c r="F98" s="68">
        <f>IFERROR(CHP_PASTI!I222/1000,"")</f>
        <v>9.1054999999999997E-2</v>
      </c>
      <c r="G98" s="68">
        <f>IFERROR(CHP_PASTI!J222/1000,"")</f>
        <v>9.1054999999999997E-2</v>
      </c>
      <c r="H98" s="68">
        <f>IFERROR(CHP_PASTI!K222/1000,"")</f>
        <v>9.1054999999999997E-2</v>
      </c>
      <c r="I98" s="68">
        <f>IFERROR(CHP_PASTI!L222/1000,"")</f>
        <v>9.1054999999999997E-2</v>
      </c>
      <c r="J98" s="68">
        <f>IFERROR(CHP_PASTI!M222/1000,"")</f>
        <v>0.27820000000000006</v>
      </c>
      <c r="K98" s="68">
        <f>IFERROR(CHP_PASTI!N222/1000,"")</f>
        <v>0.26449</v>
      </c>
      <c r="L98" s="68">
        <f>IFERROR(CHP_PASTI!O222/1000,"")</f>
        <v>7.6E-3</v>
      </c>
      <c r="N98" t="str">
        <f>CHP_CapBnd!F222</f>
        <v>FR</v>
      </c>
      <c r="O98" t="str">
        <f>CHP_CapBnd!G222</f>
        <v>CAP_BND</v>
      </c>
      <c r="P98" t="str">
        <f>CHP_CapBnd!H222</f>
        <v>ECHP_biomass_thermal</v>
      </c>
      <c r="Q98" s="78" t="s">
        <v>176</v>
      </c>
      <c r="R98" s="68">
        <f t="shared" si="9"/>
        <v>0.59641999999999984</v>
      </c>
      <c r="S98" s="68">
        <f t="shared" si="10"/>
        <v>0.84498999999999991</v>
      </c>
      <c r="T98" s="68">
        <f t="shared" si="11"/>
        <v>0.80896999999999997</v>
      </c>
      <c r="W98" s="68">
        <f>IFERROR(CHP_CapBnd!I222/1000,"")</f>
        <v>0.59641999999999984</v>
      </c>
      <c r="X98" s="68">
        <f>IFERROR(CHP_CapBnd!J222/1000,"")</f>
        <v>0.84498999999999991</v>
      </c>
      <c r="Y98" s="68">
        <f>IFERROR(CHP_CapBnd!K222/1000,"")</f>
        <v>0.80896999999999997</v>
      </c>
      <c r="AA98" s="68">
        <f t="shared" si="12"/>
        <v>4.6000000000000152E-2</v>
      </c>
      <c r="AB98" s="68">
        <f t="shared" si="13"/>
        <v>6.1920000000000086E-2</v>
      </c>
      <c r="AC98" s="68">
        <f t="shared" si="14"/>
        <v>0.10554000000000008</v>
      </c>
    </row>
    <row r="99" spans="1:29">
      <c r="A99" s="76"/>
      <c r="B99" t="str">
        <f>CHP_PASTI!F224</f>
        <v>HR</v>
      </c>
      <c r="C99" t="str">
        <f>CHP_PASTI!G224</f>
        <v>PASTI</v>
      </c>
      <c r="D99" t="str">
        <f>CHP_PASTI!H224</f>
        <v>ECHP_coal_thermal</v>
      </c>
      <c r="E99" s="78">
        <v>1</v>
      </c>
      <c r="F99" s="68" t="str">
        <f>IFERROR(CHP_PASTI!I224/1000,"")</f>
        <v/>
      </c>
      <c r="G99" s="68" t="str">
        <f>IFERROR(CHP_PASTI!J224/1000,"")</f>
        <v/>
      </c>
      <c r="H99" s="68" t="str">
        <f>IFERROR(CHP_PASTI!K224/1000,"")</f>
        <v/>
      </c>
      <c r="I99" s="68" t="str">
        <f>IFERROR(CHP_PASTI!L224/1000,"")</f>
        <v/>
      </c>
      <c r="J99" s="68" t="str">
        <f>IFERROR(CHP_PASTI!M224/1000,"")</f>
        <v/>
      </c>
      <c r="K99" s="68" t="str">
        <f>IFERROR(CHP_PASTI!N224/1000,"")</f>
        <v/>
      </c>
      <c r="L99" s="68" t="str">
        <f>IFERROR(CHP_PASTI!O224/1000,"")</f>
        <v/>
      </c>
      <c r="N99" t="str">
        <f>CHP_CapBnd!F224</f>
        <v>HR</v>
      </c>
      <c r="O99" t="str">
        <f>CHP_CapBnd!G224</f>
        <v>CAP_BND</v>
      </c>
      <c r="P99" t="str">
        <f>CHP_CapBnd!H224</f>
        <v>ECHP_coal_thermal</v>
      </c>
      <c r="Q99" s="78" t="s">
        <v>176</v>
      </c>
      <c r="R99" s="68" t="str">
        <f t="shared" si="9"/>
        <v/>
      </c>
      <c r="S99" s="68" t="str">
        <f t="shared" si="10"/>
        <v/>
      </c>
      <c r="T99" s="68" t="str">
        <f t="shared" si="11"/>
        <v/>
      </c>
      <c r="W99" s="68">
        <f>IFERROR(CHP_CapBnd!I224/1000,"")</f>
        <v>0</v>
      </c>
      <c r="X99" s="68">
        <f>IFERROR(CHP_CapBnd!J224/1000,"")</f>
        <v>0</v>
      </c>
      <c r="Y99" s="68">
        <f>IFERROR(CHP_CapBnd!K224/1000,"")</f>
        <v>0</v>
      </c>
      <c r="AA99" s="68">
        <f t="shared" si="12"/>
        <v>0</v>
      </c>
      <c r="AB99" s="68">
        <f t="shared" si="13"/>
        <v>0</v>
      </c>
      <c r="AC99" s="68">
        <f t="shared" si="14"/>
        <v>0</v>
      </c>
    </row>
    <row r="100" spans="1:29">
      <c r="A100" s="76"/>
      <c r="B100" t="str">
        <f>CHP_PASTI!F228</f>
        <v>HR</v>
      </c>
      <c r="C100" t="str">
        <f>CHP_PASTI!G228</f>
        <v>PASTI</v>
      </c>
      <c r="D100" t="str">
        <f>CHP_PASTI!H228</f>
        <v>ECHP_lignite_thermal</v>
      </c>
      <c r="E100" s="78">
        <v>1</v>
      </c>
      <c r="F100" s="68">
        <f>IFERROR(CHP_PASTI!I228/1000,"")</f>
        <v>1.08E-3</v>
      </c>
      <c r="G100" s="68">
        <f>IFERROR(CHP_PASTI!J228/1000,"")</f>
        <v>1.08E-3</v>
      </c>
      <c r="H100" s="68">
        <f>IFERROR(CHP_PASTI!K228/1000,"")</f>
        <v>1.08E-3</v>
      </c>
      <c r="I100" s="68">
        <f>IFERROR(CHP_PASTI!L228/1000,"")</f>
        <v>1.08E-3</v>
      </c>
      <c r="J100" s="68" t="str">
        <f>IFERROR(CHP_PASTI!M228/1000,"")</f>
        <v/>
      </c>
      <c r="K100" s="68" t="str">
        <f>IFERROR(CHP_PASTI!N228/1000,"")</f>
        <v/>
      </c>
      <c r="L100" s="68" t="str">
        <f>IFERROR(CHP_PASTI!O228/1000,"")</f>
        <v/>
      </c>
      <c r="N100" t="str">
        <f>CHP_CapBnd!F228</f>
        <v>HR</v>
      </c>
      <c r="O100" t="str">
        <f>CHP_CapBnd!G228</f>
        <v>CAP_BND</v>
      </c>
      <c r="P100" t="str">
        <f>CHP_CapBnd!H228</f>
        <v>ECHP_lignite_thermal</v>
      </c>
      <c r="Q100" s="78" t="s">
        <v>176</v>
      </c>
      <c r="R100" s="68" t="str">
        <f t="shared" si="9"/>
        <v/>
      </c>
      <c r="S100" s="68" t="str">
        <f t="shared" si="10"/>
        <v/>
      </c>
      <c r="T100" s="68" t="str">
        <f t="shared" si="11"/>
        <v/>
      </c>
      <c r="W100" s="68">
        <f>IFERROR(CHP_CapBnd!I228/1000,"")</f>
        <v>4.3200000000000001E-3</v>
      </c>
      <c r="X100" s="68">
        <f>IFERROR(CHP_CapBnd!J228/1000,"")</f>
        <v>4.3200000000000001E-3</v>
      </c>
      <c r="Y100" s="68">
        <f>IFERROR(CHP_CapBnd!K228/1000,"")</f>
        <v>0</v>
      </c>
      <c r="AA100" s="68">
        <f t="shared" si="12"/>
        <v>0</v>
      </c>
      <c r="AB100" s="68">
        <f t="shared" si="13"/>
        <v>0</v>
      </c>
      <c r="AC100" s="68">
        <f t="shared" si="14"/>
        <v>4.3200000000000001E-3</v>
      </c>
    </row>
    <row r="101" spans="1:29">
      <c r="A101" s="76"/>
      <c r="B101" t="str">
        <f>CHP_PASTI!F232</f>
        <v>HR</v>
      </c>
      <c r="C101" t="str">
        <f>CHP_PASTI!G232</f>
        <v>PASTI</v>
      </c>
      <c r="D101" t="str">
        <f>CHP_PASTI!H232</f>
        <v>ECHP_naturalgas_CCGT</v>
      </c>
      <c r="E101" s="78">
        <v>1</v>
      </c>
      <c r="F101" s="68">
        <f>IFERROR(CHP_PASTI!I232/1000,"")</f>
        <v>3.4349999999999999E-2</v>
      </c>
      <c r="G101" s="68">
        <f>IFERROR(CHP_PASTI!J232/1000,"")</f>
        <v>3.4349999999999999E-2</v>
      </c>
      <c r="H101" s="68">
        <f>IFERROR(CHP_PASTI!K232/1000,"")</f>
        <v>3.4349999999999999E-2</v>
      </c>
      <c r="I101" s="68">
        <f>IFERROR(CHP_PASTI!L232/1000,"")</f>
        <v>3.4349999999999999E-2</v>
      </c>
      <c r="J101" s="68">
        <f>IFERROR(CHP_PASTI!M232/1000,"")</f>
        <v>0.1694</v>
      </c>
      <c r="K101" s="68">
        <f>IFERROR(CHP_PASTI!N232/1000,"")</f>
        <v>0.22800000000000001</v>
      </c>
      <c r="L101" s="68" t="str">
        <f>IFERROR(CHP_PASTI!O232/1000,"")</f>
        <v/>
      </c>
      <c r="N101" t="str">
        <f>CHP_CapBnd!F232</f>
        <v>HR</v>
      </c>
      <c r="O101" t="str">
        <f>CHP_CapBnd!G232</f>
        <v>CAP_BND</v>
      </c>
      <c r="P101" t="str">
        <f>CHP_CapBnd!H232</f>
        <v>ECHP_naturalgas_CCGT</v>
      </c>
      <c r="Q101" s="78" t="s">
        <v>176</v>
      </c>
      <c r="R101" s="68" t="str">
        <f t="shared" si="9"/>
        <v/>
      </c>
      <c r="S101" s="68">
        <f t="shared" si="10"/>
        <v>0.48780000000000001</v>
      </c>
      <c r="T101" s="68">
        <f t="shared" si="11"/>
        <v>0.48780000000000001</v>
      </c>
      <c r="W101" s="68">
        <f>IFERROR(CHP_CapBnd!I232/1000,"")</f>
        <v>0.30679999999999996</v>
      </c>
      <c r="X101" s="68">
        <f>IFERROR(CHP_CapBnd!J232/1000,"")</f>
        <v>0.48780000000000001</v>
      </c>
      <c r="Y101" s="68">
        <f>IFERROR(CHP_CapBnd!K232/1000,"")</f>
        <v>0.48780000000000001</v>
      </c>
      <c r="AA101" s="68">
        <f t="shared" si="12"/>
        <v>0</v>
      </c>
      <c r="AB101" s="68">
        <f t="shared" si="13"/>
        <v>4.6999999999999931E-2</v>
      </c>
      <c r="AC101" s="68">
        <f t="shared" si="14"/>
        <v>4.6999999999999931E-2</v>
      </c>
    </row>
    <row r="102" spans="1:29">
      <c r="A102" s="76"/>
      <c r="B102" t="str">
        <f>CHP_PASTI!F233</f>
        <v>HR</v>
      </c>
      <c r="C102" t="str">
        <f>CHP_PASTI!G233</f>
        <v>PASTI</v>
      </c>
      <c r="D102" t="str">
        <f>CHP_PASTI!H233</f>
        <v>ECHP_naturalgas_OCGT</v>
      </c>
      <c r="E102" s="78">
        <v>1</v>
      </c>
      <c r="F102" s="68">
        <f>IFERROR(CHP_PASTI!I233/1000,"")</f>
        <v>1.5349999999999999E-3</v>
      </c>
      <c r="G102" s="68">
        <f>IFERROR(CHP_PASTI!J233/1000,"")</f>
        <v>1.5349999999999999E-3</v>
      </c>
      <c r="H102" s="68">
        <f>IFERROR(CHP_PASTI!K233/1000,"")</f>
        <v>1.5349999999999999E-3</v>
      </c>
      <c r="I102" s="68">
        <f>IFERROR(CHP_PASTI!L233/1000,"")</f>
        <v>1.5349999999999999E-3</v>
      </c>
      <c r="J102" s="68">
        <f>IFERROR(CHP_PASTI!M233/1000,"")</f>
        <v>3.3599999999999997E-3</v>
      </c>
      <c r="K102" s="68" t="str">
        <f>IFERROR(CHP_PASTI!N233/1000,"")</f>
        <v/>
      </c>
      <c r="L102" s="68" t="str">
        <f>IFERROR(CHP_PASTI!O233/1000,"")</f>
        <v/>
      </c>
      <c r="N102" t="str">
        <f>CHP_CapBnd!F233</f>
        <v>HR</v>
      </c>
      <c r="O102" t="str">
        <f>CHP_CapBnd!G233</f>
        <v>CAP_BND</v>
      </c>
      <c r="P102" t="str">
        <f>CHP_CapBnd!H233</f>
        <v>ECHP_naturalgas_OCGT</v>
      </c>
      <c r="Q102" s="78" t="s">
        <v>176</v>
      </c>
      <c r="R102" s="68" t="str">
        <f t="shared" si="9"/>
        <v/>
      </c>
      <c r="S102" s="68" t="str">
        <f t="shared" si="10"/>
        <v/>
      </c>
      <c r="T102" s="68" t="str">
        <f t="shared" si="11"/>
        <v/>
      </c>
      <c r="W102" s="68">
        <f>IFERROR(CHP_CapBnd!I233/1000,"")</f>
        <v>3.3599999999999997E-3</v>
      </c>
      <c r="X102" s="68">
        <f>IFERROR(CHP_CapBnd!J233/1000,"")</f>
        <v>3.3599999999999997E-3</v>
      </c>
      <c r="Y102" s="68">
        <f>IFERROR(CHP_CapBnd!K233/1000,"")</f>
        <v>3.3599999999999997E-3</v>
      </c>
      <c r="AA102" s="68">
        <f t="shared" si="12"/>
        <v>6.1399999999999996E-3</v>
      </c>
      <c r="AB102" s="68">
        <f t="shared" si="13"/>
        <v>6.1399999999999996E-3</v>
      </c>
      <c r="AC102" s="68">
        <f t="shared" si="14"/>
        <v>6.1399999999999996E-3</v>
      </c>
    </row>
    <row r="103" spans="1:29">
      <c r="A103" s="76"/>
      <c r="B103" t="str">
        <f>CHP_PASTI!F234</f>
        <v>HR</v>
      </c>
      <c r="C103" t="str">
        <f>CHP_PASTI!G234</f>
        <v>PASTI</v>
      </c>
      <c r="D103" t="str">
        <f>CHP_PASTI!H234</f>
        <v>ECHP_naturalgas_thermal</v>
      </c>
      <c r="E103" s="78">
        <v>1</v>
      </c>
      <c r="F103" s="68">
        <f>IFERROR(CHP_PASTI!I234/1000,"")</f>
        <v>7.8E-2</v>
      </c>
      <c r="G103" s="68">
        <f>IFERROR(CHP_PASTI!J234/1000,"")</f>
        <v>7.8E-2</v>
      </c>
      <c r="H103" s="68">
        <f>IFERROR(CHP_PASTI!K234/1000,"")</f>
        <v>7.8E-2</v>
      </c>
      <c r="I103" s="68">
        <f>IFERROR(CHP_PASTI!L234/1000,"")</f>
        <v>7.8E-2</v>
      </c>
      <c r="J103" s="68" t="str">
        <f>IFERROR(CHP_PASTI!M234/1000,"")</f>
        <v/>
      </c>
      <c r="K103" s="68">
        <f>IFERROR(CHP_PASTI!N234/1000,"")</f>
        <v>1.9E-3</v>
      </c>
      <c r="L103" s="68">
        <f>IFERROR(CHP_PASTI!O234/1000,"")</f>
        <v>2.8500000000000001E-3</v>
      </c>
      <c r="N103" t="str">
        <f>CHP_CapBnd!F234</f>
        <v>HR</v>
      </c>
      <c r="O103" t="str">
        <f>CHP_CapBnd!G234</f>
        <v>CAP_BND</v>
      </c>
      <c r="P103" t="str">
        <f>CHP_CapBnd!H234</f>
        <v>ECHP_naturalgas_thermal</v>
      </c>
      <c r="Q103" s="78" t="s">
        <v>176</v>
      </c>
      <c r="R103" s="68" t="str">
        <f t="shared" si="9"/>
        <v/>
      </c>
      <c r="S103" s="68" t="str">
        <f t="shared" si="10"/>
        <v/>
      </c>
      <c r="T103" s="68" t="str">
        <f t="shared" si="11"/>
        <v/>
      </c>
      <c r="W103" s="68">
        <f>IFERROR(CHP_CapBnd!I234/1000,"")</f>
        <v>0.312</v>
      </c>
      <c r="X103" s="68">
        <f>IFERROR(CHP_CapBnd!J234/1000,"")</f>
        <v>0.31389999999999996</v>
      </c>
      <c r="Y103" s="68">
        <f>IFERROR(CHP_CapBnd!K234/1000,"")</f>
        <v>0.31674999999999998</v>
      </c>
      <c r="AA103" s="68">
        <f t="shared" si="12"/>
        <v>0</v>
      </c>
      <c r="AB103" s="68">
        <f t="shared" si="13"/>
        <v>0</v>
      </c>
      <c r="AC103" s="68">
        <f t="shared" si="14"/>
        <v>0</v>
      </c>
    </row>
    <row r="104" spans="1:29">
      <c r="A104" s="76"/>
      <c r="B104" t="str">
        <f>CHP_PASTI!F238</f>
        <v>HR</v>
      </c>
      <c r="C104" t="str">
        <f>CHP_PASTI!G238</f>
        <v>PASTI</v>
      </c>
      <c r="D104" t="str">
        <f>CHP_PASTI!H238</f>
        <v>ECHP_LFO_thermal</v>
      </c>
      <c r="E104" s="78">
        <v>1</v>
      </c>
      <c r="F104" s="68">
        <f>IFERROR(CHP_PASTI!I238/1000,"")</f>
        <v>2.0499999999999997E-3</v>
      </c>
      <c r="G104" s="68">
        <f>IFERROR(CHP_PASTI!J238/1000,"")</f>
        <v>2.0499999999999997E-3</v>
      </c>
      <c r="H104" s="68">
        <f>IFERROR(CHP_PASTI!K238/1000,"")</f>
        <v>2.0499999999999997E-3</v>
      </c>
      <c r="I104" s="68">
        <f>IFERROR(CHP_PASTI!L238/1000,"")</f>
        <v>2.0499999999999997E-3</v>
      </c>
      <c r="J104" s="68" t="str">
        <f>IFERROR(CHP_PASTI!M238/1000,"")</f>
        <v/>
      </c>
      <c r="K104" s="68" t="str">
        <f>IFERROR(CHP_PASTI!N238/1000,"")</f>
        <v/>
      </c>
      <c r="L104" s="68" t="str">
        <f>IFERROR(CHP_PASTI!O238/1000,"")</f>
        <v/>
      </c>
      <c r="N104" t="str">
        <f>CHP_CapBnd!F238</f>
        <v>HR</v>
      </c>
      <c r="O104" t="str">
        <f>CHP_CapBnd!G238</f>
        <v>CAP_BND</v>
      </c>
      <c r="P104" t="str">
        <f>CHP_CapBnd!H238</f>
        <v>ECHP_LFO_thermal</v>
      </c>
      <c r="Q104" s="78" t="s">
        <v>176</v>
      </c>
      <c r="R104" s="68" t="str">
        <f t="shared" si="9"/>
        <v/>
      </c>
      <c r="S104" s="68" t="str">
        <f t="shared" si="10"/>
        <v/>
      </c>
      <c r="T104" s="68" t="str">
        <f t="shared" si="11"/>
        <v/>
      </c>
      <c r="W104" s="68">
        <f>IFERROR(CHP_CapBnd!I238/1000,"")</f>
        <v>8.199999999999999E-3</v>
      </c>
      <c r="X104" s="68">
        <f>IFERROR(CHP_CapBnd!J238/1000,"")</f>
        <v>8.199999999999999E-3</v>
      </c>
      <c r="Y104" s="68">
        <f>IFERROR(CHP_CapBnd!K238/1000,"")</f>
        <v>0</v>
      </c>
      <c r="AA104" s="68">
        <f t="shared" si="12"/>
        <v>0</v>
      </c>
      <c r="AB104" s="68">
        <f t="shared" si="13"/>
        <v>0</v>
      </c>
      <c r="AC104" s="68">
        <f t="shared" si="14"/>
        <v>8.199999999999999E-3</v>
      </c>
    </row>
    <row r="105" spans="1:29">
      <c r="A105" s="76"/>
      <c r="B105" t="str">
        <f>CHP_PASTI!F239</f>
        <v>HR</v>
      </c>
      <c r="C105" t="str">
        <f>CHP_PASTI!G239</f>
        <v>PASTI</v>
      </c>
      <c r="D105" t="str">
        <f>CHP_PASTI!H239</f>
        <v>ECHP_HFO_thermal</v>
      </c>
      <c r="E105" s="78">
        <v>1</v>
      </c>
      <c r="F105" s="68">
        <f>IFERROR(CHP_PASTI!I239/1000,"")</f>
        <v>6.0350000000000001E-2</v>
      </c>
      <c r="G105" s="68">
        <f>IFERROR(CHP_PASTI!J239/1000,"")</f>
        <v>6.0350000000000001E-2</v>
      </c>
      <c r="H105" s="68">
        <f>IFERROR(CHP_PASTI!K239/1000,"")</f>
        <v>6.0350000000000001E-2</v>
      </c>
      <c r="I105" s="68">
        <f>IFERROR(CHP_PASTI!L239/1000,"")</f>
        <v>6.0350000000000001E-2</v>
      </c>
      <c r="J105" s="68" t="str">
        <f>IFERROR(CHP_PASTI!M239/1000,"")</f>
        <v/>
      </c>
      <c r="K105" s="68" t="str">
        <f>IFERROR(CHP_PASTI!N239/1000,"")</f>
        <v/>
      </c>
      <c r="L105" s="68" t="str">
        <f>IFERROR(CHP_PASTI!O239/1000,"")</f>
        <v/>
      </c>
      <c r="N105" t="str">
        <f>CHP_CapBnd!F239</f>
        <v>HR</v>
      </c>
      <c r="O105" t="str">
        <f>CHP_CapBnd!G239</f>
        <v>CAP_BND</v>
      </c>
      <c r="P105" t="str">
        <f>CHP_CapBnd!H239</f>
        <v>ECHP_HFO_thermal</v>
      </c>
      <c r="Q105" s="78" t="s">
        <v>176</v>
      </c>
      <c r="R105" s="68" t="str">
        <f t="shared" si="9"/>
        <v/>
      </c>
      <c r="S105" s="68" t="str">
        <f t="shared" si="10"/>
        <v/>
      </c>
      <c r="T105" s="68">
        <f t="shared" si="11"/>
        <v>1.52E-2</v>
      </c>
      <c r="W105" s="68">
        <f>IFERROR(CHP_CapBnd!I239/1000,"")</f>
        <v>0.2414</v>
      </c>
      <c r="X105" s="68">
        <f>IFERROR(CHP_CapBnd!J239/1000,"")</f>
        <v>0.2414</v>
      </c>
      <c r="Y105" s="68">
        <f>IFERROR(CHP_CapBnd!K239/1000,"")</f>
        <v>1.52E-2</v>
      </c>
      <c r="AA105" s="68">
        <f t="shared" si="12"/>
        <v>0</v>
      </c>
      <c r="AB105" s="68">
        <f t="shared" si="13"/>
        <v>0</v>
      </c>
      <c r="AC105" s="68">
        <f t="shared" si="14"/>
        <v>0.22620000000000001</v>
      </c>
    </row>
    <row r="106" spans="1:29">
      <c r="A106" s="76"/>
      <c r="B106" t="str">
        <f>CHP_PASTI!F240</f>
        <v>HR</v>
      </c>
      <c r="C106" t="str">
        <f>CHP_PASTI!G240</f>
        <v>PASTI</v>
      </c>
      <c r="D106" t="str">
        <f>CHP_PASTI!H240</f>
        <v>ECHP_biomass_thermal</v>
      </c>
      <c r="E106" s="78">
        <v>1</v>
      </c>
      <c r="F106" s="68">
        <f>IFERROR(CHP_PASTI!I240/1000,"")</f>
        <v>1.4125000000000001E-3</v>
      </c>
      <c r="G106" s="68">
        <f>IFERROR(CHP_PASTI!J240/1000,"")</f>
        <v>1.4125000000000001E-3</v>
      </c>
      <c r="H106" s="68">
        <f>IFERROR(CHP_PASTI!K240/1000,"")</f>
        <v>1.4125000000000001E-3</v>
      </c>
      <c r="I106" s="68">
        <f>IFERROR(CHP_PASTI!L240/1000,"")</f>
        <v>1.4125000000000001E-3</v>
      </c>
      <c r="J106" s="68" t="str">
        <f>IFERROR(CHP_PASTI!M240/1000,"")</f>
        <v/>
      </c>
      <c r="K106" s="68">
        <f>IFERROR(CHP_PASTI!N240/1000,"")</f>
        <v>3.6804000000000003E-2</v>
      </c>
      <c r="L106" s="68">
        <f>IFERROR(CHP_PASTI!O240/1000,"")</f>
        <v>2.3000000000000001E-4</v>
      </c>
      <c r="N106" t="str">
        <f>CHP_CapBnd!F240</f>
        <v>HR</v>
      </c>
      <c r="O106" t="str">
        <f>CHP_CapBnd!G240</f>
        <v>CAP_BND</v>
      </c>
      <c r="P106" t="str">
        <f>CHP_CapBnd!H240</f>
        <v>ECHP_biomass_thermal</v>
      </c>
      <c r="Q106" s="78" t="s">
        <v>176</v>
      </c>
      <c r="R106" s="68" t="str">
        <f t="shared" si="9"/>
        <v/>
      </c>
      <c r="S106" s="68" t="str">
        <f t="shared" si="10"/>
        <v/>
      </c>
      <c r="T106" s="68" t="str">
        <f t="shared" si="11"/>
        <v/>
      </c>
      <c r="W106" s="68">
        <f>IFERROR(CHP_CapBnd!I240/1000,"")</f>
        <v>5.6500000000000005E-3</v>
      </c>
      <c r="X106" s="68">
        <f>IFERROR(CHP_CapBnd!J240/1000,"")</f>
        <v>4.2453999999999992E-2</v>
      </c>
      <c r="Y106" s="68">
        <f>IFERROR(CHP_CapBnd!K240/1000,"")</f>
        <v>3.7033999999999997E-2</v>
      </c>
      <c r="AA106" s="68">
        <f t="shared" si="12"/>
        <v>0</v>
      </c>
      <c r="AB106" s="68">
        <f t="shared" si="13"/>
        <v>0</v>
      </c>
      <c r="AC106" s="68">
        <f t="shared" si="14"/>
        <v>5.6500000000000092E-3</v>
      </c>
    </row>
    <row r="107" spans="1:29">
      <c r="A107" s="76"/>
      <c r="B107" t="str">
        <f>CHP_PASTI!F242</f>
        <v>HU</v>
      </c>
      <c r="C107" t="str">
        <f>CHP_PASTI!G242</f>
        <v>PASTI</v>
      </c>
      <c r="D107" t="str">
        <f>CHP_PASTI!H242</f>
        <v>ECHP_coal_thermal</v>
      </c>
      <c r="E107" s="78">
        <v>1</v>
      </c>
      <c r="F107" s="68">
        <f>IFERROR(CHP_PASTI!I242/1000,"")</f>
        <v>1.5824999999999999E-2</v>
      </c>
      <c r="G107" s="68">
        <f>IFERROR(CHP_PASTI!J242/1000,"")</f>
        <v>1.5824999999999999E-2</v>
      </c>
      <c r="H107" s="68">
        <f>IFERROR(CHP_PASTI!K242/1000,"")</f>
        <v>1.5824999999999999E-2</v>
      </c>
      <c r="I107" s="68">
        <f>IFERROR(CHP_PASTI!L242/1000,"")</f>
        <v>1.5824999999999999E-2</v>
      </c>
      <c r="J107" s="68" t="str">
        <f>IFERROR(CHP_PASTI!M242/1000,"")</f>
        <v/>
      </c>
      <c r="K107" s="68" t="str">
        <f>IFERROR(CHP_PASTI!N242/1000,"")</f>
        <v/>
      </c>
      <c r="L107" s="68" t="str">
        <f>IFERROR(CHP_PASTI!O242/1000,"")</f>
        <v/>
      </c>
      <c r="N107" t="str">
        <f>CHP_CapBnd!F242</f>
        <v>HU</v>
      </c>
      <c r="O107" t="str">
        <f>CHP_CapBnd!G242</f>
        <v>CAP_BND</v>
      </c>
      <c r="P107" t="str">
        <f>CHP_CapBnd!H242</f>
        <v>ECHP_coal_thermal</v>
      </c>
      <c r="Q107" s="78" t="s">
        <v>176</v>
      </c>
      <c r="R107" s="68">
        <f t="shared" si="9"/>
        <v>3.5000000000000003E-2</v>
      </c>
      <c r="S107" s="68">
        <f t="shared" si="10"/>
        <v>3.5000000000000003E-2</v>
      </c>
      <c r="T107" s="68">
        <f t="shared" si="11"/>
        <v>8.0000000000000002E-3</v>
      </c>
      <c r="W107" s="68">
        <f>IFERROR(CHP_CapBnd!I242/1000,"")</f>
        <v>3.5000000000000003E-2</v>
      </c>
      <c r="X107" s="68">
        <f>IFERROR(CHP_CapBnd!J242/1000,"")</f>
        <v>3.5000000000000003E-2</v>
      </c>
      <c r="Y107" s="68">
        <f>IFERROR(CHP_CapBnd!K242/1000,"")</f>
        <v>8.0000000000000002E-3</v>
      </c>
      <c r="AA107" s="68">
        <f t="shared" si="12"/>
        <v>2.8299999999999992E-2</v>
      </c>
      <c r="AB107" s="68">
        <f t="shared" si="13"/>
        <v>2.8299999999999992E-2</v>
      </c>
      <c r="AC107" s="68">
        <f t="shared" si="14"/>
        <v>5.5299999999999995E-2</v>
      </c>
    </row>
    <row r="108" spans="1:29">
      <c r="A108" s="76"/>
      <c r="B108" t="str">
        <f>CHP_PASTI!F246</f>
        <v>HU</v>
      </c>
      <c r="C108" t="str">
        <f>CHP_PASTI!G246</f>
        <v>PASTI</v>
      </c>
      <c r="D108" t="str">
        <f>CHP_PASTI!H246</f>
        <v>ECHP_lignite_thermal</v>
      </c>
      <c r="E108" s="78">
        <v>1</v>
      </c>
      <c r="F108" s="68">
        <f>IFERROR(CHP_PASTI!I246/1000,"")</f>
        <v>5.525E-2</v>
      </c>
      <c r="G108" s="68">
        <f>IFERROR(CHP_PASTI!J246/1000,"")</f>
        <v>5.525E-2</v>
      </c>
      <c r="H108" s="68">
        <f>IFERROR(CHP_PASTI!K246/1000,"")</f>
        <v>5.525E-2</v>
      </c>
      <c r="I108" s="68">
        <f>IFERROR(CHP_PASTI!L246/1000,"")</f>
        <v>5.525E-2</v>
      </c>
      <c r="J108" s="68">
        <f>IFERROR(CHP_PASTI!M246/1000,"")</f>
        <v>4.3999999999999997E-2</v>
      </c>
      <c r="K108" s="68" t="str">
        <f>IFERROR(CHP_PASTI!N246/1000,"")</f>
        <v/>
      </c>
      <c r="L108" s="68" t="str">
        <f>IFERROR(CHP_PASTI!O246/1000,"")</f>
        <v/>
      </c>
      <c r="N108" t="str">
        <f>CHP_CapBnd!F246</f>
        <v>HU</v>
      </c>
      <c r="O108" t="str">
        <f>CHP_CapBnd!G246</f>
        <v>CAP_BND</v>
      </c>
      <c r="P108" t="str">
        <f>CHP_CapBnd!H246</f>
        <v>ECHP_lignite_thermal</v>
      </c>
      <c r="Q108" s="78" t="s">
        <v>176</v>
      </c>
      <c r="R108" s="68">
        <f t="shared" si="9"/>
        <v>0.215</v>
      </c>
      <c r="S108" s="68">
        <f t="shared" si="10"/>
        <v>5.5E-2</v>
      </c>
      <c r="T108" s="68">
        <f t="shared" si="11"/>
        <v>5.5E-2</v>
      </c>
      <c r="W108" s="68">
        <f>IFERROR(CHP_CapBnd!I246/1000,"")</f>
        <v>0.215</v>
      </c>
      <c r="X108" s="68">
        <f>IFERROR(CHP_CapBnd!J246/1000,"")</f>
        <v>5.5E-2</v>
      </c>
      <c r="Y108" s="68">
        <f>IFERROR(CHP_CapBnd!K246/1000,"")</f>
        <v>5.5E-2</v>
      </c>
      <c r="AA108" s="68">
        <f t="shared" si="12"/>
        <v>5.0000000000000017E-2</v>
      </c>
      <c r="AB108" s="68">
        <f t="shared" si="13"/>
        <v>0.21000000000000002</v>
      </c>
      <c r="AC108" s="68">
        <f t="shared" si="14"/>
        <v>0.21000000000000002</v>
      </c>
    </row>
    <row r="109" spans="1:29">
      <c r="A109" s="76"/>
      <c r="B109" t="str">
        <f>CHP_PASTI!F250</f>
        <v>HU</v>
      </c>
      <c r="C109" t="str">
        <f>CHP_PASTI!G250</f>
        <v>PASTI</v>
      </c>
      <c r="D109" t="str">
        <f>CHP_PASTI!H250</f>
        <v>ECHP_naturalgas_CCGT</v>
      </c>
      <c r="E109" s="78">
        <v>1</v>
      </c>
      <c r="F109" s="68">
        <f>IFERROR(CHP_PASTI!I250/1000,"")</f>
        <v>0.14762500000000001</v>
      </c>
      <c r="G109" s="68">
        <f>IFERROR(CHP_PASTI!J250/1000,"")</f>
        <v>0.14762500000000001</v>
      </c>
      <c r="H109" s="68">
        <f>IFERROR(CHP_PASTI!K250/1000,"")</f>
        <v>0.14762500000000001</v>
      </c>
      <c r="I109" s="68">
        <f>IFERROR(CHP_PASTI!L250/1000,"")</f>
        <v>0.14762500000000001</v>
      </c>
      <c r="J109" s="68">
        <f>IFERROR(CHP_PASTI!M250/1000,"")</f>
        <v>0.40971600000000002</v>
      </c>
      <c r="K109" s="68">
        <f>IFERROR(CHP_PASTI!N250/1000,"")</f>
        <v>0.435</v>
      </c>
      <c r="L109" s="68" t="str">
        <f>IFERROR(CHP_PASTI!O250/1000,"")</f>
        <v/>
      </c>
      <c r="N109" t="str">
        <f>CHP_CapBnd!F250</f>
        <v>HU</v>
      </c>
      <c r="O109" t="str">
        <f>CHP_CapBnd!G250</f>
        <v>CAP_BND</v>
      </c>
      <c r="P109" t="str">
        <f>CHP_CapBnd!H250</f>
        <v>ECHP_naturalgas_CCGT</v>
      </c>
      <c r="Q109" s="78" t="s">
        <v>176</v>
      </c>
      <c r="R109" s="68">
        <f t="shared" si="9"/>
        <v>0.95671600000000001</v>
      </c>
      <c r="S109" s="68">
        <f t="shared" si="10"/>
        <v>1.391716</v>
      </c>
      <c r="T109" s="68">
        <f t="shared" si="11"/>
        <v>1.391716</v>
      </c>
      <c r="W109" s="68">
        <f>IFERROR(CHP_CapBnd!I250/1000,"")</f>
        <v>0.95671600000000001</v>
      </c>
      <c r="X109" s="68">
        <f>IFERROR(CHP_CapBnd!J250/1000,"")</f>
        <v>1.391716</v>
      </c>
      <c r="Y109" s="68">
        <f>IFERROR(CHP_CapBnd!K250/1000,"")</f>
        <v>1.391716</v>
      </c>
      <c r="AA109" s="68">
        <f t="shared" si="12"/>
        <v>4.3499999999999983E-2</v>
      </c>
      <c r="AB109" s="68">
        <f t="shared" si="13"/>
        <v>4.3500000000000094E-2</v>
      </c>
      <c r="AC109" s="68">
        <f t="shared" si="14"/>
        <v>4.3500000000000094E-2</v>
      </c>
    </row>
    <row r="110" spans="1:29">
      <c r="A110" s="76"/>
      <c r="B110" t="str">
        <f>CHP_PASTI!F251</f>
        <v>HU</v>
      </c>
      <c r="C110" t="str">
        <f>CHP_PASTI!G251</f>
        <v>PASTI</v>
      </c>
      <c r="D110" t="str">
        <f>CHP_PASTI!H251</f>
        <v>ECHP_naturalgas_OCGT</v>
      </c>
      <c r="E110" s="78">
        <v>1</v>
      </c>
      <c r="F110" s="68" t="str">
        <f>IFERROR(CHP_PASTI!I251/1000,"")</f>
        <v/>
      </c>
      <c r="G110" s="68" t="str">
        <f>IFERROR(CHP_PASTI!J251/1000,"")</f>
        <v/>
      </c>
      <c r="H110" s="68" t="str">
        <f>IFERROR(CHP_PASTI!K251/1000,"")</f>
        <v/>
      </c>
      <c r="I110" s="68" t="str">
        <f>IFERROR(CHP_PASTI!L251/1000,"")</f>
        <v/>
      </c>
      <c r="J110" s="68">
        <f>IFERROR(CHP_PASTI!M251/1000,"")</f>
        <v>6.7000000000000004E-2</v>
      </c>
      <c r="K110" s="68">
        <f>IFERROR(CHP_PASTI!N251/1000,"")</f>
        <v>4.7E-2</v>
      </c>
      <c r="L110" s="68" t="str">
        <f>IFERROR(CHP_PASTI!O251/1000,"")</f>
        <v/>
      </c>
      <c r="N110" t="str">
        <f>CHP_CapBnd!F251</f>
        <v>HU</v>
      </c>
      <c r="O110" t="str">
        <f>CHP_CapBnd!G251</f>
        <v>CAP_BND</v>
      </c>
      <c r="P110" t="str">
        <f>CHP_CapBnd!H251</f>
        <v>ECHP_naturalgas_OCGT</v>
      </c>
      <c r="Q110" s="78" t="s">
        <v>176</v>
      </c>
      <c r="R110" s="68" t="str">
        <f t="shared" si="9"/>
        <v/>
      </c>
      <c r="S110" s="68" t="str">
        <f t="shared" si="10"/>
        <v/>
      </c>
      <c r="T110" s="68" t="str">
        <f t="shared" si="11"/>
        <v/>
      </c>
      <c r="W110" s="68">
        <f>IFERROR(CHP_CapBnd!I251/1000,"")</f>
        <v>6.7000000000000004E-2</v>
      </c>
      <c r="X110" s="68">
        <f>IFERROR(CHP_CapBnd!J251/1000,"")</f>
        <v>0.114</v>
      </c>
      <c r="Y110" s="68">
        <f>IFERROR(CHP_CapBnd!K251/1000,"")</f>
        <v>0.114</v>
      </c>
      <c r="AA110" s="68">
        <f t="shared" si="12"/>
        <v>0</v>
      </c>
      <c r="AB110" s="68">
        <f t="shared" si="13"/>
        <v>0</v>
      </c>
      <c r="AC110" s="68">
        <f t="shared" si="14"/>
        <v>0</v>
      </c>
    </row>
    <row r="111" spans="1:29">
      <c r="A111" s="76"/>
      <c r="B111" t="str">
        <f>CHP_PASTI!F252</f>
        <v>HU</v>
      </c>
      <c r="C111" t="str">
        <f>CHP_PASTI!G252</f>
        <v>PASTI</v>
      </c>
      <c r="D111" t="str">
        <f>CHP_PASTI!H252</f>
        <v>ECHP_naturalgas_thermal</v>
      </c>
      <c r="E111" s="78">
        <v>1</v>
      </c>
      <c r="F111" s="68">
        <f>IFERROR(CHP_PASTI!I252/1000,"")</f>
        <v>0.35467899999999997</v>
      </c>
      <c r="G111" s="68">
        <f>IFERROR(CHP_PASTI!J252/1000,"")</f>
        <v>0.35467899999999997</v>
      </c>
      <c r="H111" s="68">
        <f>IFERROR(CHP_PASTI!K252/1000,"")</f>
        <v>0.35467899999999997</v>
      </c>
      <c r="I111" s="68">
        <f>IFERROR(CHP_PASTI!L252/1000,"")</f>
        <v>0.35467899999999997</v>
      </c>
      <c r="J111" s="68">
        <f>IFERROR(CHP_PASTI!M252/1000,"")</f>
        <v>8.3999999999999977E-3</v>
      </c>
      <c r="K111" s="68" t="str">
        <f>IFERROR(CHP_PASTI!N252/1000,"")</f>
        <v/>
      </c>
      <c r="L111" s="68" t="str">
        <f>IFERROR(CHP_PASTI!O252/1000,"")</f>
        <v/>
      </c>
      <c r="N111" t="str">
        <f>CHP_CapBnd!F252</f>
        <v>HU</v>
      </c>
      <c r="O111" t="str">
        <f>CHP_CapBnd!G252</f>
        <v>CAP_BND</v>
      </c>
      <c r="P111" t="str">
        <f>CHP_CapBnd!H252</f>
        <v>ECHP_naturalgas_thermal</v>
      </c>
      <c r="Q111" s="78" t="s">
        <v>176</v>
      </c>
      <c r="R111" s="68">
        <f t="shared" si="9"/>
        <v>0.92844000000000004</v>
      </c>
      <c r="S111" s="68">
        <f t="shared" si="10"/>
        <v>0.70549000000000006</v>
      </c>
      <c r="T111" s="68">
        <f t="shared" si="11"/>
        <v>6.4240000000000005E-2</v>
      </c>
      <c r="W111" s="68">
        <f>IFERROR(CHP_CapBnd!I252/1000,"")</f>
        <v>0.92844000000000004</v>
      </c>
      <c r="X111" s="68">
        <f>IFERROR(CHP_CapBnd!J252/1000,"")</f>
        <v>0.70549000000000006</v>
      </c>
      <c r="Y111" s="68">
        <f>IFERROR(CHP_CapBnd!K252/1000,"")</f>
        <v>6.4240000000000005E-2</v>
      </c>
      <c r="AA111" s="68">
        <f t="shared" si="12"/>
        <v>0.49867599999999979</v>
      </c>
      <c r="AB111" s="68">
        <f t="shared" si="13"/>
        <v>0.72162599999999977</v>
      </c>
      <c r="AC111" s="68">
        <f t="shared" si="14"/>
        <v>1.3628759999999998</v>
      </c>
    </row>
    <row r="112" spans="1:29">
      <c r="A112" s="76"/>
      <c r="B112" t="str">
        <f>CHP_PASTI!F256</f>
        <v>HU</v>
      </c>
      <c r="C112" t="str">
        <f>CHP_PASTI!G256</f>
        <v>PASTI</v>
      </c>
      <c r="D112" t="str">
        <f>CHP_PASTI!H256</f>
        <v>ECHP_LFO_thermal</v>
      </c>
      <c r="E112" s="78">
        <v>1</v>
      </c>
      <c r="F112" s="68">
        <f>IFERROR(CHP_PASTI!I256/1000,"")</f>
        <v>7.1159999999999999E-3</v>
      </c>
      <c r="G112" s="68">
        <f>IFERROR(CHP_PASTI!J256/1000,"")</f>
        <v>7.1159999999999999E-3</v>
      </c>
      <c r="H112" s="68">
        <f>IFERROR(CHP_PASTI!K256/1000,"")</f>
        <v>7.1159999999999999E-3</v>
      </c>
      <c r="I112" s="68">
        <f>IFERROR(CHP_PASTI!L256/1000,"")</f>
        <v>7.1159999999999999E-3</v>
      </c>
      <c r="J112" s="68" t="str">
        <f>IFERROR(CHP_PASTI!M256/1000,"")</f>
        <v/>
      </c>
      <c r="K112" s="68" t="str">
        <f>IFERROR(CHP_PASTI!N256/1000,"")</f>
        <v/>
      </c>
      <c r="L112" s="68" t="str">
        <f>IFERROR(CHP_PASTI!O256/1000,"")</f>
        <v/>
      </c>
      <c r="N112" t="str">
        <f>CHP_CapBnd!F256</f>
        <v>HU</v>
      </c>
      <c r="O112" t="str">
        <f>CHP_CapBnd!G256</f>
        <v>CAP_BND</v>
      </c>
      <c r="P112" t="str">
        <f>CHP_CapBnd!H256</f>
        <v>ECHP_LFO_thermal</v>
      </c>
      <c r="Q112" s="78" t="s">
        <v>176</v>
      </c>
      <c r="R112" s="68">
        <f t="shared" si="9"/>
        <v>2.8639999999999998E-3</v>
      </c>
      <c r="S112" s="68">
        <f t="shared" si="10"/>
        <v>1.8639999999999998E-3</v>
      </c>
      <c r="T112" s="68">
        <f t="shared" si="11"/>
        <v>0</v>
      </c>
      <c r="W112" s="68">
        <f>IFERROR(CHP_CapBnd!I256/1000,"")</f>
        <v>2.8639999999999998E-3</v>
      </c>
      <c r="X112" s="68">
        <f>IFERROR(CHP_CapBnd!J256/1000,"")</f>
        <v>1.8639999999999998E-3</v>
      </c>
      <c r="Y112" s="68">
        <f>IFERROR(CHP_CapBnd!K256/1000,"")</f>
        <v>0</v>
      </c>
      <c r="AA112" s="68">
        <f t="shared" si="12"/>
        <v>2.5600000000000001E-2</v>
      </c>
      <c r="AB112" s="68">
        <f t="shared" si="13"/>
        <v>2.6599999999999999E-2</v>
      </c>
      <c r="AC112" s="68">
        <f t="shared" si="14"/>
        <v>2.8464E-2</v>
      </c>
    </row>
    <row r="113" spans="1:29">
      <c r="A113" s="76"/>
      <c r="B113" t="str">
        <f>CHP_PASTI!F257</f>
        <v>HU</v>
      </c>
      <c r="C113" t="str">
        <f>CHP_PASTI!G257</f>
        <v>PASTI</v>
      </c>
      <c r="D113" t="str">
        <f>CHP_PASTI!H257</f>
        <v>ECHP_HFO_thermal</v>
      </c>
      <c r="E113" s="78">
        <v>1</v>
      </c>
      <c r="F113" s="68">
        <f>IFERROR(CHP_PASTI!I257/1000,"")</f>
        <v>2.5375000000000005E-2</v>
      </c>
      <c r="G113" s="68">
        <f>IFERROR(CHP_PASTI!J257/1000,"")</f>
        <v>2.5375000000000005E-2</v>
      </c>
      <c r="H113" s="68">
        <f>IFERROR(CHP_PASTI!K257/1000,"")</f>
        <v>2.5375000000000005E-2</v>
      </c>
      <c r="I113" s="68">
        <f>IFERROR(CHP_PASTI!L257/1000,"")</f>
        <v>2.5375000000000005E-2</v>
      </c>
      <c r="J113" s="68" t="str">
        <f>IFERROR(CHP_PASTI!M257/1000,"")</f>
        <v/>
      </c>
      <c r="K113" s="68" t="str">
        <f>IFERROR(CHP_PASTI!N257/1000,"")</f>
        <v/>
      </c>
      <c r="L113" s="68" t="str">
        <f>IFERROR(CHP_PASTI!O257/1000,"")</f>
        <v/>
      </c>
      <c r="N113" t="str">
        <f>CHP_CapBnd!F257</f>
        <v>HU</v>
      </c>
      <c r="O113" t="str">
        <f>CHP_CapBnd!G257</f>
        <v>CAP_BND</v>
      </c>
      <c r="P113" t="str">
        <f>CHP_CapBnd!H257</f>
        <v>ECHP_HFO_thermal</v>
      </c>
      <c r="Q113" s="78" t="s">
        <v>176</v>
      </c>
      <c r="R113" s="68">
        <f t="shared" si="9"/>
        <v>2.4199999999999999E-2</v>
      </c>
      <c r="S113" s="68">
        <f t="shared" si="10"/>
        <v>1.4999999999999999E-2</v>
      </c>
      <c r="T113" s="68">
        <f t="shared" si="11"/>
        <v>1.4999999999999999E-2</v>
      </c>
      <c r="W113" s="68">
        <f>IFERROR(CHP_CapBnd!I257/1000,"")</f>
        <v>2.4199999999999999E-2</v>
      </c>
      <c r="X113" s="68">
        <f>IFERROR(CHP_CapBnd!J257/1000,"")</f>
        <v>1.4999999999999999E-2</v>
      </c>
      <c r="Y113" s="68">
        <f>IFERROR(CHP_CapBnd!K257/1000,"")</f>
        <v>1.4999999999999999E-2</v>
      </c>
      <c r="AA113" s="68">
        <f t="shared" si="12"/>
        <v>7.7300000000000021E-2</v>
      </c>
      <c r="AB113" s="68">
        <f t="shared" si="13"/>
        <v>8.6500000000000021E-2</v>
      </c>
      <c r="AC113" s="68">
        <f t="shared" si="14"/>
        <v>8.6500000000000021E-2</v>
      </c>
    </row>
    <row r="114" spans="1:29">
      <c r="A114" s="76"/>
      <c r="B114" t="str">
        <f>CHP_PASTI!F258</f>
        <v>HU</v>
      </c>
      <c r="C114" t="str">
        <f>CHP_PASTI!G258</f>
        <v>PASTI</v>
      </c>
      <c r="D114" t="str">
        <f>CHP_PASTI!H258</f>
        <v>ECHP_biomass_thermal</v>
      </c>
      <c r="E114" s="78">
        <v>1</v>
      </c>
      <c r="F114" s="68">
        <f>IFERROR(CHP_PASTI!I258/1000,"")</f>
        <v>2.1634999999999998E-2</v>
      </c>
      <c r="G114" s="68">
        <f>IFERROR(CHP_PASTI!J258/1000,"")</f>
        <v>2.1634999999999998E-2</v>
      </c>
      <c r="H114" s="68">
        <f>IFERROR(CHP_PASTI!K258/1000,"")</f>
        <v>2.1634999999999998E-2</v>
      </c>
      <c r="I114" s="68">
        <f>IFERROR(CHP_PASTI!L258/1000,"")</f>
        <v>2.1634999999999998E-2</v>
      </c>
      <c r="J114" s="68" t="str">
        <f>IFERROR(CHP_PASTI!M258/1000,"")</f>
        <v/>
      </c>
      <c r="K114" s="68">
        <f>IFERROR(CHP_PASTI!N258/1000,"")</f>
        <v>4.7E-2</v>
      </c>
      <c r="L114" s="68" t="str">
        <f>IFERROR(CHP_PASTI!O258/1000,"")</f>
        <v/>
      </c>
      <c r="N114" t="str">
        <f>CHP_CapBnd!F258</f>
        <v>HU</v>
      </c>
      <c r="O114" t="str">
        <f>CHP_CapBnd!G258</f>
        <v>CAP_BND</v>
      </c>
      <c r="P114" t="str">
        <f>CHP_CapBnd!H258</f>
        <v>ECHP_biomass_thermal</v>
      </c>
      <c r="Q114" s="78" t="s">
        <v>176</v>
      </c>
      <c r="R114" s="68" t="str">
        <f t="shared" si="9"/>
        <v/>
      </c>
      <c r="S114" s="68">
        <f t="shared" si="10"/>
        <v>0.10604</v>
      </c>
      <c r="T114" s="68">
        <f t="shared" si="11"/>
        <v>7.0039999999999991E-2</v>
      </c>
      <c r="W114" s="68">
        <f>IFERROR(CHP_CapBnd!I258/1000,"")</f>
        <v>8.6539999999999992E-2</v>
      </c>
      <c r="X114" s="68">
        <f>IFERROR(CHP_CapBnd!J258/1000,"")</f>
        <v>0.10604</v>
      </c>
      <c r="Y114" s="68">
        <f>IFERROR(CHP_CapBnd!K258/1000,"")</f>
        <v>7.0039999999999991E-2</v>
      </c>
      <c r="AA114" s="68">
        <f t="shared" si="12"/>
        <v>0</v>
      </c>
      <c r="AB114" s="68">
        <f t="shared" si="13"/>
        <v>2.7499999999999997E-2</v>
      </c>
      <c r="AC114" s="68">
        <f t="shared" si="14"/>
        <v>6.3500000000000001E-2</v>
      </c>
    </row>
    <row r="115" spans="1:29">
      <c r="A115" s="76"/>
      <c r="B115" t="str">
        <f>CHP_PASTI!F260</f>
        <v>IE</v>
      </c>
      <c r="C115" t="str">
        <f>CHP_PASTI!G260</f>
        <v>PASTI</v>
      </c>
      <c r="D115" t="str">
        <f>CHP_PASTI!H260</f>
        <v>ECHP_coal_thermal</v>
      </c>
      <c r="E115" s="78">
        <v>1</v>
      </c>
      <c r="F115" s="68" t="str">
        <f>IFERROR(CHP_PASTI!I260/1000,"")</f>
        <v/>
      </c>
      <c r="G115" s="68" t="str">
        <f>IFERROR(CHP_PASTI!J260/1000,"")</f>
        <v/>
      </c>
      <c r="H115" s="68" t="str">
        <f>IFERROR(CHP_PASTI!K260/1000,"")</f>
        <v/>
      </c>
      <c r="I115" s="68" t="str">
        <f>IFERROR(CHP_PASTI!L260/1000,"")</f>
        <v/>
      </c>
      <c r="J115" s="68" t="str">
        <f>IFERROR(CHP_PASTI!M260/1000,"")</f>
        <v/>
      </c>
      <c r="K115" s="68" t="str">
        <f>IFERROR(CHP_PASTI!N260/1000,"")</f>
        <v/>
      </c>
      <c r="L115" s="68" t="str">
        <f>IFERROR(CHP_PASTI!O260/1000,"")</f>
        <v/>
      </c>
      <c r="N115" t="str">
        <f>CHP_CapBnd!F260</f>
        <v>IE</v>
      </c>
      <c r="O115" t="str">
        <f>CHP_CapBnd!G260</f>
        <v>CAP_BND</v>
      </c>
      <c r="P115" t="str">
        <f>CHP_CapBnd!H260</f>
        <v>ECHP_coal_thermal</v>
      </c>
      <c r="Q115" s="78" t="s">
        <v>176</v>
      </c>
      <c r="R115" s="68" t="str">
        <f t="shared" si="9"/>
        <v/>
      </c>
      <c r="S115" s="68" t="str">
        <f t="shared" si="10"/>
        <v/>
      </c>
      <c r="T115" s="68" t="str">
        <f t="shared" si="11"/>
        <v/>
      </c>
      <c r="W115" s="68">
        <f>IFERROR(CHP_CapBnd!I260/1000,"")</f>
        <v>0</v>
      </c>
      <c r="X115" s="68">
        <f>IFERROR(CHP_CapBnd!J260/1000,"")</f>
        <v>0</v>
      </c>
      <c r="Y115" s="68">
        <f>IFERROR(CHP_CapBnd!K260/1000,"")</f>
        <v>0</v>
      </c>
      <c r="AA115" s="68">
        <f t="shared" si="12"/>
        <v>0</v>
      </c>
      <c r="AB115" s="68">
        <f t="shared" si="13"/>
        <v>0</v>
      </c>
      <c r="AC115" s="68">
        <f t="shared" si="14"/>
        <v>0</v>
      </c>
    </row>
    <row r="116" spans="1:29">
      <c r="A116" s="76"/>
      <c r="B116" t="str">
        <f>CHP_PASTI!F264</f>
        <v>IE</v>
      </c>
      <c r="C116" t="str">
        <f>CHP_PASTI!G264</f>
        <v>PASTI</v>
      </c>
      <c r="D116" t="str">
        <f>CHP_PASTI!H264</f>
        <v>ECHP_lignite_thermal</v>
      </c>
      <c r="E116" s="78">
        <v>1</v>
      </c>
      <c r="F116" s="68">
        <f>IFERROR(CHP_PASTI!I264/1000,"")</f>
        <v>2.3000000000000004E-3</v>
      </c>
      <c r="G116" s="68">
        <f>IFERROR(CHP_PASTI!J264/1000,"")</f>
        <v>2.3000000000000004E-3</v>
      </c>
      <c r="H116" s="68">
        <f>IFERROR(CHP_PASTI!K264/1000,"")</f>
        <v>2.3000000000000004E-3</v>
      </c>
      <c r="I116" s="68">
        <f>IFERROR(CHP_PASTI!L264/1000,"")</f>
        <v>2.3000000000000004E-3</v>
      </c>
      <c r="J116" s="68" t="str">
        <f>IFERROR(CHP_PASTI!M264/1000,"")</f>
        <v/>
      </c>
      <c r="K116" s="68" t="str">
        <f>IFERROR(CHP_PASTI!N264/1000,"")</f>
        <v/>
      </c>
      <c r="L116" s="68" t="str">
        <f>IFERROR(CHP_PASTI!O264/1000,"")</f>
        <v/>
      </c>
      <c r="N116" t="str">
        <f>CHP_CapBnd!F264</f>
        <v>IE</v>
      </c>
      <c r="O116" t="str">
        <f>CHP_CapBnd!G264</f>
        <v>CAP_BND</v>
      </c>
      <c r="P116" t="str">
        <f>CHP_CapBnd!H264</f>
        <v>ECHP_lignite_thermal</v>
      </c>
      <c r="Q116" s="78" t="s">
        <v>176</v>
      </c>
      <c r="R116" s="68" t="str">
        <f t="shared" si="9"/>
        <v/>
      </c>
      <c r="S116" s="68" t="str">
        <f t="shared" si="10"/>
        <v/>
      </c>
      <c r="T116" s="68" t="str">
        <f t="shared" si="11"/>
        <v/>
      </c>
      <c r="W116" s="68">
        <f>IFERROR(CHP_CapBnd!I264/1000,"")</f>
        <v>9.2000000000000016E-3</v>
      </c>
      <c r="X116" s="68">
        <f>IFERROR(CHP_CapBnd!J264/1000,"")</f>
        <v>9.2000000000000016E-3</v>
      </c>
      <c r="Y116" s="68">
        <f>IFERROR(CHP_CapBnd!K264/1000,"")</f>
        <v>9.2000000000000016E-3</v>
      </c>
      <c r="AA116" s="68">
        <f t="shared" si="12"/>
        <v>0</v>
      </c>
      <c r="AB116" s="68">
        <f t="shared" si="13"/>
        <v>0</v>
      </c>
      <c r="AC116" s="68">
        <f t="shared" si="14"/>
        <v>0</v>
      </c>
    </row>
    <row r="117" spans="1:29">
      <c r="A117" s="76"/>
      <c r="B117" t="str">
        <f>CHP_PASTI!F268</f>
        <v>IE</v>
      </c>
      <c r="C117" t="str">
        <f>CHP_PASTI!G268</f>
        <v>PASTI</v>
      </c>
      <c r="D117" t="str">
        <f>CHP_PASTI!H268</f>
        <v>ECHP_naturalgas_CCGT</v>
      </c>
      <c r="E117" s="78">
        <v>1</v>
      </c>
      <c r="F117" s="68">
        <f>IFERROR(CHP_PASTI!I268/1000,"")</f>
        <v>7.2749999999999995E-2</v>
      </c>
      <c r="G117" s="68">
        <f>IFERROR(CHP_PASTI!J268/1000,"")</f>
        <v>7.2749999999999995E-2</v>
      </c>
      <c r="H117" s="68">
        <f>IFERROR(CHP_PASTI!K268/1000,"")</f>
        <v>7.2749999999999995E-2</v>
      </c>
      <c r="I117" s="68">
        <f>IFERROR(CHP_PASTI!L268/1000,"")</f>
        <v>7.2749999999999995E-2</v>
      </c>
      <c r="J117" s="68">
        <f>IFERROR(CHP_PASTI!M268/1000,"")</f>
        <v>1.518</v>
      </c>
      <c r="K117" s="68" t="str">
        <f>IFERROR(CHP_PASTI!N268/1000,"")</f>
        <v/>
      </c>
      <c r="L117" s="68" t="str">
        <f>IFERROR(CHP_PASTI!O268/1000,"")</f>
        <v/>
      </c>
      <c r="N117" t="str">
        <f>CHP_CapBnd!F268</f>
        <v>IE</v>
      </c>
      <c r="O117" t="str">
        <f>CHP_CapBnd!G268</f>
        <v>CAP_BND</v>
      </c>
      <c r="P117" t="str">
        <f>CHP_CapBnd!H268</f>
        <v>ECHP_naturalgas_CCGT</v>
      </c>
      <c r="Q117" s="78" t="s">
        <v>176</v>
      </c>
      <c r="R117" s="68" t="str">
        <f t="shared" si="9"/>
        <v/>
      </c>
      <c r="S117" s="68" t="str">
        <f t="shared" si="10"/>
        <v/>
      </c>
      <c r="T117" s="68" t="str">
        <f t="shared" si="11"/>
        <v/>
      </c>
      <c r="W117" s="68">
        <f>IFERROR(CHP_CapBnd!I268/1000,"")</f>
        <v>1.8089999999999999</v>
      </c>
      <c r="X117" s="68">
        <f>IFERROR(CHP_CapBnd!J268/1000,"")</f>
        <v>1.8089999999999999</v>
      </c>
      <c r="Y117" s="68">
        <f>IFERROR(CHP_CapBnd!K268/1000,"")</f>
        <v>1.8089999999999999</v>
      </c>
      <c r="AA117" s="68">
        <f t="shared" si="12"/>
        <v>0</v>
      </c>
      <c r="AB117" s="68">
        <f t="shared" si="13"/>
        <v>0</v>
      </c>
      <c r="AC117" s="68">
        <f t="shared" si="14"/>
        <v>0</v>
      </c>
    </row>
    <row r="118" spans="1:29">
      <c r="A118" s="76"/>
      <c r="B118" t="str">
        <f>CHP_PASTI!F269</f>
        <v>IE</v>
      </c>
      <c r="C118" t="str">
        <f>CHP_PASTI!G269</f>
        <v>PASTI</v>
      </c>
      <c r="D118" t="str">
        <f>CHP_PASTI!H269</f>
        <v>ECHP_naturalgas_OCGT</v>
      </c>
      <c r="E118" s="78">
        <v>1</v>
      </c>
      <c r="F118" s="68">
        <f>IFERROR(CHP_PASTI!I269/1000,"")</f>
        <v>3.4177499999999998E-3</v>
      </c>
      <c r="G118" s="68">
        <f>IFERROR(CHP_PASTI!J269/1000,"")</f>
        <v>3.4177499999999998E-3</v>
      </c>
      <c r="H118" s="68">
        <f>IFERROR(CHP_PASTI!K269/1000,"")</f>
        <v>3.4177499999999998E-3</v>
      </c>
      <c r="I118" s="68">
        <f>IFERROR(CHP_PASTI!L269/1000,"")</f>
        <v>3.4177499999999998E-3</v>
      </c>
      <c r="J118" s="68">
        <f>IFERROR(CHP_PASTI!M269/1000,"")</f>
        <v>5.5100000000000003E-2</v>
      </c>
      <c r="K118" s="68">
        <f>IFERROR(CHP_PASTI!N269/1000,"")</f>
        <v>0.1648</v>
      </c>
      <c r="L118" s="68" t="str">
        <f>IFERROR(CHP_PASTI!O269/1000,"")</f>
        <v/>
      </c>
      <c r="N118" t="str">
        <f>CHP_CapBnd!F269</f>
        <v>IE</v>
      </c>
      <c r="O118" t="str">
        <f>CHP_CapBnd!G269</f>
        <v>CAP_BND</v>
      </c>
      <c r="P118" t="str">
        <f>CHP_CapBnd!H269</f>
        <v>ECHP_naturalgas_OCGT</v>
      </c>
      <c r="Q118" s="78" t="s">
        <v>176</v>
      </c>
      <c r="R118" s="68" t="str">
        <f t="shared" si="9"/>
        <v/>
      </c>
      <c r="S118" s="68" t="str">
        <f t="shared" si="10"/>
        <v/>
      </c>
      <c r="T118" s="68" t="str">
        <f t="shared" si="11"/>
        <v/>
      </c>
      <c r="W118" s="68">
        <f>IFERROR(CHP_CapBnd!I269/1000,"")</f>
        <v>6.8770999999999999E-2</v>
      </c>
      <c r="X118" s="68">
        <f>IFERROR(CHP_CapBnd!J269/1000,"")</f>
        <v>0.233571</v>
      </c>
      <c r="Y118" s="68">
        <f>IFERROR(CHP_CapBnd!K269/1000,"")</f>
        <v>0.233571</v>
      </c>
      <c r="AA118" s="68">
        <f t="shared" si="12"/>
        <v>0</v>
      </c>
      <c r="AB118" s="68">
        <f t="shared" si="13"/>
        <v>0</v>
      </c>
      <c r="AC118" s="68">
        <f t="shared" si="14"/>
        <v>0</v>
      </c>
    </row>
    <row r="119" spans="1:29">
      <c r="A119" s="76"/>
      <c r="B119" t="str">
        <f>CHP_PASTI!F270</f>
        <v>IE</v>
      </c>
      <c r="C119" t="str">
        <f>CHP_PASTI!G270</f>
        <v>PASTI</v>
      </c>
      <c r="D119" t="str">
        <f>CHP_PASTI!H270</f>
        <v>ECHP_naturalgas_thermal</v>
      </c>
      <c r="E119" s="78">
        <v>1</v>
      </c>
      <c r="F119" s="68">
        <f>IFERROR(CHP_PASTI!I270/1000,"")</f>
        <v>4.6249999999999998E-3</v>
      </c>
      <c r="G119" s="68">
        <f>IFERROR(CHP_PASTI!J270/1000,"")</f>
        <v>4.6249999999999998E-3</v>
      </c>
      <c r="H119" s="68">
        <f>IFERROR(CHP_PASTI!K270/1000,"")</f>
        <v>4.6249999999999998E-3</v>
      </c>
      <c r="I119" s="68">
        <f>IFERROR(CHP_PASTI!L270/1000,"")</f>
        <v>4.6249999999999998E-3</v>
      </c>
      <c r="J119" s="68">
        <f>IFERROR(CHP_PASTI!M270/1000,"")</f>
        <v>5.0000000000000001E-3</v>
      </c>
      <c r="K119" s="68" t="str">
        <f>IFERROR(CHP_PASTI!N270/1000,"")</f>
        <v/>
      </c>
      <c r="L119" s="68">
        <f>IFERROR(CHP_PASTI!O270/1000,"")</f>
        <v>3.8999999999999998E-3</v>
      </c>
      <c r="N119" t="str">
        <f>CHP_CapBnd!F270</f>
        <v>IE</v>
      </c>
      <c r="O119" t="str">
        <f>CHP_CapBnd!G270</f>
        <v>CAP_BND</v>
      </c>
      <c r="P119" t="str">
        <f>CHP_CapBnd!H270</f>
        <v>ECHP_naturalgas_thermal</v>
      </c>
      <c r="Q119" s="78" t="s">
        <v>176</v>
      </c>
      <c r="R119" s="68" t="str">
        <f t="shared" si="9"/>
        <v/>
      </c>
      <c r="S119" s="68" t="str">
        <f t="shared" si="10"/>
        <v/>
      </c>
      <c r="T119" s="68" t="str">
        <f t="shared" si="11"/>
        <v/>
      </c>
      <c r="W119" s="68">
        <f>IFERROR(CHP_CapBnd!I270/1000,"")</f>
        <v>0.02</v>
      </c>
      <c r="X119" s="68">
        <f>IFERROR(CHP_CapBnd!J270/1000,"")</f>
        <v>0.02</v>
      </c>
      <c r="Y119" s="68">
        <f>IFERROR(CHP_CapBnd!K270/1000,"")</f>
        <v>2.3700000000000002E-2</v>
      </c>
      <c r="AA119" s="68">
        <f t="shared" si="12"/>
        <v>3.4999999999999996E-3</v>
      </c>
      <c r="AB119" s="68">
        <f t="shared" si="13"/>
        <v>3.4999999999999996E-3</v>
      </c>
      <c r="AC119" s="68">
        <f t="shared" si="14"/>
        <v>3.6999999999999984E-3</v>
      </c>
    </row>
    <row r="120" spans="1:29">
      <c r="A120" s="76"/>
      <c r="B120" t="str">
        <f>CHP_PASTI!F274</f>
        <v>IE</v>
      </c>
      <c r="C120" t="str">
        <f>CHP_PASTI!G274</f>
        <v>PASTI</v>
      </c>
      <c r="D120" t="str">
        <f>CHP_PASTI!H274</f>
        <v>ECHP_LFO_thermal</v>
      </c>
      <c r="E120" s="78">
        <v>1</v>
      </c>
      <c r="F120" s="68">
        <f>IFERROR(CHP_PASTI!I274/1000,"")</f>
        <v>7.2500000000000006E-4</v>
      </c>
      <c r="G120" s="68">
        <f>IFERROR(CHP_PASTI!J274/1000,"")</f>
        <v>7.2500000000000006E-4</v>
      </c>
      <c r="H120" s="68">
        <f>IFERROR(CHP_PASTI!K274/1000,"")</f>
        <v>7.2500000000000006E-4</v>
      </c>
      <c r="I120" s="68">
        <f>IFERROR(CHP_PASTI!L274/1000,"")</f>
        <v>7.2500000000000006E-4</v>
      </c>
      <c r="J120" s="68" t="str">
        <f>IFERROR(CHP_PASTI!M274/1000,"")</f>
        <v/>
      </c>
      <c r="K120" s="68" t="str">
        <f>IFERROR(CHP_PASTI!N274/1000,"")</f>
        <v/>
      </c>
      <c r="L120" s="68" t="str">
        <f>IFERROR(CHP_PASTI!O274/1000,"")</f>
        <v/>
      </c>
      <c r="N120" t="str">
        <f>CHP_CapBnd!F274</f>
        <v>IE</v>
      </c>
      <c r="O120" t="str">
        <f>CHP_CapBnd!G274</f>
        <v>CAP_BND</v>
      </c>
      <c r="P120" t="str">
        <f>CHP_CapBnd!H274</f>
        <v>ECHP_LFO_thermal</v>
      </c>
      <c r="Q120" s="78" t="s">
        <v>176</v>
      </c>
      <c r="R120" s="68" t="str">
        <f t="shared" si="9"/>
        <v/>
      </c>
      <c r="S120" s="68" t="str">
        <f t="shared" si="10"/>
        <v/>
      </c>
      <c r="T120" s="68" t="str">
        <f t="shared" si="11"/>
        <v/>
      </c>
      <c r="W120" s="68">
        <f>IFERROR(CHP_CapBnd!I274/1000,"")</f>
        <v>2.9000000000000002E-3</v>
      </c>
      <c r="X120" s="68">
        <f>IFERROR(CHP_CapBnd!J274/1000,"")</f>
        <v>2.9000000000000002E-3</v>
      </c>
      <c r="Y120" s="68">
        <f>IFERROR(CHP_CapBnd!K274/1000,"")</f>
        <v>2.9000000000000002E-3</v>
      </c>
      <c r="AA120" s="68">
        <f t="shared" si="12"/>
        <v>0</v>
      </c>
      <c r="AB120" s="68">
        <f t="shared" si="13"/>
        <v>0</v>
      </c>
      <c r="AC120" s="68">
        <f t="shared" si="14"/>
        <v>0</v>
      </c>
    </row>
    <row r="121" spans="1:29">
      <c r="A121" s="76"/>
      <c r="B121" t="str">
        <f>CHP_PASTI!F275</f>
        <v>IE</v>
      </c>
      <c r="C121" t="str">
        <f>CHP_PASTI!G275</f>
        <v>PASTI</v>
      </c>
      <c r="D121" t="str">
        <f>CHP_PASTI!H275</f>
        <v>ECHP_HFO_thermal</v>
      </c>
      <c r="E121" s="78">
        <v>1</v>
      </c>
      <c r="F121" s="68" t="str">
        <f>IFERROR(CHP_PASTI!I275/1000,"")</f>
        <v/>
      </c>
      <c r="G121" s="68" t="str">
        <f>IFERROR(CHP_PASTI!J275/1000,"")</f>
        <v/>
      </c>
      <c r="H121" s="68" t="str">
        <f>IFERROR(CHP_PASTI!K275/1000,"")</f>
        <v/>
      </c>
      <c r="I121" s="68" t="str">
        <f>IFERROR(CHP_PASTI!L275/1000,"")</f>
        <v/>
      </c>
      <c r="J121" s="68" t="str">
        <f>IFERROR(CHP_PASTI!M275/1000,"")</f>
        <v/>
      </c>
      <c r="K121" s="68" t="str">
        <f>IFERROR(CHP_PASTI!N275/1000,"")</f>
        <v/>
      </c>
      <c r="L121" s="68" t="str">
        <f>IFERROR(CHP_PASTI!O275/1000,"")</f>
        <v/>
      </c>
      <c r="N121" t="str">
        <f>CHP_CapBnd!F275</f>
        <v>IE</v>
      </c>
      <c r="O121" t="str">
        <f>CHP_CapBnd!G275</f>
        <v>CAP_BND</v>
      </c>
      <c r="P121" t="str">
        <f>CHP_CapBnd!H275</f>
        <v>ECHP_HFO_thermal</v>
      </c>
      <c r="Q121" s="78" t="s">
        <v>176</v>
      </c>
      <c r="R121" s="68" t="str">
        <f t="shared" si="9"/>
        <v/>
      </c>
      <c r="S121" s="68" t="str">
        <f t="shared" si="10"/>
        <v/>
      </c>
      <c r="T121" s="68" t="str">
        <f t="shared" si="11"/>
        <v/>
      </c>
      <c r="W121" s="68">
        <f>IFERROR(CHP_CapBnd!I275/1000,"")</f>
        <v>0</v>
      </c>
      <c r="X121" s="68">
        <f>IFERROR(CHP_CapBnd!J275/1000,"")</f>
        <v>0</v>
      </c>
      <c r="Y121" s="68">
        <f>IFERROR(CHP_CapBnd!K275/1000,"")</f>
        <v>0</v>
      </c>
      <c r="AA121" s="68">
        <f t="shared" si="12"/>
        <v>0</v>
      </c>
      <c r="AB121" s="68">
        <f t="shared" si="13"/>
        <v>0</v>
      </c>
      <c r="AC121" s="68">
        <f t="shared" si="14"/>
        <v>0</v>
      </c>
    </row>
    <row r="122" spans="1:29">
      <c r="A122" s="76"/>
      <c r="B122" t="str">
        <f>CHP_PASTI!F276</f>
        <v>IE</v>
      </c>
      <c r="C122" t="str">
        <f>CHP_PASTI!G276</f>
        <v>PASTI</v>
      </c>
      <c r="D122" t="str">
        <f>CHP_PASTI!H276</f>
        <v>ECHP_biomass_thermal</v>
      </c>
      <c r="E122" s="78">
        <v>1</v>
      </c>
      <c r="F122" s="68" t="str">
        <f>IFERROR(CHP_PASTI!I276/1000,"")</f>
        <v/>
      </c>
      <c r="G122" s="68" t="str">
        <f>IFERROR(CHP_PASTI!J276/1000,"")</f>
        <v/>
      </c>
      <c r="H122" s="68" t="str">
        <f>IFERROR(CHP_PASTI!K276/1000,"")</f>
        <v/>
      </c>
      <c r="I122" s="68" t="str">
        <f>IFERROR(CHP_PASTI!L276/1000,"")</f>
        <v/>
      </c>
      <c r="J122" s="68">
        <f>IFERROR(CHP_PASTI!M276/1000,"")</f>
        <v>4.0000000000000001E-3</v>
      </c>
      <c r="K122" s="68">
        <f>IFERROR(CHP_PASTI!N276/1000,"")</f>
        <v>6.2E-2</v>
      </c>
      <c r="L122" s="68">
        <f>IFERROR(CHP_PASTI!O276/1000,"")</f>
        <v>7.1300000000000002E-2</v>
      </c>
      <c r="N122" t="str">
        <f>CHP_CapBnd!F276</f>
        <v>IE</v>
      </c>
      <c r="O122" t="str">
        <f>CHP_CapBnd!G276</f>
        <v>CAP_BND</v>
      </c>
      <c r="P122" t="str">
        <f>CHP_CapBnd!H276</f>
        <v>ECHP_biomass_thermal</v>
      </c>
      <c r="Q122" s="78" t="s">
        <v>176</v>
      </c>
      <c r="R122" s="68" t="str">
        <f t="shared" si="9"/>
        <v/>
      </c>
      <c r="S122" s="68" t="str">
        <f t="shared" si="10"/>
        <v/>
      </c>
      <c r="T122" s="68" t="str">
        <f t="shared" si="11"/>
        <v/>
      </c>
      <c r="W122" s="68">
        <f>IFERROR(CHP_CapBnd!I276/1000,"")</f>
        <v>4.0000000000000001E-3</v>
      </c>
      <c r="X122" s="68">
        <f>IFERROR(CHP_CapBnd!J276/1000,"")</f>
        <v>6.6000000000000003E-2</v>
      </c>
      <c r="Y122" s="68">
        <f>IFERROR(CHP_CapBnd!K276/1000,"")</f>
        <v>0.13730000000000001</v>
      </c>
      <c r="AA122" s="68">
        <f t="shared" si="12"/>
        <v>0</v>
      </c>
      <c r="AB122" s="68">
        <f t="shared" si="13"/>
        <v>0</v>
      </c>
      <c r="AC122" s="68">
        <f t="shared" si="14"/>
        <v>0</v>
      </c>
    </row>
    <row r="123" spans="1:29">
      <c r="A123" s="76"/>
      <c r="B123" t="str">
        <f>CHP_PASTI!F278</f>
        <v>IT</v>
      </c>
      <c r="C123" t="str">
        <f>CHP_PASTI!G278</f>
        <v>PASTI</v>
      </c>
      <c r="D123" t="str">
        <f>CHP_PASTI!H278</f>
        <v>ECHP_coal_thermal</v>
      </c>
      <c r="E123" s="78">
        <v>1</v>
      </c>
      <c r="F123" s="68">
        <f>IFERROR(CHP_PASTI!I278/1000,"")</f>
        <v>2.6699999999999998E-2</v>
      </c>
      <c r="G123" s="68">
        <f>IFERROR(CHP_PASTI!J278/1000,"")</f>
        <v>2.6699999999999998E-2</v>
      </c>
      <c r="H123" s="68">
        <f>IFERROR(CHP_PASTI!K278/1000,"")</f>
        <v>2.6699999999999998E-2</v>
      </c>
      <c r="I123" s="68">
        <f>IFERROR(CHP_PASTI!L278/1000,"")</f>
        <v>2.6699999999999998E-2</v>
      </c>
      <c r="J123" s="68" t="str">
        <f>IFERROR(CHP_PASTI!M278/1000,"")</f>
        <v/>
      </c>
      <c r="K123" s="68" t="str">
        <f>IFERROR(CHP_PASTI!N278/1000,"")</f>
        <v/>
      </c>
      <c r="L123" s="68" t="str">
        <f>IFERROR(CHP_PASTI!O278/1000,"")</f>
        <v/>
      </c>
      <c r="N123" t="str">
        <f>CHP_CapBnd!F278</f>
        <v>IT</v>
      </c>
      <c r="O123" t="str">
        <f>CHP_CapBnd!G278</f>
        <v>CAP_BND</v>
      </c>
      <c r="P123" t="str">
        <f>CHP_CapBnd!H278</f>
        <v>ECHP_coal_thermal</v>
      </c>
      <c r="Q123" s="78" t="s">
        <v>176</v>
      </c>
      <c r="R123" s="68">
        <f t="shared" si="9"/>
        <v>4.0300000000000002E-2</v>
      </c>
      <c r="S123" s="68">
        <f t="shared" si="10"/>
        <v>4.0300000000000002E-2</v>
      </c>
      <c r="T123" s="68">
        <f t="shared" si="11"/>
        <v>4.0300000000000002E-2</v>
      </c>
      <c r="W123" s="68">
        <f>IFERROR(CHP_CapBnd!I278/1000,"")</f>
        <v>4.0300000000000002E-2</v>
      </c>
      <c r="X123" s="68">
        <f>IFERROR(CHP_CapBnd!J278/1000,"")</f>
        <v>4.0300000000000002E-2</v>
      </c>
      <c r="Y123" s="68">
        <f>IFERROR(CHP_CapBnd!K278/1000,"")</f>
        <v>4.0300000000000002E-2</v>
      </c>
      <c r="AA123" s="68">
        <f t="shared" si="12"/>
        <v>6.649999999999999E-2</v>
      </c>
      <c r="AB123" s="68">
        <f t="shared" si="13"/>
        <v>6.649999999999999E-2</v>
      </c>
      <c r="AC123" s="68">
        <f t="shared" si="14"/>
        <v>6.649999999999999E-2</v>
      </c>
    </row>
    <row r="124" spans="1:29">
      <c r="A124" s="76"/>
      <c r="B124" t="str">
        <f>CHP_PASTI!F282</f>
        <v>IT</v>
      </c>
      <c r="C124" t="str">
        <f>CHP_PASTI!G282</f>
        <v>PASTI</v>
      </c>
      <c r="D124" t="str">
        <f>CHP_PASTI!H282</f>
        <v>ECHP_lignite_thermal</v>
      </c>
      <c r="E124" s="78">
        <v>1</v>
      </c>
      <c r="F124" s="68" t="str">
        <f>IFERROR(CHP_PASTI!I282/1000,"")</f>
        <v/>
      </c>
      <c r="G124" s="68" t="str">
        <f>IFERROR(CHP_PASTI!J282/1000,"")</f>
        <v/>
      </c>
      <c r="H124" s="68" t="str">
        <f>IFERROR(CHP_PASTI!K282/1000,"")</f>
        <v/>
      </c>
      <c r="I124" s="68" t="str">
        <f>IFERROR(CHP_PASTI!L282/1000,"")</f>
        <v/>
      </c>
      <c r="J124" s="68" t="str">
        <f>IFERROR(CHP_PASTI!M282/1000,"")</f>
        <v/>
      </c>
      <c r="K124" s="68" t="str">
        <f>IFERROR(CHP_PASTI!N282/1000,"")</f>
        <v/>
      </c>
      <c r="L124" s="68" t="str">
        <f>IFERROR(CHP_PASTI!O282/1000,"")</f>
        <v/>
      </c>
      <c r="N124" t="str">
        <f>CHP_CapBnd!F282</f>
        <v>IT</v>
      </c>
      <c r="O124" t="str">
        <f>CHP_CapBnd!G282</f>
        <v>CAP_BND</v>
      </c>
      <c r="P124" t="str">
        <f>CHP_CapBnd!H282</f>
        <v>ECHP_lignite_thermal</v>
      </c>
      <c r="Q124" s="78" t="s">
        <v>176</v>
      </c>
      <c r="R124" s="68" t="str">
        <f t="shared" si="9"/>
        <v/>
      </c>
      <c r="S124" s="68" t="str">
        <f t="shared" si="10"/>
        <v/>
      </c>
      <c r="T124" s="68" t="str">
        <f t="shared" si="11"/>
        <v/>
      </c>
      <c r="W124" s="68">
        <f>IFERROR(CHP_CapBnd!I282/1000,"")</f>
        <v>0</v>
      </c>
      <c r="X124" s="68">
        <f>IFERROR(CHP_CapBnd!J282/1000,"")</f>
        <v>0</v>
      </c>
      <c r="Y124" s="68">
        <f>IFERROR(CHP_CapBnd!K282/1000,"")</f>
        <v>0</v>
      </c>
      <c r="AA124" s="68">
        <f t="shared" si="12"/>
        <v>0</v>
      </c>
      <c r="AB124" s="68">
        <f t="shared" si="13"/>
        <v>0</v>
      </c>
      <c r="AC124" s="68">
        <f t="shared" si="14"/>
        <v>0</v>
      </c>
    </row>
    <row r="125" spans="1:29">
      <c r="A125" s="76"/>
      <c r="B125" t="str">
        <f>CHP_PASTI!F286</f>
        <v>IT</v>
      </c>
      <c r="C125" t="str">
        <f>CHP_PASTI!G286</f>
        <v>PASTI</v>
      </c>
      <c r="D125" t="str">
        <f>CHP_PASTI!H286</f>
        <v>ECHP_naturalgas_CCGT</v>
      </c>
      <c r="E125" s="78">
        <v>1</v>
      </c>
      <c r="F125" s="68">
        <f>IFERROR(CHP_PASTI!I286/1000,"")</f>
        <v>1.3143500000000001</v>
      </c>
      <c r="G125" s="68">
        <f>IFERROR(CHP_PASTI!J286/1000,"")</f>
        <v>1.3143500000000001</v>
      </c>
      <c r="H125" s="68">
        <f>IFERROR(CHP_PASTI!K286/1000,"")</f>
        <v>1.3143500000000001</v>
      </c>
      <c r="I125" s="68">
        <f>IFERROR(CHP_PASTI!L286/1000,"")</f>
        <v>1.3143500000000001</v>
      </c>
      <c r="J125" s="68">
        <f>IFERROR(CHP_PASTI!M286/1000,"")</f>
        <v>5.7435</v>
      </c>
      <c r="K125" s="68">
        <f>IFERROR(CHP_PASTI!N286/1000,"")</f>
        <v>0.13800000000000001</v>
      </c>
      <c r="L125" s="68" t="str">
        <f>IFERROR(CHP_PASTI!O286/1000,"")</f>
        <v/>
      </c>
      <c r="N125" t="str">
        <f>CHP_CapBnd!F286</f>
        <v>IT</v>
      </c>
      <c r="O125" t="str">
        <f>CHP_CapBnd!G286</f>
        <v>CAP_BND</v>
      </c>
      <c r="P125" t="str">
        <f>CHP_CapBnd!H286</f>
        <v>ECHP_naturalgas_CCGT</v>
      </c>
      <c r="Q125" s="78" t="s">
        <v>176</v>
      </c>
      <c r="R125" s="68" t="str">
        <f t="shared" si="9"/>
        <v/>
      </c>
      <c r="S125" s="68" t="str">
        <f t="shared" si="10"/>
        <v/>
      </c>
      <c r="T125" s="68" t="str">
        <f t="shared" si="11"/>
        <v/>
      </c>
      <c r="W125" s="68">
        <f>IFERROR(CHP_CapBnd!I286/1000,"")</f>
        <v>11.000900000000001</v>
      </c>
      <c r="X125" s="68">
        <f>IFERROR(CHP_CapBnd!J286/1000,"")</f>
        <v>11.138900000000001</v>
      </c>
      <c r="Y125" s="68">
        <f>IFERROR(CHP_CapBnd!K286/1000,"")</f>
        <v>11.138900000000001</v>
      </c>
      <c r="AA125" s="68">
        <f t="shared" si="12"/>
        <v>0</v>
      </c>
      <c r="AB125" s="68">
        <f t="shared" si="13"/>
        <v>0</v>
      </c>
      <c r="AC125" s="68">
        <f t="shared" si="14"/>
        <v>0</v>
      </c>
    </row>
    <row r="126" spans="1:29">
      <c r="A126" s="76"/>
      <c r="B126" t="str">
        <f>CHP_PASTI!F287</f>
        <v>IT</v>
      </c>
      <c r="C126" t="str">
        <f>CHP_PASTI!G287</f>
        <v>PASTI</v>
      </c>
      <c r="D126" t="str">
        <f>CHP_PASTI!H287</f>
        <v>ECHP_naturalgas_OCGT</v>
      </c>
      <c r="E126" s="78">
        <v>1</v>
      </c>
      <c r="F126" s="68">
        <f>IFERROR(CHP_PASTI!I287/1000,"")</f>
        <v>0.41103749999999989</v>
      </c>
      <c r="G126" s="68">
        <f>IFERROR(CHP_PASTI!J287/1000,"")</f>
        <v>0.41103749999999989</v>
      </c>
      <c r="H126" s="68">
        <f>IFERROR(CHP_PASTI!K287/1000,"")</f>
        <v>0.41103749999999989</v>
      </c>
      <c r="I126" s="68">
        <f>IFERROR(CHP_PASTI!L287/1000,"")</f>
        <v>0.41103749999999989</v>
      </c>
      <c r="J126" s="68">
        <f>IFERROR(CHP_PASTI!M287/1000,"")</f>
        <v>0.16523000000000002</v>
      </c>
      <c r="K126" s="68">
        <f>IFERROR(CHP_PASTI!N287/1000,"")</f>
        <v>1.24E-2</v>
      </c>
      <c r="L126" s="68" t="str">
        <f>IFERROR(CHP_PASTI!O287/1000,"")</f>
        <v/>
      </c>
      <c r="N126" t="str">
        <f>CHP_CapBnd!F287</f>
        <v>IT</v>
      </c>
      <c r="O126" t="str">
        <f>CHP_CapBnd!G287</f>
        <v>CAP_BND</v>
      </c>
      <c r="P126" t="str">
        <f>CHP_CapBnd!H287</f>
        <v>ECHP_naturalgas_OCGT</v>
      </c>
      <c r="Q126" s="78" t="s">
        <v>176</v>
      </c>
      <c r="R126" s="68">
        <f t="shared" si="9"/>
        <v>1.7357799999999997</v>
      </c>
      <c r="S126" s="68">
        <f t="shared" si="10"/>
        <v>1.7069199999999995</v>
      </c>
      <c r="T126" s="68">
        <f t="shared" si="11"/>
        <v>0.64902999999999988</v>
      </c>
      <c r="W126" s="68">
        <f>IFERROR(CHP_CapBnd!I287/1000,"")</f>
        <v>1.7357799999999997</v>
      </c>
      <c r="X126" s="68">
        <f>IFERROR(CHP_CapBnd!J287/1000,"")</f>
        <v>1.7069199999999995</v>
      </c>
      <c r="Y126" s="68">
        <f>IFERROR(CHP_CapBnd!K287/1000,"")</f>
        <v>0.64902999999999988</v>
      </c>
      <c r="AA126" s="68">
        <f t="shared" si="12"/>
        <v>7.3599999999999888E-2</v>
      </c>
      <c r="AB126" s="68">
        <f t="shared" si="13"/>
        <v>0.11485999999999996</v>
      </c>
      <c r="AC126" s="68">
        <f t="shared" si="14"/>
        <v>1.1727499999999997</v>
      </c>
    </row>
    <row r="127" spans="1:29">
      <c r="A127" s="76"/>
      <c r="B127" t="str">
        <f>CHP_PASTI!F288</f>
        <v>IT</v>
      </c>
      <c r="C127" t="str">
        <f>CHP_PASTI!G288</f>
        <v>PASTI</v>
      </c>
      <c r="D127" t="str">
        <f>CHP_PASTI!H288</f>
        <v>ECHP_naturalgas_thermal</v>
      </c>
      <c r="E127" s="78">
        <v>1</v>
      </c>
      <c r="F127" s="68">
        <f>IFERROR(CHP_PASTI!I288/1000,"")</f>
        <v>0.73477000000000003</v>
      </c>
      <c r="G127" s="68">
        <f>IFERROR(CHP_PASTI!J288/1000,"")</f>
        <v>0.73477000000000003</v>
      </c>
      <c r="H127" s="68">
        <f>IFERROR(CHP_PASTI!K288/1000,"")</f>
        <v>0.73477000000000003</v>
      </c>
      <c r="I127" s="68">
        <f>IFERROR(CHP_PASTI!L288/1000,"")</f>
        <v>0.73477000000000003</v>
      </c>
      <c r="J127" s="68">
        <f>IFERROR(CHP_PASTI!M288/1000,"")</f>
        <v>1.2E-2</v>
      </c>
      <c r="K127" s="68" t="str">
        <f>IFERROR(CHP_PASTI!N288/1000,"")</f>
        <v/>
      </c>
      <c r="L127" s="68" t="str">
        <f>IFERROR(CHP_PASTI!O288/1000,"")</f>
        <v/>
      </c>
      <c r="N127" t="str">
        <f>CHP_CapBnd!F288</f>
        <v>IT</v>
      </c>
      <c r="O127" t="str">
        <f>CHP_CapBnd!G288</f>
        <v>CAP_BND</v>
      </c>
      <c r="P127" t="str">
        <f>CHP_CapBnd!H288</f>
        <v>ECHP_naturalgas_thermal</v>
      </c>
      <c r="Q127" s="78" t="s">
        <v>176</v>
      </c>
      <c r="R127" s="68">
        <f t="shared" si="9"/>
        <v>2.07518</v>
      </c>
      <c r="S127" s="68">
        <f t="shared" si="10"/>
        <v>1.6109800000000003</v>
      </c>
      <c r="T127" s="68">
        <f t="shared" si="11"/>
        <v>0.91258000000000017</v>
      </c>
      <c r="W127" s="68">
        <f>IFERROR(CHP_CapBnd!I288/1000,"")</f>
        <v>2.07518</v>
      </c>
      <c r="X127" s="68">
        <f>IFERROR(CHP_CapBnd!J288/1000,"")</f>
        <v>1.6109800000000003</v>
      </c>
      <c r="Y127" s="68">
        <f>IFERROR(CHP_CapBnd!K288/1000,"")</f>
        <v>0.91258000000000017</v>
      </c>
      <c r="AA127" s="68">
        <f t="shared" si="12"/>
        <v>0.87590000000000012</v>
      </c>
      <c r="AB127" s="68">
        <f t="shared" si="13"/>
        <v>1.3400999999999998</v>
      </c>
      <c r="AC127" s="68">
        <f t="shared" si="14"/>
        <v>2.0385</v>
      </c>
    </row>
    <row r="128" spans="1:29">
      <c r="A128" s="76"/>
      <c r="B128" t="str">
        <f>CHP_PASTI!F292</f>
        <v>IT</v>
      </c>
      <c r="C128" t="str">
        <f>CHP_PASTI!G292</f>
        <v>PASTI</v>
      </c>
      <c r="D128" t="str">
        <f>CHP_PASTI!H292</f>
        <v>ECHP_LFO_thermal</v>
      </c>
      <c r="E128" s="78">
        <v>1</v>
      </c>
      <c r="F128" s="68">
        <f>IFERROR(CHP_PASTI!I292/1000,"")</f>
        <v>0.10010499999999999</v>
      </c>
      <c r="G128" s="68">
        <f>IFERROR(CHP_PASTI!J292/1000,"")</f>
        <v>0.10010499999999999</v>
      </c>
      <c r="H128" s="68">
        <f>IFERROR(CHP_PASTI!K292/1000,"")</f>
        <v>0.10010499999999999</v>
      </c>
      <c r="I128" s="68">
        <f>IFERROR(CHP_PASTI!L292/1000,"")</f>
        <v>0.10010499999999999</v>
      </c>
      <c r="J128" s="68">
        <f>IFERROR(CHP_PASTI!M292/1000,"")</f>
        <v>6.8000000000000005E-3</v>
      </c>
      <c r="K128" s="68" t="str">
        <f>IFERROR(CHP_PASTI!N292/1000,"")</f>
        <v/>
      </c>
      <c r="L128" s="68" t="str">
        <f>IFERROR(CHP_PASTI!O292/1000,"")</f>
        <v/>
      </c>
      <c r="N128" t="str">
        <f>CHP_CapBnd!F292</f>
        <v>IT</v>
      </c>
      <c r="O128" t="str">
        <f>CHP_CapBnd!G292</f>
        <v>CAP_BND</v>
      </c>
      <c r="P128" t="str">
        <f>CHP_CapBnd!H292</f>
        <v>ECHP_LFO_thermal</v>
      </c>
      <c r="Q128" s="78" t="s">
        <v>176</v>
      </c>
      <c r="R128" s="68">
        <f t="shared" si="9"/>
        <v>0.37883</v>
      </c>
      <c r="S128" s="68">
        <f t="shared" si="10"/>
        <v>0.11707999999999999</v>
      </c>
      <c r="T128" s="68">
        <f t="shared" si="11"/>
        <v>6.7999999999999996E-3</v>
      </c>
      <c r="W128" s="68">
        <f>IFERROR(CHP_CapBnd!I292/1000,"")</f>
        <v>0.37883</v>
      </c>
      <c r="X128" s="68">
        <f>IFERROR(CHP_CapBnd!J292/1000,"")</f>
        <v>0.11707999999999999</v>
      </c>
      <c r="Y128" s="68">
        <f>IFERROR(CHP_CapBnd!K292/1000,"")</f>
        <v>6.7999999999999996E-3</v>
      </c>
      <c r="AA128" s="68">
        <f t="shared" si="12"/>
        <v>2.8389999999999915E-2</v>
      </c>
      <c r="AB128" s="68">
        <f t="shared" si="13"/>
        <v>0.29013999999999995</v>
      </c>
      <c r="AC128" s="68">
        <f t="shared" si="14"/>
        <v>0.40041999999999994</v>
      </c>
    </row>
    <row r="129" spans="1:29">
      <c r="A129" s="76"/>
      <c r="B129" t="str">
        <f>CHP_PASTI!F293</f>
        <v>IT</v>
      </c>
      <c r="C129" t="str">
        <f>CHP_PASTI!G293</f>
        <v>PASTI</v>
      </c>
      <c r="D129" t="str">
        <f>CHP_PASTI!H293</f>
        <v>ECHP_HFO_thermal</v>
      </c>
      <c r="E129" s="78">
        <v>1</v>
      </c>
      <c r="F129" s="68">
        <f>IFERROR(CHP_PASTI!I293/1000,"")</f>
        <v>0.81072500000000014</v>
      </c>
      <c r="G129" s="68">
        <f>IFERROR(CHP_PASTI!J293/1000,"")</f>
        <v>0.81072500000000014</v>
      </c>
      <c r="H129" s="68">
        <f>IFERROR(CHP_PASTI!K293/1000,"")</f>
        <v>0.81072500000000014</v>
      </c>
      <c r="I129" s="68">
        <f>IFERROR(CHP_PASTI!L293/1000,"")</f>
        <v>0.81072500000000014</v>
      </c>
      <c r="J129" s="68">
        <f>IFERROR(CHP_PASTI!M293/1000,"")</f>
        <v>1</v>
      </c>
      <c r="K129" s="68" t="str">
        <f>IFERROR(CHP_PASTI!N293/1000,"")</f>
        <v/>
      </c>
      <c r="L129" s="68" t="str">
        <f>IFERROR(CHP_PASTI!O293/1000,"")</f>
        <v/>
      </c>
      <c r="N129" t="str">
        <f>CHP_CapBnd!F293</f>
        <v>IT</v>
      </c>
      <c r="O129" t="str">
        <f>CHP_CapBnd!G293</f>
        <v>CAP_BND</v>
      </c>
      <c r="P129" t="str">
        <f>CHP_CapBnd!H293</f>
        <v>ECHP_HFO_thermal</v>
      </c>
      <c r="Q129" s="78" t="s">
        <v>176</v>
      </c>
      <c r="R129" s="68">
        <f t="shared" si="9"/>
        <v>3.8384</v>
      </c>
      <c r="S129" s="68">
        <f t="shared" si="10"/>
        <v>3.1663999999999999</v>
      </c>
      <c r="T129" s="68">
        <f t="shared" si="11"/>
        <v>2.7065999999999999</v>
      </c>
      <c r="W129" s="68">
        <f>IFERROR(CHP_CapBnd!I293/1000,"")</f>
        <v>3.8384</v>
      </c>
      <c r="X129" s="68">
        <f>IFERROR(CHP_CapBnd!J293/1000,"")</f>
        <v>3.1663999999999999</v>
      </c>
      <c r="Y129" s="68">
        <f>IFERROR(CHP_CapBnd!K293/1000,"")</f>
        <v>2.7065999999999999</v>
      </c>
      <c r="AA129" s="68">
        <f t="shared" si="12"/>
        <v>0.40450000000000053</v>
      </c>
      <c r="AB129" s="68">
        <f t="shared" si="13"/>
        <v>1.0765000000000007</v>
      </c>
      <c r="AC129" s="68">
        <f t="shared" si="14"/>
        <v>1.5363000000000007</v>
      </c>
    </row>
    <row r="130" spans="1:29">
      <c r="A130" s="76"/>
      <c r="B130" t="str">
        <f>CHP_PASTI!F294</f>
        <v>IT</v>
      </c>
      <c r="C130" t="str">
        <f>CHP_PASTI!G294</f>
        <v>PASTI</v>
      </c>
      <c r="D130" t="str">
        <f>CHP_PASTI!H294</f>
        <v>ECHP_biomass_thermal</v>
      </c>
      <c r="E130" s="78">
        <v>1</v>
      </c>
      <c r="F130" s="68">
        <f>IFERROR(CHP_PASTI!I294/1000,"")</f>
        <v>4.3429999999999996E-2</v>
      </c>
      <c r="G130" s="68">
        <f>IFERROR(CHP_PASTI!J294/1000,"")</f>
        <v>4.3429999999999996E-2</v>
      </c>
      <c r="H130" s="68">
        <f>IFERROR(CHP_PASTI!K294/1000,"")</f>
        <v>4.3429999999999996E-2</v>
      </c>
      <c r="I130" s="68">
        <f>IFERROR(CHP_PASTI!L294/1000,"")</f>
        <v>4.3429999999999996E-2</v>
      </c>
      <c r="J130" s="68">
        <f>IFERROR(CHP_PASTI!M294/1000,"")</f>
        <v>0.26341999999999993</v>
      </c>
      <c r="K130" s="68">
        <f>IFERROR(CHP_PASTI!N294/1000,"")</f>
        <v>1.7600000000000001E-2</v>
      </c>
      <c r="L130" s="68" t="str">
        <f>IFERROR(CHP_PASTI!O294/1000,"")</f>
        <v/>
      </c>
      <c r="N130" t="str">
        <f>CHP_CapBnd!F294</f>
        <v>IT</v>
      </c>
      <c r="O130" t="str">
        <f>CHP_CapBnd!G294</f>
        <v>CAP_BND</v>
      </c>
      <c r="P130" t="str">
        <f>CHP_CapBnd!H294</f>
        <v>ECHP_biomass_thermal</v>
      </c>
      <c r="Q130" s="78" t="s">
        <v>176</v>
      </c>
      <c r="R130" s="68">
        <f t="shared" si="9"/>
        <v>0.41534000000000004</v>
      </c>
      <c r="S130" s="68">
        <f t="shared" si="10"/>
        <v>0.43293999999999994</v>
      </c>
      <c r="T130" s="68">
        <f t="shared" si="11"/>
        <v>0.43293999999999994</v>
      </c>
      <c r="W130" s="68">
        <f>IFERROR(CHP_CapBnd!I294/1000,"")</f>
        <v>0.41534000000000004</v>
      </c>
      <c r="X130" s="68">
        <f>IFERROR(CHP_CapBnd!J294/1000,"")</f>
        <v>0.43293999999999994</v>
      </c>
      <c r="Y130" s="68">
        <f>IFERROR(CHP_CapBnd!K294/1000,"")</f>
        <v>0.43293999999999994</v>
      </c>
      <c r="AA130" s="68">
        <f t="shared" si="12"/>
        <v>2.1799999999999875E-2</v>
      </c>
      <c r="AB130" s="68">
        <f t="shared" si="13"/>
        <v>2.1799999999999986E-2</v>
      </c>
      <c r="AC130" s="68">
        <f t="shared" si="14"/>
        <v>2.1799999999999986E-2</v>
      </c>
    </row>
    <row r="131" spans="1:29">
      <c r="A131" s="76"/>
      <c r="B131" t="str">
        <f>CHP_PASTI!F296</f>
        <v>LT</v>
      </c>
      <c r="C131" t="str">
        <f>CHP_PASTI!G296</f>
        <v>PASTI</v>
      </c>
      <c r="D131" t="str">
        <f>CHP_PASTI!H296</f>
        <v>ECHP_coal_thermal</v>
      </c>
      <c r="E131" s="78">
        <v>1</v>
      </c>
      <c r="F131" s="68" t="str">
        <f>IFERROR(CHP_PASTI!I296/1000,"")</f>
        <v/>
      </c>
      <c r="G131" s="68" t="str">
        <f>IFERROR(CHP_PASTI!J296/1000,"")</f>
        <v/>
      </c>
      <c r="H131" s="68" t="str">
        <f>IFERROR(CHP_PASTI!K296/1000,"")</f>
        <v/>
      </c>
      <c r="I131" s="68" t="str">
        <f>IFERROR(CHP_PASTI!L296/1000,"")</f>
        <v/>
      </c>
      <c r="J131" s="68" t="str">
        <f>IFERROR(CHP_PASTI!M296/1000,"")</f>
        <v/>
      </c>
      <c r="K131" s="68" t="str">
        <f>IFERROR(CHP_PASTI!N296/1000,"")</f>
        <v/>
      </c>
      <c r="L131" s="68" t="str">
        <f>IFERROR(CHP_PASTI!O296/1000,"")</f>
        <v/>
      </c>
      <c r="N131" t="str">
        <f>CHP_CapBnd!F296</f>
        <v>LT</v>
      </c>
      <c r="O131" t="str">
        <f>CHP_CapBnd!G296</f>
        <v>CAP_BND</v>
      </c>
      <c r="P131" t="str">
        <f>CHP_CapBnd!H296</f>
        <v>ECHP_coal_thermal</v>
      </c>
      <c r="Q131" s="78" t="s">
        <v>176</v>
      </c>
      <c r="R131" s="68" t="str">
        <f t="shared" si="9"/>
        <v/>
      </c>
      <c r="S131" s="68" t="str">
        <f t="shared" si="10"/>
        <v/>
      </c>
      <c r="T131" s="68" t="str">
        <f t="shared" si="11"/>
        <v/>
      </c>
      <c r="W131" s="68">
        <f>IFERROR(CHP_CapBnd!I296/1000,"")</f>
        <v>0</v>
      </c>
      <c r="X131" s="68">
        <f>IFERROR(CHP_CapBnd!J296/1000,"")</f>
        <v>0</v>
      </c>
      <c r="Y131" s="68">
        <f>IFERROR(CHP_CapBnd!K296/1000,"")</f>
        <v>0</v>
      </c>
      <c r="AA131" s="68">
        <f t="shared" si="12"/>
        <v>0</v>
      </c>
      <c r="AB131" s="68">
        <f t="shared" si="13"/>
        <v>0</v>
      </c>
      <c r="AC131" s="68">
        <f t="shared" si="14"/>
        <v>0</v>
      </c>
    </row>
    <row r="132" spans="1:29">
      <c r="A132" s="76"/>
      <c r="B132" t="str">
        <f>CHP_PASTI!F300</f>
        <v>LT</v>
      </c>
      <c r="C132" t="str">
        <f>CHP_PASTI!G300</f>
        <v>PASTI</v>
      </c>
      <c r="D132" t="str">
        <f>CHP_PASTI!H300</f>
        <v>ECHP_lignite_thermal</v>
      </c>
      <c r="E132" s="78">
        <v>1</v>
      </c>
      <c r="F132" s="68" t="str">
        <f>IFERROR(CHP_PASTI!I300/1000,"")</f>
        <v/>
      </c>
      <c r="G132" s="68" t="str">
        <f>IFERROR(CHP_PASTI!J300/1000,"")</f>
        <v/>
      </c>
      <c r="H132" s="68" t="str">
        <f>IFERROR(CHP_PASTI!K300/1000,"")</f>
        <v/>
      </c>
      <c r="I132" s="68" t="str">
        <f>IFERROR(CHP_PASTI!L300/1000,"")</f>
        <v/>
      </c>
      <c r="J132" s="68" t="str">
        <f>IFERROR(CHP_PASTI!M300/1000,"")</f>
        <v/>
      </c>
      <c r="K132" s="68" t="str">
        <f>IFERROR(CHP_PASTI!N300/1000,"")</f>
        <v/>
      </c>
      <c r="L132" s="68" t="str">
        <f>IFERROR(CHP_PASTI!O300/1000,"")</f>
        <v/>
      </c>
      <c r="N132" t="str">
        <f>CHP_CapBnd!F300</f>
        <v>LT</v>
      </c>
      <c r="O132" t="str">
        <f>CHP_CapBnd!G300</f>
        <v>CAP_BND</v>
      </c>
      <c r="P132" t="str">
        <f>CHP_CapBnd!H300</f>
        <v>ECHP_lignite_thermal</v>
      </c>
      <c r="Q132" s="78" t="s">
        <v>176</v>
      </c>
      <c r="R132" s="68" t="str">
        <f t="shared" ref="R132:R195" si="15">IF(AA132&gt;0.01,W132,"")</f>
        <v/>
      </c>
      <c r="S132" s="68" t="str">
        <f t="shared" ref="S132:S195" si="16">IF(AB132&gt;0.01,X132,"")</f>
        <v/>
      </c>
      <c r="T132" s="68" t="str">
        <f t="shared" ref="T132:T195" si="17">IF(AC132&gt;0.01,Y132,"")</f>
        <v/>
      </c>
      <c r="W132" s="68">
        <f>IFERROR(CHP_CapBnd!I300/1000,"")</f>
        <v>0</v>
      </c>
      <c r="X132" s="68">
        <f>IFERROR(CHP_CapBnd!J300/1000,"")</f>
        <v>0</v>
      </c>
      <c r="Y132" s="68">
        <f>IFERROR(CHP_CapBnd!K300/1000,"")</f>
        <v>0</v>
      </c>
      <c r="AA132" s="68">
        <f t="shared" ref="AA132:AA195" si="18">SUM(F132:J132)-W132</f>
        <v>0</v>
      </c>
      <c r="AB132" s="68">
        <f t="shared" ref="AB132:AB195" si="19">SUM(F132:K132)-X132</f>
        <v>0</v>
      </c>
      <c r="AC132" s="68">
        <f t="shared" ref="AC132:AC195" si="20">SUM(F132:L132)-Y132</f>
        <v>0</v>
      </c>
    </row>
    <row r="133" spans="1:29">
      <c r="A133" s="76"/>
      <c r="B133" t="str">
        <f>CHP_PASTI!F304</f>
        <v>LT</v>
      </c>
      <c r="C133" t="str">
        <f>CHP_PASTI!G304</f>
        <v>PASTI</v>
      </c>
      <c r="D133" t="str">
        <f>CHP_PASTI!H304</f>
        <v>ECHP_naturalgas_CCGT</v>
      </c>
      <c r="E133" s="78">
        <v>1</v>
      </c>
      <c r="F133" s="68" t="str">
        <f>IFERROR(CHP_PASTI!I304/1000,"")</f>
        <v/>
      </c>
      <c r="G133" s="68" t="str">
        <f>IFERROR(CHP_PASTI!J304/1000,"")</f>
        <v/>
      </c>
      <c r="H133" s="68" t="str">
        <f>IFERROR(CHP_PASTI!K304/1000,"")</f>
        <v/>
      </c>
      <c r="I133" s="68" t="str">
        <f>IFERROR(CHP_PASTI!L304/1000,"")</f>
        <v/>
      </c>
      <c r="J133" s="68" t="str">
        <f>IFERROR(CHP_PASTI!M304/1000,"")</f>
        <v/>
      </c>
      <c r="K133" s="68">
        <f>IFERROR(CHP_PASTI!N304/1000,"")</f>
        <v>0.48859999999999998</v>
      </c>
      <c r="L133" s="68" t="str">
        <f>IFERROR(CHP_PASTI!O304/1000,"")</f>
        <v/>
      </c>
      <c r="N133" t="str">
        <f>CHP_CapBnd!F304</f>
        <v>LT</v>
      </c>
      <c r="O133" t="str">
        <f>CHP_CapBnd!G304</f>
        <v>CAP_BND</v>
      </c>
      <c r="P133" t="str">
        <f>CHP_CapBnd!H304</f>
        <v>ECHP_naturalgas_CCGT</v>
      </c>
      <c r="Q133" s="78" t="s">
        <v>176</v>
      </c>
      <c r="R133" s="68" t="str">
        <f t="shared" si="15"/>
        <v/>
      </c>
      <c r="S133" s="68" t="str">
        <f t="shared" si="16"/>
        <v/>
      </c>
      <c r="T133" s="68" t="str">
        <f t="shared" si="17"/>
        <v/>
      </c>
      <c r="W133" s="68">
        <f>IFERROR(CHP_CapBnd!I304/1000,"")</f>
        <v>0</v>
      </c>
      <c r="X133" s="68">
        <f>IFERROR(CHP_CapBnd!J304/1000,"")</f>
        <v>0.48859999999999998</v>
      </c>
      <c r="Y133" s="68">
        <f>IFERROR(CHP_CapBnd!K304/1000,"")</f>
        <v>0.48859999999999998</v>
      </c>
      <c r="AA133" s="68">
        <f t="shared" si="18"/>
        <v>0</v>
      </c>
      <c r="AB133" s="68">
        <f t="shared" si="19"/>
        <v>0</v>
      </c>
      <c r="AC133" s="68">
        <f t="shared" si="20"/>
        <v>0</v>
      </c>
    </row>
    <row r="134" spans="1:29">
      <c r="A134" s="76"/>
      <c r="B134" t="str">
        <f>CHP_PASTI!F305</f>
        <v>LT</v>
      </c>
      <c r="C134" t="str">
        <f>CHP_PASTI!G305</f>
        <v>PASTI</v>
      </c>
      <c r="D134" t="str">
        <f>CHP_PASTI!H305</f>
        <v>ECHP_naturalgas_OCGT</v>
      </c>
      <c r="E134" s="78">
        <v>1</v>
      </c>
      <c r="F134" s="68" t="str">
        <f>IFERROR(CHP_PASTI!I305/1000,"")</f>
        <v/>
      </c>
      <c r="G134" s="68" t="str">
        <f>IFERROR(CHP_PASTI!J305/1000,"")</f>
        <v/>
      </c>
      <c r="H134" s="68" t="str">
        <f>IFERROR(CHP_PASTI!K305/1000,"")</f>
        <v/>
      </c>
      <c r="I134" s="68" t="str">
        <f>IFERROR(CHP_PASTI!L305/1000,"")</f>
        <v/>
      </c>
      <c r="J134" s="68">
        <f>IFERROR(CHP_PASTI!M305/1000,"")</f>
        <v>2.1000000000000001E-2</v>
      </c>
      <c r="K134" s="68" t="str">
        <f>IFERROR(CHP_PASTI!N305/1000,"")</f>
        <v/>
      </c>
      <c r="L134" s="68" t="str">
        <f>IFERROR(CHP_PASTI!O305/1000,"")</f>
        <v/>
      </c>
      <c r="N134" t="str">
        <f>CHP_CapBnd!F305</f>
        <v>LT</v>
      </c>
      <c r="O134" t="str">
        <f>CHP_CapBnd!G305</f>
        <v>CAP_BND</v>
      </c>
      <c r="P134" t="str">
        <f>CHP_CapBnd!H305</f>
        <v>ECHP_naturalgas_OCGT</v>
      </c>
      <c r="Q134" s="78" t="s">
        <v>176</v>
      </c>
      <c r="R134" s="68" t="str">
        <f t="shared" si="15"/>
        <v/>
      </c>
      <c r="S134" s="68" t="str">
        <f t="shared" si="16"/>
        <v/>
      </c>
      <c r="T134" s="68" t="str">
        <f t="shared" si="17"/>
        <v/>
      </c>
      <c r="W134" s="68">
        <f>IFERROR(CHP_CapBnd!I305/1000,"")</f>
        <v>2.1000000000000001E-2</v>
      </c>
      <c r="X134" s="68">
        <f>IFERROR(CHP_CapBnd!J305/1000,"")</f>
        <v>2.1000000000000001E-2</v>
      </c>
      <c r="Y134" s="68">
        <f>IFERROR(CHP_CapBnd!K305/1000,"")</f>
        <v>2.1000000000000001E-2</v>
      </c>
      <c r="AA134" s="68">
        <f t="shared" si="18"/>
        <v>0</v>
      </c>
      <c r="AB134" s="68">
        <f t="shared" si="19"/>
        <v>0</v>
      </c>
      <c r="AC134" s="68">
        <f t="shared" si="20"/>
        <v>0</v>
      </c>
    </row>
    <row r="135" spans="1:29">
      <c r="A135" s="76"/>
      <c r="B135" t="str">
        <f>CHP_PASTI!F306</f>
        <v>LT</v>
      </c>
      <c r="C135" t="str">
        <f>CHP_PASTI!G306</f>
        <v>PASTI</v>
      </c>
      <c r="D135" t="str">
        <f>CHP_PASTI!H306</f>
        <v>ECHP_naturalgas_thermal</v>
      </c>
      <c r="E135" s="78">
        <v>1</v>
      </c>
      <c r="F135" s="68">
        <f>IFERROR(CHP_PASTI!I306/1000,"")</f>
        <v>0.20847499999999999</v>
      </c>
      <c r="G135" s="68">
        <f>IFERROR(CHP_PASTI!J306/1000,"")</f>
        <v>0.20847499999999999</v>
      </c>
      <c r="H135" s="68">
        <f>IFERROR(CHP_PASTI!K306/1000,"")</f>
        <v>0.20847499999999999</v>
      </c>
      <c r="I135" s="68">
        <f>IFERROR(CHP_PASTI!L306/1000,"")</f>
        <v>0.20847499999999999</v>
      </c>
      <c r="J135" s="68">
        <f>IFERROR(CHP_PASTI!M306/1000,"")</f>
        <v>0.29480000000000001</v>
      </c>
      <c r="K135" s="68" t="str">
        <f>IFERROR(CHP_PASTI!N306/1000,"")</f>
        <v/>
      </c>
      <c r="L135" s="68" t="str">
        <f>IFERROR(CHP_PASTI!O306/1000,"")</f>
        <v/>
      </c>
      <c r="N135" t="str">
        <f>CHP_CapBnd!F306</f>
        <v>LT</v>
      </c>
      <c r="O135" t="str">
        <f>CHP_CapBnd!G306</f>
        <v>CAP_BND</v>
      </c>
      <c r="P135" t="str">
        <f>CHP_CapBnd!H306</f>
        <v>ECHP_naturalgas_thermal</v>
      </c>
      <c r="Q135" s="78" t="s">
        <v>176</v>
      </c>
      <c r="R135" s="68">
        <f t="shared" si="15"/>
        <v>0.83720000000000006</v>
      </c>
      <c r="S135" s="68">
        <f t="shared" si="16"/>
        <v>0.30469999999999997</v>
      </c>
      <c r="T135" s="68">
        <f t="shared" si="17"/>
        <v>0.16969999999999999</v>
      </c>
      <c r="W135" s="68">
        <f>IFERROR(CHP_CapBnd!I306/1000,"")</f>
        <v>0.83720000000000006</v>
      </c>
      <c r="X135" s="68">
        <f>IFERROR(CHP_CapBnd!J306/1000,"")</f>
        <v>0.30469999999999997</v>
      </c>
      <c r="Y135" s="68">
        <f>IFERROR(CHP_CapBnd!K306/1000,"")</f>
        <v>0.16969999999999999</v>
      </c>
      <c r="AA135" s="68">
        <f t="shared" si="18"/>
        <v>0.29149999999999998</v>
      </c>
      <c r="AB135" s="68">
        <f t="shared" si="19"/>
        <v>0.82400000000000007</v>
      </c>
      <c r="AC135" s="68">
        <f t="shared" si="20"/>
        <v>0.95900000000000007</v>
      </c>
    </row>
    <row r="136" spans="1:29">
      <c r="A136" s="76"/>
      <c r="B136" t="str">
        <f>CHP_PASTI!F310</f>
        <v>LT</v>
      </c>
      <c r="C136" t="str">
        <f>CHP_PASTI!G310</f>
        <v>PASTI</v>
      </c>
      <c r="D136" t="str">
        <f>CHP_PASTI!H310</f>
        <v>ECHP_LFO_thermal</v>
      </c>
      <c r="E136" s="78">
        <v>1</v>
      </c>
      <c r="F136" s="68" t="str">
        <f>IFERROR(CHP_PASTI!I310/1000,"")</f>
        <v/>
      </c>
      <c r="G136" s="68" t="str">
        <f>IFERROR(CHP_PASTI!J310/1000,"")</f>
        <v/>
      </c>
      <c r="H136" s="68" t="str">
        <f>IFERROR(CHP_PASTI!K310/1000,"")</f>
        <v/>
      </c>
      <c r="I136" s="68" t="str">
        <f>IFERROR(CHP_PASTI!L310/1000,"")</f>
        <v/>
      </c>
      <c r="J136" s="68" t="str">
        <f>IFERROR(CHP_PASTI!M310/1000,"")</f>
        <v/>
      </c>
      <c r="K136" s="68" t="str">
        <f>IFERROR(CHP_PASTI!N310/1000,"")</f>
        <v/>
      </c>
      <c r="L136" s="68" t="str">
        <f>IFERROR(CHP_PASTI!O310/1000,"")</f>
        <v/>
      </c>
      <c r="N136" t="str">
        <f>CHP_CapBnd!F310</f>
        <v>LT</v>
      </c>
      <c r="O136" t="str">
        <f>CHP_CapBnd!G310</f>
        <v>CAP_BND</v>
      </c>
      <c r="P136" t="str">
        <f>CHP_CapBnd!H310</f>
        <v>ECHP_LFO_thermal</v>
      </c>
      <c r="Q136" s="78" t="s">
        <v>176</v>
      </c>
      <c r="R136" s="68" t="str">
        <f t="shared" si="15"/>
        <v/>
      </c>
      <c r="S136" s="68" t="str">
        <f t="shared" si="16"/>
        <v/>
      </c>
      <c r="T136" s="68" t="str">
        <f t="shared" si="17"/>
        <v/>
      </c>
      <c r="W136" s="68">
        <f>IFERROR(CHP_CapBnd!I310/1000,"")</f>
        <v>0</v>
      </c>
      <c r="X136" s="68">
        <f>IFERROR(CHP_CapBnd!J310/1000,"")</f>
        <v>0</v>
      </c>
      <c r="Y136" s="68">
        <f>IFERROR(CHP_CapBnd!K310/1000,"")</f>
        <v>0</v>
      </c>
      <c r="AA136" s="68">
        <f t="shared" si="18"/>
        <v>0</v>
      </c>
      <c r="AB136" s="68">
        <f t="shared" si="19"/>
        <v>0</v>
      </c>
      <c r="AC136" s="68">
        <f t="shared" si="20"/>
        <v>0</v>
      </c>
    </row>
    <row r="137" spans="1:29">
      <c r="A137" s="76"/>
      <c r="B137" t="str">
        <f>CHP_PASTI!F311</f>
        <v>LT</v>
      </c>
      <c r="C137" t="str">
        <f>CHP_PASTI!G311</f>
        <v>PASTI</v>
      </c>
      <c r="D137" t="str">
        <f>CHP_PASTI!H311</f>
        <v>ECHP_HFO_thermal</v>
      </c>
      <c r="E137" s="78">
        <v>1</v>
      </c>
      <c r="F137" s="68">
        <f>IFERROR(CHP_PASTI!I311/1000,"")</f>
        <v>4.9875000000000003E-2</v>
      </c>
      <c r="G137" s="68">
        <f>IFERROR(CHP_PASTI!J311/1000,"")</f>
        <v>4.9875000000000003E-2</v>
      </c>
      <c r="H137" s="68">
        <f>IFERROR(CHP_PASTI!K311/1000,"")</f>
        <v>4.9875000000000003E-2</v>
      </c>
      <c r="I137" s="68">
        <f>IFERROR(CHP_PASTI!L311/1000,"")</f>
        <v>4.9875000000000003E-2</v>
      </c>
      <c r="J137" s="68" t="str">
        <f>IFERROR(CHP_PASTI!M311/1000,"")</f>
        <v/>
      </c>
      <c r="K137" s="68" t="str">
        <f>IFERROR(CHP_PASTI!N311/1000,"")</f>
        <v/>
      </c>
      <c r="L137" s="68" t="str">
        <f>IFERROR(CHP_PASTI!O311/1000,"")</f>
        <v/>
      </c>
      <c r="N137" t="str">
        <f>CHP_CapBnd!F311</f>
        <v>LT</v>
      </c>
      <c r="O137" t="str">
        <f>CHP_CapBnd!G311</f>
        <v>CAP_BND</v>
      </c>
      <c r="P137" t="str">
        <f>CHP_CapBnd!H311</f>
        <v>ECHP_HFO_thermal</v>
      </c>
      <c r="Q137" s="78" t="s">
        <v>176</v>
      </c>
      <c r="R137" s="68" t="str">
        <f t="shared" si="15"/>
        <v/>
      </c>
      <c r="S137" s="68">
        <f t="shared" si="16"/>
        <v>0.1235</v>
      </c>
      <c r="T137" s="68">
        <f t="shared" si="17"/>
        <v>4.7500000000000001E-2</v>
      </c>
      <c r="W137" s="68">
        <f>IFERROR(CHP_CapBnd!I311/1000,"")</f>
        <v>0.19950000000000001</v>
      </c>
      <c r="X137" s="68">
        <f>IFERROR(CHP_CapBnd!J311/1000,"")</f>
        <v>0.1235</v>
      </c>
      <c r="Y137" s="68">
        <f>IFERROR(CHP_CapBnd!K311/1000,"")</f>
        <v>4.7500000000000001E-2</v>
      </c>
      <c r="AA137" s="68">
        <f t="shared" si="18"/>
        <v>0</v>
      </c>
      <c r="AB137" s="68">
        <f t="shared" si="19"/>
        <v>7.6000000000000012E-2</v>
      </c>
      <c r="AC137" s="68">
        <f t="shared" si="20"/>
        <v>0.15200000000000002</v>
      </c>
    </row>
    <row r="138" spans="1:29">
      <c r="A138" s="76"/>
      <c r="B138" t="str">
        <f>CHP_PASTI!F312</f>
        <v>LT</v>
      </c>
      <c r="C138" t="str">
        <f>CHP_PASTI!G312</f>
        <v>PASTI</v>
      </c>
      <c r="D138" t="str">
        <f>CHP_PASTI!H312</f>
        <v>ECHP_biomass_thermal</v>
      </c>
      <c r="E138" s="78">
        <v>1</v>
      </c>
      <c r="F138" s="68">
        <f>IFERROR(CHP_PASTI!I312/1000,"")</f>
        <v>6.875E-3</v>
      </c>
      <c r="G138" s="68">
        <f>IFERROR(CHP_PASTI!J312/1000,"")</f>
        <v>6.875E-3</v>
      </c>
      <c r="H138" s="68">
        <f>IFERROR(CHP_PASTI!K312/1000,"")</f>
        <v>6.875E-3</v>
      </c>
      <c r="I138" s="68">
        <f>IFERROR(CHP_PASTI!L312/1000,"")</f>
        <v>6.875E-3</v>
      </c>
      <c r="J138" s="68" t="str">
        <f>IFERROR(CHP_PASTI!M312/1000,"")</f>
        <v/>
      </c>
      <c r="K138" s="68">
        <f>IFERROR(CHP_PASTI!N312/1000,"")</f>
        <v>2.9000000000000001E-2</v>
      </c>
      <c r="L138" s="68" t="str">
        <f>IFERROR(CHP_PASTI!O312/1000,"")</f>
        <v/>
      </c>
      <c r="N138" t="str">
        <f>CHP_CapBnd!F312</f>
        <v>LT</v>
      </c>
      <c r="O138" t="str">
        <f>CHP_CapBnd!G312</f>
        <v>CAP_BND</v>
      </c>
      <c r="P138" t="str">
        <f>CHP_CapBnd!H312</f>
        <v>ECHP_biomass_thermal</v>
      </c>
      <c r="Q138" s="78" t="s">
        <v>176</v>
      </c>
      <c r="R138" s="68" t="str">
        <f t="shared" si="15"/>
        <v/>
      </c>
      <c r="S138" s="68" t="str">
        <f t="shared" si="16"/>
        <v/>
      </c>
      <c r="T138" s="68">
        <f t="shared" si="17"/>
        <v>2.9000000000000001E-2</v>
      </c>
      <c r="W138" s="68">
        <f>IFERROR(CHP_CapBnd!I312/1000,"")</f>
        <v>2.75E-2</v>
      </c>
      <c r="X138" s="68">
        <f>IFERROR(CHP_CapBnd!J312/1000,"")</f>
        <v>5.6500000000000002E-2</v>
      </c>
      <c r="Y138" s="68">
        <f>IFERROR(CHP_CapBnd!K312/1000,"")</f>
        <v>2.9000000000000001E-2</v>
      </c>
      <c r="AA138" s="68">
        <f t="shared" si="18"/>
        <v>0</v>
      </c>
      <c r="AB138" s="68">
        <f t="shared" si="19"/>
        <v>0</v>
      </c>
      <c r="AC138" s="68">
        <f t="shared" si="20"/>
        <v>2.75E-2</v>
      </c>
    </row>
    <row r="139" spans="1:29">
      <c r="A139" s="76"/>
      <c r="B139" t="str">
        <f>CHP_PASTI!F314</f>
        <v>LU</v>
      </c>
      <c r="C139" t="str">
        <f>CHP_PASTI!G314</f>
        <v>PASTI</v>
      </c>
      <c r="D139" t="str">
        <f>CHP_PASTI!H314</f>
        <v>ECHP_coal_thermal</v>
      </c>
      <c r="E139" s="78">
        <v>1</v>
      </c>
      <c r="F139" s="68" t="str">
        <f>IFERROR(CHP_PASTI!I314/1000,"")</f>
        <v/>
      </c>
      <c r="G139" s="68" t="str">
        <f>IFERROR(CHP_PASTI!J314/1000,"")</f>
        <v/>
      </c>
      <c r="H139" s="68" t="str">
        <f>IFERROR(CHP_PASTI!K314/1000,"")</f>
        <v/>
      </c>
      <c r="I139" s="68" t="str">
        <f>IFERROR(CHP_PASTI!L314/1000,"")</f>
        <v/>
      </c>
      <c r="J139" s="68" t="str">
        <f>IFERROR(CHP_PASTI!M314/1000,"")</f>
        <v/>
      </c>
      <c r="K139" s="68" t="str">
        <f>IFERROR(CHP_PASTI!N314/1000,"")</f>
        <v/>
      </c>
      <c r="L139" s="68" t="str">
        <f>IFERROR(CHP_PASTI!O314/1000,"")</f>
        <v/>
      </c>
      <c r="N139" t="str">
        <f>CHP_CapBnd!F314</f>
        <v>LU</v>
      </c>
      <c r="O139" t="str">
        <f>CHP_CapBnd!G314</f>
        <v>CAP_BND</v>
      </c>
      <c r="P139" t="str">
        <f>CHP_CapBnd!H314</f>
        <v>ECHP_coal_thermal</v>
      </c>
      <c r="Q139" s="78" t="s">
        <v>176</v>
      </c>
      <c r="R139" s="68" t="str">
        <f t="shared" si="15"/>
        <v/>
      </c>
      <c r="S139" s="68" t="str">
        <f t="shared" si="16"/>
        <v/>
      </c>
      <c r="T139" s="68" t="str">
        <f t="shared" si="17"/>
        <v/>
      </c>
      <c r="W139" s="68">
        <f>IFERROR(CHP_CapBnd!I314/1000,"")</f>
        <v>0</v>
      </c>
      <c r="X139" s="68">
        <f>IFERROR(CHP_CapBnd!J314/1000,"")</f>
        <v>0</v>
      </c>
      <c r="Y139" s="68">
        <f>IFERROR(CHP_CapBnd!K314/1000,"")</f>
        <v>0</v>
      </c>
      <c r="AA139" s="68">
        <f t="shared" si="18"/>
        <v>0</v>
      </c>
      <c r="AB139" s="68">
        <f t="shared" si="19"/>
        <v>0</v>
      </c>
      <c r="AC139" s="68">
        <f t="shared" si="20"/>
        <v>0</v>
      </c>
    </row>
    <row r="140" spans="1:29">
      <c r="A140" s="76"/>
      <c r="B140" t="str">
        <f>CHP_PASTI!F318</f>
        <v>LU</v>
      </c>
      <c r="C140" t="str">
        <f>CHP_PASTI!G318</f>
        <v>PASTI</v>
      </c>
      <c r="D140" t="str">
        <f>CHP_PASTI!H318</f>
        <v>ECHP_lignite_thermal</v>
      </c>
      <c r="E140" s="78">
        <v>1</v>
      </c>
      <c r="F140" s="68" t="str">
        <f>IFERROR(CHP_PASTI!I318/1000,"")</f>
        <v/>
      </c>
      <c r="G140" s="68" t="str">
        <f>IFERROR(CHP_PASTI!J318/1000,"")</f>
        <v/>
      </c>
      <c r="H140" s="68" t="str">
        <f>IFERROR(CHP_PASTI!K318/1000,"")</f>
        <v/>
      </c>
      <c r="I140" s="68" t="str">
        <f>IFERROR(CHP_PASTI!L318/1000,"")</f>
        <v/>
      </c>
      <c r="J140" s="68" t="str">
        <f>IFERROR(CHP_PASTI!M318/1000,"")</f>
        <v/>
      </c>
      <c r="K140" s="68" t="str">
        <f>IFERROR(CHP_PASTI!N318/1000,"")</f>
        <v/>
      </c>
      <c r="L140" s="68" t="str">
        <f>IFERROR(CHP_PASTI!O318/1000,"")</f>
        <v/>
      </c>
      <c r="N140" t="str">
        <f>CHP_CapBnd!F318</f>
        <v>LU</v>
      </c>
      <c r="O140" t="str">
        <f>CHP_CapBnd!G318</f>
        <v>CAP_BND</v>
      </c>
      <c r="P140" t="str">
        <f>CHP_CapBnd!H318</f>
        <v>ECHP_lignite_thermal</v>
      </c>
      <c r="Q140" s="78" t="s">
        <v>176</v>
      </c>
      <c r="R140" s="68" t="str">
        <f t="shared" si="15"/>
        <v/>
      </c>
      <c r="S140" s="68" t="str">
        <f t="shared" si="16"/>
        <v/>
      </c>
      <c r="T140" s="68" t="str">
        <f t="shared" si="17"/>
        <v/>
      </c>
      <c r="W140" s="68">
        <f>IFERROR(CHP_CapBnd!I318/1000,"")</f>
        <v>0</v>
      </c>
      <c r="X140" s="68">
        <f>IFERROR(CHP_CapBnd!J318/1000,"")</f>
        <v>0</v>
      </c>
      <c r="Y140" s="68">
        <f>IFERROR(CHP_CapBnd!K318/1000,"")</f>
        <v>0</v>
      </c>
      <c r="AA140" s="68">
        <f t="shared" si="18"/>
        <v>0</v>
      </c>
      <c r="AB140" s="68">
        <f t="shared" si="19"/>
        <v>0</v>
      </c>
      <c r="AC140" s="68">
        <f t="shared" si="20"/>
        <v>0</v>
      </c>
    </row>
    <row r="141" spans="1:29">
      <c r="A141" s="76"/>
      <c r="B141" t="str">
        <f>CHP_PASTI!F322</f>
        <v>LU</v>
      </c>
      <c r="C141" t="str">
        <f>CHP_PASTI!G322</f>
        <v>PASTI</v>
      </c>
      <c r="D141" t="str">
        <f>CHP_PASTI!H322</f>
        <v>ECHP_naturalgas_CCGT</v>
      </c>
      <c r="E141" s="78">
        <v>1</v>
      </c>
      <c r="F141" s="68" t="str">
        <f>IFERROR(CHP_PASTI!I322/1000,"")</f>
        <v/>
      </c>
      <c r="G141" s="68" t="str">
        <f>IFERROR(CHP_PASTI!J322/1000,"")</f>
        <v/>
      </c>
      <c r="H141" s="68" t="str">
        <f>IFERROR(CHP_PASTI!K322/1000,"")</f>
        <v/>
      </c>
      <c r="I141" s="68" t="str">
        <f>IFERROR(CHP_PASTI!L322/1000,"")</f>
        <v/>
      </c>
      <c r="J141" s="68" t="str">
        <f>IFERROR(CHP_PASTI!M322/1000,"")</f>
        <v/>
      </c>
      <c r="K141" s="68" t="str">
        <f>IFERROR(CHP_PASTI!N322/1000,"")</f>
        <v/>
      </c>
      <c r="L141" s="68" t="str">
        <f>IFERROR(CHP_PASTI!O322/1000,"")</f>
        <v/>
      </c>
      <c r="N141" t="str">
        <f>CHP_CapBnd!F322</f>
        <v>LU</v>
      </c>
      <c r="O141" t="str">
        <f>CHP_CapBnd!G322</f>
        <v>CAP_BND</v>
      </c>
      <c r="P141" t="str">
        <f>CHP_CapBnd!H322</f>
        <v>ECHP_naturalgas_CCGT</v>
      </c>
      <c r="Q141" s="78" t="s">
        <v>176</v>
      </c>
      <c r="R141" s="68" t="str">
        <f t="shared" si="15"/>
        <v/>
      </c>
      <c r="S141" s="68" t="str">
        <f t="shared" si="16"/>
        <v/>
      </c>
      <c r="T141" s="68" t="str">
        <f t="shared" si="17"/>
        <v/>
      </c>
      <c r="W141" s="68">
        <f>IFERROR(CHP_CapBnd!I322/1000,"")</f>
        <v>0</v>
      </c>
      <c r="X141" s="68">
        <f>IFERROR(CHP_CapBnd!J322/1000,"")</f>
        <v>0</v>
      </c>
      <c r="Y141" s="68">
        <f>IFERROR(CHP_CapBnd!K322/1000,"")</f>
        <v>0</v>
      </c>
      <c r="AA141" s="68">
        <f t="shared" si="18"/>
        <v>0</v>
      </c>
      <c r="AB141" s="68">
        <f t="shared" si="19"/>
        <v>0</v>
      </c>
      <c r="AC141" s="68">
        <f t="shared" si="20"/>
        <v>0</v>
      </c>
    </row>
    <row r="142" spans="1:29">
      <c r="A142" s="76"/>
      <c r="B142" t="str">
        <f>CHP_PASTI!F323</f>
        <v>LU</v>
      </c>
      <c r="C142" t="str">
        <f>CHP_PASTI!G323</f>
        <v>PASTI</v>
      </c>
      <c r="D142" t="str">
        <f>CHP_PASTI!H323</f>
        <v>ECHP_naturalgas_OCGT</v>
      </c>
      <c r="E142" s="78">
        <v>1</v>
      </c>
      <c r="F142" s="68">
        <f>IFERROR(CHP_PASTI!I323/1000,"")</f>
        <v>4.2750000000000002E-3</v>
      </c>
      <c r="G142" s="68">
        <f>IFERROR(CHP_PASTI!J323/1000,"")</f>
        <v>4.2750000000000002E-3</v>
      </c>
      <c r="H142" s="68">
        <f>IFERROR(CHP_PASTI!K323/1000,"")</f>
        <v>4.2750000000000002E-3</v>
      </c>
      <c r="I142" s="68">
        <f>IFERROR(CHP_PASTI!L323/1000,"")</f>
        <v>4.2750000000000002E-3</v>
      </c>
      <c r="J142" s="68" t="str">
        <f>IFERROR(CHP_PASTI!M323/1000,"")</f>
        <v/>
      </c>
      <c r="K142" s="68" t="str">
        <f>IFERROR(CHP_PASTI!N323/1000,"")</f>
        <v/>
      </c>
      <c r="L142" s="68" t="str">
        <f>IFERROR(CHP_PASTI!O323/1000,"")</f>
        <v/>
      </c>
      <c r="N142" t="str">
        <f>CHP_CapBnd!F323</f>
        <v>LU</v>
      </c>
      <c r="O142" t="str">
        <f>CHP_CapBnd!G323</f>
        <v>CAP_BND</v>
      </c>
      <c r="P142" t="str">
        <f>CHP_CapBnd!H323</f>
        <v>ECHP_naturalgas_OCGT</v>
      </c>
      <c r="Q142" s="78" t="s">
        <v>176</v>
      </c>
      <c r="R142" s="68" t="str">
        <f t="shared" si="15"/>
        <v/>
      </c>
      <c r="S142" s="68" t="str">
        <f t="shared" si="16"/>
        <v/>
      </c>
      <c r="T142" s="68">
        <f t="shared" si="17"/>
        <v>0</v>
      </c>
      <c r="W142" s="68">
        <f>IFERROR(CHP_CapBnd!I323/1000,"")</f>
        <v>1.7100000000000001E-2</v>
      </c>
      <c r="X142" s="68">
        <f>IFERROR(CHP_CapBnd!J323/1000,"")</f>
        <v>1.7100000000000001E-2</v>
      </c>
      <c r="Y142" s="68">
        <f>IFERROR(CHP_CapBnd!K323/1000,"")</f>
        <v>0</v>
      </c>
      <c r="AA142" s="68">
        <f t="shared" si="18"/>
        <v>0</v>
      </c>
      <c r="AB142" s="68">
        <f t="shared" si="19"/>
        <v>0</v>
      </c>
      <c r="AC142" s="68">
        <f t="shared" si="20"/>
        <v>1.7100000000000001E-2</v>
      </c>
    </row>
    <row r="143" spans="1:29">
      <c r="A143" s="76"/>
      <c r="B143" t="str">
        <f>CHP_PASTI!F324</f>
        <v>LU</v>
      </c>
      <c r="C143" t="str">
        <f>CHP_PASTI!G324</f>
        <v>PASTI</v>
      </c>
      <c r="D143" t="str">
        <f>CHP_PASTI!H324</f>
        <v>ECHP_naturalgas_thermal</v>
      </c>
      <c r="E143" s="78">
        <v>1</v>
      </c>
      <c r="F143" s="68">
        <f>IFERROR(CHP_PASTI!I324/1000,"")</f>
        <v>1.4999999999999999E-4</v>
      </c>
      <c r="G143" s="68">
        <f>IFERROR(CHP_PASTI!J324/1000,"")</f>
        <v>1.4999999999999999E-4</v>
      </c>
      <c r="H143" s="68">
        <f>IFERROR(CHP_PASTI!K324/1000,"")</f>
        <v>1.4999999999999999E-4</v>
      </c>
      <c r="I143" s="68">
        <f>IFERROR(CHP_PASTI!L324/1000,"")</f>
        <v>1.4999999999999999E-4</v>
      </c>
      <c r="J143" s="68" t="str">
        <f>IFERROR(CHP_PASTI!M324/1000,"")</f>
        <v/>
      </c>
      <c r="K143" s="68" t="str">
        <f>IFERROR(CHP_PASTI!N324/1000,"")</f>
        <v/>
      </c>
      <c r="L143" s="68" t="str">
        <f>IFERROR(CHP_PASTI!O324/1000,"")</f>
        <v/>
      </c>
      <c r="N143" t="str">
        <f>CHP_CapBnd!F324</f>
        <v>LU</v>
      </c>
      <c r="O143" t="str">
        <f>CHP_CapBnd!G324</f>
        <v>CAP_BND</v>
      </c>
      <c r="P143" t="str">
        <f>CHP_CapBnd!H324</f>
        <v>ECHP_naturalgas_thermal</v>
      </c>
      <c r="Q143" s="78" t="s">
        <v>176</v>
      </c>
      <c r="R143" s="68" t="str">
        <f t="shared" si="15"/>
        <v/>
      </c>
      <c r="S143" s="68" t="str">
        <f t="shared" si="16"/>
        <v/>
      </c>
      <c r="T143" s="68" t="str">
        <f t="shared" si="17"/>
        <v/>
      </c>
      <c r="W143" s="68">
        <f>IFERROR(CHP_CapBnd!I324/1000,"")</f>
        <v>5.9999999999999995E-4</v>
      </c>
      <c r="X143" s="68">
        <f>IFERROR(CHP_CapBnd!J324/1000,"")</f>
        <v>5.9999999999999995E-4</v>
      </c>
      <c r="Y143" s="68">
        <f>IFERROR(CHP_CapBnd!K324/1000,"")</f>
        <v>5.9999999999999995E-4</v>
      </c>
      <c r="AA143" s="68">
        <f t="shared" si="18"/>
        <v>0</v>
      </c>
      <c r="AB143" s="68">
        <f t="shared" si="19"/>
        <v>0</v>
      </c>
      <c r="AC143" s="68">
        <f t="shared" si="20"/>
        <v>0</v>
      </c>
    </row>
    <row r="144" spans="1:29">
      <c r="A144" s="76"/>
      <c r="B144" t="str">
        <f>CHP_PASTI!F328</f>
        <v>LU</v>
      </c>
      <c r="C144" t="str">
        <f>CHP_PASTI!G328</f>
        <v>PASTI</v>
      </c>
      <c r="D144" t="str">
        <f>CHP_PASTI!H328</f>
        <v>ECHP_LFO_thermal</v>
      </c>
      <c r="E144" s="78">
        <v>1</v>
      </c>
      <c r="F144" s="68">
        <f>IFERROR(CHP_PASTI!I328/1000,"")</f>
        <v>9.6499999999999993E-4</v>
      </c>
      <c r="G144" s="68">
        <f>IFERROR(CHP_PASTI!J328/1000,"")</f>
        <v>9.6499999999999993E-4</v>
      </c>
      <c r="H144" s="68">
        <f>IFERROR(CHP_PASTI!K328/1000,"")</f>
        <v>9.6499999999999993E-4</v>
      </c>
      <c r="I144" s="68">
        <f>IFERROR(CHP_PASTI!L328/1000,"")</f>
        <v>9.6499999999999993E-4</v>
      </c>
      <c r="J144" s="68" t="str">
        <f>IFERROR(CHP_PASTI!M328/1000,"")</f>
        <v/>
      </c>
      <c r="K144" s="68" t="str">
        <f>IFERROR(CHP_PASTI!N328/1000,"")</f>
        <v/>
      </c>
      <c r="L144" s="68" t="str">
        <f>IFERROR(CHP_PASTI!O328/1000,"")</f>
        <v/>
      </c>
      <c r="N144" t="str">
        <f>CHP_CapBnd!F328</f>
        <v>LU</v>
      </c>
      <c r="O144" t="str">
        <f>CHP_CapBnd!G328</f>
        <v>CAP_BND</v>
      </c>
      <c r="P144" t="str">
        <f>CHP_CapBnd!H328</f>
        <v>ECHP_LFO_thermal</v>
      </c>
      <c r="Q144" s="78" t="s">
        <v>176</v>
      </c>
      <c r="R144" s="68" t="str">
        <f t="shared" si="15"/>
        <v/>
      </c>
      <c r="S144" s="68" t="str">
        <f t="shared" si="16"/>
        <v/>
      </c>
      <c r="T144" s="68" t="str">
        <f t="shared" si="17"/>
        <v/>
      </c>
      <c r="W144" s="68">
        <f>IFERROR(CHP_CapBnd!I328/1000,"")</f>
        <v>3.8599999999999997E-3</v>
      </c>
      <c r="X144" s="68">
        <f>IFERROR(CHP_CapBnd!J328/1000,"")</f>
        <v>3.8599999999999997E-3</v>
      </c>
      <c r="Y144" s="68">
        <f>IFERROR(CHP_CapBnd!K328/1000,"")</f>
        <v>9.3999999999999997E-4</v>
      </c>
      <c r="AA144" s="68">
        <f t="shared" si="18"/>
        <v>0</v>
      </c>
      <c r="AB144" s="68">
        <f t="shared" si="19"/>
        <v>0</v>
      </c>
      <c r="AC144" s="68">
        <f t="shared" si="20"/>
        <v>2.9199999999999999E-3</v>
      </c>
    </row>
    <row r="145" spans="1:29">
      <c r="A145" s="76"/>
      <c r="B145" t="str">
        <f>CHP_PASTI!F329</f>
        <v>LU</v>
      </c>
      <c r="C145" t="str">
        <f>CHP_PASTI!G329</f>
        <v>PASTI</v>
      </c>
      <c r="D145" t="str">
        <f>CHP_PASTI!H329</f>
        <v>ECHP_HFO_thermal</v>
      </c>
      <c r="E145" s="78">
        <v>1</v>
      </c>
      <c r="F145" s="68" t="str">
        <f>IFERROR(CHP_PASTI!I329/1000,"")</f>
        <v/>
      </c>
      <c r="G145" s="68" t="str">
        <f>IFERROR(CHP_PASTI!J329/1000,"")</f>
        <v/>
      </c>
      <c r="H145" s="68" t="str">
        <f>IFERROR(CHP_PASTI!K329/1000,"")</f>
        <v/>
      </c>
      <c r="I145" s="68" t="str">
        <f>IFERROR(CHP_PASTI!L329/1000,"")</f>
        <v/>
      </c>
      <c r="J145" s="68" t="str">
        <f>IFERROR(CHP_PASTI!M329/1000,"")</f>
        <v/>
      </c>
      <c r="K145" s="68" t="str">
        <f>IFERROR(CHP_PASTI!N329/1000,"")</f>
        <v/>
      </c>
      <c r="L145" s="68" t="str">
        <f>IFERROR(CHP_PASTI!O329/1000,"")</f>
        <v/>
      </c>
      <c r="N145" t="str">
        <f>CHP_CapBnd!F329</f>
        <v>LU</v>
      </c>
      <c r="O145" t="str">
        <f>CHP_CapBnd!G329</f>
        <v>CAP_BND</v>
      </c>
      <c r="P145" t="str">
        <f>CHP_CapBnd!H329</f>
        <v>ECHP_HFO_thermal</v>
      </c>
      <c r="Q145" s="78" t="s">
        <v>176</v>
      </c>
      <c r="R145" s="68" t="str">
        <f t="shared" si="15"/>
        <v/>
      </c>
      <c r="S145" s="68" t="str">
        <f t="shared" si="16"/>
        <v/>
      </c>
      <c r="T145" s="68" t="str">
        <f t="shared" si="17"/>
        <v/>
      </c>
      <c r="W145" s="68">
        <f>IFERROR(CHP_CapBnd!I329/1000,"")</f>
        <v>0</v>
      </c>
      <c r="X145" s="68">
        <f>IFERROR(CHP_CapBnd!J329/1000,"")</f>
        <v>0</v>
      </c>
      <c r="Y145" s="68">
        <f>IFERROR(CHP_CapBnd!K329/1000,"")</f>
        <v>0</v>
      </c>
      <c r="AA145" s="68">
        <f t="shared" si="18"/>
        <v>0</v>
      </c>
      <c r="AB145" s="68">
        <f t="shared" si="19"/>
        <v>0</v>
      </c>
      <c r="AC145" s="68">
        <f t="shared" si="20"/>
        <v>0</v>
      </c>
    </row>
    <row r="146" spans="1:29">
      <c r="A146" s="76"/>
      <c r="B146" t="str">
        <f>CHP_PASTI!F330</f>
        <v>LU</v>
      </c>
      <c r="C146" t="str">
        <f>CHP_PASTI!G330</f>
        <v>PASTI</v>
      </c>
      <c r="D146" t="str">
        <f>CHP_PASTI!H330</f>
        <v>ECHP_biomass_thermal</v>
      </c>
      <c r="E146" s="78">
        <v>1</v>
      </c>
      <c r="F146" s="68" t="str">
        <f>IFERROR(CHP_PASTI!I330/1000,"")</f>
        <v/>
      </c>
      <c r="G146" s="68" t="str">
        <f>IFERROR(CHP_PASTI!J330/1000,"")</f>
        <v/>
      </c>
      <c r="H146" s="68" t="str">
        <f>IFERROR(CHP_PASTI!K330/1000,"")</f>
        <v/>
      </c>
      <c r="I146" s="68" t="str">
        <f>IFERROR(CHP_PASTI!L330/1000,"")</f>
        <v/>
      </c>
      <c r="J146" s="68" t="str">
        <f>IFERROR(CHP_PASTI!M330/1000,"")</f>
        <v/>
      </c>
      <c r="K146" s="68">
        <f>IFERROR(CHP_PASTI!N330/1000,"")</f>
        <v>4.9379999999999997E-3</v>
      </c>
      <c r="L146" s="68" t="str">
        <f>IFERROR(CHP_PASTI!O330/1000,"")</f>
        <v/>
      </c>
      <c r="N146" t="str">
        <f>CHP_CapBnd!F330</f>
        <v>LU</v>
      </c>
      <c r="O146" t="str">
        <f>CHP_CapBnd!G330</f>
        <v>CAP_BND</v>
      </c>
      <c r="P146" t="str">
        <f>CHP_CapBnd!H330</f>
        <v>ECHP_biomass_thermal</v>
      </c>
      <c r="Q146" s="78" t="s">
        <v>176</v>
      </c>
      <c r="R146" s="68" t="str">
        <f t="shared" si="15"/>
        <v/>
      </c>
      <c r="S146" s="68" t="str">
        <f t="shared" si="16"/>
        <v/>
      </c>
      <c r="T146" s="68" t="str">
        <f t="shared" si="17"/>
        <v/>
      </c>
      <c r="W146" s="68">
        <f>IFERROR(CHP_CapBnd!I330/1000,"")</f>
        <v>0</v>
      </c>
      <c r="X146" s="68">
        <f>IFERROR(CHP_CapBnd!J330/1000,"")</f>
        <v>4.9379999999999997E-3</v>
      </c>
      <c r="Y146" s="68">
        <f>IFERROR(CHP_CapBnd!K330/1000,"")</f>
        <v>4.9379999999999997E-3</v>
      </c>
      <c r="AA146" s="68">
        <f t="shared" si="18"/>
        <v>0</v>
      </c>
      <c r="AB146" s="68">
        <f t="shared" si="19"/>
        <v>0</v>
      </c>
      <c r="AC146" s="68">
        <f t="shared" si="20"/>
        <v>0</v>
      </c>
    </row>
    <row r="147" spans="1:29">
      <c r="A147" s="76"/>
      <c r="B147" t="str">
        <f>CHP_PASTI!F332</f>
        <v>LV</v>
      </c>
      <c r="C147" t="str">
        <f>CHP_PASTI!G332</f>
        <v>PASTI</v>
      </c>
      <c r="D147" t="str">
        <f>CHP_PASTI!H332</f>
        <v>ECHP_coal_thermal</v>
      </c>
      <c r="E147" s="78">
        <v>1</v>
      </c>
      <c r="F147" s="68" t="str">
        <f>IFERROR(CHP_PASTI!I332/1000,"")</f>
        <v/>
      </c>
      <c r="G147" s="68" t="str">
        <f>IFERROR(CHP_PASTI!J332/1000,"")</f>
        <v/>
      </c>
      <c r="H147" s="68" t="str">
        <f>IFERROR(CHP_PASTI!K332/1000,"")</f>
        <v/>
      </c>
      <c r="I147" s="68" t="str">
        <f>IFERROR(CHP_PASTI!L332/1000,"")</f>
        <v/>
      </c>
      <c r="J147" s="68">
        <f>IFERROR(CHP_PASTI!M332/1000,"")</f>
        <v>2.6499999999999999E-2</v>
      </c>
      <c r="K147" s="68" t="str">
        <f>IFERROR(CHP_PASTI!N332/1000,"")</f>
        <v/>
      </c>
      <c r="L147" s="68" t="str">
        <f>IFERROR(CHP_PASTI!O332/1000,"")</f>
        <v/>
      </c>
      <c r="N147" t="str">
        <f>CHP_CapBnd!F332</f>
        <v>LV</v>
      </c>
      <c r="O147" t="str">
        <f>CHP_CapBnd!G332</f>
        <v>CAP_BND</v>
      </c>
      <c r="P147" t="str">
        <f>CHP_CapBnd!H332</f>
        <v>ECHP_coal_thermal</v>
      </c>
      <c r="Q147" s="78" t="s">
        <v>176</v>
      </c>
      <c r="R147" s="68" t="str">
        <f t="shared" si="15"/>
        <v/>
      </c>
      <c r="S147" s="68" t="str">
        <f t="shared" si="16"/>
        <v/>
      </c>
      <c r="T147" s="68" t="str">
        <f t="shared" si="17"/>
        <v/>
      </c>
      <c r="W147" s="68">
        <f>IFERROR(CHP_CapBnd!I332/1000,"")</f>
        <v>2.6499999999999999E-2</v>
      </c>
      <c r="X147" s="68">
        <f>IFERROR(CHP_CapBnd!J332/1000,"")</f>
        <v>2.6499999999999999E-2</v>
      </c>
      <c r="Y147" s="68">
        <f>IFERROR(CHP_CapBnd!K332/1000,"")</f>
        <v>2.6499999999999999E-2</v>
      </c>
      <c r="AA147" s="68">
        <f t="shared" si="18"/>
        <v>0</v>
      </c>
      <c r="AB147" s="68">
        <f t="shared" si="19"/>
        <v>0</v>
      </c>
      <c r="AC147" s="68">
        <f t="shared" si="20"/>
        <v>0</v>
      </c>
    </row>
    <row r="148" spans="1:29">
      <c r="A148" s="76"/>
      <c r="B148" t="str">
        <f>CHP_PASTI!F336</f>
        <v>LV</v>
      </c>
      <c r="C148" t="str">
        <f>CHP_PASTI!G336</f>
        <v>PASTI</v>
      </c>
      <c r="D148" t="str">
        <f>CHP_PASTI!H336</f>
        <v>ECHP_lignite_thermal</v>
      </c>
      <c r="E148" s="78">
        <v>1</v>
      </c>
      <c r="F148" s="68">
        <f>IFERROR(CHP_PASTI!I336/1000,"")</f>
        <v>3.0850000000000002E-2</v>
      </c>
      <c r="G148" s="68">
        <f>IFERROR(CHP_PASTI!J336/1000,"")</f>
        <v>3.0850000000000002E-2</v>
      </c>
      <c r="H148" s="68">
        <f>IFERROR(CHP_PASTI!K336/1000,"")</f>
        <v>3.0850000000000002E-2</v>
      </c>
      <c r="I148" s="68">
        <f>IFERROR(CHP_PASTI!L336/1000,"")</f>
        <v>3.0850000000000002E-2</v>
      </c>
      <c r="J148" s="68" t="str">
        <f>IFERROR(CHP_PASTI!M336/1000,"")</f>
        <v/>
      </c>
      <c r="K148" s="68" t="str">
        <f>IFERROR(CHP_PASTI!N336/1000,"")</f>
        <v/>
      </c>
      <c r="L148" s="68" t="str">
        <f>IFERROR(CHP_PASTI!O336/1000,"")</f>
        <v/>
      </c>
      <c r="N148" t="str">
        <f>CHP_CapBnd!F336</f>
        <v>LV</v>
      </c>
      <c r="O148" t="str">
        <f>CHP_CapBnd!G336</f>
        <v>CAP_BND</v>
      </c>
      <c r="P148" t="str">
        <f>CHP_CapBnd!H336</f>
        <v>ECHP_lignite_thermal</v>
      </c>
      <c r="Q148" s="78" t="s">
        <v>176</v>
      </c>
      <c r="R148" s="68">
        <f t="shared" si="15"/>
        <v>0</v>
      </c>
      <c r="S148" s="68">
        <f t="shared" si="16"/>
        <v>0</v>
      </c>
      <c r="T148" s="68">
        <f t="shared" si="17"/>
        <v>0</v>
      </c>
      <c r="W148" s="68">
        <f>IFERROR(CHP_CapBnd!I336/1000,"")</f>
        <v>0</v>
      </c>
      <c r="X148" s="68">
        <f>IFERROR(CHP_CapBnd!J336/1000,"")</f>
        <v>0</v>
      </c>
      <c r="Y148" s="68">
        <f>IFERROR(CHP_CapBnd!K336/1000,"")</f>
        <v>0</v>
      </c>
      <c r="AA148" s="68">
        <f t="shared" si="18"/>
        <v>0.12340000000000001</v>
      </c>
      <c r="AB148" s="68">
        <f t="shared" si="19"/>
        <v>0.12340000000000001</v>
      </c>
      <c r="AC148" s="68">
        <f t="shared" si="20"/>
        <v>0.12340000000000001</v>
      </c>
    </row>
    <row r="149" spans="1:29">
      <c r="A149" s="76"/>
      <c r="B149" t="str">
        <f>CHP_PASTI!F340</f>
        <v>LV</v>
      </c>
      <c r="C149" t="str">
        <f>CHP_PASTI!G340</f>
        <v>PASTI</v>
      </c>
      <c r="D149" t="str">
        <f>CHP_PASTI!H340</f>
        <v>ECHP_naturalgas_CCGT</v>
      </c>
      <c r="E149" s="78">
        <v>1</v>
      </c>
      <c r="F149" s="68" t="str">
        <f>IFERROR(CHP_PASTI!I340/1000,"")</f>
        <v/>
      </c>
      <c r="G149" s="68" t="str">
        <f>IFERROR(CHP_PASTI!J340/1000,"")</f>
        <v/>
      </c>
      <c r="H149" s="68" t="str">
        <f>IFERROR(CHP_PASTI!K340/1000,"")</f>
        <v/>
      </c>
      <c r="I149" s="68" t="str">
        <f>IFERROR(CHP_PASTI!L340/1000,"")</f>
        <v/>
      </c>
      <c r="J149" s="68">
        <f>IFERROR(CHP_PASTI!M340/1000,"")</f>
        <v>0.53800000000000003</v>
      </c>
      <c r="K149" s="68">
        <f>IFERROR(CHP_PASTI!N340/1000,"")</f>
        <v>0.39400000000000002</v>
      </c>
      <c r="L149" s="68" t="str">
        <f>IFERROR(CHP_PASTI!O340/1000,"")</f>
        <v/>
      </c>
      <c r="N149" t="str">
        <f>CHP_CapBnd!F340</f>
        <v>LV</v>
      </c>
      <c r="O149" t="str">
        <f>CHP_CapBnd!G340</f>
        <v>CAP_BND</v>
      </c>
      <c r="P149" t="str">
        <f>CHP_CapBnd!H340</f>
        <v>ECHP_naturalgas_CCGT</v>
      </c>
      <c r="Q149" s="78" t="s">
        <v>176</v>
      </c>
      <c r="R149" s="68" t="str">
        <f t="shared" si="15"/>
        <v/>
      </c>
      <c r="S149" s="68" t="str">
        <f t="shared" si="16"/>
        <v/>
      </c>
      <c r="T149" s="68" t="str">
        <f t="shared" si="17"/>
        <v/>
      </c>
      <c r="W149" s="68">
        <f>IFERROR(CHP_CapBnd!I340/1000,"")</f>
        <v>0.53800000000000003</v>
      </c>
      <c r="X149" s="68">
        <f>IFERROR(CHP_CapBnd!J340/1000,"")</f>
        <v>0.93200000000000005</v>
      </c>
      <c r="Y149" s="68">
        <f>IFERROR(CHP_CapBnd!K340/1000,"")</f>
        <v>0.93200000000000005</v>
      </c>
      <c r="AA149" s="68">
        <f t="shared" si="18"/>
        <v>0</v>
      </c>
      <c r="AB149" s="68">
        <f t="shared" si="19"/>
        <v>0</v>
      </c>
      <c r="AC149" s="68">
        <f t="shared" si="20"/>
        <v>0</v>
      </c>
    </row>
    <row r="150" spans="1:29">
      <c r="A150" s="76"/>
      <c r="B150" t="str">
        <f>CHP_PASTI!F341</f>
        <v>LV</v>
      </c>
      <c r="C150" t="str">
        <f>CHP_PASTI!G341</f>
        <v>PASTI</v>
      </c>
      <c r="D150" t="str">
        <f>CHP_PASTI!H341</f>
        <v>ECHP_naturalgas_OCGT</v>
      </c>
      <c r="E150" s="78">
        <v>1</v>
      </c>
      <c r="F150" s="68" t="str">
        <f>IFERROR(CHP_PASTI!I341/1000,"")</f>
        <v/>
      </c>
      <c r="G150" s="68" t="str">
        <f>IFERROR(CHP_PASTI!J341/1000,"")</f>
        <v/>
      </c>
      <c r="H150" s="68" t="str">
        <f>IFERROR(CHP_PASTI!K341/1000,"")</f>
        <v/>
      </c>
      <c r="I150" s="68" t="str">
        <f>IFERROR(CHP_PASTI!L341/1000,"")</f>
        <v/>
      </c>
      <c r="J150" s="68">
        <f>IFERROR(CHP_PASTI!M341/1000,"")</f>
        <v>1.56E-3</v>
      </c>
      <c r="K150" s="68" t="str">
        <f>IFERROR(CHP_PASTI!N341/1000,"")</f>
        <v/>
      </c>
      <c r="L150" s="68" t="str">
        <f>IFERROR(CHP_PASTI!O341/1000,"")</f>
        <v/>
      </c>
      <c r="N150" t="str">
        <f>CHP_CapBnd!F341</f>
        <v>LV</v>
      </c>
      <c r="O150" t="str">
        <f>CHP_CapBnd!G341</f>
        <v>CAP_BND</v>
      </c>
      <c r="P150" t="str">
        <f>CHP_CapBnd!H341</f>
        <v>ECHP_naturalgas_OCGT</v>
      </c>
      <c r="Q150" s="78" t="s">
        <v>176</v>
      </c>
      <c r="R150" s="68" t="str">
        <f t="shared" si="15"/>
        <v/>
      </c>
      <c r="S150" s="68" t="str">
        <f t="shared" si="16"/>
        <v/>
      </c>
      <c r="T150" s="68" t="str">
        <f t="shared" si="17"/>
        <v/>
      </c>
      <c r="W150" s="68">
        <f>IFERROR(CHP_CapBnd!I341/1000,"")</f>
        <v>1.56E-3</v>
      </c>
      <c r="X150" s="68">
        <f>IFERROR(CHP_CapBnd!J341/1000,"")</f>
        <v>1.56E-3</v>
      </c>
      <c r="Y150" s="68">
        <f>IFERROR(CHP_CapBnd!K341/1000,"")</f>
        <v>1.56E-3</v>
      </c>
      <c r="AA150" s="68">
        <f t="shared" si="18"/>
        <v>0</v>
      </c>
      <c r="AB150" s="68">
        <f t="shared" si="19"/>
        <v>0</v>
      </c>
      <c r="AC150" s="68">
        <f t="shared" si="20"/>
        <v>0</v>
      </c>
    </row>
    <row r="151" spans="1:29">
      <c r="A151" s="76"/>
      <c r="B151" t="str">
        <f>CHP_PASTI!F342</f>
        <v>LV</v>
      </c>
      <c r="C151" t="str">
        <f>CHP_PASTI!G342</f>
        <v>PASTI</v>
      </c>
      <c r="D151" t="str">
        <f>CHP_PASTI!H342</f>
        <v>ECHP_naturalgas_thermal</v>
      </c>
      <c r="E151" s="78">
        <v>1</v>
      </c>
      <c r="F151" s="68">
        <f>IFERROR(CHP_PASTI!I342/1000,"")</f>
        <v>9.7474999999999992E-2</v>
      </c>
      <c r="G151" s="68">
        <f>IFERROR(CHP_PASTI!J342/1000,"")</f>
        <v>9.7474999999999992E-2</v>
      </c>
      <c r="H151" s="68">
        <f>IFERROR(CHP_PASTI!K342/1000,"")</f>
        <v>9.7474999999999992E-2</v>
      </c>
      <c r="I151" s="68">
        <f>IFERROR(CHP_PASTI!L342/1000,"")</f>
        <v>9.7474999999999992E-2</v>
      </c>
      <c r="J151" s="68">
        <f>IFERROR(CHP_PASTI!M342/1000,"")</f>
        <v>3.5999999999999997E-2</v>
      </c>
      <c r="K151" s="68">
        <f>IFERROR(CHP_PASTI!N342/1000,"")</f>
        <v>5.3999999999999999E-2</v>
      </c>
      <c r="L151" s="68" t="str">
        <f>IFERROR(CHP_PASTI!O342/1000,"")</f>
        <v/>
      </c>
      <c r="N151" t="str">
        <f>CHP_CapBnd!F342</f>
        <v>LV</v>
      </c>
      <c r="O151" t="str">
        <f>CHP_CapBnd!G342</f>
        <v>CAP_BND</v>
      </c>
      <c r="P151" t="str">
        <f>CHP_CapBnd!H342</f>
        <v>ECHP_naturalgas_thermal</v>
      </c>
      <c r="Q151" s="78" t="s">
        <v>176</v>
      </c>
      <c r="R151" s="68">
        <f t="shared" si="15"/>
        <v>0.26939999999999997</v>
      </c>
      <c r="S151" s="68">
        <f t="shared" si="16"/>
        <v>0.12140000000000001</v>
      </c>
      <c r="T151" s="68">
        <f t="shared" si="17"/>
        <v>0.12140000000000001</v>
      </c>
      <c r="W151" s="68">
        <f>IFERROR(CHP_CapBnd!I342/1000,"")</f>
        <v>0.26939999999999997</v>
      </c>
      <c r="X151" s="68">
        <f>IFERROR(CHP_CapBnd!J342/1000,"")</f>
        <v>0.12140000000000001</v>
      </c>
      <c r="Y151" s="68">
        <f>IFERROR(CHP_CapBnd!K342/1000,"")</f>
        <v>0.12140000000000001</v>
      </c>
      <c r="AA151" s="68">
        <f t="shared" si="18"/>
        <v>0.15649999999999997</v>
      </c>
      <c r="AB151" s="68">
        <f t="shared" si="19"/>
        <v>0.35849999999999993</v>
      </c>
      <c r="AC151" s="68">
        <f t="shared" si="20"/>
        <v>0.35849999999999993</v>
      </c>
    </row>
    <row r="152" spans="1:29">
      <c r="A152" s="76"/>
      <c r="B152" t="str">
        <f>CHP_PASTI!F346</f>
        <v>LV</v>
      </c>
      <c r="C152" t="str">
        <f>CHP_PASTI!G346</f>
        <v>PASTI</v>
      </c>
      <c r="D152" t="str">
        <f>CHP_PASTI!H346</f>
        <v>ECHP_LFO_thermal</v>
      </c>
      <c r="E152" s="78">
        <v>1</v>
      </c>
      <c r="F152" s="68">
        <f>IFERROR(CHP_PASTI!I346/1000,"")</f>
        <v>2.2374999999999999E-3</v>
      </c>
      <c r="G152" s="68">
        <f>IFERROR(CHP_PASTI!J346/1000,"")</f>
        <v>2.2374999999999999E-3</v>
      </c>
      <c r="H152" s="68">
        <f>IFERROR(CHP_PASTI!K346/1000,"")</f>
        <v>2.2374999999999999E-3</v>
      </c>
      <c r="I152" s="68">
        <f>IFERROR(CHP_PASTI!L346/1000,"")</f>
        <v>2.2374999999999999E-3</v>
      </c>
      <c r="J152" s="68" t="str">
        <f>IFERROR(CHP_PASTI!M346/1000,"")</f>
        <v/>
      </c>
      <c r="K152" s="68" t="str">
        <f>IFERROR(CHP_PASTI!N346/1000,"")</f>
        <v/>
      </c>
      <c r="L152" s="68" t="str">
        <f>IFERROR(CHP_PASTI!O346/1000,"")</f>
        <v/>
      </c>
      <c r="N152" t="str">
        <f>CHP_CapBnd!F346</f>
        <v>LV</v>
      </c>
      <c r="O152" t="str">
        <f>CHP_CapBnd!G346</f>
        <v>CAP_BND</v>
      </c>
      <c r="P152" t="str">
        <f>CHP_CapBnd!H346</f>
        <v>ECHP_LFO_thermal</v>
      </c>
      <c r="Q152" s="78" t="s">
        <v>176</v>
      </c>
      <c r="R152" s="68" t="str">
        <f t="shared" si="15"/>
        <v/>
      </c>
      <c r="S152" s="68" t="str">
        <f t="shared" si="16"/>
        <v/>
      </c>
      <c r="T152" s="68" t="str">
        <f t="shared" si="17"/>
        <v/>
      </c>
      <c r="W152" s="68">
        <f>IFERROR(CHP_CapBnd!I346/1000,"")</f>
        <v>8.9499999999999996E-3</v>
      </c>
      <c r="X152" s="68">
        <f>IFERROR(CHP_CapBnd!J346/1000,"")</f>
        <v>8.9499999999999996E-3</v>
      </c>
      <c r="Y152" s="68">
        <f>IFERROR(CHP_CapBnd!K346/1000,"")</f>
        <v>0</v>
      </c>
      <c r="AA152" s="68">
        <f t="shared" si="18"/>
        <v>0</v>
      </c>
      <c r="AB152" s="68">
        <f t="shared" si="19"/>
        <v>0</v>
      </c>
      <c r="AC152" s="68">
        <f t="shared" si="20"/>
        <v>8.9499999999999996E-3</v>
      </c>
    </row>
    <row r="153" spans="1:29">
      <c r="A153" s="76"/>
      <c r="B153" t="str">
        <f>CHP_PASTI!F347</f>
        <v>LV</v>
      </c>
      <c r="C153" t="str">
        <f>CHP_PASTI!G347</f>
        <v>PASTI</v>
      </c>
      <c r="D153" t="str">
        <f>CHP_PASTI!H347</f>
        <v>ECHP_HFO_thermal</v>
      </c>
      <c r="E153" s="78">
        <v>1</v>
      </c>
      <c r="F153" s="68">
        <f>IFERROR(CHP_PASTI!I347/1000,"")</f>
        <v>1.0475E-2</v>
      </c>
      <c r="G153" s="68">
        <f>IFERROR(CHP_PASTI!J347/1000,"")</f>
        <v>1.0475E-2</v>
      </c>
      <c r="H153" s="68">
        <f>IFERROR(CHP_PASTI!K347/1000,"")</f>
        <v>1.0475E-2</v>
      </c>
      <c r="I153" s="68">
        <f>IFERROR(CHP_PASTI!L347/1000,"")</f>
        <v>1.0475E-2</v>
      </c>
      <c r="J153" s="68" t="str">
        <f>IFERROR(CHP_PASTI!M347/1000,"")</f>
        <v/>
      </c>
      <c r="K153" s="68" t="str">
        <f>IFERROR(CHP_PASTI!N347/1000,"")</f>
        <v/>
      </c>
      <c r="L153" s="68" t="str">
        <f>IFERROR(CHP_PASTI!O347/1000,"")</f>
        <v/>
      </c>
      <c r="N153" t="str">
        <f>CHP_CapBnd!F347</f>
        <v>LV</v>
      </c>
      <c r="O153" t="str">
        <f>CHP_CapBnd!G347</f>
        <v>CAP_BND</v>
      </c>
      <c r="P153" t="str">
        <f>CHP_CapBnd!H347</f>
        <v>ECHP_HFO_thermal</v>
      </c>
      <c r="Q153" s="78" t="s">
        <v>176</v>
      </c>
      <c r="R153" s="68">
        <f t="shared" si="15"/>
        <v>9.1000000000000004E-3</v>
      </c>
      <c r="S153" s="68">
        <f t="shared" si="16"/>
        <v>9.1000000000000004E-3</v>
      </c>
      <c r="T153" s="68">
        <f t="shared" si="17"/>
        <v>7.9000000000000008E-3</v>
      </c>
      <c r="W153" s="68">
        <f>IFERROR(CHP_CapBnd!I347/1000,"")</f>
        <v>9.1000000000000004E-3</v>
      </c>
      <c r="X153" s="68">
        <f>IFERROR(CHP_CapBnd!J347/1000,"")</f>
        <v>9.1000000000000004E-3</v>
      </c>
      <c r="Y153" s="68">
        <f>IFERROR(CHP_CapBnd!K347/1000,"")</f>
        <v>7.9000000000000008E-3</v>
      </c>
      <c r="AA153" s="68">
        <f t="shared" si="18"/>
        <v>3.2799999999999996E-2</v>
      </c>
      <c r="AB153" s="68">
        <f t="shared" si="19"/>
        <v>3.2799999999999996E-2</v>
      </c>
      <c r="AC153" s="68">
        <f t="shared" si="20"/>
        <v>3.4000000000000002E-2</v>
      </c>
    </row>
    <row r="154" spans="1:29">
      <c r="A154" s="76"/>
      <c r="B154" t="str">
        <f>CHP_PASTI!F348</f>
        <v>LV</v>
      </c>
      <c r="C154" t="str">
        <f>CHP_PASTI!G348</f>
        <v>PASTI</v>
      </c>
      <c r="D154" t="str">
        <f>CHP_PASTI!H348</f>
        <v>ECHP_biomass_thermal</v>
      </c>
      <c r="E154" s="78">
        <v>1</v>
      </c>
      <c r="F154" s="68">
        <f>IFERROR(CHP_PASTI!I348/1000,"")</f>
        <v>2.9999999999999997E-4</v>
      </c>
      <c r="G154" s="68">
        <f>IFERROR(CHP_PASTI!J348/1000,"")</f>
        <v>2.9999999999999997E-4</v>
      </c>
      <c r="H154" s="68">
        <f>IFERROR(CHP_PASTI!K348/1000,"")</f>
        <v>2.9999999999999997E-4</v>
      </c>
      <c r="I154" s="68">
        <f>IFERROR(CHP_PASTI!L348/1000,"")</f>
        <v>2.9999999999999997E-4</v>
      </c>
      <c r="J154" s="68">
        <f>IFERROR(CHP_PASTI!M348/1000,"")</f>
        <v>4.1949999999999999E-3</v>
      </c>
      <c r="K154" s="68">
        <f>IFERROR(CHP_PASTI!N348/1000,"")</f>
        <v>5.9449999999999996E-2</v>
      </c>
      <c r="L154" s="68">
        <f>IFERROR(CHP_PASTI!O348/1000,"")</f>
        <v>2.198E-2</v>
      </c>
      <c r="N154" t="str">
        <f>CHP_CapBnd!F348</f>
        <v>LV</v>
      </c>
      <c r="O154" t="str">
        <f>CHP_CapBnd!G348</f>
        <v>CAP_BND</v>
      </c>
      <c r="P154" t="str">
        <f>CHP_CapBnd!H348</f>
        <v>ECHP_biomass_thermal</v>
      </c>
      <c r="Q154" s="78" t="s">
        <v>176</v>
      </c>
      <c r="R154" s="68" t="str">
        <f t="shared" si="15"/>
        <v/>
      </c>
      <c r="S154" s="68" t="str">
        <f t="shared" si="16"/>
        <v/>
      </c>
      <c r="T154" s="68" t="str">
        <f t="shared" si="17"/>
        <v/>
      </c>
      <c r="W154" s="68">
        <f>IFERROR(CHP_CapBnd!I348/1000,"")</f>
        <v>5.3949999999999996E-3</v>
      </c>
      <c r="X154" s="68">
        <f>IFERROR(CHP_CapBnd!J348/1000,"")</f>
        <v>6.4845E-2</v>
      </c>
      <c r="Y154" s="68">
        <f>IFERROR(CHP_CapBnd!K348/1000,"")</f>
        <v>8.6824999999999999E-2</v>
      </c>
      <c r="AA154" s="68">
        <f t="shared" si="18"/>
        <v>0</v>
      </c>
      <c r="AB154" s="68">
        <f t="shared" si="19"/>
        <v>0</v>
      </c>
      <c r="AC154" s="68">
        <f t="shared" si="20"/>
        <v>0</v>
      </c>
    </row>
    <row r="155" spans="1:29">
      <c r="A155" s="76"/>
      <c r="B155" t="str">
        <f>CHP_PASTI!F350</f>
        <v>MT</v>
      </c>
      <c r="C155" t="str">
        <f>CHP_PASTI!G350</f>
        <v>PASTI</v>
      </c>
      <c r="D155" t="str">
        <f>CHP_PASTI!H350</f>
        <v>ECHP_coal_thermal</v>
      </c>
      <c r="E155" s="78">
        <v>1</v>
      </c>
      <c r="F155" s="68" t="str">
        <f>IFERROR(CHP_PASTI!I350/1000,"")</f>
        <v/>
      </c>
      <c r="G155" s="68" t="str">
        <f>IFERROR(CHP_PASTI!J350/1000,"")</f>
        <v/>
      </c>
      <c r="H155" s="68" t="str">
        <f>IFERROR(CHP_PASTI!K350/1000,"")</f>
        <v/>
      </c>
      <c r="I155" s="68" t="str">
        <f>IFERROR(CHP_PASTI!L350/1000,"")</f>
        <v/>
      </c>
      <c r="J155" s="68" t="str">
        <f>IFERROR(CHP_PASTI!M350/1000,"")</f>
        <v/>
      </c>
      <c r="K155" s="68" t="str">
        <f>IFERROR(CHP_PASTI!N350/1000,"")</f>
        <v/>
      </c>
      <c r="L155" s="68" t="str">
        <f>IFERROR(CHP_PASTI!O350/1000,"")</f>
        <v/>
      </c>
      <c r="N155" t="str">
        <f>CHP_CapBnd!F350</f>
        <v>MT</v>
      </c>
      <c r="O155" t="str">
        <f>CHP_CapBnd!G350</f>
        <v>CAP_BND</v>
      </c>
      <c r="P155" t="str">
        <f>CHP_CapBnd!H350</f>
        <v>ECHP_coal_thermal</v>
      </c>
      <c r="Q155" s="78" t="s">
        <v>176</v>
      </c>
      <c r="R155" s="68" t="str">
        <f t="shared" si="15"/>
        <v/>
      </c>
      <c r="S155" s="68" t="str">
        <f t="shared" si="16"/>
        <v/>
      </c>
      <c r="T155" s="68" t="str">
        <f t="shared" si="17"/>
        <v/>
      </c>
      <c r="W155" s="68">
        <f>IFERROR(CHP_CapBnd!I350/1000,"")</f>
        <v>0</v>
      </c>
      <c r="X155" s="68">
        <f>IFERROR(CHP_CapBnd!J350/1000,"")</f>
        <v>0</v>
      </c>
      <c r="Y155" s="68">
        <f>IFERROR(CHP_CapBnd!K350/1000,"")</f>
        <v>0</v>
      </c>
      <c r="AA155" s="68">
        <f t="shared" si="18"/>
        <v>0</v>
      </c>
      <c r="AB155" s="68">
        <f t="shared" si="19"/>
        <v>0</v>
      </c>
      <c r="AC155" s="68">
        <f t="shared" si="20"/>
        <v>0</v>
      </c>
    </row>
    <row r="156" spans="1:29">
      <c r="A156" s="76"/>
      <c r="B156" t="str">
        <f>CHP_PASTI!F354</f>
        <v>MT</v>
      </c>
      <c r="C156" t="str">
        <f>CHP_PASTI!G354</f>
        <v>PASTI</v>
      </c>
      <c r="D156" t="str">
        <f>CHP_PASTI!H354</f>
        <v>ECHP_lignite_thermal</v>
      </c>
      <c r="E156" s="78">
        <v>1</v>
      </c>
      <c r="F156" s="68" t="str">
        <f>IFERROR(CHP_PASTI!I354/1000,"")</f>
        <v/>
      </c>
      <c r="G156" s="68" t="str">
        <f>IFERROR(CHP_PASTI!J354/1000,"")</f>
        <v/>
      </c>
      <c r="H156" s="68" t="str">
        <f>IFERROR(CHP_PASTI!K354/1000,"")</f>
        <v/>
      </c>
      <c r="I156" s="68" t="str">
        <f>IFERROR(CHP_PASTI!L354/1000,"")</f>
        <v/>
      </c>
      <c r="J156" s="68" t="str">
        <f>IFERROR(CHP_PASTI!M354/1000,"")</f>
        <v/>
      </c>
      <c r="K156" s="68" t="str">
        <f>IFERROR(CHP_PASTI!N354/1000,"")</f>
        <v/>
      </c>
      <c r="L156" s="68" t="str">
        <f>IFERROR(CHP_PASTI!O354/1000,"")</f>
        <v/>
      </c>
      <c r="N156" t="str">
        <f>CHP_CapBnd!F354</f>
        <v>MT</v>
      </c>
      <c r="O156" t="str">
        <f>CHP_CapBnd!G354</f>
        <v>CAP_BND</v>
      </c>
      <c r="P156" t="str">
        <f>CHP_CapBnd!H354</f>
        <v>ECHP_lignite_thermal</v>
      </c>
      <c r="Q156" s="78" t="s">
        <v>176</v>
      </c>
      <c r="R156" s="68" t="str">
        <f t="shared" si="15"/>
        <v/>
      </c>
      <c r="S156" s="68" t="str">
        <f t="shared" si="16"/>
        <v/>
      </c>
      <c r="T156" s="68" t="str">
        <f t="shared" si="17"/>
        <v/>
      </c>
      <c r="W156" s="68">
        <f>IFERROR(CHP_CapBnd!I354/1000,"")</f>
        <v>0</v>
      </c>
      <c r="X156" s="68">
        <f>IFERROR(CHP_CapBnd!J354/1000,"")</f>
        <v>0</v>
      </c>
      <c r="Y156" s="68">
        <f>IFERROR(CHP_CapBnd!K354/1000,"")</f>
        <v>0</v>
      </c>
      <c r="AA156" s="68">
        <f t="shared" si="18"/>
        <v>0</v>
      </c>
      <c r="AB156" s="68">
        <f t="shared" si="19"/>
        <v>0</v>
      </c>
      <c r="AC156" s="68">
        <f t="shared" si="20"/>
        <v>0</v>
      </c>
    </row>
    <row r="157" spans="1:29">
      <c r="A157" s="76"/>
      <c r="B157" t="str">
        <f>CHP_PASTI!F358</f>
        <v>MT</v>
      </c>
      <c r="C157" t="str">
        <f>CHP_PASTI!G358</f>
        <v>PASTI</v>
      </c>
      <c r="D157" t="str">
        <f>CHP_PASTI!H358</f>
        <v>ECHP_naturalgas_CCGT</v>
      </c>
      <c r="E157" s="78">
        <v>1</v>
      </c>
      <c r="F157" s="68" t="str">
        <f>IFERROR(CHP_PASTI!I358/1000,"")</f>
        <v/>
      </c>
      <c r="G157" s="68" t="str">
        <f>IFERROR(CHP_PASTI!J358/1000,"")</f>
        <v/>
      </c>
      <c r="H157" s="68" t="str">
        <f>IFERROR(CHP_PASTI!K358/1000,"")</f>
        <v/>
      </c>
      <c r="I157" s="68" t="str">
        <f>IFERROR(CHP_PASTI!L358/1000,"")</f>
        <v/>
      </c>
      <c r="J157" s="68" t="str">
        <f>IFERROR(CHP_PASTI!M358/1000,"")</f>
        <v/>
      </c>
      <c r="K157" s="68" t="str">
        <f>IFERROR(CHP_PASTI!N358/1000,"")</f>
        <v/>
      </c>
      <c r="L157" s="68" t="str">
        <f>IFERROR(CHP_PASTI!O358/1000,"")</f>
        <v/>
      </c>
      <c r="N157" t="str">
        <f>CHP_CapBnd!F358</f>
        <v>MT</v>
      </c>
      <c r="O157" t="str">
        <f>CHP_CapBnd!G358</f>
        <v>CAP_BND</v>
      </c>
      <c r="P157" t="str">
        <f>CHP_CapBnd!H358</f>
        <v>ECHP_naturalgas_CCGT</v>
      </c>
      <c r="Q157" s="78" t="s">
        <v>176</v>
      </c>
      <c r="R157" s="68" t="str">
        <f t="shared" si="15"/>
        <v/>
      </c>
      <c r="S157" s="68" t="str">
        <f t="shared" si="16"/>
        <v/>
      </c>
      <c r="T157" s="68" t="str">
        <f t="shared" si="17"/>
        <v/>
      </c>
      <c r="W157" s="68">
        <f>IFERROR(CHP_CapBnd!I358/1000,"")</f>
        <v>0</v>
      </c>
      <c r="X157" s="68">
        <f>IFERROR(CHP_CapBnd!J358/1000,"")</f>
        <v>0</v>
      </c>
      <c r="Y157" s="68">
        <f>IFERROR(CHP_CapBnd!K358/1000,"")</f>
        <v>0</v>
      </c>
      <c r="AA157" s="68">
        <f t="shared" si="18"/>
        <v>0</v>
      </c>
      <c r="AB157" s="68">
        <f t="shared" si="19"/>
        <v>0</v>
      </c>
      <c r="AC157" s="68">
        <f t="shared" si="20"/>
        <v>0</v>
      </c>
    </row>
    <row r="158" spans="1:29">
      <c r="A158" s="76"/>
      <c r="B158" t="str">
        <f>CHP_PASTI!F359</f>
        <v>MT</v>
      </c>
      <c r="C158" t="str">
        <f>CHP_PASTI!G359</f>
        <v>PASTI</v>
      </c>
      <c r="D158" t="str">
        <f>CHP_PASTI!H359</f>
        <v>ECHP_naturalgas_OCGT</v>
      </c>
      <c r="E158" s="78">
        <v>1</v>
      </c>
      <c r="F158" s="68" t="str">
        <f>IFERROR(CHP_PASTI!I359/1000,"")</f>
        <v/>
      </c>
      <c r="G158" s="68" t="str">
        <f>IFERROR(CHP_PASTI!J359/1000,"")</f>
        <v/>
      </c>
      <c r="H158" s="68" t="str">
        <f>IFERROR(CHP_PASTI!K359/1000,"")</f>
        <v/>
      </c>
      <c r="I158" s="68" t="str">
        <f>IFERROR(CHP_PASTI!L359/1000,"")</f>
        <v/>
      </c>
      <c r="J158" s="68" t="str">
        <f>IFERROR(CHP_PASTI!M359/1000,"")</f>
        <v/>
      </c>
      <c r="K158" s="68" t="str">
        <f>IFERROR(CHP_PASTI!N359/1000,"")</f>
        <v/>
      </c>
      <c r="L158" s="68" t="str">
        <f>IFERROR(CHP_PASTI!O359/1000,"")</f>
        <v/>
      </c>
      <c r="N158" t="str">
        <f>CHP_CapBnd!F359</f>
        <v>MT</v>
      </c>
      <c r="O158" t="str">
        <f>CHP_CapBnd!G359</f>
        <v>CAP_BND</v>
      </c>
      <c r="P158" t="str">
        <f>CHP_CapBnd!H359</f>
        <v>ECHP_naturalgas_OCGT</v>
      </c>
      <c r="Q158" s="78" t="s">
        <v>176</v>
      </c>
      <c r="R158" s="68" t="str">
        <f t="shared" si="15"/>
        <v/>
      </c>
      <c r="S158" s="68" t="str">
        <f t="shared" si="16"/>
        <v/>
      </c>
      <c r="T158" s="68" t="str">
        <f t="shared" si="17"/>
        <v/>
      </c>
      <c r="W158" s="68">
        <f>IFERROR(CHP_CapBnd!I359/1000,"")</f>
        <v>0</v>
      </c>
      <c r="X158" s="68">
        <f>IFERROR(CHP_CapBnd!J359/1000,"")</f>
        <v>0</v>
      </c>
      <c r="Y158" s="68">
        <f>IFERROR(CHP_CapBnd!K359/1000,"")</f>
        <v>0</v>
      </c>
      <c r="AA158" s="68">
        <f t="shared" si="18"/>
        <v>0</v>
      </c>
      <c r="AB158" s="68">
        <f t="shared" si="19"/>
        <v>0</v>
      </c>
      <c r="AC158" s="68">
        <f t="shared" si="20"/>
        <v>0</v>
      </c>
    </row>
    <row r="159" spans="1:29">
      <c r="A159" s="76"/>
      <c r="B159" t="str">
        <f>CHP_PASTI!F360</f>
        <v>MT</v>
      </c>
      <c r="C159" t="str">
        <f>CHP_PASTI!G360</f>
        <v>PASTI</v>
      </c>
      <c r="D159" t="str">
        <f>CHP_PASTI!H360</f>
        <v>ECHP_naturalgas_thermal</v>
      </c>
      <c r="E159" s="78">
        <v>1</v>
      </c>
      <c r="F159" s="68" t="str">
        <f>IFERROR(CHP_PASTI!I360/1000,"")</f>
        <v/>
      </c>
      <c r="G159" s="68" t="str">
        <f>IFERROR(CHP_PASTI!J360/1000,"")</f>
        <v/>
      </c>
      <c r="H159" s="68" t="str">
        <f>IFERROR(CHP_PASTI!K360/1000,"")</f>
        <v/>
      </c>
      <c r="I159" s="68" t="str">
        <f>IFERROR(CHP_PASTI!L360/1000,"")</f>
        <v/>
      </c>
      <c r="J159" s="68" t="str">
        <f>IFERROR(CHP_PASTI!M360/1000,"")</f>
        <v/>
      </c>
      <c r="K159" s="68" t="str">
        <f>IFERROR(CHP_PASTI!N360/1000,"")</f>
        <v/>
      </c>
      <c r="L159" s="68" t="str">
        <f>IFERROR(CHP_PASTI!O360/1000,"")</f>
        <v/>
      </c>
      <c r="N159" t="str">
        <f>CHP_CapBnd!F360</f>
        <v>MT</v>
      </c>
      <c r="O159" t="str">
        <f>CHP_CapBnd!G360</f>
        <v>CAP_BND</v>
      </c>
      <c r="P159" t="str">
        <f>CHP_CapBnd!H360</f>
        <v>ECHP_naturalgas_thermal</v>
      </c>
      <c r="Q159" s="78" t="s">
        <v>176</v>
      </c>
      <c r="R159" s="68" t="str">
        <f t="shared" si="15"/>
        <v/>
      </c>
      <c r="S159" s="68" t="str">
        <f t="shared" si="16"/>
        <v/>
      </c>
      <c r="T159" s="68" t="str">
        <f t="shared" si="17"/>
        <v/>
      </c>
      <c r="W159" s="68">
        <f>IFERROR(CHP_CapBnd!I360/1000,"")</f>
        <v>0</v>
      </c>
      <c r="X159" s="68">
        <f>IFERROR(CHP_CapBnd!J360/1000,"")</f>
        <v>0</v>
      </c>
      <c r="Y159" s="68">
        <f>IFERROR(CHP_CapBnd!K360/1000,"")</f>
        <v>0</v>
      </c>
      <c r="AA159" s="68">
        <f t="shared" si="18"/>
        <v>0</v>
      </c>
      <c r="AB159" s="68">
        <f t="shared" si="19"/>
        <v>0</v>
      </c>
      <c r="AC159" s="68">
        <f t="shared" si="20"/>
        <v>0</v>
      </c>
    </row>
    <row r="160" spans="1:29">
      <c r="A160" s="76"/>
      <c r="B160" t="str">
        <f>CHP_PASTI!F364</f>
        <v>MT</v>
      </c>
      <c r="C160" t="str">
        <f>CHP_PASTI!G364</f>
        <v>PASTI</v>
      </c>
      <c r="D160" t="str">
        <f>CHP_PASTI!H364</f>
        <v>ECHP_LFO_thermal</v>
      </c>
      <c r="E160" s="78">
        <v>1</v>
      </c>
      <c r="F160" s="68" t="str">
        <f>IFERROR(CHP_PASTI!I364/1000,"")</f>
        <v/>
      </c>
      <c r="G160" s="68" t="str">
        <f>IFERROR(CHP_PASTI!J364/1000,"")</f>
        <v/>
      </c>
      <c r="H160" s="68" t="str">
        <f>IFERROR(CHP_PASTI!K364/1000,"")</f>
        <v/>
      </c>
      <c r="I160" s="68" t="str">
        <f>IFERROR(CHP_PASTI!L364/1000,"")</f>
        <v/>
      </c>
      <c r="J160" s="68" t="str">
        <f>IFERROR(CHP_PASTI!M364/1000,"")</f>
        <v/>
      </c>
      <c r="K160" s="68" t="str">
        <f>IFERROR(CHP_PASTI!N364/1000,"")</f>
        <v/>
      </c>
      <c r="L160" s="68" t="str">
        <f>IFERROR(CHP_PASTI!O364/1000,"")</f>
        <v/>
      </c>
      <c r="N160" t="str">
        <f>CHP_CapBnd!F364</f>
        <v>MT</v>
      </c>
      <c r="O160" t="str">
        <f>CHP_CapBnd!G364</f>
        <v>CAP_BND</v>
      </c>
      <c r="P160" t="str">
        <f>CHP_CapBnd!H364</f>
        <v>ECHP_LFO_thermal</v>
      </c>
      <c r="Q160" s="78" t="s">
        <v>176</v>
      </c>
      <c r="R160" s="68" t="str">
        <f t="shared" si="15"/>
        <v/>
      </c>
      <c r="S160" s="68" t="str">
        <f t="shared" si="16"/>
        <v/>
      </c>
      <c r="T160" s="68" t="str">
        <f t="shared" si="17"/>
        <v/>
      </c>
      <c r="W160" s="68">
        <f>IFERROR(CHP_CapBnd!I364/1000,"")</f>
        <v>0</v>
      </c>
      <c r="X160" s="68">
        <f>IFERROR(CHP_CapBnd!J364/1000,"")</f>
        <v>0</v>
      </c>
      <c r="Y160" s="68">
        <f>IFERROR(CHP_CapBnd!K364/1000,"")</f>
        <v>0</v>
      </c>
      <c r="AA160" s="68">
        <f t="shared" si="18"/>
        <v>0</v>
      </c>
      <c r="AB160" s="68">
        <f t="shared" si="19"/>
        <v>0</v>
      </c>
      <c r="AC160" s="68">
        <f t="shared" si="20"/>
        <v>0</v>
      </c>
    </row>
    <row r="161" spans="1:29">
      <c r="A161" s="76"/>
      <c r="B161" t="str">
        <f>CHP_PASTI!F365</f>
        <v>MT</v>
      </c>
      <c r="C161" t="str">
        <f>CHP_PASTI!G365</f>
        <v>PASTI</v>
      </c>
      <c r="D161" t="str">
        <f>CHP_PASTI!H365</f>
        <v>ECHP_HFO_thermal</v>
      </c>
      <c r="E161" s="78">
        <v>1</v>
      </c>
      <c r="F161" s="68" t="str">
        <f>IFERROR(CHP_PASTI!I365/1000,"")</f>
        <v/>
      </c>
      <c r="G161" s="68" t="str">
        <f>IFERROR(CHP_PASTI!J365/1000,"")</f>
        <v/>
      </c>
      <c r="H161" s="68" t="str">
        <f>IFERROR(CHP_PASTI!K365/1000,"")</f>
        <v/>
      </c>
      <c r="I161" s="68" t="str">
        <f>IFERROR(CHP_PASTI!L365/1000,"")</f>
        <v/>
      </c>
      <c r="J161" s="68" t="str">
        <f>IFERROR(CHP_PASTI!M365/1000,"")</f>
        <v/>
      </c>
      <c r="K161" s="68" t="str">
        <f>IFERROR(CHP_PASTI!N365/1000,"")</f>
        <v/>
      </c>
      <c r="L161" s="68" t="str">
        <f>IFERROR(CHP_PASTI!O365/1000,"")</f>
        <v/>
      </c>
      <c r="N161" t="str">
        <f>CHP_CapBnd!F365</f>
        <v>MT</v>
      </c>
      <c r="O161" t="str">
        <f>CHP_CapBnd!G365</f>
        <v>CAP_BND</v>
      </c>
      <c r="P161" t="str">
        <f>CHP_CapBnd!H365</f>
        <v>ECHP_HFO_thermal</v>
      </c>
      <c r="Q161" s="78" t="s">
        <v>176</v>
      </c>
      <c r="R161" s="68" t="str">
        <f t="shared" si="15"/>
        <v/>
      </c>
      <c r="S161" s="68" t="str">
        <f t="shared" si="16"/>
        <v/>
      </c>
      <c r="T161" s="68" t="str">
        <f t="shared" si="17"/>
        <v/>
      </c>
      <c r="W161" s="68">
        <f>IFERROR(CHP_CapBnd!I365/1000,"")</f>
        <v>0</v>
      </c>
      <c r="X161" s="68">
        <f>IFERROR(CHP_CapBnd!J365/1000,"")</f>
        <v>0</v>
      </c>
      <c r="Y161" s="68">
        <f>IFERROR(CHP_CapBnd!K365/1000,"")</f>
        <v>0</v>
      </c>
      <c r="AA161" s="68">
        <f t="shared" si="18"/>
        <v>0</v>
      </c>
      <c r="AB161" s="68">
        <f t="shared" si="19"/>
        <v>0</v>
      </c>
      <c r="AC161" s="68">
        <f t="shared" si="20"/>
        <v>0</v>
      </c>
    </row>
    <row r="162" spans="1:29">
      <c r="A162" s="76"/>
      <c r="B162" t="str">
        <f>CHP_PASTI!F366</f>
        <v>MT</v>
      </c>
      <c r="C162" t="str">
        <f>CHP_PASTI!G366</f>
        <v>PASTI</v>
      </c>
      <c r="D162" t="str">
        <f>CHP_PASTI!H366</f>
        <v>ECHP_biomass_thermal</v>
      </c>
      <c r="E162" s="78">
        <v>1</v>
      </c>
      <c r="F162" s="68" t="str">
        <f>IFERROR(CHP_PASTI!I366/1000,"")</f>
        <v/>
      </c>
      <c r="G162" s="68" t="str">
        <f>IFERROR(CHP_PASTI!J366/1000,"")</f>
        <v/>
      </c>
      <c r="H162" s="68" t="str">
        <f>IFERROR(CHP_PASTI!K366/1000,"")</f>
        <v/>
      </c>
      <c r="I162" s="68" t="str">
        <f>IFERROR(CHP_PASTI!L366/1000,"")</f>
        <v/>
      </c>
      <c r="J162" s="68" t="str">
        <f>IFERROR(CHP_PASTI!M366/1000,"")</f>
        <v/>
      </c>
      <c r="K162" s="68" t="str">
        <f>IFERROR(CHP_PASTI!N366/1000,"")</f>
        <v/>
      </c>
      <c r="L162" s="68" t="str">
        <f>IFERROR(CHP_PASTI!O366/1000,"")</f>
        <v/>
      </c>
      <c r="N162" t="str">
        <f>CHP_CapBnd!F366</f>
        <v>MT</v>
      </c>
      <c r="O162" t="str">
        <f>CHP_CapBnd!G366</f>
        <v>CAP_BND</v>
      </c>
      <c r="P162" t="str">
        <f>CHP_CapBnd!H366</f>
        <v>ECHP_biomass_thermal</v>
      </c>
      <c r="Q162" s="78" t="s">
        <v>176</v>
      </c>
      <c r="R162" s="68" t="str">
        <f t="shared" si="15"/>
        <v/>
      </c>
      <c r="S162" s="68" t="str">
        <f t="shared" si="16"/>
        <v/>
      </c>
      <c r="T162" s="68" t="str">
        <f t="shared" si="17"/>
        <v/>
      </c>
      <c r="W162" s="68">
        <f>IFERROR(CHP_CapBnd!I366/1000,"")</f>
        <v>0</v>
      </c>
      <c r="X162" s="68">
        <f>IFERROR(CHP_CapBnd!J366/1000,"")</f>
        <v>0</v>
      </c>
      <c r="Y162" s="68">
        <f>IFERROR(CHP_CapBnd!K366/1000,"")</f>
        <v>0</v>
      </c>
      <c r="AA162" s="68">
        <f t="shared" si="18"/>
        <v>0</v>
      </c>
      <c r="AB162" s="68">
        <f t="shared" si="19"/>
        <v>0</v>
      </c>
      <c r="AC162" s="68">
        <f t="shared" si="20"/>
        <v>0</v>
      </c>
    </row>
    <row r="163" spans="1:29">
      <c r="A163" s="76"/>
      <c r="B163" t="str">
        <f>CHP_PASTI!F368</f>
        <v>NL</v>
      </c>
      <c r="C163" t="str">
        <f>CHP_PASTI!G368</f>
        <v>PASTI</v>
      </c>
      <c r="D163" t="str">
        <f>CHP_PASTI!H368</f>
        <v>ECHP_coal_thermal</v>
      </c>
      <c r="E163" s="78">
        <v>1</v>
      </c>
      <c r="F163" s="68">
        <f>IFERROR(CHP_PASTI!I368/1000,"")</f>
        <v>0.36762499999999998</v>
      </c>
      <c r="G163" s="68">
        <f>IFERROR(CHP_PASTI!J368/1000,"")</f>
        <v>0.36762499999999998</v>
      </c>
      <c r="H163" s="68">
        <f>IFERROR(CHP_PASTI!K368/1000,"")</f>
        <v>0.36762499999999998</v>
      </c>
      <c r="I163" s="68">
        <f>IFERROR(CHP_PASTI!L368/1000,"")</f>
        <v>0.36762499999999998</v>
      </c>
      <c r="J163" s="68" t="str">
        <f>IFERROR(CHP_PASTI!M368/1000,"")</f>
        <v/>
      </c>
      <c r="K163" s="68" t="str">
        <f>IFERROR(CHP_PASTI!N368/1000,"")</f>
        <v/>
      </c>
      <c r="L163" s="68" t="str">
        <f>IFERROR(CHP_PASTI!O368/1000,"")</f>
        <v/>
      </c>
      <c r="N163" t="str">
        <f>CHP_CapBnd!F368</f>
        <v>NL</v>
      </c>
      <c r="O163" t="str">
        <f>CHP_CapBnd!G368</f>
        <v>CAP_BND</v>
      </c>
      <c r="P163" t="str">
        <f>CHP_CapBnd!H368</f>
        <v>ECHP_coal_thermal</v>
      </c>
      <c r="Q163" s="78" t="s">
        <v>176</v>
      </c>
      <c r="R163" s="68">
        <f t="shared" si="15"/>
        <v>1.2474000000000001</v>
      </c>
      <c r="S163" s="68">
        <f t="shared" si="16"/>
        <v>1.2474000000000001</v>
      </c>
      <c r="T163" s="68">
        <f t="shared" si="17"/>
        <v>0</v>
      </c>
      <c r="W163" s="68">
        <f>IFERROR(CHP_CapBnd!I368/1000,"")</f>
        <v>1.2474000000000001</v>
      </c>
      <c r="X163" s="68">
        <f>IFERROR(CHP_CapBnd!J368/1000,"")</f>
        <v>1.2474000000000001</v>
      </c>
      <c r="Y163" s="68">
        <f>IFERROR(CHP_CapBnd!K368/1000,"")</f>
        <v>0</v>
      </c>
      <c r="AA163" s="68">
        <f t="shared" si="18"/>
        <v>0.22309999999999985</v>
      </c>
      <c r="AB163" s="68">
        <f t="shared" si="19"/>
        <v>0.22309999999999985</v>
      </c>
      <c r="AC163" s="68">
        <f t="shared" si="20"/>
        <v>1.4704999999999999</v>
      </c>
    </row>
    <row r="164" spans="1:29">
      <c r="A164" s="76"/>
      <c r="B164" t="str">
        <f>CHP_PASTI!F372</f>
        <v>NL</v>
      </c>
      <c r="C164" t="str">
        <f>CHP_PASTI!G372</f>
        <v>PASTI</v>
      </c>
      <c r="D164" t="str">
        <f>CHP_PASTI!H372</f>
        <v>ECHP_lignite_thermal</v>
      </c>
      <c r="E164" s="78">
        <v>1</v>
      </c>
      <c r="F164" s="68" t="str">
        <f>IFERROR(CHP_PASTI!I372/1000,"")</f>
        <v/>
      </c>
      <c r="G164" s="68" t="str">
        <f>IFERROR(CHP_PASTI!J372/1000,"")</f>
        <v/>
      </c>
      <c r="H164" s="68" t="str">
        <f>IFERROR(CHP_PASTI!K372/1000,"")</f>
        <v/>
      </c>
      <c r="I164" s="68" t="str">
        <f>IFERROR(CHP_PASTI!L372/1000,"")</f>
        <v/>
      </c>
      <c r="J164" s="68" t="str">
        <f>IFERROR(CHP_PASTI!M372/1000,"")</f>
        <v/>
      </c>
      <c r="K164" s="68" t="str">
        <f>IFERROR(CHP_PASTI!N372/1000,"")</f>
        <v/>
      </c>
      <c r="L164" s="68" t="str">
        <f>IFERROR(CHP_PASTI!O372/1000,"")</f>
        <v/>
      </c>
      <c r="N164" t="str">
        <f>CHP_CapBnd!F372</f>
        <v>NL</v>
      </c>
      <c r="O164" t="str">
        <f>CHP_CapBnd!G372</f>
        <v>CAP_BND</v>
      </c>
      <c r="P164" t="str">
        <f>CHP_CapBnd!H372</f>
        <v>ECHP_lignite_thermal</v>
      </c>
      <c r="Q164" s="78" t="s">
        <v>176</v>
      </c>
      <c r="R164" s="68" t="str">
        <f t="shared" si="15"/>
        <v/>
      </c>
      <c r="S164" s="68" t="str">
        <f t="shared" si="16"/>
        <v/>
      </c>
      <c r="T164" s="68" t="str">
        <f t="shared" si="17"/>
        <v/>
      </c>
      <c r="W164" s="68">
        <f>IFERROR(CHP_CapBnd!I372/1000,"")</f>
        <v>0</v>
      </c>
      <c r="X164" s="68">
        <f>IFERROR(CHP_CapBnd!J372/1000,"")</f>
        <v>0</v>
      </c>
      <c r="Y164" s="68">
        <f>IFERROR(CHP_CapBnd!K372/1000,"")</f>
        <v>0</v>
      </c>
      <c r="AA164" s="68">
        <f t="shared" si="18"/>
        <v>0</v>
      </c>
      <c r="AB164" s="68">
        <f t="shared" si="19"/>
        <v>0</v>
      </c>
      <c r="AC164" s="68">
        <f t="shared" si="20"/>
        <v>0</v>
      </c>
    </row>
    <row r="165" spans="1:29">
      <c r="A165" s="76"/>
      <c r="B165" t="str">
        <f>CHP_PASTI!F376</f>
        <v>NL</v>
      </c>
      <c r="C165" t="str">
        <f>CHP_PASTI!G376</f>
        <v>PASTI</v>
      </c>
      <c r="D165" t="str">
        <f>CHP_PASTI!H376</f>
        <v>ECHP_naturalgas_CCGT</v>
      </c>
      <c r="E165" s="78">
        <v>1</v>
      </c>
      <c r="F165" s="68">
        <f>IFERROR(CHP_PASTI!I376/1000,"")</f>
        <v>1.1007499999999999</v>
      </c>
      <c r="G165" s="68">
        <f>IFERROR(CHP_PASTI!J376/1000,"")</f>
        <v>1.1007499999999999</v>
      </c>
      <c r="H165" s="68">
        <f>IFERROR(CHP_PASTI!K376/1000,"")</f>
        <v>1.1007499999999999</v>
      </c>
      <c r="I165" s="68">
        <f>IFERROR(CHP_PASTI!L376/1000,"")</f>
        <v>1.1007499999999999</v>
      </c>
      <c r="J165" s="68">
        <f>IFERROR(CHP_PASTI!M376/1000,"")</f>
        <v>0.90710000000000002</v>
      </c>
      <c r="K165" s="68">
        <f>IFERROR(CHP_PASTI!N376/1000,"")</f>
        <v>0.435</v>
      </c>
      <c r="L165" s="68">
        <f>IFERROR(CHP_PASTI!O376/1000,"")</f>
        <v>0.8</v>
      </c>
      <c r="N165" t="str">
        <f>CHP_CapBnd!F376</f>
        <v>NL</v>
      </c>
      <c r="O165" t="str">
        <f>CHP_CapBnd!G376</f>
        <v>CAP_BND</v>
      </c>
      <c r="P165" t="str">
        <f>CHP_CapBnd!H376</f>
        <v>ECHP_naturalgas_CCGT</v>
      </c>
      <c r="Q165" s="78" t="s">
        <v>176</v>
      </c>
      <c r="R165" s="68">
        <f t="shared" si="15"/>
        <v>4.859</v>
      </c>
      <c r="S165" s="68">
        <f t="shared" si="16"/>
        <v>4.9690000000000003</v>
      </c>
      <c r="T165" s="68">
        <f t="shared" si="17"/>
        <v>5.6189999999999998</v>
      </c>
      <c r="W165" s="68">
        <f>IFERROR(CHP_CapBnd!I376/1000,"")</f>
        <v>4.859</v>
      </c>
      <c r="X165" s="68">
        <f>IFERROR(CHP_CapBnd!J376/1000,"")</f>
        <v>4.9690000000000003</v>
      </c>
      <c r="Y165" s="68">
        <f>IFERROR(CHP_CapBnd!K376/1000,"")</f>
        <v>5.6189999999999998</v>
      </c>
      <c r="AA165" s="68">
        <f t="shared" si="18"/>
        <v>0.45109999999999939</v>
      </c>
      <c r="AB165" s="68">
        <f t="shared" si="19"/>
        <v>0.77609999999999868</v>
      </c>
      <c r="AC165" s="68">
        <f t="shared" si="20"/>
        <v>0.92609999999999904</v>
      </c>
    </row>
    <row r="166" spans="1:29">
      <c r="A166" s="76"/>
      <c r="B166" t="str">
        <f>CHP_PASTI!F377</f>
        <v>NL</v>
      </c>
      <c r="C166" t="str">
        <f>CHP_PASTI!G377</f>
        <v>PASTI</v>
      </c>
      <c r="D166" t="str">
        <f>CHP_PASTI!H377</f>
        <v>ECHP_naturalgas_OCGT</v>
      </c>
      <c r="E166" s="78">
        <v>1</v>
      </c>
      <c r="F166" s="68">
        <f>IFERROR(CHP_PASTI!I377/1000,"")</f>
        <v>0.39419712499999998</v>
      </c>
      <c r="G166" s="68">
        <f>IFERROR(CHP_PASTI!J377/1000,"")</f>
        <v>0.39419712499999998</v>
      </c>
      <c r="H166" s="68">
        <f>IFERROR(CHP_PASTI!K377/1000,"")</f>
        <v>0.39419712499999998</v>
      </c>
      <c r="I166" s="68">
        <f>IFERROR(CHP_PASTI!L377/1000,"")</f>
        <v>0.39419712499999998</v>
      </c>
      <c r="J166" s="68">
        <f>IFERROR(CHP_PASTI!M377/1000,"")</f>
        <v>0.44670000000000004</v>
      </c>
      <c r="K166" s="68" t="str">
        <f>IFERROR(CHP_PASTI!N377/1000,"")</f>
        <v/>
      </c>
      <c r="L166" s="68" t="str">
        <f>IFERROR(CHP_PASTI!O377/1000,"")</f>
        <v/>
      </c>
      <c r="N166" t="str">
        <f>CHP_CapBnd!F377</f>
        <v>NL</v>
      </c>
      <c r="O166" t="str">
        <f>CHP_CapBnd!G377</f>
        <v>CAP_BND</v>
      </c>
      <c r="P166" t="str">
        <f>CHP_CapBnd!H377</f>
        <v>ECHP_naturalgas_OCGT</v>
      </c>
      <c r="Q166" s="78" t="s">
        <v>176</v>
      </c>
      <c r="R166" s="68">
        <f t="shared" si="15"/>
        <v>1.5698084999999999</v>
      </c>
      <c r="S166" s="68">
        <f t="shared" si="16"/>
        <v>1.3477884999999998</v>
      </c>
      <c r="T166" s="68">
        <f t="shared" si="17"/>
        <v>0.85927850000000006</v>
      </c>
      <c r="W166" s="68">
        <f>IFERROR(CHP_CapBnd!I377/1000,"")</f>
        <v>1.5698084999999999</v>
      </c>
      <c r="X166" s="68">
        <f>IFERROR(CHP_CapBnd!J377/1000,"")</f>
        <v>1.3477884999999998</v>
      </c>
      <c r="Y166" s="68">
        <f>IFERROR(CHP_CapBnd!K377/1000,"")</f>
        <v>0.85927850000000006</v>
      </c>
      <c r="AA166" s="68">
        <f t="shared" si="18"/>
        <v>0.45368000000000008</v>
      </c>
      <c r="AB166" s="68">
        <f t="shared" si="19"/>
        <v>0.67570000000000019</v>
      </c>
      <c r="AC166" s="68">
        <f t="shared" si="20"/>
        <v>1.16421</v>
      </c>
    </row>
    <row r="167" spans="1:29">
      <c r="A167" s="76"/>
      <c r="B167" t="str">
        <f>CHP_PASTI!F378</f>
        <v>NL</v>
      </c>
      <c r="C167" t="str">
        <f>CHP_PASTI!G378</f>
        <v>PASTI</v>
      </c>
      <c r="D167" t="str">
        <f>CHP_PASTI!H378</f>
        <v>ECHP_naturalgas_thermal</v>
      </c>
      <c r="E167" s="78">
        <v>1</v>
      </c>
      <c r="F167" s="68">
        <f>IFERROR(CHP_PASTI!I378/1000,"")</f>
        <v>0.17686250000000001</v>
      </c>
      <c r="G167" s="68">
        <f>IFERROR(CHP_PASTI!J378/1000,"")</f>
        <v>0.17686250000000001</v>
      </c>
      <c r="H167" s="68">
        <f>IFERROR(CHP_PASTI!K378/1000,"")</f>
        <v>0.17686250000000001</v>
      </c>
      <c r="I167" s="68">
        <f>IFERROR(CHP_PASTI!L378/1000,"")</f>
        <v>0.17686250000000001</v>
      </c>
      <c r="J167" s="68">
        <f>IFERROR(CHP_PASTI!M378/1000,"")</f>
        <v>0.12</v>
      </c>
      <c r="K167" s="68" t="str">
        <f>IFERROR(CHP_PASTI!N378/1000,"")</f>
        <v/>
      </c>
      <c r="L167" s="68" t="str">
        <f>IFERROR(CHP_PASTI!O378/1000,"")</f>
        <v/>
      </c>
      <c r="N167" t="str">
        <f>CHP_CapBnd!F378</f>
        <v>NL</v>
      </c>
      <c r="O167" t="str">
        <f>CHP_CapBnd!G378</f>
        <v>CAP_BND</v>
      </c>
      <c r="P167" t="str">
        <f>CHP_CapBnd!H378</f>
        <v>ECHP_naturalgas_thermal</v>
      </c>
      <c r="Q167" s="78" t="s">
        <v>176</v>
      </c>
      <c r="R167" s="68">
        <f t="shared" si="15"/>
        <v>0.72175</v>
      </c>
      <c r="S167" s="68">
        <f t="shared" si="16"/>
        <v>0.58145000000000002</v>
      </c>
      <c r="T167" s="68">
        <f t="shared" si="17"/>
        <v>0.41555000000000009</v>
      </c>
      <c r="W167" s="68">
        <f>IFERROR(CHP_CapBnd!I378/1000,"")</f>
        <v>0.72175</v>
      </c>
      <c r="X167" s="68">
        <f>IFERROR(CHP_CapBnd!J378/1000,"")</f>
        <v>0.58145000000000002</v>
      </c>
      <c r="Y167" s="68">
        <f>IFERROR(CHP_CapBnd!K378/1000,"")</f>
        <v>0.41555000000000009</v>
      </c>
      <c r="AA167" s="68">
        <f t="shared" si="18"/>
        <v>0.10570000000000002</v>
      </c>
      <c r="AB167" s="68">
        <f t="shared" si="19"/>
        <v>0.246</v>
      </c>
      <c r="AC167" s="68">
        <f t="shared" si="20"/>
        <v>0.41189999999999993</v>
      </c>
    </row>
    <row r="168" spans="1:29">
      <c r="A168" s="76"/>
      <c r="B168" t="str">
        <f>CHP_PASTI!F382</f>
        <v>NL</v>
      </c>
      <c r="C168" t="str">
        <f>CHP_PASTI!G382</f>
        <v>PASTI</v>
      </c>
      <c r="D168" t="str">
        <f>CHP_PASTI!H382</f>
        <v>ECHP_LFO_thermal</v>
      </c>
      <c r="E168" s="78">
        <v>1</v>
      </c>
      <c r="F168" s="68">
        <f>IFERROR(CHP_PASTI!I382/1000,"")</f>
        <v>5.2511749999999996E-2</v>
      </c>
      <c r="G168" s="68">
        <f>IFERROR(CHP_PASTI!J382/1000,"")</f>
        <v>5.2511749999999996E-2</v>
      </c>
      <c r="H168" s="68">
        <f>IFERROR(CHP_PASTI!K382/1000,"")</f>
        <v>5.2511749999999996E-2</v>
      </c>
      <c r="I168" s="68">
        <f>IFERROR(CHP_PASTI!L382/1000,"")</f>
        <v>5.2511749999999996E-2</v>
      </c>
      <c r="J168" s="68" t="str">
        <f>IFERROR(CHP_PASTI!M382/1000,"")</f>
        <v/>
      </c>
      <c r="K168" s="68" t="str">
        <f>IFERROR(CHP_PASTI!N382/1000,"")</f>
        <v/>
      </c>
      <c r="L168" s="68" t="str">
        <f>IFERROR(CHP_PASTI!O382/1000,"")</f>
        <v/>
      </c>
      <c r="N168" t="str">
        <f>CHP_CapBnd!F382</f>
        <v>NL</v>
      </c>
      <c r="O168" t="str">
        <f>CHP_CapBnd!G382</f>
        <v>CAP_BND</v>
      </c>
      <c r="P168" t="str">
        <f>CHP_CapBnd!H382</f>
        <v>ECHP_LFO_thermal</v>
      </c>
      <c r="Q168" s="78" t="s">
        <v>176</v>
      </c>
      <c r="R168" s="68">
        <f t="shared" si="15"/>
        <v>0.12157499999999999</v>
      </c>
      <c r="S168" s="68">
        <f t="shared" si="16"/>
        <v>1.7195000000000002E-2</v>
      </c>
      <c r="T168" s="68">
        <f t="shared" si="17"/>
        <v>0</v>
      </c>
      <c r="W168" s="68">
        <f>IFERROR(CHP_CapBnd!I382/1000,"")</f>
        <v>0.12157499999999999</v>
      </c>
      <c r="X168" s="68">
        <f>IFERROR(CHP_CapBnd!J382/1000,"")</f>
        <v>1.7195000000000002E-2</v>
      </c>
      <c r="Y168" s="68">
        <f>IFERROR(CHP_CapBnd!K382/1000,"")</f>
        <v>0</v>
      </c>
      <c r="AA168" s="68">
        <f t="shared" si="18"/>
        <v>8.8471999999999995E-2</v>
      </c>
      <c r="AB168" s="68">
        <f t="shared" si="19"/>
        <v>0.19285199999999997</v>
      </c>
      <c r="AC168" s="68">
        <f t="shared" si="20"/>
        <v>0.21004699999999998</v>
      </c>
    </row>
    <row r="169" spans="1:29">
      <c r="A169" s="76"/>
      <c r="B169" t="str">
        <f>CHP_PASTI!F383</f>
        <v>NL</v>
      </c>
      <c r="C169" t="str">
        <f>CHP_PASTI!G383</f>
        <v>PASTI</v>
      </c>
      <c r="D169" t="str">
        <f>CHP_PASTI!H383</f>
        <v>ECHP_HFO_thermal</v>
      </c>
      <c r="E169" s="78">
        <v>1</v>
      </c>
      <c r="F169" s="68">
        <f>IFERROR(CHP_PASTI!I383/1000,"")</f>
        <v>3.477499999999998E-2</v>
      </c>
      <c r="G169" s="68">
        <f>IFERROR(CHP_PASTI!J383/1000,"")</f>
        <v>3.477499999999998E-2</v>
      </c>
      <c r="H169" s="68">
        <f>IFERROR(CHP_PASTI!K383/1000,"")</f>
        <v>3.477499999999998E-2</v>
      </c>
      <c r="I169" s="68">
        <f>IFERROR(CHP_PASTI!L383/1000,"")</f>
        <v>3.477499999999998E-2</v>
      </c>
      <c r="J169" s="68" t="str">
        <f>IFERROR(CHP_PASTI!M383/1000,"")</f>
        <v/>
      </c>
      <c r="K169" s="68" t="str">
        <f>IFERROR(CHP_PASTI!N383/1000,"")</f>
        <v/>
      </c>
      <c r="L169" s="68" t="str">
        <f>IFERROR(CHP_PASTI!O383/1000,"")</f>
        <v/>
      </c>
      <c r="N169" t="str">
        <f>CHP_CapBnd!F383</f>
        <v>NL</v>
      </c>
      <c r="O169" t="str">
        <f>CHP_CapBnd!G383</f>
        <v>CAP_BND</v>
      </c>
      <c r="P169" t="str">
        <f>CHP_CapBnd!H383</f>
        <v>ECHP_HFO_thermal</v>
      </c>
      <c r="Q169" s="78" t="s">
        <v>176</v>
      </c>
      <c r="R169" s="68">
        <f t="shared" si="15"/>
        <v>2.0800000000000006E-2</v>
      </c>
      <c r="S169" s="68">
        <f t="shared" si="16"/>
        <v>0</v>
      </c>
      <c r="T169" s="68">
        <f t="shared" si="17"/>
        <v>0</v>
      </c>
      <c r="W169" s="68">
        <f>IFERROR(CHP_CapBnd!I383/1000,"")</f>
        <v>2.0800000000000006E-2</v>
      </c>
      <c r="X169" s="68">
        <f>IFERROR(CHP_CapBnd!J383/1000,"")</f>
        <v>0</v>
      </c>
      <c r="Y169" s="68">
        <f>IFERROR(CHP_CapBnd!K383/1000,"")</f>
        <v>0</v>
      </c>
      <c r="AA169" s="68">
        <f t="shared" si="18"/>
        <v>0.11829999999999991</v>
      </c>
      <c r="AB169" s="68">
        <f t="shared" si="19"/>
        <v>0.13909999999999992</v>
      </c>
      <c r="AC169" s="68">
        <f t="shared" si="20"/>
        <v>0.13909999999999992</v>
      </c>
    </row>
    <row r="170" spans="1:29">
      <c r="A170" s="76"/>
      <c r="B170" t="str">
        <f>CHP_PASTI!F384</f>
        <v>NL</v>
      </c>
      <c r="C170" t="str">
        <f>CHP_PASTI!G384</f>
        <v>PASTI</v>
      </c>
      <c r="D170" t="str">
        <f>CHP_PASTI!H384</f>
        <v>ECHP_biomass_thermal</v>
      </c>
      <c r="E170" s="78">
        <v>1</v>
      </c>
      <c r="F170" s="68">
        <f>IFERROR(CHP_PASTI!I384/1000,"")</f>
        <v>0.17393749999999999</v>
      </c>
      <c r="G170" s="68">
        <f>IFERROR(CHP_PASTI!J384/1000,"")</f>
        <v>0.17393749999999999</v>
      </c>
      <c r="H170" s="68">
        <f>IFERROR(CHP_PASTI!K384/1000,"")</f>
        <v>0.17393749999999999</v>
      </c>
      <c r="I170" s="68">
        <f>IFERROR(CHP_PASTI!L384/1000,"")</f>
        <v>0.17393749999999999</v>
      </c>
      <c r="J170" s="68">
        <f>IFERROR(CHP_PASTI!M384/1000,"")</f>
        <v>0.1167</v>
      </c>
      <c r="K170" s="68">
        <f>IFERROR(CHP_PASTI!N384/1000,"")</f>
        <v>9.2299999999999993E-2</v>
      </c>
      <c r="L170" s="68" t="str">
        <f>IFERROR(CHP_PASTI!O384/1000,"")</f>
        <v/>
      </c>
      <c r="N170" t="str">
        <f>CHP_CapBnd!F384</f>
        <v>NL</v>
      </c>
      <c r="O170" t="str">
        <f>CHP_CapBnd!G384</f>
        <v>CAP_BND</v>
      </c>
      <c r="P170" t="str">
        <f>CHP_CapBnd!H384</f>
        <v>ECHP_biomass_thermal</v>
      </c>
      <c r="Q170" s="78" t="s">
        <v>176</v>
      </c>
      <c r="R170" s="68" t="str">
        <f t="shared" si="15"/>
        <v/>
      </c>
      <c r="S170" s="68" t="str">
        <f t="shared" si="16"/>
        <v/>
      </c>
      <c r="T170" s="68" t="str">
        <f t="shared" si="17"/>
        <v/>
      </c>
      <c r="W170" s="68">
        <f>IFERROR(CHP_CapBnd!I384/1000,"")</f>
        <v>0.81245000000000001</v>
      </c>
      <c r="X170" s="68">
        <f>IFERROR(CHP_CapBnd!J384/1000,"")</f>
        <v>0.89575000000000005</v>
      </c>
      <c r="Y170" s="68">
        <f>IFERROR(CHP_CapBnd!K384/1000,"")</f>
        <v>0.89575000000000005</v>
      </c>
      <c r="AA170" s="68">
        <f t="shared" si="18"/>
        <v>0</v>
      </c>
      <c r="AB170" s="68">
        <f t="shared" si="19"/>
        <v>8.999999999999897E-3</v>
      </c>
      <c r="AC170" s="68">
        <f t="shared" si="20"/>
        <v>8.999999999999897E-3</v>
      </c>
    </row>
    <row r="171" spans="1:29">
      <c r="A171" s="76"/>
      <c r="B171" t="str">
        <f>CHP_PASTI!F386</f>
        <v>PL</v>
      </c>
      <c r="C171" t="str">
        <f>CHP_PASTI!G386</f>
        <v>PASTI</v>
      </c>
      <c r="D171" t="str">
        <f>CHP_PASTI!H386</f>
        <v>ECHP_coal_thermal</v>
      </c>
      <c r="E171" s="78">
        <v>1</v>
      </c>
      <c r="F171" s="68">
        <f>IFERROR(CHP_PASTI!I386/1000,"")</f>
        <v>3.1279250000000007</v>
      </c>
      <c r="G171" s="68">
        <f>IFERROR(CHP_PASTI!J386/1000,"")</f>
        <v>3.1279250000000007</v>
      </c>
      <c r="H171" s="68">
        <f>IFERROR(CHP_PASTI!K386/1000,"")</f>
        <v>3.1279250000000007</v>
      </c>
      <c r="I171" s="68">
        <f>IFERROR(CHP_PASTI!L386/1000,"")</f>
        <v>3.1279250000000007</v>
      </c>
      <c r="J171" s="68">
        <f>IFERROR(CHP_PASTI!M386/1000,"")</f>
        <v>0.42</v>
      </c>
      <c r="K171" s="68">
        <f>IFERROR(CHP_PASTI!N386/1000,"")</f>
        <v>4.7500000000000001E-2</v>
      </c>
      <c r="L171" s="68" t="str">
        <f>IFERROR(CHP_PASTI!O386/1000,"")</f>
        <v/>
      </c>
      <c r="N171" t="str">
        <f>CHP_CapBnd!F386</f>
        <v>PL</v>
      </c>
      <c r="O171" t="str">
        <f>CHP_CapBnd!G386</f>
        <v>CAP_BND</v>
      </c>
      <c r="P171" t="str">
        <f>CHP_CapBnd!H386</f>
        <v>ECHP_coal_thermal</v>
      </c>
      <c r="Q171" s="78" t="s">
        <v>176</v>
      </c>
      <c r="R171" s="68">
        <f t="shared" si="15"/>
        <v>12.226100000000001</v>
      </c>
      <c r="S171" s="68">
        <f t="shared" si="16"/>
        <v>11.225500000000002</v>
      </c>
      <c r="T171" s="68">
        <f t="shared" si="17"/>
        <v>9.4597999999999995</v>
      </c>
      <c r="W171" s="68">
        <f>IFERROR(CHP_CapBnd!I386/1000,"")</f>
        <v>12.226100000000001</v>
      </c>
      <c r="X171" s="68">
        <f>IFERROR(CHP_CapBnd!J386/1000,"")</f>
        <v>11.225500000000002</v>
      </c>
      <c r="Y171" s="68">
        <f>IFERROR(CHP_CapBnd!K386/1000,"")</f>
        <v>9.4597999999999995</v>
      </c>
      <c r="AA171" s="68">
        <f t="shared" si="18"/>
        <v>0.70560000000000223</v>
      </c>
      <c r="AB171" s="68">
        <f t="shared" si="19"/>
        <v>1.7537000000000003</v>
      </c>
      <c r="AC171" s="68">
        <f t="shared" si="20"/>
        <v>3.5194000000000027</v>
      </c>
    </row>
    <row r="172" spans="1:29">
      <c r="A172" s="76"/>
      <c r="B172" t="str">
        <f>CHP_PASTI!F390</f>
        <v>PL</v>
      </c>
      <c r="C172" t="str">
        <f>CHP_PASTI!G390</f>
        <v>PASTI</v>
      </c>
      <c r="D172" t="str">
        <f>CHP_PASTI!H390</f>
        <v>ECHP_lignite_thermal</v>
      </c>
      <c r="E172" s="78">
        <v>1</v>
      </c>
      <c r="F172" s="68">
        <f>IFERROR(CHP_PASTI!I390/1000,"")</f>
        <v>0.24174999999999999</v>
      </c>
      <c r="G172" s="68">
        <f>IFERROR(CHP_PASTI!J390/1000,"")</f>
        <v>0.24174999999999999</v>
      </c>
      <c r="H172" s="68">
        <f>IFERROR(CHP_PASTI!K390/1000,"")</f>
        <v>0.24174999999999999</v>
      </c>
      <c r="I172" s="68">
        <f>IFERROR(CHP_PASTI!L390/1000,"")</f>
        <v>0.24174999999999999</v>
      </c>
      <c r="J172" s="68" t="str">
        <f>IFERROR(CHP_PASTI!M390/1000,"")</f>
        <v/>
      </c>
      <c r="K172" s="68" t="str">
        <f>IFERROR(CHP_PASTI!N390/1000,"")</f>
        <v/>
      </c>
      <c r="L172" s="68" t="str">
        <f>IFERROR(CHP_PASTI!O390/1000,"")</f>
        <v/>
      </c>
      <c r="N172" t="str">
        <f>CHP_CapBnd!F390</f>
        <v>PL</v>
      </c>
      <c r="O172" t="str">
        <f>CHP_CapBnd!G390</f>
        <v>CAP_BND</v>
      </c>
      <c r="P172" t="str">
        <f>CHP_CapBnd!H390</f>
        <v>ECHP_lignite_thermal</v>
      </c>
      <c r="Q172" s="78" t="s">
        <v>176</v>
      </c>
      <c r="R172" s="68">
        <f t="shared" si="15"/>
        <v>0.71599999999999997</v>
      </c>
      <c r="S172" s="68">
        <f t="shared" si="16"/>
        <v>0.35699999999999998</v>
      </c>
      <c r="T172" s="68">
        <f t="shared" si="17"/>
        <v>0</v>
      </c>
      <c r="W172" s="68">
        <f>IFERROR(CHP_CapBnd!I390/1000,"")</f>
        <v>0.71599999999999997</v>
      </c>
      <c r="X172" s="68">
        <f>IFERROR(CHP_CapBnd!J390/1000,"")</f>
        <v>0.35699999999999998</v>
      </c>
      <c r="Y172" s="68">
        <f>IFERROR(CHP_CapBnd!K390/1000,"")</f>
        <v>0</v>
      </c>
      <c r="AA172" s="68">
        <f t="shared" si="18"/>
        <v>0.251</v>
      </c>
      <c r="AB172" s="68">
        <f t="shared" si="19"/>
        <v>0.61</v>
      </c>
      <c r="AC172" s="68">
        <f t="shared" si="20"/>
        <v>0.96699999999999997</v>
      </c>
    </row>
    <row r="173" spans="1:29">
      <c r="A173" s="76"/>
      <c r="B173" t="str">
        <f>CHP_PASTI!F394</f>
        <v>PL</v>
      </c>
      <c r="C173" t="str">
        <f>CHP_PASTI!G394</f>
        <v>PASTI</v>
      </c>
      <c r="D173" t="str">
        <f>CHP_PASTI!H394</f>
        <v>ECHP_naturalgas_CCGT</v>
      </c>
      <c r="E173" s="78">
        <v>1</v>
      </c>
      <c r="F173" s="68">
        <f>IFERROR(CHP_PASTI!I394/1000,"")</f>
        <v>1.8675000000000001E-2</v>
      </c>
      <c r="G173" s="68">
        <f>IFERROR(CHP_PASTI!J394/1000,"")</f>
        <v>1.8675000000000001E-2</v>
      </c>
      <c r="H173" s="68">
        <f>IFERROR(CHP_PASTI!K394/1000,"")</f>
        <v>1.8675000000000001E-2</v>
      </c>
      <c r="I173" s="68">
        <f>IFERROR(CHP_PASTI!L394/1000,"")</f>
        <v>1.8675000000000001E-2</v>
      </c>
      <c r="J173" s="68">
        <f>IFERROR(CHP_PASTI!M394/1000,"")</f>
        <v>0.62590000000000001</v>
      </c>
      <c r="K173" s="68">
        <f>IFERROR(CHP_PASTI!N394/1000,"")</f>
        <v>0.44832</v>
      </c>
      <c r="L173" s="68">
        <f>IFERROR(CHP_PASTI!O394/1000,"")</f>
        <v>0.44400000000000001</v>
      </c>
      <c r="N173" t="str">
        <f>CHP_CapBnd!F394</f>
        <v>PL</v>
      </c>
      <c r="O173" t="str">
        <f>CHP_CapBnd!G394</f>
        <v>CAP_BND</v>
      </c>
      <c r="P173" t="str">
        <f>CHP_CapBnd!H394</f>
        <v>ECHP_naturalgas_CCGT</v>
      </c>
      <c r="Q173" s="78" t="s">
        <v>176</v>
      </c>
      <c r="R173" s="68" t="str">
        <f t="shared" si="15"/>
        <v/>
      </c>
      <c r="S173" s="68" t="str">
        <f t="shared" si="16"/>
        <v/>
      </c>
      <c r="T173" s="68" t="str">
        <f t="shared" si="17"/>
        <v/>
      </c>
      <c r="W173" s="68">
        <f>IFERROR(CHP_CapBnd!I394/1000,"")</f>
        <v>0.7006</v>
      </c>
      <c r="X173" s="68">
        <f>IFERROR(CHP_CapBnd!J394/1000,"")</f>
        <v>1.1489200000000002</v>
      </c>
      <c r="Y173" s="68">
        <f>IFERROR(CHP_CapBnd!K394/1000,"")</f>
        <v>1.5929199999999999</v>
      </c>
      <c r="AA173" s="68">
        <f t="shared" si="18"/>
        <v>0</v>
      </c>
      <c r="AB173" s="68">
        <f t="shared" si="19"/>
        <v>0</v>
      </c>
      <c r="AC173" s="68">
        <f t="shared" si="20"/>
        <v>0</v>
      </c>
    </row>
    <row r="174" spans="1:29">
      <c r="A174" s="76"/>
      <c r="B174" t="str">
        <f>CHP_PASTI!F395</f>
        <v>PL</v>
      </c>
      <c r="C174" t="str">
        <f>CHP_PASTI!G395</f>
        <v>PASTI</v>
      </c>
      <c r="D174" t="str">
        <f>CHP_PASTI!H395</f>
        <v>ECHP_naturalgas_OCGT</v>
      </c>
      <c r="E174" s="78">
        <v>1</v>
      </c>
      <c r="F174" s="68">
        <f>IFERROR(CHP_PASTI!I395/1000,"")</f>
        <v>2.725E-3</v>
      </c>
      <c r="G174" s="68">
        <f>IFERROR(CHP_PASTI!J395/1000,"")</f>
        <v>2.725E-3</v>
      </c>
      <c r="H174" s="68">
        <f>IFERROR(CHP_PASTI!K395/1000,"")</f>
        <v>2.725E-3</v>
      </c>
      <c r="I174" s="68">
        <f>IFERROR(CHP_PASTI!L395/1000,"")</f>
        <v>2.725E-3</v>
      </c>
      <c r="J174" s="68">
        <f>IFERROR(CHP_PASTI!M395/1000,"")</f>
        <v>4.3830000000000001E-2</v>
      </c>
      <c r="K174" s="68" t="str">
        <f>IFERROR(CHP_PASTI!N395/1000,"")</f>
        <v/>
      </c>
      <c r="L174" s="68" t="str">
        <f>IFERROR(CHP_PASTI!O395/1000,"")</f>
        <v/>
      </c>
      <c r="N174" t="str">
        <f>CHP_CapBnd!F395</f>
        <v>PL</v>
      </c>
      <c r="O174" t="str">
        <f>CHP_CapBnd!G395</f>
        <v>CAP_BND</v>
      </c>
      <c r="P174" t="str">
        <f>CHP_CapBnd!H395</f>
        <v>ECHP_naturalgas_OCGT</v>
      </c>
      <c r="Q174" s="78" t="s">
        <v>176</v>
      </c>
      <c r="R174" s="68" t="str">
        <f t="shared" si="15"/>
        <v/>
      </c>
      <c r="S174" s="68" t="str">
        <f t="shared" si="16"/>
        <v/>
      </c>
      <c r="T174" s="68" t="str">
        <f t="shared" si="17"/>
        <v/>
      </c>
      <c r="W174" s="68">
        <f>IFERROR(CHP_CapBnd!I395/1000,"")</f>
        <v>5.4730000000000001E-2</v>
      </c>
      <c r="X174" s="68">
        <f>IFERROR(CHP_CapBnd!J395/1000,"")</f>
        <v>5.4730000000000001E-2</v>
      </c>
      <c r="Y174" s="68">
        <f>IFERROR(CHP_CapBnd!K395/1000,"")</f>
        <v>5.4730000000000001E-2</v>
      </c>
      <c r="AA174" s="68">
        <f t="shared" si="18"/>
        <v>0</v>
      </c>
      <c r="AB174" s="68">
        <f t="shared" si="19"/>
        <v>0</v>
      </c>
      <c r="AC174" s="68">
        <f t="shared" si="20"/>
        <v>0</v>
      </c>
    </row>
    <row r="175" spans="1:29">
      <c r="A175" s="76"/>
      <c r="B175" t="str">
        <f>CHP_PASTI!F396</f>
        <v>PL</v>
      </c>
      <c r="C175" t="str">
        <f>CHP_PASTI!G396</f>
        <v>PASTI</v>
      </c>
      <c r="D175" t="str">
        <f>CHP_PASTI!H396</f>
        <v>ECHP_naturalgas_thermal</v>
      </c>
      <c r="E175" s="78">
        <v>1</v>
      </c>
      <c r="F175" s="68">
        <f>IFERROR(CHP_PASTI!I396/1000,"")</f>
        <v>0.14940000000000001</v>
      </c>
      <c r="G175" s="68">
        <f>IFERROR(CHP_PASTI!J396/1000,"")</f>
        <v>0.14940000000000001</v>
      </c>
      <c r="H175" s="68">
        <f>IFERROR(CHP_PASTI!K396/1000,"")</f>
        <v>0.14940000000000001</v>
      </c>
      <c r="I175" s="68">
        <f>IFERROR(CHP_PASTI!L396/1000,"")</f>
        <v>0.14940000000000001</v>
      </c>
      <c r="J175" s="68">
        <f>IFERROR(CHP_PASTI!M396/1000,"")</f>
        <v>0.11600000000000001</v>
      </c>
      <c r="K175" s="68" t="str">
        <f>IFERROR(CHP_PASTI!N396/1000,"")</f>
        <v/>
      </c>
      <c r="L175" s="68">
        <f>IFERROR(CHP_PASTI!O396/1000,"")</f>
        <v>0.47903999999999997</v>
      </c>
      <c r="N175" t="str">
        <f>CHP_CapBnd!F396</f>
        <v>PL</v>
      </c>
      <c r="O175" t="str">
        <f>CHP_CapBnd!G396</f>
        <v>CAP_BND</v>
      </c>
      <c r="P175" t="str">
        <f>CHP_CapBnd!H396</f>
        <v>ECHP_naturalgas_thermal</v>
      </c>
      <c r="Q175" s="78" t="s">
        <v>176</v>
      </c>
      <c r="R175" s="68">
        <f t="shared" si="15"/>
        <v>0.65610000000000002</v>
      </c>
      <c r="S175" s="68">
        <f t="shared" si="16"/>
        <v>0.60960000000000003</v>
      </c>
      <c r="T175" s="68">
        <f t="shared" si="17"/>
        <v>0.90033999999999992</v>
      </c>
      <c r="W175" s="68">
        <f>IFERROR(CHP_CapBnd!I396/1000,"")</f>
        <v>0.65610000000000002</v>
      </c>
      <c r="X175" s="68">
        <f>IFERROR(CHP_CapBnd!J396/1000,"")</f>
        <v>0.60960000000000003</v>
      </c>
      <c r="Y175" s="68">
        <f>IFERROR(CHP_CapBnd!K396/1000,"")</f>
        <v>0.90033999999999992</v>
      </c>
      <c r="AA175" s="68">
        <f t="shared" si="18"/>
        <v>5.7499999999999996E-2</v>
      </c>
      <c r="AB175" s="68">
        <f t="shared" si="19"/>
        <v>0.10399999999999998</v>
      </c>
      <c r="AC175" s="68">
        <f t="shared" si="20"/>
        <v>0.2923</v>
      </c>
    </row>
    <row r="176" spans="1:29">
      <c r="A176" s="76"/>
      <c r="B176" t="str">
        <f>CHP_PASTI!F400</f>
        <v>PL</v>
      </c>
      <c r="C176" t="str">
        <f>CHP_PASTI!G400</f>
        <v>PASTI</v>
      </c>
      <c r="D176" t="str">
        <f>CHP_PASTI!H400</f>
        <v>ECHP_LFO_thermal</v>
      </c>
      <c r="E176" s="78">
        <v>1</v>
      </c>
      <c r="F176" s="68">
        <f>IFERROR(CHP_PASTI!I400/1000,"")</f>
        <v>6.7499999999999999E-3</v>
      </c>
      <c r="G176" s="68">
        <f>IFERROR(CHP_PASTI!J400/1000,"")</f>
        <v>6.7499999999999999E-3</v>
      </c>
      <c r="H176" s="68">
        <f>IFERROR(CHP_PASTI!K400/1000,"")</f>
        <v>6.7499999999999999E-3</v>
      </c>
      <c r="I176" s="68">
        <f>IFERROR(CHP_PASTI!L400/1000,"")</f>
        <v>6.7499999999999999E-3</v>
      </c>
      <c r="J176" s="68" t="str">
        <f>IFERROR(CHP_PASTI!M400/1000,"")</f>
        <v/>
      </c>
      <c r="K176" s="68" t="str">
        <f>IFERROR(CHP_PASTI!N400/1000,"")</f>
        <v/>
      </c>
      <c r="L176" s="68" t="str">
        <f>IFERROR(CHP_PASTI!O400/1000,"")</f>
        <v/>
      </c>
      <c r="N176" t="str">
        <f>CHP_CapBnd!F400</f>
        <v>PL</v>
      </c>
      <c r="O176" t="str">
        <f>CHP_CapBnd!G400</f>
        <v>CAP_BND</v>
      </c>
      <c r="P176" t="str">
        <f>CHP_CapBnd!H400</f>
        <v>ECHP_LFO_thermal</v>
      </c>
      <c r="Q176" s="78" t="s">
        <v>176</v>
      </c>
      <c r="R176" s="68" t="str">
        <f t="shared" si="15"/>
        <v/>
      </c>
      <c r="S176" s="68" t="str">
        <f t="shared" si="16"/>
        <v/>
      </c>
      <c r="T176" s="68" t="str">
        <f t="shared" si="17"/>
        <v/>
      </c>
      <c r="W176" s="68">
        <f>IFERROR(CHP_CapBnd!I400/1000,"")</f>
        <v>2.7E-2</v>
      </c>
      <c r="X176" s="68">
        <f>IFERROR(CHP_CapBnd!J400/1000,"")</f>
        <v>2.7E-2</v>
      </c>
      <c r="Y176" s="68">
        <f>IFERROR(CHP_CapBnd!K400/1000,"")</f>
        <v>2.7E-2</v>
      </c>
      <c r="AA176" s="68">
        <f t="shared" si="18"/>
        <v>0</v>
      </c>
      <c r="AB176" s="68">
        <f t="shared" si="19"/>
        <v>0</v>
      </c>
      <c r="AC176" s="68">
        <f t="shared" si="20"/>
        <v>0</v>
      </c>
    </row>
    <row r="177" spans="1:29">
      <c r="A177" s="76"/>
      <c r="B177" t="str">
        <f>CHP_PASTI!F401</f>
        <v>PL</v>
      </c>
      <c r="C177" t="str">
        <f>CHP_PASTI!G401</f>
        <v>PASTI</v>
      </c>
      <c r="D177" t="str">
        <f>CHP_PASTI!H401</f>
        <v>ECHP_HFO_thermal</v>
      </c>
      <c r="E177" s="78">
        <v>1</v>
      </c>
      <c r="F177" s="68">
        <f>IFERROR(CHP_PASTI!I401/1000,"")</f>
        <v>6.7299999999999999E-2</v>
      </c>
      <c r="G177" s="68">
        <f>IFERROR(CHP_PASTI!J401/1000,"")</f>
        <v>6.7299999999999999E-2</v>
      </c>
      <c r="H177" s="68">
        <f>IFERROR(CHP_PASTI!K401/1000,"")</f>
        <v>6.7299999999999999E-2</v>
      </c>
      <c r="I177" s="68">
        <f>IFERROR(CHP_PASTI!L401/1000,"")</f>
        <v>6.7299999999999999E-2</v>
      </c>
      <c r="J177" s="68" t="str">
        <f>IFERROR(CHP_PASTI!M401/1000,"")</f>
        <v/>
      </c>
      <c r="K177" s="68" t="str">
        <f>IFERROR(CHP_PASTI!N401/1000,"")</f>
        <v/>
      </c>
      <c r="L177" s="68" t="str">
        <f>IFERROR(CHP_PASTI!O401/1000,"")</f>
        <v/>
      </c>
      <c r="N177" t="str">
        <f>CHP_CapBnd!F401</f>
        <v>PL</v>
      </c>
      <c r="O177" t="str">
        <f>CHP_CapBnd!G401</f>
        <v>CAP_BND</v>
      </c>
      <c r="P177" t="str">
        <f>CHP_CapBnd!H401</f>
        <v>ECHP_HFO_thermal</v>
      </c>
      <c r="Q177" s="78" t="s">
        <v>176</v>
      </c>
      <c r="R177" s="68" t="str">
        <f t="shared" si="15"/>
        <v/>
      </c>
      <c r="S177" s="68">
        <f t="shared" si="16"/>
        <v>0.15569999999999998</v>
      </c>
      <c r="T177" s="68">
        <f t="shared" si="17"/>
        <v>5.7000000000000002E-3</v>
      </c>
      <c r="W177" s="68">
        <f>IFERROR(CHP_CapBnd!I401/1000,"")</f>
        <v>0.26919999999999999</v>
      </c>
      <c r="X177" s="68">
        <f>IFERROR(CHP_CapBnd!J401/1000,"")</f>
        <v>0.15569999999999998</v>
      </c>
      <c r="Y177" s="68">
        <f>IFERROR(CHP_CapBnd!K401/1000,"")</f>
        <v>5.7000000000000002E-3</v>
      </c>
      <c r="AA177" s="68">
        <f t="shared" si="18"/>
        <v>0</v>
      </c>
      <c r="AB177" s="68">
        <f t="shared" si="19"/>
        <v>0.11350000000000002</v>
      </c>
      <c r="AC177" s="68">
        <f t="shared" si="20"/>
        <v>0.26350000000000001</v>
      </c>
    </row>
    <row r="178" spans="1:29">
      <c r="A178" s="76"/>
      <c r="B178" t="str">
        <f>CHP_PASTI!F402</f>
        <v>PL</v>
      </c>
      <c r="C178" t="str">
        <f>CHP_PASTI!G402</f>
        <v>PASTI</v>
      </c>
      <c r="D178" t="str">
        <f>CHP_PASTI!H402</f>
        <v>ECHP_biomass_thermal</v>
      </c>
      <c r="E178" s="78">
        <v>1</v>
      </c>
      <c r="F178" s="68">
        <f>IFERROR(CHP_PASTI!I402/1000,"")</f>
        <v>2.9075E-2</v>
      </c>
      <c r="G178" s="68">
        <f>IFERROR(CHP_PASTI!J402/1000,"")</f>
        <v>2.9075E-2</v>
      </c>
      <c r="H178" s="68">
        <f>IFERROR(CHP_PASTI!K402/1000,"")</f>
        <v>2.9075E-2</v>
      </c>
      <c r="I178" s="68">
        <f>IFERROR(CHP_PASTI!L402/1000,"")</f>
        <v>2.9075E-2</v>
      </c>
      <c r="J178" s="68">
        <f>IFERROR(CHP_PASTI!M402/1000,"")</f>
        <v>0.11270000000000001</v>
      </c>
      <c r="K178" s="68">
        <f>IFERROR(CHP_PASTI!N402/1000,"")</f>
        <v>4.0570000000000007E-3</v>
      </c>
      <c r="L178" s="68">
        <f>IFERROR(CHP_PASTI!O402/1000,"")</f>
        <v>1.9035E-2</v>
      </c>
      <c r="N178" t="str">
        <f>CHP_CapBnd!F402</f>
        <v>PL</v>
      </c>
      <c r="O178" t="str">
        <f>CHP_CapBnd!G402</f>
        <v>CAP_BND</v>
      </c>
      <c r="P178" t="str">
        <f>CHP_CapBnd!H402</f>
        <v>ECHP_biomass_thermal</v>
      </c>
      <c r="Q178" s="78" t="s">
        <v>176</v>
      </c>
      <c r="R178" s="68">
        <f t="shared" si="15"/>
        <v>0.21569999999999998</v>
      </c>
      <c r="S178" s="68">
        <f t="shared" si="16"/>
        <v>0.153757</v>
      </c>
      <c r="T178" s="68">
        <f t="shared" si="17"/>
        <v>0.172792</v>
      </c>
      <c r="W178" s="68">
        <f>IFERROR(CHP_CapBnd!I402/1000,"")</f>
        <v>0.21569999999999998</v>
      </c>
      <c r="X178" s="68">
        <f>IFERROR(CHP_CapBnd!J402/1000,"")</f>
        <v>0.153757</v>
      </c>
      <c r="Y178" s="68">
        <f>IFERROR(CHP_CapBnd!K402/1000,"")</f>
        <v>0.172792</v>
      </c>
      <c r="AA178" s="68">
        <f t="shared" si="18"/>
        <v>1.3300000000000034E-2</v>
      </c>
      <c r="AB178" s="68">
        <f t="shared" si="19"/>
        <v>7.9300000000000009E-2</v>
      </c>
      <c r="AC178" s="68">
        <f t="shared" si="20"/>
        <v>7.9300000000000037E-2</v>
      </c>
    </row>
    <row r="179" spans="1:29">
      <c r="A179" s="76"/>
      <c r="B179" t="str">
        <f>CHP_PASTI!F404</f>
        <v>PT</v>
      </c>
      <c r="C179" t="str">
        <f>CHP_PASTI!G404</f>
        <v>PASTI</v>
      </c>
      <c r="D179" t="str">
        <f>CHP_PASTI!H404</f>
        <v>ECHP_coal_thermal</v>
      </c>
      <c r="E179" s="78">
        <v>1</v>
      </c>
      <c r="F179" s="68" t="str">
        <f>IFERROR(CHP_PASTI!I404/1000,"")</f>
        <v/>
      </c>
      <c r="G179" s="68" t="str">
        <f>IFERROR(CHP_PASTI!J404/1000,"")</f>
        <v/>
      </c>
      <c r="H179" s="68" t="str">
        <f>IFERROR(CHP_PASTI!K404/1000,"")</f>
        <v/>
      </c>
      <c r="I179" s="68" t="str">
        <f>IFERROR(CHP_PASTI!L404/1000,"")</f>
        <v/>
      </c>
      <c r="J179" s="68" t="str">
        <f>IFERROR(CHP_PASTI!M404/1000,"")</f>
        <v/>
      </c>
      <c r="K179" s="68" t="str">
        <f>IFERROR(CHP_PASTI!N404/1000,"")</f>
        <v/>
      </c>
      <c r="L179" s="68" t="str">
        <f>IFERROR(CHP_PASTI!O404/1000,"")</f>
        <v/>
      </c>
      <c r="N179" t="str">
        <f>CHP_CapBnd!F404</f>
        <v>PT</v>
      </c>
      <c r="O179" t="str">
        <f>CHP_CapBnd!G404</f>
        <v>CAP_BND</v>
      </c>
      <c r="P179" t="str">
        <f>CHP_CapBnd!H404</f>
        <v>ECHP_coal_thermal</v>
      </c>
      <c r="Q179" s="78" t="s">
        <v>176</v>
      </c>
      <c r="R179" s="68" t="str">
        <f t="shared" si="15"/>
        <v/>
      </c>
      <c r="S179" s="68" t="str">
        <f t="shared" si="16"/>
        <v/>
      </c>
      <c r="T179" s="68" t="str">
        <f t="shared" si="17"/>
        <v/>
      </c>
      <c r="W179" s="68">
        <f>IFERROR(CHP_CapBnd!I404/1000,"")</f>
        <v>0</v>
      </c>
      <c r="X179" s="68">
        <f>IFERROR(CHP_CapBnd!J404/1000,"")</f>
        <v>0</v>
      </c>
      <c r="Y179" s="68">
        <f>IFERROR(CHP_CapBnd!K404/1000,"")</f>
        <v>0</v>
      </c>
      <c r="AA179" s="68">
        <f t="shared" si="18"/>
        <v>0</v>
      </c>
      <c r="AB179" s="68">
        <f t="shared" si="19"/>
        <v>0</v>
      </c>
      <c r="AC179" s="68">
        <f t="shared" si="20"/>
        <v>0</v>
      </c>
    </row>
    <row r="180" spans="1:29">
      <c r="A180" s="76"/>
      <c r="B180" t="str">
        <f>CHP_PASTI!F408</f>
        <v>PT</v>
      </c>
      <c r="C180" t="str">
        <f>CHP_PASTI!G408</f>
        <v>PASTI</v>
      </c>
      <c r="D180" t="str">
        <f>CHP_PASTI!H408</f>
        <v>ECHP_lignite_thermal</v>
      </c>
      <c r="E180" s="78">
        <v>1</v>
      </c>
      <c r="F180" s="68" t="str">
        <f>IFERROR(CHP_PASTI!I408/1000,"")</f>
        <v/>
      </c>
      <c r="G180" s="68" t="str">
        <f>IFERROR(CHP_PASTI!J408/1000,"")</f>
        <v/>
      </c>
      <c r="H180" s="68" t="str">
        <f>IFERROR(CHP_PASTI!K408/1000,"")</f>
        <v/>
      </c>
      <c r="I180" s="68" t="str">
        <f>IFERROR(CHP_PASTI!L408/1000,"")</f>
        <v/>
      </c>
      <c r="J180" s="68" t="str">
        <f>IFERROR(CHP_PASTI!M408/1000,"")</f>
        <v/>
      </c>
      <c r="K180" s="68" t="str">
        <f>IFERROR(CHP_PASTI!N408/1000,"")</f>
        <v/>
      </c>
      <c r="L180" s="68" t="str">
        <f>IFERROR(CHP_PASTI!O408/1000,"")</f>
        <v/>
      </c>
      <c r="N180" t="str">
        <f>CHP_CapBnd!F408</f>
        <v>PT</v>
      </c>
      <c r="O180" t="str">
        <f>CHP_CapBnd!G408</f>
        <v>CAP_BND</v>
      </c>
      <c r="P180" t="str">
        <f>CHP_CapBnd!H408</f>
        <v>ECHP_lignite_thermal</v>
      </c>
      <c r="Q180" s="78" t="s">
        <v>176</v>
      </c>
      <c r="R180" s="68" t="str">
        <f t="shared" si="15"/>
        <v/>
      </c>
      <c r="S180" s="68" t="str">
        <f t="shared" si="16"/>
        <v/>
      </c>
      <c r="T180" s="68" t="str">
        <f t="shared" si="17"/>
        <v/>
      </c>
      <c r="W180" s="68">
        <f>IFERROR(CHP_CapBnd!I408/1000,"")</f>
        <v>0</v>
      </c>
      <c r="X180" s="68">
        <f>IFERROR(CHP_CapBnd!J408/1000,"")</f>
        <v>0</v>
      </c>
      <c r="Y180" s="68">
        <f>IFERROR(CHP_CapBnd!K408/1000,"")</f>
        <v>0</v>
      </c>
      <c r="AA180" s="68">
        <f t="shared" si="18"/>
        <v>0</v>
      </c>
      <c r="AB180" s="68">
        <f t="shared" si="19"/>
        <v>0</v>
      </c>
      <c r="AC180" s="68">
        <f t="shared" si="20"/>
        <v>0</v>
      </c>
    </row>
    <row r="181" spans="1:29">
      <c r="A181" s="76"/>
      <c r="B181" t="str">
        <f>CHP_PASTI!F412</f>
        <v>PT</v>
      </c>
      <c r="C181" t="str">
        <f>CHP_PASTI!G412</f>
        <v>PASTI</v>
      </c>
      <c r="D181" t="str">
        <f>CHP_PASTI!H412</f>
        <v>ECHP_naturalgas_CCGT</v>
      </c>
      <c r="E181" s="78">
        <v>1</v>
      </c>
      <c r="F181" s="68">
        <f>IFERROR(CHP_PASTI!I412/1000,"")</f>
        <v>1.8550000000000001E-2</v>
      </c>
      <c r="G181" s="68">
        <f>IFERROR(CHP_PASTI!J412/1000,"")</f>
        <v>1.8550000000000001E-2</v>
      </c>
      <c r="H181" s="68">
        <f>IFERROR(CHP_PASTI!K412/1000,"")</f>
        <v>1.8550000000000001E-2</v>
      </c>
      <c r="I181" s="68">
        <f>IFERROR(CHP_PASTI!L412/1000,"")</f>
        <v>1.8550000000000001E-2</v>
      </c>
      <c r="J181" s="68">
        <f>IFERROR(CHP_PASTI!M412/1000,"")</f>
        <v>1.3245400000000001</v>
      </c>
      <c r="K181" s="68">
        <f>IFERROR(CHP_PASTI!N412/1000,"")</f>
        <v>0.4</v>
      </c>
      <c r="L181" s="68" t="str">
        <f>IFERROR(CHP_PASTI!O412/1000,"")</f>
        <v/>
      </c>
      <c r="N181" t="str">
        <f>CHP_CapBnd!F412</f>
        <v>PT</v>
      </c>
      <c r="O181" t="str">
        <f>CHP_CapBnd!G412</f>
        <v>CAP_BND</v>
      </c>
      <c r="P181" t="str">
        <f>CHP_CapBnd!H412</f>
        <v>ECHP_naturalgas_CCGT</v>
      </c>
      <c r="Q181" s="78" t="s">
        <v>176</v>
      </c>
      <c r="R181" s="68" t="str">
        <f t="shared" si="15"/>
        <v/>
      </c>
      <c r="S181" s="68" t="str">
        <f t="shared" si="16"/>
        <v/>
      </c>
      <c r="T181" s="68" t="str">
        <f t="shared" si="17"/>
        <v/>
      </c>
      <c r="W181" s="68">
        <f>IFERROR(CHP_CapBnd!I412/1000,"")</f>
        <v>1.3987400000000001</v>
      </c>
      <c r="X181" s="68">
        <f>IFERROR(CHP_CapBnd!J412/1000,"")</f>
        <v>1.79874</v>
      </c>
      <c r="Y181" s="68">
        <f>IFERROR(CHP_CapBnd!K412/1000,"")</f>
        <v>1.79874</v>
      </c>
      <c r="AA181" s="68">
        <f t="shared" si="18"/>
        <v>0</v>
      </c>
      <c r="AB181" s="68">
        <f t="shared" si="19"/>
        <v>0</v>
      </c>
      <c r="AC181" s="68">
        <f t="shared" si="20"/>
        <v>0</v>
      </c>
    </row>
    <row r="182" spans="1:29">
      <c r="A182" s="76"/>
      <c r="B182" t="str">
        <f>CHP_PASTI!F413</f>
        <v>PT</v>
      </c>
      <c r="C182" t="str">
        <f>CHP_PASTI!G413</f>
        <v>PASTI</v>
      </c>
      <c r="D182" t="str">
        <f>CHP_PASTI!H413</f>
        <v>ECHP_naturalgas_OCGT</v>
      </c>
      <c r="E182" s="78">
        <v>1</v>
      </c>
      <c r="F182" s="68">
        <f>IFERROR(CHP_PASTI!I413/1000,"")</f>
        <v>4.1749999999999999E-3</v>
      </c>
      <c r="G182" s="68">
        <f>IFERROR(CHP_PASTI!J413/1000,"")</f>
        <v>4.1749999999999999E-3</v>
      </c>
      <c r="H182" s="68">
        <f>IFERROR(CHP_PASTI!K413/1000,"")</f>
        <v>4.1749999999999999E-3</v>
      </c>
      <c r="I182" s="68">
        <f>IFERROR(CHP_PASTI!L413/1000,"")</f>
        <v>4.1749999999999999E-3</v>
      </c>
      <c r="J182" s="68">
        <f>IFERROR(CHP_PASTI!M413/1000,"")</f>
        <v>0.47257359999999998</v>
      </c>
      <c r="K182" s="68" t="str">
        <f>IFERROR(CHP_PASTI!N413/1000,"")</f>
        <v/>
      </c>
      <c r="L182" s="68" t="str">
        <f>IFERROR(CHP_PASTI!O413/1000,"")</f>
        <v/>
      </c>
      <c r="N182" t="str">
        <f>CHP_CapBnd!F413</f>
        <v>PT</v>
      </c>
      <c r="O182" t="str">
        <f>CHP_CapBnd!G413</f>
        <v>CAP_BND</v>
      </c>
      <c r="P182" t="str">
        <f>CHP_CapBnd!H413</f>
        <v>ECHP_naturalgas_OCGT</v>
      </c>
      <c r="Q182" s="78" t="s">
        <v>176</v>
      </c>
      <c r="R182" s="68" t="str">
        <f t="shared" si="15"/>
        <v/>
      </c>
      <c r="S182" s="68" t="str">
        <f t="shared" si="16"/>
        <v/>
      </c>
      <c r="T182" s="68" t="str">
        <f t="shared" si="17"/>
        <v/>
      </c>
      <c r="W182" s="68">
        <f>IFERROR(CHP_CapBnd!I413/1000,"")</f>
        <v>0.48927359999999998</v>
      </c>
      <c r="X182" s="68">
        <f>IFERROR(CHP_CapBnd!J413/1000,"")</f>
        <v>0.48927359999999998</v>
      </c>
      <c r="Y182" s="68">
        <f>IFERROR(CHP_CapBnd!K413/1000,"")</f>
        <v>0.48927359999999998</v>
      </c>
      <c r="AA182" s="68">
        <f t="shared" si="18"/>
        <v>0</v>
      </c>
      <c r="AB182" s="68">
        <f t="shared" si="19"/>
        <v>0</v>
      </c>
      <c r="AC182" s="68">
        <f t="shared" si="20"/>
        <v>0</v>
      </c>
    </row>
    <row r="183" spans="1:29">
      <c r="A183" s="76"/>
      <c r="B183" t="str">
        <f>CHP_PASTI!F414</f>
        <v>PT</v>
      </c>
      <c r="C183" t="str">
        <f>CHP_PASTI!G414</f>
        <v>PASTI</v>
      </c>
      <c r="D183" t="str">
        <f>CHP_PASTI!H414</f>
        <v>ECHP_naturalgas_thermal</v>
      </c>
      <c r="E183" s="78">
        <v>1</v>
      </c>
      <c r="F183" s="68">
        <f>IFERROR(CHP_PASTI!I414/1000,"")</f>
        <v>4.7499999999999999E-3</v>
      </c>
      <c r="G183" s="68">
        <f>IFERROR(CHP_PASTI!J414/1000,"")</f>
        <v>4.7499999999999999E-3</v>
      </c>
      <c r="H183" s="68">
        <f>IFERROR(CHP_PASTI!K414/1000,"")</f>
        <v>4.7499999999999999E-3</v>
      </c>
      <c r="I183" s="68">
        <f>IFERROR(CHP_PASTI!L414/1000,"")</f>
        <v>4.7499999999999999E-3</v>
      </c>
      <c r="J183" s="68">
        <f>IFERROR(CHP_PASTI!M414/1000,"")</f>
        <v>1.0716E-2</v>
      </c>
      <c r="K183" s="68" t="str">
        <f>IFERROR(CHP_PASTI!N414/1000,"")</f>
        <v/>
      </c>
      <c r="L183" s="68" t="str">
        <f>IFERROR(CHP_PASTI!O414/1000,"")</f>
        <v/>
      </c>
      <c r="N183" t="str">
        <f>CHP_CapBnd!F414</f>
        <v>PT</v>
      </c>
      <c r="O183" t="str">
        <f>CHP_CapBnd!G414</f>
        <v>CAP_BND</v>
      </c>
      <c r="P183" t="str">
        <f>CHP_CapBnd!H414</f>
        <v>ECHP_naturalgas_thermal</v>
      </c>
      <c r="Q183" s="78" t="s">
        <v>176</v>
      </c>
      <c r="R183" s="68">
        <f t="shared" si="15"/>
        <v>1.5515999999999999E-2</v>
      </c>
      <c r="S183" s="68">
        <f t="shared" si="16"/>
        <v>1.5515999999999999E-2</v>
      </c>
      <c r="T183" s="68">
        <f t="shared" si="17"/>
        <v>1.5515999999999999E-2</v>
      </c>
      <c r="W183" s="68">
        <f>IFERROR(CHP_CapBnd!I414/1000,"")</f>
        <v>1.5515999999999999E-2</v>
      </c>
      <c r="X183" s="68">
        <f>IFERROR(CHP_CapBnd!J414/1000,"")</f>
        <v>1.5515999999999999E-2</v>
      </c>
      <c r="Y183" s="68">
        <f>IFERROR(CHP_CapBnd!K414/1000,"")</f>
        <v>1.5515999999999999E-2</v>
      </c>
      <c r="AA183" s="68">
        <f t="shared" si="18"/>
        <v>1.4200000000000001E-2</v>
      </c>
      <c r="AB183" s="68">
        <f t="shared" si="19"/>
        <v>1.4200000000000001E-2</v>
      </c>
      <c r="AC183" s="68">
        <f t="shared" si="20"/>
        <v>1.4200000000000001E-2</v>
      </c>
    </row>
    <row r="184" spans="1:29">
      <c r="A184" s="76"/>
      <c r="B184" t="str">
        <f>CHP_PASTI!F418</f>
        <v>PT</v>
      </c>
      <c r="C184" t="str">
        <f>CHP_PASTI!G418</f>
        <v>PASTI</v>
      </c>
      <c r="D184" t="str">
        <f>CHP_PASTI!H418</f>
        <v>ECHP_LFO_thermal</v>
      </c>
      <c r="E184" s="78">
        <v>1</v>
      </c>
      <c r="F184" s="68">
        <f>IFERROR(CHP_PASTI!I418/1000,"")</f>
        <v>0.10103915999999996</v>
      </c>
      <c r="G184" s="68">
        <f>IFERROR(CHP_PASTI!J418/1000,"")</f>
        <v>0.10103915999999996</v>
      </c>
      <c r="H184" s="68">
        <f>IFERROR(CHP_PASTI!K418/1000,"")</f>
        <v>0.10103915999999996</v>
      </c>
      <c r="I184" s="68">
        <f>IFERROR(CHP_PASTI!L418/1000,"")</f>
        <v>0.10103915999999996</v>
      </c>
      <c r="J184" s="68">
        <f>IFERROR(CHP_PASTI!M418/1000,"")</f>
        <v>9.0144000000000002E-2</v>
      </c>
      <c r="K184" s="68">
        <f>IFERROR(CHP_PASTI!N418/1000,"")</f>
        <v>1.231E-2</v>
      </c>
      <c r="L184" s="68" t="str">
        <f>IFERROR(CHP_PASTI!O418/1000,"")</f>
        <v/>
      </c>
      <c r="N184" t="str">
        <f>CHP_CapBnd!F418</f>
        <v>PT</v>
      </c>
      <c r="O184" t="str">
        <f>CHP_CapBnd!G418</f>
        <v>CAP_BND</v>
      </c>
      <c r="P184" t="str">
        <f>CHP_CapBnd!H418</f>
        <v>ECHP_LFO_thermal</v>
      </c>
      <c r="Q184" s="78" t="s">
        <v>176</v>
      </c>
      <c r="R184" s="68">
        <f t="shared" si="15"/>
        <v>0.48041683999999973</v>
      </c>
      <c r="S184" s="68">
        <f t="shared" si="16"/>
        <v>0.25431483999999999</v>
      </c>
      <c r="T184" s="68">
        <f t="shared" si="17"/>
        <v>0.11445400000000001</v>
      </c>
      <c r="W184" s="68">
        <f>IFERROR(CHP_CapBnd!I418/1000,"")</f>
        <v>0.48041683999999973</v>
      </c>
      <c r="X184" s="68">
        <f>IFERROR(CHP_CapBnd!J418/1000,"")</f>
        <v>0.25431483999999999</v>
      </c>
      <c r="Y184" s="68">
        <f>IFERROR(CHP_CapBnd!K418/1000,"")</f>
        <v>0.11445400000000001</v>
      </c>
      <c r="AA184" s="68">
        <f t="shared" si="18"/>
        <v>1.3883800000000113E-2</v>
      </c>
      <c r="AB184" s="68">
        <f t="shared" si="19"/>
        <v>0.2522957999999999</v>
      </c>
      <c r="AC184" s="68">
        <f t="shared" si="20"/>
        <v>0.39215663999999989</v>
      </c>
    </row>
    <row r="185" spans="1:29">
      <c r="A185" s="76"/>
      <c r="B185" t="str">
        <f>CHP_PASTI!F419</f>
        <v>PT</v>
      </c>
      <c r="C185" t="str">
        <f>CHP_PASTI!G419</f>
        <v>PASTI</v>
      </c>
      <c r="D185" t="str">
        <f>CHP_PASTI!H419</f>
        <v>ECHP_HFO_thermal</v>
      </c>
      <c r="E185" s="78">
        <v>1</v>
      </c>
      <c r="F185" s="68">
        <f>IFERROR(CHP_PASTI!I419/1000,"")</f>
        <v>7.1312500000000001E-2</v>
      </c>
      <c r="G185" s="68">
        <f>IFERROR(CHP_PASTI!J419/1000,"")</f>
        <v>7.1312500000000001E-2</v>
      </c>
      <c r="H185" s="68">
        <f>IFERROR(CHP_PASTI!K419/1000,"")</f>
        <v>7.1312500000000001E-2</v>
      </c>
      <c r="I185" s="68">
        <f>IFERROR(CHP_PASTI!L419/1000,"")</f>
        <v>7.1312500000000001E-2</v>
      </c>
      <c r="J185" s="68">
        <f>IFERROR(CHP_PASTI!M419/1000,"")</f>
        <v>1.6178000000000001E-2</v>
      </c>
      <c r="K185" s="68" t="str">
        <f>IFERROR(CHP_PASTI!N419/1000,"")</f>
        <v/>
      </c>
      <c r="L185" s="68" t="str">
        <f>IFERROR(CHP_PASTI!O419/1000,"")</f>
        <v/>
      </c>
      <c r="N185" t="str">
        <f>CHP_CapBnd!F419</f>
        <v>PT</v>
      </c>
      <c r="O185" t="str">
        <f>CHP_CapBnd!G419</f>
        <v>CAP_BND</v>
      </c>
      <c r="P185" t="str">
        <f>CHP_CapBnd!H419</f>
        <v>ECHP_HFO_thermal</v>
      </c>
      <c r="Q185" s="78" t="s">
        <v>176</v>
      </c>
      <c r="R185" s="68">
        <f t="shared" si="15"/>
        <v>0.22152799999999997</v>
      </c>
      <c r="S185" s="68">
        <f t="shared" si="16"/>
        <v>0.18222799999999997</v>
      </c>
      <c r="T185" s="68">
        <f t="shared" si="17"/>
        <v>7.0427999999999991E-2</v>
      </c>
      <c r="W185" s="68">
        <f>IFERROR(CHP_CapBnd!I419/1000,"")</f>
        <v>0.22152799999999997</v>
      </c>
      <c r="X185" s="68">
        <f>IFERROR(CHP_CapBnd!J419/1000,"")</f>
        <v>0.18222799999999997</v>
      </c>
      <c r="Y185" s="68">
        <f>IFERROR(CHP_CapBnd!K419/1000,"")</f>
        <v>7.0427999999999991E-2</v>
      </c>
      <c r="AA185" s="68">
        <f t="shared" si="18"/>
        <v>7.9900000000000054E-2</v>
      </c>
      <c r="AB185" s="68">
        <f t="shared" si="19"/>
        <v>0.11920000000000006</v>
      </c>
      <c r="AC185" s="68">
        <f t="shared" si="20"/>
        <v>0.23100000000000004</v>
      </c>
    </row>
    <row r="186" spans="1:29">
      <c r="A186" s="76"/>
      <c r="B186" t="str">
        <f>CHP_PASTI!F420</f>
        <v>PT</v>
      </c>
      <c r="C186" t="str">
        <f>CHP_PASTI!G420</f>
        <v>PASTI</v>
      </c>
      <c r="D186" t="str">
        <f>CHP_PASTI!H420</f>
        <v>ECHP_biomass_thermal</v>
      </c>
      <c r="E186" s="78">
        <v>1</v>
      </c>
      <c r="F186" s="68">
        <f>IFERROR(CHP_PASTI!I420/1000,"")</f>
        <v>4.22885E-2</v>
      </c>
      <c r="G186" s="68">
        <f>IFERROR(CHP_PASTI!J420/1000,"")</f>
        <v>4.22885E-2</v>
      </c>
      <c r="H186" s="68">
        <f>IFERROR(CHP_PASTI!K420/1000,"")</f>
        <v>4.22885E-2</v>
      </c>
      <c r="I186" s="68">
        <f>IFERROR(CHP_PASTI!L420/1000,"")</f>
        <v>4.22885E-2</v>
      </c>
      <c r="J186" s="68">
        <f>IFERROR(CHP_PASTI!M420/1000,"")</f>
        <v>0.12277399999999999</v>
      </c>
      <c r="K186" s="68" t="str">
        <f>IFERROR(CHP_PASTI!N420/1000,"")</f>
        <v/>
      </c>
      <c r="L186" s="68" t="str">
        <f>IFERROR(CHP_PASTI!O420/1000,"")</f>
        <v/>
      </c>
      <c r="N186" t="str">
        <f>CHP_CapBnd!F420</f>
        <v>PT</v>
      </c>
      <c r="O186" t="str">
        <f>CHP_CapBnd!G420</f>
        <v>CAP_BND</v>
      </c>
      <c r="P186" t="str">
        <f>CHP_CapBnd!H420</f>
        <v>ECHP_biomass_thermal</v>
      </c>
      <c r="Q186" s="78" t="s">
        <v>176</v>
      </c>
      <c r="R186" s="68" t="str">
        <f t="shared" si="15"/>
        <v/>
      </c>
      <c r="S186" s="68">
        <f t="shared" si="16"/>
        <v>0.24352800000000005</v>
      </c>
      <c r="T186" s="68">
        <f t="shared" si="17"/>
        <v>0.24352800000000005</v>
      </c>
      <c r="W186" s="68">
        <f>IFERROR(CHP_CapBnd!I420/1000,"")</f>
        <v>0.28312800000000005</v>
      </c>
      <c r="X186" s="68">
        <f>IFERROR(CHP_CapBnd!J420/1000,"")</f>
        <v>0.24352800000000005</v>
      </c>
      <c r="Y186" s="68">
        <f>IFERROR(CHP_CapBnd!K420/1000,"")</f>
        <v>0.24352800000000005</v>
      </c>
      <c r="AA186" s="68">
        <f t="shared" si="18"/>
        <v>8.799999999999919E-3</v>
      </c>
      <c r="AB186" s="68">
        <f t="shared" si="19"/>
        <v>4.8399999999999915E-2</v>
      </c>
      <c r="AC186" s="68">
        <f t="shared" si="20"/>
        <v>4.8399999999999915E-2</v>
      </c>
    </row>
    <row r="187" spans="1:29">
      <c r="A187" s="76"/>
      <c r="B187" t="str">
        <f>CHP_PASTI!F422</f>
        <v>RO</v>
      </c>
      <c r="C187" t="str">
        <f>CHP_PASTI!G422</f>
        <v>PASTI</v>
      </c>
      <c r="D187" t="str">
        <f>CHP_PASTI!H422</f>
        <v>ECHP_coal_thermal</v>
      </c>
      <c r="E187" s="78">
        <v>1</v>
      </c>
      <c r="F187" s="68">
        <f>IFERROR(CHP_PASTI!I422/1000,"")</f>
        <v>0.41827499999999995</v>
      </c>
      <c r="G187" s="68">
        <f>IFERROR(CHP_PASTI!J422/1000,"")</f>
        <v>0.41827499999999995</v>
      </c>
      <c r="H187" s="68">
        <f>IFERROR(CHP_PASTI!K422/1000,"")</f>
        <v>0.41827499999999995</v>
      </c>
      <c r="I187" s="68">
        <f>IFERROR(CHP_PASTI!L422/1000,"")</f>
        <v>0.41827499999999995</v>
      </c>
      <c r="J187" s="68" t="str">
        <f>IFERROR(CHP_PASTI!M422/1000,"")</f>
        <v/>
      </c>
      <c r="K187" s="68" t="str">
        <f>IFERROR(CHP_PASTI!N422/1000,"")</f>
        <v/>
      </c>
      <c r="L187" s="68" t="str">
        <f>IFERROR(CHP_PASTI!O422/1000,"")</f>
        <v/>
      </c>
      <c r="N187" t="str">
        <f>CHP_CapBnd!F422</f>
        <v>RO</v>
      </c>
      <c r="O187" t="str">
        <f>CHP_CapBnd!G422</f>
        <v>CAP_BND</v>
      </c>
      <c r="P187" t="str">
        <f>CHP_CapBnd!H422</f>
        <v>ECHP_coal_thermal</v>
      </c>
      <c r="Q187" s="78" t="s">
        <v>176</v>
      </c>
      <c r="R187" s="68">
        <f t="shared" si="15"/>
        <v>1.3820999999999999</v>
      </c>
      <c r="S187" s="68">
        <f t="shared" si="16"/>
        <v>1.1970999999999998</v>
      </c>
      <c r="T187" s="68">
        <f t="shared" si="17"/>
        <v>0.69210000000000005</v>
      </c>
      <c r="W187" s="68">
        <f>IFERROR(CHP_CapBnd!I422/1000,"")</f>
        <v>1.3820999999999999</v>
      </c>
      <c r="X187" s="68">
        <f>IFERROR(CHP_CapBnd!J422/1000,"")</f>
        <v>1.1970999999999998</v>
      </c>
      <c r="Y187" s="68">
        <f>IFERROR(CHP_CapBnd!K422/1000,"")</f>
        <v>0.69210000000000005</v>
      </c>
      <c r="AA187" s="68">
        <f t="shared" si="18"/>
        <v>0.29099999999999993</v>
      </c>
      <c r="AB187" s="68">
        <f t="shared" si="19"/>
        <v>0.47599999999999998</v>
      </c>
      <c r="AC187" s="68">
        <f t="shared" si="20"/>
        <v>0.98099999999999976</v>
      </c>
    </row>
    <row r="188" spans="1:29">
      <c r="A188" s="76"/>
      <c r="B188" t="str">
        <f>CHP_PASTI!F426</f>
        <v>RO</v>
      </c>
      <c r="C188" t="str">
        <f>CHP_PASTI!G426</f>
        <v>PASTI</v>
      </c>
      <c r="D188" t="str">
        <f>CHP_PASTI!H426</f>
        <v>ECHP_lignite_thermal</v>
      </c>
      <c r="E188" s="78">
        <v>1</v>
      </c>
      <c r="F188" s="68">
        <f>IFERROR(CHP_PASTI!I426/1000,"")</f>
        <v>0.49739000000000005</v>
      </c>
      <c r="G188" s="68">
        <f>IFERROR(CHP_PASTI!J426/1000,"")</f>
        <v>0.49739000000000005</v>
      </c>
      <c r="H188" s="68">
        <f>IFERROR(CHP_PASTI!K426/1000,"")</f>
        <v>0.49739000000000005</v>
      </c>
      <c r="I188" s="68">
        <f>IFERROR(CHP_PASTI!L426/1000,"")</f>
        <v>0.49739000000000005</v>
      </c>
      <c r="J188" s="68">
        <f>IFERROR(CHP_PASTI!M426/1000,"")</f>
        <v>2.1000000000000001E-2</v>
      </c>
      <c r="K188" s="68" t="str">
        <f>IFERROR(CHP_PASTI!N426/1000,"")</f>
        <v/>
      </c>
      <c r="L188" s="68" t="str">
        <f>IFERROR(CHP_PASTI!O426/1000,"")</f>
        <v/>
      </c>
      <c r="N188" t="str">
        <f>CHP_CapBnd!F426</f>
        <v>RO</v>
      </c>
      <c r="O188" t="str">
        <f>CHP_CapBnd!G426</f>
        <v>CAP_BND</v>
      </c>
      <c r="P188" t="str">
        <f>CHP_CapBnd!H426</f>
        <v>ECHP_lignite_thermal</v>
      </c>
      <c r="Q188" s="78" t="s">
        <v>176</v>
      </c>
      <c r="R188" s="68">
        <f t="shared" si="15"/>
        <v>1.9255600000000002</v>
      </c>
      <c r="S188" s="68">
        <f t="shared" si="16"/>
        <v>1.7405599999999999</v>
      </c>
      <c r="T188" s="68">
        <f t="shared" si="17"/>
        <v>1.4411599999999998</v>
      </c>
      <c r="W188" s="68">
        <f>IFERROR(CHP_CapBnd!I426/1000,"")</f>
        <v>1.9255600000000002</v>
      </c>
      <c r="X188" s="68">
        <f>IFERROR(CHP_CapBnd!J426/1000,"")</f>
        <v>1.7405599999999999</v>
      </c>
      <c r="Y188" s="68">
        <f>IFERROR(CHP_CapBnd!K426/1000,"")</f>
        <v>1.4411599999999998</v>
      </c>
      <c r="AA188" s="68">
        <f t="shared" si="18"/>
        <v>8.5000000000000187E-2</v>
      </c>
      <c r="AB188" s="68">
        <f t="shared" si="19"/>
        <v>0.27000000000000046</v>
      </c>
      <c r="AC188" s="68">
        <f t="shared" si="20"/>
        <v>0.56940000000000057</v>
      </c>
    </row>
    <row r="189" spans="1:29">
      <c r="A189" s="76"/>
      <c r="B189" t="str">
        <f>CHP_PASTI!F430</f>
        <v>RO</v>
      </c>
      <c r="C189" t="str">
        <f>CHP_PASTI!G430</f>
        <v>PASTI</v>
      </c>
      <c r="D189" t="str">
        <f>CHP_PASTI!H430</f>
        <v>ECHP_naturalgas_CCGT</v>
      </c>
      <c r="E189" s="78">
        <v>1</v>
      </c>
      <c r="F189" s="68" t="str">
        <f>IFERROR(CHP_PASTI!I430/1000,"")</f>
        <v/>
      </c>
      <c r="G189" s="68" t="str">
        <f>IFERROR(CHP_PASTI!J430/1000,"")</f>
        <v/>
      </c>
      <c r="H189" s="68" t="str">
        <f>IFERROR(CHP_PASTI!K430/1000,"")</f>
        <v/>
      </c>
      <c r="I189" s="68" t="str">
        <f>IFERROR(CHP_PASTI!L430/1000,"")</f>
        <v/>
      </c>
      <c r="J189" s="68">
        <f>IFERROR(CHP_PASTI!M430/1000,"")</f>
        <v>0.24</v>
      </c>
      <c r="K189" s="68">
        <f>IFERROR(CHP_PASTI!N430/1000,"")</f>
        <v>0.82</v>
      </c>
      <c r="L189" s="68" t="str">
        <f>IFERROR(CHP_PASTI!O430/1000,"")</f>
        <v/>
      </c>
      <c r="N189" t="str">
        <f>CHP_CapBnd!F430</f>
        <v>RO</v>
      </c>
      <c r="O189" t="str">
        <f>CHP_CapBnd!G430</f>
        <v>CAP_BND</v>
      </c>
      <c r="P189" t="str">
        <f>CHP_CapBnd!H430</f>
        <v>ECHP_naturalgas_CCGT</v>
      </c>
      <c r="Q189" s="78" t="s">
        <v>176</v>
      </c>
      <c r="R189" s="68" t="str">
        <f t="shared" si="15"/>
        <v/>
      </c>
      <c r="S189" s="68" t="str">
        <f t="shared" si="16"/>
        <v/>
      </c>
      <c r="T189" s="68" t="str">
        <f t="shared" si="17"/>
        <v/>
      </c>
      <c r="W189" s="68">
        <f>IFERROR(CHP_CapBnd!I430/1000,"")</f>
        <v>0.24</v>
      </c>
      <c r="X189" s="68">
        <f>IFERROR(CHP_CapBnd!J430/1000,"")</f>
        <v>1.06</v>
      </c>
      <c r="Y189" s="68">
        <f>IFERROR(CHP_CapBnd!K430/1000,"")</f>
        <v>1.06</v>
      </c>
      <c r="AA189" s="68">
        <f t="shared" si="18"/>
        <v>0</v>
      </c>
      <c r="AB189" s="68">
        <f t="shared" si="19"/>
        <v>0</v>
      </c>
      <c r="AC189" s="68">
        <f t="shared" si="20"/>
        <v>0</v>
      </c>
    </row>
    <row r="190" spans="1:29">
      <c r="A190" s="76"/>
      <c r="B190" t="str">
        <f>CHP_PASTI!F431</f>
        <v>RO</v>
      </c>
      <c r="C190" t="str">
        <f>CHP_PASTI!G431</f>
        <v>PASTI</v>
      </c>
      <c r="D190" t="str">
        <f>CHP_PASTI!H431</f>
        <v>ECHP_naturalgas_OCGT</v>
      </c>
      <c r="E190" s="78">
        <v>1</v>
      </c>
      <c r="F190" s="68" t="str">
        <f>IFERROR(CHP_PASTI!I431/1000,"")</f>
        <v/>
      </c>
      <c r="G190" s="68" t="str">
        <f>IFERROR(CHP_PASTI!J431/1000,"")</f>
        <v/>
      </c>
      <c r="H190" s="68" t="str">
        <f>IFERROR(CHP_PASTI!K431/1000,"")</f>
        <v/>
      </c>
      <c r="I190" s="68" t="str">
        <f>IFERROR(CHP_PASTI!L431/1000,"")</f>
        <v/>
      </c>
      <c r="J190" s="68">
        <f>IFERROR(CHP_PASTI!M431/1000,"")</f>
        <v>2.4880000000000003E-2</v>
      </c>
      <c r="K190" s="68">
        <f>IFERROR(CHP_PASTI!N431/1000,"")</f>
        <v>4.3900000000000007E-3</v>
      </c>
      <c r="L190" s="68" t="str">
        <f>IFERROR(CHP_PASTI!O431/1000,"")</f>
        <v/>
      </c>
      <c r="N190" t="str">
        <f>CHP_CapBnd!F431</f>
        <v>RO</v>
      </c>
      <c r="O190" t="str">
        <f>CHP_CapBnd!G431</f>
        <v>CAP_BND</v>
      </c>
      <c r="P190" t="str">
        <f>CHP_CapBnd!H431</f>
        <v>ECHP_naturalgas_OCGT</v>
      </c>
      <c r="Q190" s="78" t="s">
        <v>176</v>
      </c>
      <c r="R190" s="68" t="str">
        <f t="shared" si="15"/>
        <v/>
      </c>
      <c r="S190" s="68" t="str">
        <f t="shared" si="16"/>
        <v/>
      </c>
      <c r="T190" s="68" t="str">
        <f t="shared" si="17"/>
        <v/>
      </c>
      <c r="W190" s="68">
        <f>IFERROR(CHP_CapBnd!I431/1000,"")</f>
        <v>2.4880000000000003E-2</v>
      </c>
      <c r="X190" s="68">
        <f>IFERROR(CHP_CapBnd!J431/1000,"")</f>
        <v>2.9269999999999997E-2</v>
      </c>
      <c r="Y190" s="68">
        <f>IFERROR(CHP_CapBnd!K431/1000,"")</f>
        <v>2.9269999999999997E-2</v>
      </c>
      <c r="AA190" s="68">
        <f t="shared" si="18"/>
        <v>0</v>
      </c>
      <c r="AB190" s="68">
        <f t="shared" si="19"/>
        <v>0</v>
      </c>
      <c r="AC190" s="68">
        <f t="shared" si="20"/>
        <v>0</v>
      </c>
    </row>
    <row r="191" spans="1:29">
      <c r="A191" s="76"/>
      <c r="B191" t="str">
        <f>CHP_PASTI!F432</f>
        <v>RO</v>
      </c>
      <c r="C191" t="str">
        <f>CHP_PASTI!G432</f>
        <v>PASTI</v>
      </c>
      <c r="D191" t="str">
        <f>CHP_PASTI!H432</f>
        <v>ECHP_naturalgas_thermal</v>
      </c>
      <c r="E191" s="78">
        <v>1</v>
      </c>
      <c r="F191" s="68">
        <f>IFERROR(CHP_PASTI!I432/1000,"")</f>
        <v>0.6867525000000001</v>
      </c>
      <c r="G191" s="68">
        <f>IFERROR(CHP_PASTI!J432/1000,"")</f>
        <v>0.6867525000000001</v>
      </c>
      <c r="H191" s="68">
        <f>IFERROR(CHP_PASTI!K432/1000,"")</f>
        <v>0.6867525000000001</v>
      </c>
      <c r="I191" s="68">
        <f>IFERROR(CHP_PASTI!L432/1000,"")</f>
        <v>0.6867525000000001</v>
      </c>
      <c r="J191" s="68">
        <f>IFERROR(CHP_PASTI!M432/1000,"")</f>
        <v>2.6499999999999999E-2</v>
      </c>
      <c r="K191" s="68" t="str">
        <f>IFERROR(CHP_PASTI!N432/1000,"")</f>
        <v/>
      </c>
      <c r="L191" s="68" t="str">
        <f>IFERROR(CHP_PASTI!O432/1000,"")</f>
        <v/>
      </c>
      <c r="N191" t="str">
        <f>CHP_CapBnd!F432</f>
        <v>RO</v>
      </c>
      <c r="O191" t="str">
        <f>CHP_CapBnd!G432</f>
        <v>CAP_BND</v>
      </c>
      <c r="P191" t="str">
        <f>CHP_CapBnd!H432</f>
        <v>ECHP_naturalgas_thermal</v>
      </c>
      <c r="Q191" s="78" t="s">
        <v>176</v>
      </c>
      <c r="R191" s="68">
        <f t="shared" si="15"/>
        <v>1.92635</v>
      </c>
      <c r="S191" s="68">
        <f t="shared" si="16"/>
        <v>1.5452499999999998</v>
      </c>
      <c r="T191" s="68">
        <f t="shared" si="17"/>
        <v>0.96274999999999999</v>
      </c>
      <c r="W191" s="68">
        <f>IFERROR(CHP_CapBnd!I432/1000,"")</f>
        <v>1.92635</v>
      </c>
      <c r="X191" s="68">
        <f>IFERROR(CHP_CapBnd!J432/1000,"")</f>
        <v>1.5452499999999998</v>
      </c>
      <c r="Y191" s="68">
        <f>IFERROR(CHP_CapBnd!K432/1000,"")</f>
        <v>0.96274999999999999</v>
      </c>
      <c r="AA191" s="68">
        <f t="shared" si="18"/>
        <v>0.84716000000000036</v>
      </c>
      <c r="AB191" s="68">
        <f t="shared" si="19"/>
        <v>1.2282600000000006</v>
      </c>
      <c r="AC191" s="68">
        <f t="shared" si="20"/>
        <v>1.8107600000000004</v>
      </c>
    </row>
    <row r="192" spans="1:29">
      <c r="A192" s="76"/>
      <c r="B192" t="str">
        <f>CHP_PASTI!F436</f>
        <v>RO</v>
      </c>
      <c r="C192" t="str">
        <f>CHP_PASTI!G436</f>
        <v>PASTI</v>
      </c>
      <c r="D192" t="str">
        <f>CHP_PASTI!H436</f>
        <v>ECHP_LFO_thermal</v>
      </c>
      <c r="E192" s="78">
        <v>1</v>
      </c>
      <c r="F192" s="68">
        <f>IFERROR(CHP_PASTI!I436/1000,"")</f>
        <v>7.8775000000000012E-2</v>
      </c>
      <c r="G192" s="68">
        <f>IFERROR(CHP_PASTI!J436/1000,"")</f>
        <v>7.8775000000000012E-2</v>
      </c>
      <c r="H192" s="68">
        <f>IFERROR(CHP_PASTI!K436/1000,"")</f>
        <v>7.8775000000000012E-2</v>
      </c>
      <c r="I192" s="68">
        <f>IFERROR(CHP_PASTI!L436/1000,"")</f>
        <v>7.8775000000000012E-2</v>
      </c>
      <c r="J192" s="68">
        <f>IFERROR(CHP_PASTI!M436/1000,"")</f>
        <v>6.7999999999999996E-3</v>
      </c>
      <c r="K192" s="68">
        <f>IFERROR(CHP_PASTI!N436/1000,"")</f>
        <v>5.64E-3</v>
      </c>
      <c r="L192" s="68" t="str">
        <f>IFERROR(CHP_PASTI!O436/1000,"")</f>
        <v/>
      </c>
      <c r="N192" t="str">
        <f>CHP_CapBnd!F436</f>
        <v>RO</v>
      </c>
      <c r="O192" t="str">
        <f>CHP_CapBnd!G436</f>
        <v>CAP_BND</v>
      </c>
      <c r="P192" t="str">
        <f>CHP_CapBnd!H436</f>
        <v>ECHP_LFO_thermal</v>
      </c>
      <c r="Q192" s="78" t="s">
        <v>176</v>
      </c>
      <c r="R192" s="68">
        <f t="shared" si="15"/>
        <v>0.1419</v>
      </c>
      <c r="S192" s="68">
        <f t="shared" si="16"/>
        <v>0.14754</v>
      </c>
      <c r="T192" s="68">
        <f t="shared" si="17"/>
        <v>0.14743999999999999</v>
      </c>
      <c r="W192" s="68">
        <f>IFERROR(CHP_CapBnd!I436/1000,"")</f>
        <v>0.1419</v>
      </c>
      <c r="X192" s="68">
        <f>IFERROR(CHP_CapBnd!J436/1000,"")</f>
        <v>0.14754</v>
      </c>
      <c r="Y192" s="68">
        <f>IFERROR(CHP_CapBnd!K436/1000,"")</f>
        <v>0.14743999999999999</v>
      </c>
      <c r="AA192" s="68">
        <f t="shared" si="18"/>
        <v>0.18000000000000002</v>
      </c>
      <c r="AB192" s="68">
        <f t="shared" si="19"/>
        <v>0.18</v>
      </c>
      <c r="AC192" s="68">
        <f t="shared" si="20"/>
        <v>0.18010000000000001</v>
      </c>
    </row>
    <row r="193" spans="1:29">
      <c r="A193" s="76"/>
      <c r="B193" t="str">
        <f>CHP_PASTI!F437</f>
        <v>RO</v>
      </c>
      <c r="C193" t="str">
        <f>CHP_PASTI!G437</f>
        <v>PASTI</v>
      </c>
      <c r="D193" t="str">
        <f>CHP_PASTI!H437</f>
        <v>ECHP_HFO_thermal</v>
      </c>
      <c r="E193" s="78">
        <v>1</v>
      </c>
      <c r="F193" s="68">
        <f>IFERROR(CHP_PASTI!I437/1000,"")</f>
        <v>0.13075000000000001</v>
      </c>
      <c r="G193" s="68">
        <f>IFERROR(CHP_PASTI!J437/1000,"")</f>
        <v>0.13075000000000001</v>
      </c>
      <c r="H193" s="68">
        <f>IFERROR(CHP_PASTI!K437/1000,"")</f>
        <v>0.13075000000000001</v>
      </c>
      <c r="I193" s="68">
        <f>IFERROR(CHP_PASTI!L437/1000,"")</f>
        <v>0.13075000000000001</v>
      </c>
      <c r="J193" s="68" t="str">
        <f>IFERROR(CHP_PASTI!M437/1000,"")</f>
        <v/>
      </c>
      <c r="K193" s="68" t="str">
        <f>IFERROR(CHP_PASTI!N437/1000,"")</f>
        <v/>
      </c>
      <c r="L193" s="68" t="str">
        <f>IFERROR(CHP_PASTI!O437/1000,"")</f>
        <v/>
      </c>
      <c r="N193" t="str">
        <f>CHP_CapBnd!F437</f>
        <v>RO</v>
      </c>
      <c r="O193" t="str">
        <f>CHP_CapBnd!G437</f>
        <v>CAP_BND</v>
      </c>
      <c r="P193" t="str">
        <f>CHP_CapBnd!H437</f>
        <v>ECHP_HFO_thermal</v>
      </c>
      <c r="Q193" s="78" t="s">
        <v>176</v>
      </c>
      <c r="R193" s="68">
        <f t="shared" si="15"/>
        <v>0.50549999999999995</v>
      </c>
      <c r="S193" s="68">
        <f t="shared" si="16"/>
        <v>4.65E-2</v>
      </c>
      <c r="T193" s="68">
        <f t="shared" si="17"/>
        <v>0</v>
      </c>
      <c r="W193" s="68">
        <f>IFERROR(CHP_CapBnd!I437/1000,"")</f>
        <v>0.50549999999999995</v>
      </c>
      <c r="X193" s="68">
        <f>IFERROR(CHP_CapBnd!J437/1000,"")</f>
        <v>4.65E-2</v>
      </c>
      <c r="Y193" s="68">
        <f>IFERROR(CHP_CapBnd!K437/1000,"")</f>
        <v>0</v>
      </c>
      <c r="AA193" s="68">
        <f t="shared" si="18"/>
        <v>1.7500000000000071E-2</v>
      </c>
      <c r="AB193" s="68">
        <f t="shared" si="19"/>
        <v>0.47650000000000003</v>
      </c>
      <c r="AC193" s="68">
        <f t="shared" si="20"/>
        <v>0.52300000000000002</v>
      </c>
    </row>
    <row r="194" spans="1:29">
      <c r="A194" s="76"/>
      <c r="B194" t="str">
        <f>CHP_PASTI!F438</f>
        <v>RO</v>
      </c>
      <c r="C194" t="str">
        <f>CHP_PASTI!G438</f>
        <v>PASTI</v>
      </c>
      <c r="D194" t="str">
        <f>CHP_PASTI!H438</f>
        <v>ECHP_biomass_thermal</v>
      </c>
      <c r="E194" s="78">
        <v>1</v>
      </c>
      <c r="F194" s="68">
        <f>IFERROR(CHP_PASTI!I438/1000,"")</f>
        <v>1.3500000000000001E-3</v>
      </c>
      <c r="G194" s="68">
        <f>IFERROR(CHP_PASTI!J438/1000,"")</f>
        <v>1.3500000000000001E-3</v>
      </c>
      <c r="H194" s="68">
        <f>IFERROR(CHP_PASTI!K438/1000,"")</f>
        <v>1.3500000000000001E-3</v>
      </c>
      <c r="I194" s="68">
        <f>IFERROR(CHP_PASTI!L438/1000,"")</f>
        <v>1.3500000000000001E-3</v>
      </c>
      <c r="J194" s="68" t="str">
        <f>IFERROR(CHP_PASTI!M438/1000,"")</f>
        <v/>
      </c>
      <c r="K194" s="68">
        <f>IFERROR(CHP_PASTI!N438/1000,"")</f>
        <v>9.5650000000000006E-3</v>
      </c>
      <c r="L194" s="68" t="str">
        <f>IFERROR(CHP_PASTI!O438/1000,"")</f>
        <v/>
      </c>
      <c r="N194" t="str">
        <f>CHP_CapBnd!F438</f>
        <v>RO</v>
      </c>
      <c r="O194" t="str">
        <f>CHP_CapBnd!G438</f>
        <v>CAP_BND</v>
      </c>
      <c r="P194" t="str">
        <f>CHP_CapBnd!H438</f>
        <v>ECHP_biomass_thermal</v>
      </c>
      <c r="Q194" s="78" t="s">
        <v>176</v>
      </c>
      <c r="R194" s="68" t="str">
        <f t="shared" si="15"/>
        <v/>
      </c>
      <c r="S194" s="68" t="str">
        <f t="shared" si="16"/>
        <v/>
      </c>
      <c r="T194" s="68" t="str">
        <f t="shared" si="17"/>
        <v/>
      </c>
      <c r="W194" s="68">
        <f>IFERROR(CHP_CapBnd!I438/1000,"")</f>
        <v>5.4000000000000003E-3</v>
      </c>
      <c r="X194" s="68">
        <f>IFERROR(CHP_CapBnd!J438/1000,"")</f>
        <v>1.4965000000000001E-2</v>
      </c>
      <c r="Y194" s="68">
        <f>IFERROR(CHP_CapBnd!K438/1000,"")</f>
        <v>1.4965000000000001E-2</v>
      </c>
      <c r="AA194" s="68">
        <f t="shared" si="18"/>
        <v>0</v>
      </c>
      <c r="AB194" s="68">
        <f t="shared" si="19"/>
        <v>0</v>
      </c>
      <c r="AC194" s="68">
        <f t="shared" si="20"/>
        <v>0</v>
      </c>
    </row>
    <row r="195" spans="1:29">
      <c r="A195" s="76"/>
      <c r="B195" t="str">
        <f>CHP_PASTI!F440</f>
        <v>SE</v>
      </c>
      <c r="C195" t="str">
        <f>CHP_PASTI!G440</f>
        <v>PASTI</v>
      </c>
      <c r="D195" t="str">
        <f>CHP_PASTI!H440</f>
        <v>ECHP_coal_thermal</v>
      </c>
      <c r="E195" s="78">
        <v>1</v>
      </c>
      <c r="F195" s="68">
        <f>IFERROR(CHP_PASTI!I440/1000,"")</f>
        <v>3.7749999999999999E-2</v>
      </c>
      <c r="G195" s="68">
        <f>IFERROR(CHP_PASTI!J440/1000,"")</f>
        <v>3.7749999999999999E-2</v>
      </c>
      <c r="H195" s="68">
        <f>IFERROR(CHP_PASTI!K440/1000,"")</f>
        <v>3.7749999999999999E-2</v>
      </c>
      <c r="I195" s="68">
        <f>IFERROR(CHP_PASTI!L440/1000,"")</f>
        <v>3.7749999999999999E-2</v>
      </c>
      <c r="J195" s="68" t="str">
        <f>IFERROR(CHP_PASTI!M440/1000,"")</f>
        <v/>
      </c>
      <c r="K195" s="68" t="str">
        <f>IFERROR(CHP_PASTI!N440/1000,"")</f>
        <v/>
      </c>
      <c r="L195" s="68" t="str">
        <f>IFERROR(CHP_PASTI!O440/1000,"")</f>
        <v/>
      </c>
      <c r="N195" t="str">
        <f>CHP_CapBnd!F440</f>
        <v>SE</v>
      </c>
      <c r="O195" t="str">
        <f>CHP_CapBnd!G440</f>
        <v>CAP_BND</v>
      </c>
      <c r="P195" t="str">
        <f>CHP_CapBnd!H440</f>
        <v>ECHP_coal_thermal</v>
      </c>
      <c r="Q195" s="78" t="s">
        <v>176</v>
      </c>
      <c r="R195" s="68">
        <f t="shared" si="15"/>
        <v>0.13400000000000001</v>
      </c>
      <c r="S195" s="68">
        <f t="shared" si="16"/>
        <v>0.13400000000000001</v>
      </c>
      <c r="T195" s="68">
        <f t="shared" si="17"/>
        <v>0.13400000000000001</v>
      </c>
      <c r="W195" s="68">
        <f>IFERROR(CHP_CapBnd!I440/1000,"")</f>
        <v>0.13400000000000001</v>
      </c>
      <c r="X195" s="68">
        <f>IFERROR(CHP_CapBnd!J440/1000,"")</f>
        <v>0.13400000000000001</v>
      </c>
      <c r="Y195" s="68">
        <f>IFERROR(CHP_CapBnd!K440/1000,"")</f>
        <v>0.13400000000000001</v>
      </c>
      <c r="AA195" s="68">
        <f t="shared" si="18"/>
        <v>1.6999999999999987E-2</v>
      </c>
      <c r="AB195" s="68">
        <f t="shared" si="19"/>
        <v>1.6999999999999987E-2</v>
      </c>
      <c r="AC195" s="68">
        <f t="shared" si="20"/>
        <v>1.6999999999999987E-2</v>
      </c>
    </row>
    <row r="196" spans="1:29">
      <c r="A196" s="76"/>
      <c r="B196" t="str">
        <f>CHP_PASTI!F444</f>
        <v>SE</v>
      </c>
      <c r="C196" t="str">
        <f>CHP_PASTI!G444</f>
        <v>PASTI</v>
      </c>
      <c r="D196" t="str">
        <f>CHP_PASTI!H444</f>
        <v>ECHP_lignite_thermal</v>
      </c>
      <c r="E196" s="78">
        <v>1</v>
      </c>
      <c r="F196" s="68">
        <f>IFERROR(CHP_PASTI!I444/1000,"")</f>
        <v>3.3849999999999998E-2</v>
      </c>
      <c r="G196" s="68">
        <f>IFERROR(CHP_PASTI!J444/1000,"")</f>
        <v>3.3849999999999998E-2</v>
      </c>
      <c r="H196" s="68">
        <f>IFERROR(CHP_PASTI!K444/1000,"")</f>
        <v>3.3849999999999998E-2</v>
      </c>
      <c r="I196" s="68">
        <f>IFERROR(CHP_PASTI!L444/1000,"")</f>
        <v>3.3849999999999998E-2</v>
      </c>
      <c r="J196" s="68" t="str">
        <f>IFERROR(CHP_PASTI!M444/1000,"")</f>
        <v/>
      </c>
      <c r="K196" s="68" t="str">
        <f>IFERROR(CHP_PASTI!N444/1000,"")</f>
        <v/>
      </c>
      <c r="L196" s="68" t="str">
        <f>IFERROR(CHP_PASTI!O444/1000,"")</f>
        <v/>
      </c>
      <c r="N196" t="str">
        <f>CHP_CapBnd!F444</f>
        <v>SE</v>
      </c>
      <c r="O196" t="str">
        <f>CHP_CapBnd!G444</f>
        <v>CAP_BND</v>
      </c>
      <c r="P196" t="str">
        <f>CHP_CapBnd!H444</f>
        <v>ECHP_lignite_thermal</v>
      </c>
      <c r="Q196" s="78" t="s">
        <v>176</v>
      </c>
      <c r="R196" s="68" t="str">
        <f t="shared" ref="R196:R226" si="21">IF(AA196&gt;0.01,W196,"")</f>
        <v/>
      </c>
      <c r="S196" s="68" t="str">
        <f t="shared" ref="S196:S226" si="22">IF(AB196&gt;0.01,X196,"")</f>
        <v/>
      </c>
      <c r="T196" s="68">
        <f t="shared" ref="T196:T226" si="23">IF(AC196&gt;0.01,Y196,"")</f>
        <v>5.4000000000000003E-3</v>
      </c>
      <c r="W196" s="68">
        <f>IFERROR(CHP_CapBnd!I444/1000,"")</f>
        <v>0.13539999999999999</v>
      </c>
      <c r="X196" s="68">
        <f>IFERROR(CHP_CapBnd!J444/1000,"")</f>
        <v>0.13539999999999999</v>
      </c>
      <c r="Y196" s="68">
        <f>IFERROR(CHP_CapBnd!K444/1000,"")</f>
        <v>5.4000000000000003E-3</v>
      </c>
      <c r="AA196" s="68">
        <f t="shared" ref="AA196:AA226" si="24">SUM(F196:J196)-W196</f>
        <v>0</v>
      </c>
      <c r="AB196" s="68">
        <f t="shared" ref="AB196:AB226" si="25">SUM(F196:K196)-X196</f>
        <v>0</v>
      </c>
      <c r="AC196" s="68">
        <f t="shared" ref="AC196:AC226" si="26">SUM(F196:L196)-Y196</f>
        <v>0.13</v>
      </c>
    </row>
    <row r="197" spans="1:29">
      <c r="A197" s="76"/>
      <c r="B197" t="str">
        <f>CHP_PASTI!F448</f>
        <v>SE</v>
      </c>
      <c r="C197" t="str">
        <f>CHP_PASTI!G448</f>
        <v>PASTI</v>
      </c>
      <c r="D197" t="str">
        <f>CHP_PASTI!H448</f>
        <v>ECHP_naturalgas_CCGT</v>
      </c>
      <c r="E197" s="78">
        <v>1</v>
      </c>
      <c r="F197" s="68">
        <f>IFERROR(CHP_PASTI!I448/1000,"")</f>
        <v>2.6749999999999999E-2</v>
      </c>
      <c r="G197" s="68">
        <f>IFERROR(CHP_PASTI!J448/1000,"")</f>
        <v>2.6749999999999999E-2</v>
      </c>
      <c r="H197" s="68">
        <f>IFERROR(CHP_PASTI!K448/1000,"")</f>
        <v>2.6749999999999999E-2</v>
      </c>
      <c r="I197" s="68">
        <f>IFERROR(CHP_PASTI!L448/1000,"")</f>
        <v>2.6749999999999999E-2</v>
      </c>
      <c r="J197" s="68">
        <f>IFERROR(CHP_PASTI!M448/1000,"")</f>
        <v>0.45</v>
      </c>
      <c r="K197" s="68" t="str">
        <f>IFERROR(CHP_PASTI!N448/1000,"")</f>
        <v/>
      </c>
      <c r="L197" s="68" t="str">
        <f>IFERROR(CHP_PASTI!O448/1000,"")</f>
        <v/>
      </c>
      <c r="N197" t="str">
        <f>CHP_CapBnd!F448</f>
        <v>SE</v>
      </c>
      <c r="O197" t="str">
        <f>CHP_CapBnd!G448</f>
        <v>CAP_BND</v>
      </c>
      <c r="P197" t="str">
        <f>CHP_CapBnd!H448</f>
        <v>ECHP_naturalgas_CCGT</v>
      </c>
      <c r="Q197" s="78" t="s">
        <v>176</v>
      </c>
      <c r="R197" s="68">
        <f t="shared" si="21"/>
        <v>0.49299999999999999</v>
      </c>
      <c r="S197" s="68">
        <f t="shared" si="22"/>
        <v>0.49299999999999999</v>
      </c>
      <c r="T197" s="68">
        <f t="shared" si="23"/>
        <v>0.49299999999999999</v>
      </c>
      <c r="W197" s="68">
        <f>IFERROR(CHP_CapBnd!I448/1000,"")</f>
        <v>0.49299999999999999</v>
      </c>
      <c r="X197" s="68">
        <f>IFERROR(CHP_CapBnd!J448/1000,"")</f>
        <v>0.49299999999999999</v>
      </c>
      <c r="Y197" s="68">
        <f>IFERROR(CHP_CapBnd!K448/1000,"")</f>
        <v>0.49299999999999999</v>
      </c>
      <c r="AA197" s="68">
        <f t="shared" si="24"/>
        <v>6.4000000000000057E-2</v>
      </c>
      <c r="AB197" s="68">
        <f t="shared" si="25"/>
        <v>6.4000000000000057E-2</v>
      </c>
      <c r="AC197" s="68">
        <f t="shared" si="26"/>
        <v>6.4000000000000057E-2</v>
      </c>
    </row>
    <row r="198" spans="1:29">
      <c r="A198" s="76"/>
      <c r="B198" t="str">
        <f>CHP_PASTI!F449</f>
        <v>SE</v>
      </c>
      <c r="C198" t="str">
        <f>CHP_PASTI!G449</f>
        <v>PASTI</v>
      </c>
      <c r="D198" t="str">
        <f>CHP_PASTI!H449</f>
        <v>ECHP_naturalgas_OCGT</v>
      </c>
      <c r="E198" s="78">
        <v>1</v>
      </c>
      <c r="F198" s="68">
        <f>IFERROR(CHP_PASTI!I449/1000,"")</f>
        <v>7.8750000000000001E-3</v>
      </c>
      <c r="G198" s="68">
        <f>IFERROR(CHP_PASTI!J449/1000,"")</f>
        <v>7.8750000000000001E-3</v>
      </c>
      <c r="H198" s="68">
        <f>IFERROR(CHP_PASTI!K449/1000,"")</f>
        <v>7.8750000000000001E-3</v>
      </c>
      <c r="I198" s="68">
        <f>IFERROR(CHP_PASTI!L449/1000,"")</f>
        <v>7.8750000000000001E-3</v>
      </c>
      <c r="J198" s="68">
        <f>IFERROR(CHP_PASTI!M449/1000,"")</f>
        <v>0.123</v>
      </c>
      <c r="K198" s="68" t="str">
        <f>IFERROR(CHP_PASTI!N449/1000,"")</f>
        <v/>
      </c>
      <c r="L198" s="68" t="str">
        <f>IFERROR(CHP_PASTI!O449/1000,"")</f>
        <v/>
      </c>
      <c r="N198" t="str">
        <f>CHP_CapBnd!F449</f>
        <v>SE</v>
      </c>
      <c r="O198" t="str">
        <f>CHP_CapBnd!G449</f>
        <v>CAP_BND</v>
      </c>
      <c r="P198" t="str">
        <f>CHP_CapBnd!H449</f>
        <v>ECHP_naturalgas_OCGT</v>
      </c>
      <c r="Q198" s="78" t="s">
        <v>176</v>
      </c>
      <c r="R198" s="68" t="str">
        <f t="shared" si="21"/>
        <v/>
      </c>
      <c r="S198" s="68" t="str">
        <f t="shared" si="22"/>
        <v/>
      </c>
      <c r="T198" s="68" t="str">
        <f t="shared" si="23"/>
        <v/>
      </c>
      <c r="W198" s="68">
        <f>IFERROR(CHP_CapBnd!I449/1000,"")</f>
        <v>0.15049999999999999</v>
      </c>
      <c r="X198" s="68">
        <f>IFERROR(CHP_CapBnd!J449/1000,"")</f>
        <v>0.14580000000000001</v>
      </c>
      <c r="Y198" s="68">
        <f>IFERROR(CHP_CapBnd!K449/1000,"")</f>
        <v>0.14580000000000001</v>
      </c>
      <c r="AA198" s="68">
        <f t="shared" si="24"/>
        <v>4.0000000000000036E-3</v>
      </c>
      <c r="AB198" s="68">
        <f t="shared" si="25"/>
        <v>8.6999999999999855E-3</v>
      </c>
      <c r="AC198" s="68">
        <f t="shared" si="26"/>
        <v>8.6999999999999855E-3</v>
      </c>
    </row>
    <row r="199" spans="1:29">
      <c r="A199" s="76"/>
      <c r="B199" t="str">
        <f>CHP_PASTI!F450</f>
        <v>SE</v>
      </c>
      <c r="C199" t="str">
        <f>CHP_PASTI!G450</f>
        <v>PASTI</v>
      </c>
      <c r="D199" t="str">
        <f>CHP_PASTI!H450</f>
        <v>ECHP_naturalgas_thermal</v>
      </c>
      <c r="E199" s="78">
        <v>1</v>
      </c>
      <c r="F199" s="68">
        <f>IFERROR(CHP_PASTI!I450/1000,"")</f>
        <v>8.8624999999999995E-2</v>
      </c>
      <c r="G199" s="68">
        <f>IFERROR(CHP_PASTI!J450/1000,"")</f>
        <v>8.8624999999999995E-2</v>
      </c>
      <c r="H199" s="68">
        <f>IFERROR(CHP_PASTI!K450/1000,"")</f>
        <v>8.8624999999999995E-2</v>
      </c>
      <c r="I199" s="68">
        <f>IFERROR(CHP_PASTI!L450/1000,"")</f>
        <v>8.8624999999999995E-2</v>
      </c>
      <c r="J199" s="68">
        <f>IFERROR(CHP_PASTI!M450/1000,"")</f>
        <v>0.13400000000000001</v>
      </c>
      <c r="K199" s="68" t="str">
        <f>IFERROR(CHP_PASTI!N450/1000,"")</f>
        <v/>
      </c>
      <c r="L199" s="68" t="str">
        <f>IFERROR(CHP_PASTI!O450/1000,"")</f>
        <v/>
      </c>
      <c r="N199" t="str">
        <f>CHP_CapBnd!F450</f>
        <v>SE</v>
      </c>
      <c r="O199" t="str">
        <f>CHP_CapBnd!G450</f>
        <v>CAP_BND</v>
      </c>
      <c r="P199" t="str">
        <f>CHP_CapBnd!H450</f>
        <v>ECHP_naturalgas_thermal</v>
      </c>
      <c r="Q199" s="78" t="s">
        <v>176</v>
      </c>
      <c r="R199" s="68">
        <f t="shared" si="21"/>
        <v>0.28670000000000001</v>
      </c>
      <c r="S199" s="68">
        <f t="shared" si="22"/>
        <v>0.2797</v>
      </c>
      <c r="T199" s="68">
        <f t="shared" si="23"/>
        <v>0.2417</v>
      </c>
      <c r="W199" s="68">
        <f>IFERROR(CHP_CapBnd!I450/1000,"")</f>
        <v>0.28670000000000001</v>
      </c>
      <c r="X199" s="68">
        <f>IFERROR(CHP_CapBnd!J450/1000,"")</f>
        <v>0.2797</v>
      </c>
      <c r="Y199" s="68">
        <f>IFERROR(CHP_CapBnd!K450/1000,"")</f>
        <v>0.2417</v>
      </c>
      <c r="AA199" s="68">
        <f t="shared" si="24"/>
        <v>0.20179999999999998</v>
      </c>
      <c r="AB199" s="68">
        <f t="shared" si="25"/>
        <v>0.20879999999999999</v>
      </c>
      <c r="AC199" s="68">
        <f t="shared" si="26"/>
        <v>0.24679999999999999</v>
      </c>
    </row>
    <row r="200" spans="1:29">
      <c r="A200" s="76"/>
      <c r="B200" t="str">
        <f>CHP_PASTI!F454</f>
        <v>SE</v>
      </c>
      <c r="C200" t="str">
        <f>CHP_PASTI!G454</f>
        <v>PASTI</v>
      </c>
      <c r="D200" t="str">
        <f>CHP_PASTI!H454</f>
        <v>ECHP_LFO_thermal</v>
      </c>
      <c r="E200" s="78">
        <v>1</v>
      </c>
      <c r="F200" s="68">
        <f>IFERROR(CHP_PASTI!I454/1000,"")</f>
        <v>4.1549999999999997E-2</v>
      </c>
      <c r="G200" s="68">
        <f>IFERROR(CHP_PASTI!J454/1000,"")</f>
        <v>4.1549999999999997E-2</v>
      </c>
      <c r="H200" s="68">
        <f>IFERROR(CHP_PASTI!K454/1000,"")</f>
        <v>4.1549999999999997E-2</v>
      </c>
      <c r="I200" s="68">
        <f>IFERROR(CHP_PASTI!L454/1000,"")</f>
        <v>4.1549999999999997E-2</v>
      </c>
      <c r="J200" s="68" t="str">
        <f>IFERROR(CHP_PASTI!M454/1000,"")</f>
        <v/>
      </c>
      <c r="K200" s="68" t="str">
        <f>IFERROR(CHP_PASTI!N454/1000,"")</f>
        <v/>
      </c>
      <c r="L200" s="68" t="str">
        <f>IFERROR(CHP_PASTI!O454/1000,"")</f>
        <v/>
      </c>
      <c r="N200" t="str">
        <f>CHP_CapBnd!F454</f>
        <v>SE</v>
      </c>
      <c r="O200" t="str">
        <f>CHP_CapBnd!G454</f>
        <v>CAP_BND</v>
      </c>
      <c r="P200" t="str">
        <f>CHP_CapBnd!H454</f>
        <v>ECHP_LFO_thermal</v>
      </c>
      <c r="Q200" s="78" t="s">
        <v>176</v>
      </c>
      <c r="R200" s="68">
        <f t="shared" si="21"/>
        <v>0.12780000000000002</v>
      </c>
      <c r="S200" s="68">
        <f t="shared" si="22"/>
        <v>3.8300000000000008E-2</v>
      </c>
      <c r="T200" s="68">
        <f t="shared" si="23"/>
        <v>0</v>
      </c>
      <c r="W200" s="68">
        <f>IFERROR(CHP_CapBnd!I454/1000,"")</f>
        <v>0.12780000000000002</v>
      </c>
      <c r="X200" s="68">
        <f>IFERROR(CHP_CapBnd!J454/1000,"")</f>
        <v>3.8300000000000008E-2</v>
      </c>
      <c r="Y200" s="68">
        <f>IFERROR(CHP_CapBnd!K454/1000,"")</f>
        <v>0</v>
      </c>
      <c r="AA200" s="68">
        <f t="shared" si="24"/>
        <v>3.8399999999999962E-2</v>
      </c>
      <c r="AB200" s="68">
        <f t="shared" si="25"/>
        <v>0.12789999999999999</v>
      </c>
      <c r="AC200" s="68">
        <f t="shared" si="26"/>
        <v>0.16619999999999999</v>
      </c>
    </row>
    <row r="201" spans="1:29">
      <c r="A201" s="76"/>
      <c r="B201" t="str">
        <f>CHP_PASTI!F455</f>
        <v>SE</v>
      </c>
      <c r="C201" t="str">
        <f>CHP_PASTI!G455</f>
        <v>PASTI</v>
      </c>
      <c r="D201" t="str">
        <f>CHP_PASTI!H455</f>
        <v>ECHP_HFO_thermal</v>
      </c>
      <c r="E201" s="78">
        <v>1</v>
      </c>
      <c r="F201" s="68">
        <f>IFERROR(CHP_PASTI!I455/1000,"")</f>
        <v>0.156775</v>
      </c>
      <c r="G201" s="68">
        <f>IFERROR(CHP_PASTI!J455/1000,"")</f>
        <v>0.156775</v>
      </c>
      <c r="H201" s="68">
        <f>IFERROR(CHP_PASTI!K455/1000,"")</f>
        <v>0.156775</v>
      </c>
      <c r="I201" s="68">
        <f>IFERROR(CHP_PASTI!L455/1000,"")</f>
        <v>0.156775</v>
      </c>
      <c r="J201" s="68">
        <f>IFERROR(CHP_PASTI!M455/1000,"")</f>
        <v>2.7399999999999997E-2</v>
      </c>
      <c r="K201" s="68" t="str">
        <f>IFERROR(CHP_PASTI!N455/1000,"")</f>
        <v/>
      </c>
      <c r="L201" s="68" t="str">
        <f>IFERROR(CHP_PASTI!O455/1000,"")</f>
        <v/>
      </c>
      <c r="N201" t="str">
        <f>CHP_CapBnd!F455</f>
        <v>SE</v>
      </c>
      <c r="O201" t="str">
        <f>CHP_CapBnd!G455</f>
        <v>CAP_BND</v>
      </c>
      <c r="P201" t="str">
        <f>CHP_CapBnd!H455</f>
        <v>ECHP_HFO_thermal</v>
      </c>
      <c r="Q201" s="78" t="s">
        <v>176</v>
      </c>
      <c r="R201" s="68">
        <f t="shared" si="21"/>
        <v>0.48269999999999996</v>
      </c>
      <c r="S201" s="68">
        <f t="shared" si="22"/>
        <v>0.40859999999999996</v>
      </c>
      <c r="T201" s="68">
        <f t="shared" si="23"/>
        <v>0.26769999999999999</v>
      </c>
      <c r="W201" s="68">
        <f>IFERROR(CHP_CapBnd!I455/1000,"")</f>
        <v>0.48269999999999996</v>
      </c>
      <c r="X201" s="68">
        <f>IFERROR(CHP_CapBnd!J455/1000,"")</f>
        <v>0.40859999999999996</v>
      </c>
      <c r="Y201" s="68">
        <f>IFERROR(CHP_CapBnd!K455/1000,"")</f>
        <v>0.26769999999999999</v>
      </c>
      <c r="AA201" s="68">
        <f t="shared" si="24"/>
        <v>0.17180000000000001</v>
      </c>
      <c r="AB201" s="68">
        <f t="shared" si="25"/>
        <v>0.24590000000000001</v>
      </c>
      <c r="AC201" s="68">
        <f t="shared" si="26"/>
        <v>0.38679999999999998</v>
      </c>
    </row>
    <row r="202" spans="1:29">
      <c r="A202" s="76"/>
      <c r="B202" t="str">
        <f>CHP_PASTI!F456</f>
        <v>SE</v>
      </c>
      <c r="C202" t="str">
        <f>CHP_PASTI!G456</f>
        <v>PASTI</v>
      </c>
      <c r="D202" t="str">
        <f>CHP_PASTI!H456</f>
        <v>ECHP_biomass_thermal</v>
      </c>
      <c r="E202" s="78">
        <v>1</v>
      </c>
      <c r="F202" s="68">
        <f>IFERROR(CHP_PASTI!I456/1000,"")</f>
        <v>0.51082499999999997</v>
      </c>
      <c r="G202" s="68">
        <f>IFERROR(CHP_PASTI!J456/1000,"")</f>
        <v>0.51082499999999997</v>
      </c>
      <c r="H202" s="68">
        <f>IFERROR(CHP_PASTI!K456/1000,"")</f>
        <v>0.51082499999999997</v>
      </c>
      <c r="I202" s="68">
        <f>IFERROR(CHP_PASTI!L456/1000,"")</f>
        <v>0.51082499999999997</v>
      </c>
      <c r="J202" s="68">
        <f>IFERROR(CHP_PASTI!M456/1000,"")</f>
        <v>1.5207200000000001</v>
      </c>
      <c r="K202" s="68">
        <f>IFERROR(CHP_PASTI!N456/1000,"")</f>
        <v>0.46834999999999999</v>
      </c>
      <c r="L202" s="68" t="str">
        <f>IFERROR(CHP_PASTI!O456/1000,"")</f>
        <v/>
      </c>
      <c r="N202" t="str">
        <f>CHP_CapBnd!F456</f>
        <v>SE</v>
      </c>
      <c r="O202" t="str">
        <f>CHP_CapBnd!G456</f>
        <v>CAP_BND</v>
      </c>
      <c r="P202" t="str">
        <f>CHP_CapBnd!H456</f>
        <v>ECHP_biomass_thermal</v>
      </c>
      <c r="Q202" s="78" t="s">
        <v>176</v>
      </c>
      <c r="R202" s="68">
        <f t="shared" si="21"/>
        <v>3.4295200000000001</v>
      </c>
      <c r="S202" s="68">
        <f t="shared" si="22"/>
        <v>3.70187</v>
      </c>
      <c r="T202" s="68">
        <f t="shared" si="23"/>
        <v>3.3768699999999998</v>
      </c>
      <c r="W202" s="68">
        <f>IFERROR(CHP_CapBnd!I456/1000,"")</f>
        <v>3.4295200000000001</v>
      </c>
      <c r="X202" s="68">
        <f>IFERROR(CHP_CapBnd!J456/1000,"")</f>
        <v>3.70187</v>
      </c>
      <c r="Y202" s="68">
        <f>IFERROR(CHP_CapBnd!K456/1000,"")</f>
        <v>3.3768699999999998</v>
      </c>
      <c r="AA202" s="68">
        <f t="shared" si="24"/>
        <v>0.13450000000000006</v>
      </c>
      <c r="AB202" s="68">
        <f t="shared" si="25"/>
        <v>0.33050000000000024</v>
      </c>
      <c r="AC202" s="68">
        <f t="shared" si="26"/>
        <v>0.65550000000000042</v>
      </c>
    </row>
    <row r="203" spans="1:29">
      <c r="A203" s="76"/>
      <c r="B203" t="str">
        <f>CHP_PASTI!F458</f>
        <v>SI</v>
      </c>
      <c r="C203" t="str">
        <f>CHP_PASTI!G458</f>
        <v>PASTI</v>
      </c>
      <c r="D203" t="str">
        <f>CHP_PASTI!H458</f>
        <v>ECHP_coal_thermal</v>
      </c>
      <c r="E203" s="78">
        <v>1</v>
      </c>
      <c r="F203" s="68">
        <f>IFERROR(CHP_PASTI!I458/1000,"")</f>
        <v>2.5749999999999999E-2</v>
      </c>
      <c r="G203" s="68">
        <f>IFERROR(CHP_PASTI!J458/1000,"")</f>
        <v>2.5749999999999999E-2</v>
      </c>
      <c r="H203" s="68">
        <f>IFERROR(CHP_PASTI!K458/1000,"")</f>
        <v>2.5749999999999999E-2</v>
      </c>
      <c r="I203" s="68">
        <f>IFERROR(CHP_PASTI!L458/1000,"")</f>
        <v>2.5749999999999999E-2</v>
      </c>
      <c r="J203" s="68" t="str">
        <f>IFERROR(CHP_PASTI!M458/1000,"")</f>
        <v/>
      </c>
      <c r="K203" s="68" t="str">
        <f>IFERROR(CHP_PASTI!N458/1000,"")</f>
        <v/>
      </c>
      <c r="L203" s="68" t="str">
        <f>IFERROR(CHP_PASTI!O458/1000,"")</f>
        <v/>
      </c>
      <c r="N203" t="str">
        <f>CHP_CapBnd!F458</f>
        <v>SI</v>
      </c>
      <c r="O203" t="str">
        <f>CHP_CapBnd!G458</f>
        <v>CAP_BND</v>
      </c>
      <c r="P203" t="str">
        <f>CHP_CapBnd!H458</f>
        <v>ECHP_coal_thermal</v>
      </c>
      <c r="Q203" s="78" t="s">
        <v>176</v>
      </c>
      <c r="R203" s="68" t="str">
        <f t="shared" si="21"/>
        <v/>
      </c>
      <c r="S203" s="68" t="str">
        <f t="shared" si="22"/>
        <v/>
      </c>
      <c r="T203" s="68">
        <f t="shared" si="23"/>
        <v>4.4999999999999998E-2</v>
      </c>
      <c r="W203" s="68">
        <f>IFERROR(CHP_CapBnd!I458/1000,"")</f>
        <v>0.10299999999999999</v>
      </c>
      <c r="X203" s="68">
        <f>IFERROR(CHP_CapBnd!J458/1000,"")</f>
        <v>0.10299999999999999</v>
      </c>
      <c r="Y203" s="68">
        <f>IFERROR(CHP_CapBnd!K458/1000,"")</f>
        <v>4.4999999999999998E-2</v>
      </c>
      <c r="AA203" s="68">
        <f t="shared" si="24"/>
        <v>0</v>
      </c>
      <c r="AB203" s="68">
        <f t="shared" si="25"/>
        <v>0</v>
      </c>
      <c r="AC203" s="68">
        <f t="shared" si="26"/>
        <v>5.7999999999999996E-2</v>
      </c>
    </row>
    <row r="204" spans="1:29">
      <c r="A204" s="76"/>
      <c r="B204" t="str">
        <f>CHP_PASTI!F462</f>
        <v>SI</v>
      </c>
      <c r="C204" t="str">
        <f>CHP_PASTI!G462</f>
        <v>PASTI</v>
      </c>
      <c r="D204" t="str">
        <f>CHP_PASTI!H462</f>
        <v>ECHP_lignite_thermal</v>
      </c>
      <c r="E204" s="78">
        <v>1</v>
      </c>
      <c r="F204" s="68">
        <f>IFERROR(CHP_PASTI!I462/1000,"")</f>
        <v>0.16625000000000001</v>
      </c>
      <c r="G204" s="68">
        <f>IFERROR(CHP_PASTI!J462/1000,"")</f>
        <v>0.16625000000000001</v>
      </c>
      <c r="H204" s="68">
        <f>IFERROR(CHP_PASTI!K462/1000,"")</f>
        <v>0.16625000000000001</v>
      </c>
      <c r="I204" s="68">
        <f>IFERROR(CHP_PASTI!L462/1000,"")</f>
        <v>0.16625000000000001</v>
      </c>
      <c r="J204" s="68" t="str">
        <f>IFERROR(CHP_PASTI!M462/1000,"")</f>
        <v/>
      </c>
      <c r="K204" s="68" t="str">
        <f>IFERROR(CHP_PASTI!N462/1000,"")</f>
        <v/>
      </c>
      <c r="L204" s="68" t="str">
        <f>IFERROR(CHP_PASTI!O462/1000,"")</f>
        <v/>
      </c>
      <c r="N204" t="str">
        <f>CHP_CapBnd!F462</f>
        <v>SI</v>
      </c>
      <c r="O204" t="str">
        <f>CHP_CapBnd!G462</f>
        <v>CAP_BND</v>
      </c>
      <c r="P204" t="str">
        <f>CHP_CapBnd!H462</f>
        <v>ECHP_lignite_thermal</v>
      </c>
      <c r="Q204" s="78" t="s">
        <v>176</v>
      </c>
      <c r="R204" s="68">
        <f t="shared" si="21"/>
        <v>0.61099999999999999</v>
      </c>
      <c r="S204" s="68">
        <f t="shared" si="22"/>
        <v>0.54300000000000004</v>
      </c>
      <c r="T204" s="68">
        <f t="shared" si="23"/>
        <v>0.3</v>
      </c>
      <c r="W204" s="68">
        <f>IFERROR(CHP_CapBnd!I462/1000,"")</f>
        <v>0.61099999999999999</v>
      </c>
      <c r="X204" s="68">
        <f>IFERROR(CHP_CapBnd!J462/1000,"")</f>
        <v>0.54300000000000004</v>
      </c>
      <c r="Y204" s="68">
        <f>IFERROR(CHP_CapBnd!K462/1000,"")</f>
        <v>0.3</v>
      </c>
      <c r="AA204" s="68">
        <f t="shared" si="24"/>
        <v>5.4000000000000048E-2</v>
      </c>
      <c r="AB204" s="68">
        <f t="shared" si="25"/>
        <v>0.122</v>
      </c>
      <c r="AC204" s="68">
        <f t="shared" si="26"/>
        <v>0.36500000000000005</v>
      </c>
    </row>
    <row r="205" spans="1:29">
      <c r="A205" s="76"/>
      <c r="B205" t="str">
        <f>CHP_PASTI!F466</f>
        <v>SI</v>
      </c>
      <c r="C205" t="str">
        <f>CHP_PASTI!G466</f>
        <v>PASTI</v>
      </c>
      <c r="D205" t="str">
        <f>CHP_PASTI!H466</f>
        <v>ECHP_naturalgas_CCGT</v>
      </c>
      <c r="E205" s="78">
        <v>1</v>
      </c>
      <c r="F205" s="68" t="str">
        <f>IFERROR(CHP_PASTI!I466/1000,"")</f>
        <v/>
      </c>
      <c r="G205" s="68" t="str">
        <f>IFERROR(CHP_PASTI!J466/1000,"")</f>
        <v/>
      </c>
      <c r="H205" s="68" t="str">
        <f>IFERROR(CHP_PASTI!K466/1000,"")</f>
        <v/>
      </c>
      <c r="I205" s="68" t="str">
        <f>IFERROR(CHP_PASTI!L466/1000,"")</f>
        <v/>
      </c>
      <c r="J205" s="68" t="str">
        <f>IFERROR(CHP_PASTI!M466/1000,"")</f>
        <v/>
      </c>
      <c r="K205" s="68" t="str">
        <f>IFERROR(CHP_PASTI!N466/1000,"")</f>
        <v/>
      </c>
      <c r="L205" s="68" t="str">
        <f>IFERROR(CHP_PASTI!O466/1000,"")</f>
        <v/>
      </c>
      <c r="N205" t="str">
        <f>CHP_CapBnd!F466</f>
        <v>SI</v>
      </c>
      <c r="O205" t="str">
        <f>CHP_CapBnd!G466</f>
        <v>CAP_BND</v>
      </c>
      <c r="P205" t="str">
        <f>CHP_CapBnd!H466</f>
        <v>ECHP_naturalgas_CCGT</v>
      </c>
      <c r="Q205" s="78" t="s">
        <v>176</v>
      </c>
      <c r="R205" s="68" t="str">
        <f t="shared" si="21"/>
        <v/>
      </c>
      <c r="S205" s="68" t="str">
        <f t="shared" si="22"/>
        <v/>
      </c>
      <c r="T205" s="68" t="str">
        <f t="shared" si="23"/>
        <v/>
      </c>
      <c r="W205" s="68">
        <f>IFERROR(CHP_CapBnd!I466/1000,"")</f>
        <v>0</v>
      </c>
      <c r="X205" s="68">
        <f>IFERROR(CHP_CapBnd!J466/1000,"")</f>
        <v>0</v>
      </c>
      <c r="Y205" s="68">
        <f>IFERROR(CHP_CapBnd!K466/1000,"")</f>
        <v>0</v>
      </c>
      <c r="AA205" s="68">
        <f t="shared" si="24"/>
        <v>0</v>
      </c>
      <c r="AB205" s="68">
        <f t="shared" si="25"/>
        <v>0</v>
      </c>
      <c r="AC205" s="68">
        <f t="shared" si="26"/>
        <v>0</v>
      </c>
    </row>
    <row r="206" spans="1:29">
      <c r="A206" s="76"/>
      <c r="B206" t="str">
        <f>CHP_PASTI!F467</f>
        <v>SI</v>
      </c>
      <c r="C206" t="str">
        <f>CHP_PASTI!G467</f>
        <v>PASTI</v>
      </c>
      <c r="D206" t="str">
        <f>CHP_PASTI!H467</f>
        <v>ECHP_naturalgas_OCGT</v>
      </c>
      <c r="E206" s="78">
        <v>1</v>
      </c>
      <c r="F206" s="68">
        <f>IFERROR(CHP_PASTI!I467/1000,"")</f>
        <v>2.945E-2</v>
      </c>
      <c r="G206" s="68">
        <f>IFERROR(CHP_PASTI!J467/1000,"")</f>
        <v>2.945E-2</v>
      </c>
      <c r="H206" s="68">
        <f>IFERROR(CHP_PASTI!K467/1000,"")</f>
        <v>2.945E-2</v>
      </c>
      <c r="I206" s="68">
        <f>IFERROR(CHP_PASTI!L467/1000,"")</f>
        <v>2.945E-2</v>
      </c>
      <c r="J206" s="68">
        <f>IFERROR(CHP_PASTI!M467/1000,"")</f>
        <v>8.5999999999999993E-2</v>
      </c>
      <c r="K206" s="68" t="str">
        <f>IFERROR(CHP_PASTI!N467/1000,"")</f>
        <v/>
      </c>
      <c r="L206" s="68" t="str">
        <f>IFERROR(CHP_PASTI!O467/1000,"")</f>
        <v/>
      </c>
      <c r="N206" t="str">
        <f>CHP_CapBnd!F467</f>
        <v>SI</v>
      </c>
      <c r="O206" t="str">
        <f>CHP_CapBnd!G467</f>
        <v>CAP_BND</v>
      </c>
      <c r="P206" t="str">
        <f>CHP_CapBnd!H467</f>
        <v>ECHP_naturalgas_OCGT</v>
      </c>
      <c r="Q206" s="78" t="s">
        <v>176</v>
      </c>
      <c r="R206" s="68" t="str">
        <f t="shared" si="21"/>
        <v/>
      </c>
      <c r="S206" s="68" t="str">
        <f t="shared" si="22"/>
        <v/>
      </c>
      <c r="T206" s="68" t="str">
        <f t="shared" si="23"/>
        <v/>
      </c>
      <c r="W206" s="68">
        <f>IFERROR(CHP_CapBnd!I467/1000,"")</f>
        <v>0.20380000000000001</v>
      </c>
      <c r="X206" s="68">
        <f>IFERROR(CHP_CapBnd!J467/1000,"")</f>
        <v>0.20380000000000001</v>
      </c>
      <c r="Y206" s="68">
        <f>IFERROR(CHP_CapBnd!K467/1000,"")</f>
        <v>0.2</v>
      </c>
      <c r="AA206" s="68">
        <f t="shared" si="24"/>
        <v>0</v>
      </c>
      <c r="AB206" s="68">
        <f t="shared" si="25"/>
        <v>0</v>
      </c>
      <c r="AC206" s="68">
        <f t="shared" si="26"/>
        <v>3.7999999999999701E-3</v>
      </c>
    </row>
    <row r="207" spans="1:29">
      <c r="A207" s="76"/>
      <c r="B207" t="str">
        <f>CHP_PASTI!F468</f>
        <v>SI</v>
      </c>
      <c r="C207" t="str">
        <f>CHP_PASTI!G468</f>
        <v>PASTI</v>
      </c>
      <c r="D207" t="str">
        <f>CHP_PASTI!H468</f>
        <v>ECHP_naturalgas_thermal</v>
      </c>
      <c r="E207" s="78">
        <v>1</v>
      </c>
      <c r="F207" s="68" t="str">
        <f>IFERROR(CHP_PASTI!I468/1000,"")</f>
        <v/>
      </c>
      <c r="G207" s="68" t="str">
        <f>IFERROR(CHP_PASTI!J468/1000,"")</f>
        <v/>
      </c>
      <c r="H207" s="68" t="str">
        <f>IFERROR(CHP_PASTI!K468/1000,"")</f>
        <v/>
      </c>
      <c r="I207" s="68" t="str">
        <f>IFERROR(CHP_PASTI!L468/1000,"")</f>
        <v/>
      </c>
      <c r="J207" s="68" t="str">
        <f>IFERROR(CHP_PASTI!M468/1000,"")</f>
        <v/>
      </c>
      <c r="K207" s="68" t="str">
        <f>IFERROR(CHP_PASTI!N468/1000,"")</f>
        <v/>
      </c>
      <c r="L207" s="68" t="str">
        <f>IFERROR(CHP_PASTI!O468/1000,"")</f>
        <v/>
      </c>
      <c r="N207" t="str">
        <f>CHP_CapBnd!F468</f>
        <v>SI</v>
      </c>
      <c r="O207" t="str">
        <f>CHP_CapBnd!G468</f>
        <v>CAP_BND</v>
      </c>
      <c r="P207" t="str">
        <f>CHP_CapBnd!H468</f>
        <v>ECHP_naturalgas_thermal</v>
      </c>
      <c r="Q207" s="78" t="s">
        <v>176</v>
      </c>
      <c r="R207" s="68" t="str">
        <f t="shared" si="21"/>
        <v/>
      </c>
      <c r="S207" s="68" t="str">
        <f t="shared" si="22"/>
        <v/>
      </c>
      <c r="T207" s="68" t="str">
        <f t="shared" si="23"/>
        <v/>
      </c>
      <c r="W207" s="68">
        <f>IFERROR(CHP_CapBnd!I468/1000,"")</f>
        <v>0</v>
      </c>
      <c r="X207" s="68">
        <f>IFERROR(CHP_CapBnd!J468/1000,"")</f>
        <v>0</v>
      </c>
      <c r="Y207" s="68">
        <f>IFERROR(CHP_CapBnd!K468/1000,"")</f>
        <v>0</v>
      </c>
      <c r="AA207" s="68">
        <f t="shared" si="24"/>
        <v>0</v>
      </c>
      <c r="AB207" s="68">
        <f t="shared" si="25"/>
        <v>0</v>
      </c>
      <c r="AC207" s="68">
        <f t="shared" si="26"/>
        <v>0</v>
      </c>
    </row>
    <row r="208" spans="1:29">
      <c r="A208" s="76"/>
      <c r="B208" t="str">
        <f>CHP_PASTI!F472</f>
        <v>SI</v>
      </c>
      <c r="C208" t="str">
        <f>CHP_PASTI!G472</f>
        <v>PASTI</v>
      </c>
      <c r="D208" t="str">
        <f>CHP_PASTI!H472</f>
        <v>ECHP_LFO_thermal</v>
      </c>
      <c r="E208" s="78">
        <v>1</v>
      </c>
      <c r="F208" s="68">
        <f>IFERROR(CHP_PASTI!I472/1000,"")</f>
        <v>5.0000000000000002E-5</v>
      </c>
      <c r="G208" s="68">
        <f>IFERROR(CHP_PASTI!J472/1000,"")</f>
        <v>5.0000000000000002E-5</v>
      </c>
      <c r="H208" s="68">
        <f>IFERROR(CHP_PASTI!K472/1000,"")</f>
        <v>5.0000000000000002E-5</v>
      </c>
      <c r="I208" s="68">
        <f>IFERROR(CHP_PASTI!L472/1000,"")</f>
        <v>5.0000000000000002E-5</v>
      </c>
      <c r="J208" s="68" t="str">
        <f>IFERROR(CHP_PASTI!M472/1000,"")</f>
        <v/>
      </c>
      <c r="K208" s="68">
        <f>IFERROR(CHP_PASTI!N472/1000,"")</f>
        <v>9.5999999999999992E-4</v>
      </c>
      <c r="L208" s="68" t="str">
        <f>IFERROR(CHP_PASTI!O472/1000,"")</f>
        <v/>
      </c>
      <c r="N208" t="str">
        <f>CHP_CapBnd!F472</f>
        <v>SI</v>
      </c>
      <c r="O208" t="str">
        <f>CHP_CapBnd!G472</f>
        <v>CAP_BND</v>
      </c>
      <c r="P208" t="str">
        <f>CHP_CapBnd!H472</f>
        <v>ECHP_LFO_thermal</v>
      </c>
      <c r="Q208" s="78" t="s">
        <v>176</v>
      </c>
      <c r="R208" s="68" t="str">
        <f t="shared" si="21"/>
        <v/>
      </c>
      <c r="S208" s="68" t="str">
        <f t="shared" si="22"/>
        <v/>
      </c>
      <c r="T208" s="68" t="str">
        <f t="shared" si="23"/>
        <v/>
      </c>
      <c r="W208" s="68">
        <f>IFERROR(CHP_CapBnd!I472/1000,"")</f>
        <v>2.0000000000000001E-4</v>
      </c>
      <c r="X208" s="68">
        <f>IFERROR(CHP_CapBnd!J472/1000,"")</f>
        <v>9.5999999999999992E-4</v>
      </c>
      <c r="Y208" s="68">
        <f>IFERROR(CHP_CapBnd!K472/1000,"")</f>
        <v>9.5999999999999992E-4</v>
      </c>
      <c r="AA208" s="68">
        <f t="shared" si="24"/>
        <v>0</v>
      </c>
      <c r="AB208" s="68">
        <f t="shared" si="25"/>
        <v>2.0000000000000009E-4</v>
      </c>
      <c r="AC208" s="68">
        <f t="shared" si="26"/>
        <v>2.0000000000000009E-4</v>
      </c>
    </row>
    <row r="209" spans="1:29">
      <c r="A209" s="76"/>
      <c r="B209" t="str">
        <f>CHP_PASTI!F473</f>
        <v>SI</v>
      </c>
      <c r="C209" t="str">
        <f>CHP_PASTI!G473</f>
        <v>PASTI</v>
      </c>
      <c r="D209" t="str">
        <f>CHP_PASTI!H473</f>
        <v>ECHP_HFO_thermal</v>
      </c>
      <c r="E209" s="78">
        <v>1</v>
      </c>
      <c r="F209" s="68">
        <f>IFERROR(CHP_PASTI!I473/1000,"")</f>
        <v>1.9074999999999998E-2</v>
      </c>
      <c r="G209" s="68">
        <f>IFERROR(CHP_PASTI!J473/1000,"")</f>
        <v>1.9074999999999998E-2</v>
      </c>
      <c r="H209" s="68">
        <f>IFERROR(CHP_PASTI!K473/1000,"")</f>
        <v>1.9074999999999998E-2</v>
      </c>
      <c r="I209" s="68">
        <f>IFERROR(CHP_PASTI!L473/1000,"")</f>
        <v>1.9074999999999998E-2</v>
      </c>
      <c r="J209" s="68" t="str">
        <f>IFERROR(CHP_PASTI!M473/1000,"")</f>
        <v/>
      </c>
      <c r="K209" s="68" t="str">
        <f>IFERROR(CHP_PASTI!N473/1000,"")</f>
        <v/>
      </c>
      <c r="L209" s="68" t="str">
        <f>IFERROR(CHP_PASTI!O473/1000,"")</f>
        <v/>
      </c>
      <c r="N209" t="str">
        <f>CHP_CapBnd!F473</f>
        <v>SI</v>
      </c>
      <c r="O209" t="str">
        <f>CHP_CapBnd!G473</f>
        <v>CAP_BND</v>
      </c>
      <c r="P209" t="str">
        <f>CHP_CapBnd!H473</f>
        <v>ECHP_HFO_thermal</v>
      </c>
      <c r="Q209" s="78" t="s">
        <v>176</v>
      </c>
      <c r="R209" s="68">
        <f t="shared" si="21"/>
        <v>3.5299999999999998E-2</v>
      </c>
      <c r="S209" s="68">
        <f t="shared" si="22"/>
        <v>2.0300000000000002E-2</v>
      </c>
      <c r="T209" s="68">
        <f t="shared" si="23"/>
        <v>2E-3</v>
      </c>
      <c r="W209" s="68">
        <f>IFERROR(CHP_CapBnd!I473/1000,"")</f>
        <v>3.5299999999999998E-2</v>
      </c>
      <c r="X209" s="68">
        <f>IFERROR(CHP_CapBnd!J473/1000,"")</f>
        <v>2.0300000000000002E-2</v>
      </c>
      <c r="Y209" s="68">
        <f>IFERROR(CHP_CapBnd!K473/1000,"")</f>
        <v>2E-3</v>
      </c>
      <c r="AA209" s="68">
        <f t="shared" si="24"/>
        <v>4.0999999999999995E-2</v>
      </c>
      <c r="AB209" s="68">
        <f t="shared" si="25"/>
        <v>5.5999999999999994E-2</v>
      </c>
      <c r="AC209" s="68">
        <f t="shared" si="26"/>
        <v>7.4299999999999991E-2</v>
      </c>
    </row>
    <row r="210" spans="1:29">
      <c r="A210" s="76"/>
      <c r="B210" t="str">
        <f>CHP_PASTI!F474</f>
        <v>SI</v>
      </c>
      <c r="C210" t="str">
        <f>CHP_PASTI!G474</f>
        <v>PASTI</v>
      </c>
      <c r="D210" t="str">
        <f>CHP_PASTI!H474</f>
        <v>ECHP_biomass_thermal</v>
      </c>
      <c r="E210" s="78">
        <v>1</v>
      </c>
      <c r="F210" s="68">
        <f>IFERROR(CHP_PASTI!I474/1000,"")</f>
        <v>1.4999999999999999E-4</v>
      </c>
      <c r="G210" s="68">
        <f>IFERROR(CHP_PASTI!J474/1000,"")</f>
        <v>1.4999999999999999E-4</v>
      </c>
      <c r="H210" s="68">
        <f>IFERROR(CHP_PASTI!K474/1000,"")</f>
        <v>1.4999999999999999E-4</v>
      </c>
      <c r="I210" s="68">
        <f>IFERROR(CHP_PASTI!L474/1000,"")</f>
        <v>1.4999999999999999E-4</v>
      </c>
      <c r="J210" s="68">
        <f>IFERROR(CHP_PASTI!M474/1000,"")</f>
        <v>6.3400000000000001E-3</v>
      </c>
      <c r="K210" s="68" t="str">
        <f>IFERROR(CHP_PASTI!N474/1000,"")</f>
        <v/>
      </c>
      <c r="L210" s="68" t="str">
        <f>IFERROR(CHP_PASTI!O474/1000,"")</f>
        <v/>
      </c>
      <c r="N210" t="str">
        <f>CHP_CapBnd!F474</f>
        <v>SI</v>
      </c>
      <c r="O210" t="str">
        <f>CHP_CapBnd!G474</f>
        <v>CAP_BND</v>
      </c>
      <c r="P210" t="str">
        <f>CHP_CapBnd!H474</f>
        <v>ECHP_biomass_thermal</v>
      </c>
      <c r="Q210" s="78" t="s">
        <v>176</v>
      </c>
      <c r="R210" s="68" t="str">
        <f t="shared" si="21"/>
        <v/>
      </c>
      <c r="S210" s="68" t="str">
        <f t="shared" si="22"/>
        <v/>
      </c>
      <c r="T210" s="68" t="str">
        <f t="shared" si="23"/>
        <v/>
      </c>
      <c r="W210" s="68">
        <f>IFERROR(CHP_CapBnd!I474/1000,"")</f>
        <v>6.3400000000000001E-3</v>
      </c>
      <c r="X210" s="68">
        <f>IFERROR(CHP_CapBnd!J474/1000,"")</f>
        <v>6.3400000000000001E-3</v>
      </c>
      <c r="Y210" s="68">
        <f>IFERROR(CHP_CapBnd!K474/1000,"")</f>
        <v>6.3400000000000001E-3</v>
      </c>
      <c r="AA210" s="68">
        <f t="shared" si="24"/>
        <v>5.9999999999999984E-4</v>
      </c>
      <c r="AB210" s="68">
        <f t="shared" si="25"/>
        <v>5.9999999999999984E-4</v>
      </c>
      <c r="AC210" s="68">
        <f t="shared" si="26"/>
        <v>5.9999999999999984E-4</v>
      </c>
    </row>
    <row r="211" spans="1:29">
      <c r="A211" s="76"/>
      <c r="B211" t="str">
        <f>CHP_PASTI!F476</f>
        <v>SK</v>
      </c>
      <c r="C211" t="str">
        <f>CHP_PASTI!G476</f>
        <v>PASTI</v>
      </c>
      <c r="D211" t="str">
        <f>CHP_PASTI!H476</f>
        <v>ECHP_coal_thermal</v>
      </c>
      <c r="E211" s="78">
        <v>1</v>
      </c>
      <c r="F211" s="68">
        <f>IFERROR(CHP_PASTI!I476/1000,"")</f>
        <v>0.18655000000000002</v>
      </c>
      <c r="G211" s="68">
        <f>IFERROR(CHP_PASTI!J476/1000,"")</f>
        <v>0.18655000000000002</v>
      </c>
      <c r="H211" s="68">
        <f>IFERROR(CHP_PASTI!K476/1000,"")</f>
        <v>0.18655000000000002</v>
      </c>
      <c r="I211" s="68">
        <f>IFERROR(CHP_PASTI!L476/1000,"")</f>
        <v>0.18655000000000002</v>
      </c>
      <c r="J211" s="68">
        <f>IFERROR(CHP_PASTI!M476/1000,"")</f>
        <v>0.104</v>
      </c>
      <c r="K211" s="68" t="str">
        <f>IFERROR(CHP_PASTI!N476/1000,"")</f>
        <v/>
      </c>
      <c r="L211" s="68" t="str">
        <f>IFERROR(CHP_PASTI!O476/1000,"")</f>
        <v/>
      </c>
      <c r="N211" t="str">
        <f>CHP_CapBnd!F476</f>
        <v>SK</v>
      </c>
      <c r="O211" t="str">
        <f>CHP_CapBnd!G476</f>
        <v>CAP_BND</v>
      </c>
      <c r="P211" t="str">
        <f>CHP_CapBnd!H476</f>
        <v>ECHP_coal_thermal</v>
      </c>
      <c r="Q211" s="78" t="s">
        <v>176</v>
      </c>
      <c r="R211" s="68">
        <f t="shared" si="21"/>
        <v>0.78880000000000006</v>
      </c>
      <c r="S211" s="68">
        <f t="shared" si="22"/>
        <v>0.56820000000000004</v>
      </c>
      <c r="T211" s="68">
        <f t="shared" si="23"/>
        <v>0.2175</v>
      </c>
      <c r="W211" s="68">
        <f>IFERROR(CHP_CapBnd!I476/1000,"")</f>
        <v>0.78880000000000006</v>
      </c>
      <c r="X211" s="68">
        <f>IFERROR(CHP_CapBnd!J476/1000,"")</f>
        <v>0.56820000000000004</v>
      </c>
      <c r="Y211" s="68">
        <f>IFERROR(CHP_CapBnd!K476/1000,"")</f>
        <v>0.2175</v>
      </c>
      <c r="AA211" s="68">
        <f t="shared" si="24"/>
        <v>6.140000000000001E-2</v>
      </c>
      <c r="AB211" s="68">
        <f t="shared" si="25"/>
        <v>0.28200000000000003</v>
      </c>
      <c r="AC211" s="68">
        <f t="shared" si="26"/>
        <v>0.63270000000000004</v>
      </c>
    </row>
    <row r="212" spans="1:29">
      <c r="A212" s="76"/>
      <c r="B212" t="str">
        <f>CHP_PASTI!F480</f>
        <v>SK</v>
      </c>
      <c r="C212" t="str">
        <f>CHP_PASTI!G480</f>
        <v>PASTI</v>
      </c>
      <c r="D212" t="str">
        <f>CHP_PASTI!H480</f>
        <v>ECHP_lignite_thermal</v>
      </c>
      <c r="E212" s="78">
        <v>1</v>
      </c>
      <c r="F212" s="68">
        <f>IFERROR(CHP_PASTI!I480/1000,"")</f>
        <v>0.11910000000000001</v>
      </c>
      <c r="G212" s="68">
        <f>IFERROR(CHP_PASTI!J480/1000,"")</f>
        <v>0.11910000000000001</v>
      </c>
      <c r="H212" s="68">
        <f>IFERROR(CHP_PASTI!K480/1000,"")</f>
        <v>0.11910000000000001</v>
      </c>
      <c r="I212" s="68">
        <f>IFERROR(CHP_PASTI!L480/1000,"")</f>
        <v>0.11910000000000001</v>
      </c>
      <c r="J212" s="68">
        <f>IFERROR(CHP_PASTI!M480/1000,"")</f>
        <v>1.7000000000000001E-2</v>
      </c>
      <c r="K212" s="68" t="str">
        <f>IFERROR(CHP_PASTI!N480/1000,"")</f>
        <v/>
      </c>
      <c r="L212" s="68" t="str">
        <f>IFERROR(CHP_PASTI!O480/1000,"")</f>
        <v/>
      </c>
      <c r="N212" t="str">
        <f>CHP_CapBnd!F480</f>
        <v>SK</v>
      </c>
      <c r="O212" t="str">
        <f>CHP_CapBnd!G480</f>
        <v>CAP_BND</v>
      </c>
      <c r="P212" t="str">
        <f>CHP_CapBnd!H480</f>
        <v>ECHP_lignite_thermal</v>
      </c>
      <c r="Q212" s="78" t="s">
        <v>176</v>
      </c>
      <c r="R212" s="68">
        <f t="shared" si="21"/>
        <v>0.48020000000000007</v>
      </c>
      <c r="S212" s="68">
        <f t="shared" si="22"/>
        <v>0.4476</v>
      </c>
      <c r="T212" s="68">
        <f t="shared" si="23"/>
        <v>0.24759999999999999</v>
      </c>
      <c r="W212" s="68">
        <f>IFERROR(CHP_CapBnd!I480/1000,"")</f>
        <v>0.48020000000000007</v>
      </c>
      <c r="X212" s="68">
        <f>IFERROR(CHP_CapBnd!J480/1000,"")</f>
        <v>0.4476</v>
      </c>
      <c r="Y212" s="68">
        <f>IFERROR(CHP_CapBnd!K480/1000,"")</f>
        <v>0.24759999999999999</v>
      </c>
      <c r="AA212" s="68">
        <f t="shared" si="24"/>
        <v>1.319999999999999E-2</v>
      </c>
      <c r="AB212" s="68">
        <f t="shared" si="25"/>
        <v>4.5800000000000063E-2</v>
      </c>
      <c r="AC212" s="68">
        <f t="shared" si="26"/>
        <v>0.24580000000000007</v>
      </c>
    </row>
    <row r="213" spans="1:29">
      <c r="A213" s="76"/>
      <c r="B213" t="str">
        <f>CHP_PASTI!F484</f>
        <v>SK</v>
      </c>
      <c r="C213" t="str">
        <f>CHP_PASTI!G484</f>
        <v>PASTI</v>
      </c>
      <c r="D213" t="str">
        <f>CHP_PASTI!H484</f>
        <v>ECHP_naturalgas_CCGT</v>
      </c>
      <c r="E213" s="78">
        <v>1</v>
      </c>
      <c r="F213" s="68">
        <f>IFERROR(CHP_PASTI!I484/1000,"")</f>
        <v>1.67E-2</v>
      </c>
      <c r="G213" s="68">
        <f>IFERROR(CHP_PASTI!J484/1000,"")</f>
        <v>1.67E-2</v>
      </c>
      <c r="H213" s="68">
        <f>IFERROR(CHP_PASTI!K484/1000,"")</f>
        <v>1.67E-2</v>
      </c>
      <c r="I213" s="68">
        <f>IFERROR(CHP_PASTI!L484/1000,"")</f>
        <v>1.67E-2</v>
      </c>
      <c r="J213" s="68">
        <f>IFERROR(CHP_PASTI!M484/1000,"")</f>
        <v>0.28014999999999995</v>
      </c>
      <c r="K213" s="68" t="str">
        <f>IFERROR(CHP_PASTI!N484/1000,"")</f>
        <v/>
      </c>
      <c r="L213" s="68" t="str">
        <f>IFERROR(CHP_PASTI!O484/1000,"")</f>
        <v/>
      </c>
      <c r="N213" t="str">
        <f>CHP_CapBnd!F484</f>
        <v>SK</v>
      </c>
      <c r="O213" t="str">
        <f>CHP_CapBnd!G484</f>
        <v>CAP_BND</v>
      </c>
      <c r="P213" t="str">
        <f>CHP_CapBnd!H484</f>
        <v>ECHP_naturalgas_CCGT</v>
      </c>
      <c r="Q213" s="78" t="s">
        <v>176</v>
      </c>
      <c r="R213" s="68" t="str">
        <f t="shared" si="21"/>
        <v/>
      </c>
      <c r="S213" s="68" t="str">
        <f t="shared" si="22"/>
        <v/>
      </c>
      <c r="T213" s="68" t="str">
        <f t="shared" si="23"/>
        <v/>
      </c>
      <c r="W213" s="68">
        <f>IFERROR(CHP_CapBnd!I484/1000,"")</f>
        <v>0.34694999999999998</v>
      </c>
      <c r="X213" s="68">
        <f>IFERROR(CHP_CapBnd!J484/1000,"")</f>
        <v>0.34694999999999998</v>
      </c>
      <c r="Y213" s="68">
        <f>IFERROR(CHP_CapBnd!K484/1000,"")</f>
        <v>0.34694999999999998</v>
      </c>
      <c r="AA213" s="68">
        <f t="shared" si="24"/>
        <v>0</v>
      </c>
      <c r="AB213" s="68">
        <f t="shared" si="25"/>
        <v>0</v>
      </c>
      <c r="AC213" s="68">
        <f t="shared" si="26"/>
        <v>0</v>
      </c>
    </row>
    <row r="214" spans="1:29">
      <c r="A214" s="76"/>
      <c r="B214" t="str">
        <f>CHP_PASTI!F485</f>
        <v>SK</v>
      </c>
      <c r="C214" t="str">
        <f>CHP_PASTI!G485</f>
        <v>PASTI</v>
      </c>
      <c r="D214" t="str">
        <f>CHP_PASTI!H485</f>
        <v>ECHP_naturalgas_OCGT</v>
      </c>
      <c r="E214" s="78">
        <v>1</v>
      </c>
      <c r="F214" s="68">
        <f>IFERROR(CHP_PASTI!I485/1000,"")</f>
        <v>1E-3</v>
      </c>
      <c r="G214" s="68">
        <f>IFERROR(CHP_PASTI!J485/1000,"")</f>
        <v>1E-3</v>
      </c>
      <c r="H214" s="68">
        <f>IFERROR(CHP_PASTI!K485/1000,"")</f>
        <v>1E-3</v>
      </c>
      <c r="I214" s="68">
        <f>IFERROR(CHP_PASTI!L485/1000,"")</f>
        <v>1E-3</v>
      </c>
      <c r="J214" s="68">
        <f>IFERROR(CHP_PASTI!M485/1000,"")</f>
        <v>5.0000000000000001E-3</v>
      </c>
      <c r="K214" s="68" t="str">
        <f>IFERROR(CHP_PASTI!N485/1000,"")</f>
        <v/>
      </c>
      <c r="L214" s="68" t="str">
        <f>IFERROR(CHP_PASTI!O485/1000,"")</f>
        <v/>
      </c>
      <c r="N214" t="str">
        <f>CHP_CapBnd!F485</f>
        <v>SK</v>
      </c>
      <c r="O214" t="str">
        <f>CHP_CapBnd!G485</f>
        <v>CAP_BND</v>
      </c>
      <c r="P214" t="str">
        <f>CHP_CapBnd!H485</f>
        <v>ECHP_naturalgas_OCGT</v>
      </c>
      <c r="Q214" s="78" t="s">
        <v>176</v>
      </c>
      <c r="R214" s="68" t="str">
        <f t="shared" si="21"/>
        <v/>
      </c>
      <c r="S214" s="68" t="str">
        <f t="shared" si="22"/>
        <v/>
      </c>
      <c r="T214" s="68" t="str">
        <f t="shared" si="23"/>
        <v/>
      </c>
      <c r="W214" s="68">
        <f>IFERROR(CHP_CapBnd!I485/1000,"")</f>
        <v>8.9999999999999993E-3</v>
      </c>
      <c r="X214" s="68">
        <f>IFERROR(CHP_CapBnd!J485/1000,"")</f>
        <v>8.9999999999999993E-3</v>
      </c>
      <c r="Y214" s="68">
        <f>IFERROR(CHP_CapBnd!K485/1000,"")</f>
        <v>5.0000000000000001E-3</v>
      </c>
      <c r="AA214" s="68">
        <f t="shared" si="24"/>
        <v>0</v>
      </c>
      <c r="AB214" s="68">
        <f t="shared" si="25"/>
        <v>0</v>
      </c>
      <c r="AC214" s="68">
        <f t="shared" si="26"/>
        <v>4.000000000000001E-3</v>
      </c>
    </row>
    <row r="215" spans="1:29">
      <c r="A215" s="76"/>
      <c r="B215" t="str">
        <f>CHP_PASTI!F486</f>
        <v>SK</v>
      </c>
      <c r="C215" t="str">
        <f>CHP_PASTI!G486</f>
        <v>PASTI</v>
      </c>
      <c r="D215" t="str">
        <f>CHP_PASTI!H486</f>
        <v>ECHP_naturalgas_thermal</v>
      </c>
      <c r="E215" s="78">
        <v>1</v>
      </c>
      <c r="F215" s="68">
        <f>IFERROR(CHP_PASTI!I486/1000,"")</f>
        <v>0.109875</v>
      </c>
      <c r="G215" s="68">
        <f>IFERROR(CHP_PASTI!J486/1000,"")</f>
        <v>0.109875</v>
      </c>
      <c r="H215" s="68">
        <f>IFERROR(CHP_PASTI!K486/1000,"")</f>
        <v>0.109875</v>
      </c>
      <c r="I215" s="68">
        <f>IFERROR(CHP_PASTI!L486/1000,"")</f>
        <v>0.109875</v>
      </c>
      <c r="J215" s="68">
        <f>IFERROR(CHP_PASTI!M486/1000,"")</f>
        <v>0.15759999999999999</v>
      </c>
      <c r="K215" s="68" t="str">
        <f>IFERROR(CHP_PASTI!N486/1000,"")</f>
        <v/>
      </c>
      <c r="L215" s="68" t="str">
        <f>IFERROR(CHP_PASTI!O486/1000,"")</f>
        <v/>
      </c>
      <c r="N215" t="str">
        <f>CHP_CapBnd!F486</f>
        <v>SK</v>
      </c>
      <c r="O215" t="str">
        <f>CHP_CapBnd!G486</f>
        <v>CAP_BND</v>
      </c>
      <c r="P215" t="str">
        <f>CHP_CapBnd!H486</f>
        <v>ECHP_naturalgas_thermal</v>
      </c>
      <c r="Q215" s="78" t="s">
        <v>176</v>
      </c>
      <c r="R215" s="68">
        <f t="shared" si="21"/>
        <v>0.56859999999999999</v>
      </c>
      <c r="S215" s="68">
        <f t="shared" si="22"/>
        <v>0.35460000000000003</v>
      </c>
      <c r="T215" s="68">
        <f t="shared" si="23"/>
        <v>0.35460000000000003</v>
      </c>
      <c r="W215" s="68">
        <f>IFERROR(CHP_CapBnd!I486/1000,"")</f>
        <v>0.56859999999999999</v>
      </c>
      <c r="X215" s="68">
        <f>IFERROR(CHP_CapBnd!J486/1000,"")</f>
        <v>0.35460000000000003</v>
      </c>
      <c r="Y215" s="68">
        <f>IFERROR(CHP_CapBnd!K486/1000,"")</f>
        <v>0.35460000000000003</v>
      </c>
      <c r="AA215" s="68">
        <f t="shared" si="24"/>
        <v>2.849999999999997E-2</v>
      </c>
      <c r="AB215" s="68">
        <f t="shared" si="25"/>
        <v>0.24249999999999994</v>
      </c>
      <c r="AC215" s="68">
        <f t="shared" si="26"/>
        <v>0.24249999999999994</v>
      </c>
    </row>
    <row r="216" spans="1:29">
      <c r="A216" s="76"/>
      <c r="B216" t="str">
        <f>CHP_PASTI!F490</f>
        <v>SK</v>
      </c>
      <c r="C216" t="str">
        <f>CHP_PASTI!G490</f>
        <v>PASTI</v>
      </c>
      <c r="D216" t="str">
        <f>CHP_PASTI!H490</f>
        <v>ECHP_LFO_thermal</v>
      </c>
      <c r="E216" s="78">
        <v>1</v>
      </c>
      <c r="F216" s="68" t="str">
        <f>IFERROR(CHP_PASTI!I490/1000,"")</f>
        <v/>
      </c>
      <c r="G216" s="68" t="str">
        <f>IFERROR(CHP_PASTI!J490/1000,"")</f>
        <v/>
      </c>
      <c r="H216" s="68" t="str">
        <f>IFERROR(CHP_PASTI!K490/1000,"")</f>
        <v/>
      </c>
      <c r="I216" s="68" t="str">
        <f>IFERROR(CHP_PASTI!L490/1000,"")</f>
        <v/>
      </c>
      <c r="J216" s="68">
        <f>IFERROR(CHP_PASTI!M490/1000,"")</f>
        <v>6.7359999999999998E-3</v>
      </c>
      <c r="K216" s="68" t="str">
        <f>IFERROR(CHP_PASTI!N490/1000,"")</f>
        <v/>
      </c>
      <c r="L216" s="68" t="str">
        <f>IFERROR(CHP_PASTI!O490/1000,"")</f>
        <v/>
      </c>
      <c r="N216" t="str">
        <f>CHP_CapBnd!F490</f>
        <v>SK</v>
      </c>
      <c r="O216" t="str">
        <f>CHP_CapBnd!G490</f>
        <v>CAP_BND</v>
      </c>
      <c r="P216" t="str">
        <f>CHP_CapBnd!H490</f>
        <v>ECHP_LFO_thermal</v>
      </c>
      <c r="Q216" s="78" t="s">
        <v>176</v>
      </c>
      <c r="R216" s="68" t="str">
        <f t="shared" si="21"/>
        <v/>
      </c>
      <c r="S216" s="68" t="str">
        <f t="shared" si="22"/>
        <v/>
      </c>
      <c r="T216" s="68" t="str">
        <f t="shared" si="23"/>
        <v/>
      </c>
      <c r="W216" s="68">
        <f>IFERROR(CHP_CapBnd!I490/1000,"")</f>
        <v>6.7359999999999998E-3</v>
      </c>
      <c r="X216" s="68">
        <f>IFERROR(CHP_CapBnd!J490/1000,"")</f>
        <v>6.7359999999999998E-3</v>
      </c>
      <c r="Y216" s="68">
        <f>IFERROR(CHP_CapBnd!K490/1000,"")</f>
        <v>6.7359999999999998E-3</v>
      </c>
      <c r="AA216" s="68">
        <f t="shared" si="24"/>
        <v>0</v>
      </c>
      <c r="AB216" s="68">
        <f t="shared" si="25"/>
        <v>0</v>
      </c>
      <c r="AC216" s="68">
        <f t="shared" si="26"/>
        <v>0</v>
      </c>
    </row>
    <row r="217" spans="1:29">
      <c r="A217" s="76"/>
      <c r="B217" t="str">
        <f>CHP_PASTI!F491</f>
        <v>SK</v>
      </c>
      <c r="C217" t="str">
        <f>CHP_PASTI!G491</f>
        <v>PASTI</v>
      </c>
      <c r="D217" t="str">
        <f>CHP_PASTI!H491</f>
        <v>ECHP_HFO_thermal</v>
      </c>
      <c r="E217" s="78">
        <v>1</v>
      </c>
      <c r="F217" s="68">
        <f>IFERROR(CHP_PASTI!I491/1000,"")</f>
        <v>0.04</v>
      </c>
      <c r="G217" s="68">
        <f>IFERROR(CHP_PASTI!J491/1000,"")</f>
        <v>0.04</v>
      </c>
      <c r="H217" s="68">
        <f>IFERROR(CHP_PASTI!K491/1000,"")</f>
        <v>0.04</v>
      </c>
      <c r="I217" s="68">
        <f>IFERROR(CHP_PASTI!L491/1000,"")</f>
        <v>0.04</v>
      </c>
      <c r="J217" s="68" t="str">
        <f>IFERROR(CHP_PASTI!M491/1000,"")</f>
        <v/>
      </c>
      <c r="K217" s="68" t="str">
        <f>IFERROR(CHP_PASTI!N491/1000,"")</f>
        <v/>
      </c>
      <c r="L217" s="68" t="str">
        <f>IFERROR(CHP_PASTI!O491/1000,"")</f>
        <v/>
      </c>
      <c r="N217" t="str">
        <f>CHP_CapBnd!F491</f>
        <v>SK</v>
      </c>
      <c r="O217" t="str">
        <f>CHP_CapBnd!G491</f>
        <v>CAP_BND</v>
      </c>
      <c r="P217" t="str">
        <f>CHP_CapBnd!H491</f>
        <v>ECHP_HFO_thermal</v>
      </c>
      <c r="Q217" s="78" t="s">
        <v>176</v>
      </c>
      <c r="R217" s="68">
        <f t="shared" si="21"/>
        <v>0.14339999999999997</v>
      </c>
      <c r="S217" s="68">
        <f t="shared" si="22"/>
        <v>0.1376</v>
      </c>
      <c r="T217" s="68">
        <f t="shared" si="23"/>
        <v>0</v>
      </c>
      <c r="W217" s="68">
        <f>IFERROR(CHP_CapBnd!I491/1000,"")</f>
        <v>0.14339999999999997</v>
      </c>
      <c r="X217" s="68">
        <f>IFERROR(CHP_CapBnd!J491/1000,"")</f>
        <v>0.1376</v>
      </c>
      <c r="Y217" s="68">
        <f>IFERROR(CHP_CapBnd!K491/1000,"")</f>
        <v>0</v>
      </c>
      <c r="AA217" s="68">
        <f t="shared" si="24"/>
        <v>1.6600000000000031E-2</v>
      </c>
      <c r="AB217" s="68">
        <f t="shared" si="25"/>
        <v>2.2400000000000003E-2</v>
      </c>
      <c r="AC217" s="68">
        <f t="shared" si="26"/>
        <v>0.16</v>
      </c>
    </row>
    <row r="218" spans="1:29">
      <c r="A218" s="76"/>
      <c r="B218" t="str">
        <f>CHP_PASTI!F492</f>
        <v>SK</v>
      </c>
      <c r="C218" t="str">
        <f>CHP_PASTI!G492</f>
        <v>PASTI</v>
      </c>
      <c r="D218" t="str">
        <f>CHP_PASTI!H492</f>
        <v>ECHP_biomass_thermal</v>
      </c>
      <c r="E218" s="78">
        <v>1</v>
      </c>
      <c r="F218" s="68">
        <f>IFERROR(CHP_PASTI!I492/1000,"")</f>
        <v>1.7024999999999998E-2</v>
      </c>
      <c r="G218" s="68">
        <f>IFERROR(CHP_PASTI!J492/1000,"")</f>
        <v>1.7024999999999998E-2</v>
      </c>
      <c r="H218" s="68">
        <f>IFERROR(CHP_PASTI!K492/1000,"")</f>
        <v>1.7024999999999998E-2</v>
      </c>
      <c r="I218" s="68">
        <f>IFERROR(CHP_PASTI!L492/1000,"")</f>
        <v>1.7024999999999998E-2</v>
      </c>
      <c r="J218" s="68">
        <f>IFERROR(CHP_PASTI!M492/1000,"")</f>
        <v>0.17380000000000001</v>
      </c>
      <c r="K218" s="68">
        <f>IFERROR(CHP_PASTI!N492/1000,"")</f>
        <v>5.7499999999999999E-3</v>
      </c>
      <c r="L218" s="68" t="str">
        <f>IFERROR(CHP_PASTI!O492/1000,"")</f>
        <v/>
      </c>
      <c r="N218" t="str">
        <f>CHP_CapBnd!F492</f>
        <v>SK</v>
      </c>
      <c r="O218" t="str">
        <f>CHP_CapBnd!G492</f>
        <v>CAP_BND</v>
      </c>
      <c r="P218" t="str">
        <f>CHP_CapBnd!H492</f>
        <v>ECHP_biomass_thermal</v>
      </c>
      <c r="Q218" s="78" t="s">
        <v>176</v>
      </c>
      <c r="R218" s="68" t="str">
        <f t="shared" si="21"/>
        <v/>
      </c>
      <c r="S218" s="68" t="str">
        <f t="shared" si="22"/>
        <v/>
      </c>
      <c r="T218" s="68" t="str">
        <f t="shared" si="23"/>
        <v/>
      </c>
      <c r="W218" s="68">
        <f>IFERROR(CHP_CapBnd!I492/1000,"")</f>
        <v>0.2419</v>
      </c>
      <c r="X218" s="68">
        <f>IFERROR(CHP_CapBnd!J492/1000,"")</f>
        <v>0.24765000000000001</v>
      </c>
      <c r="Y218" s="68">
        <f>IFERROR(CHP_CapBnd!K492/1000,"")</f>
        <v>0.24765000000000001</v>
      </c>
      <c r="AA218" s="68">
        <f t="shared" si="24"/>
        <v>0</v>
      </c>
      <c r="AB218" s="68">
        <f t="shared" si="25"/>
        <v>0</v>
      </c>
      <c r="AC218" s="68">
        <f t="shared" si="26"/>
        <v>0</v>
      </c>
    </row>
    <row r="219" spans="1:29">
      <c r="A219" s="76"/>
      <c r="B219" t="str">
        <f>CHP_PASTI!F494</f>
        <v>UK</v>
      </c>
      <c r="C219" t="str">
        <f>CHP_PASTI!G494</f>
        <v>PASTI</v>
      </c>
      <c r="D219" t="str">
        <f>CHP_PASTI!H494</f>
        <v>ECHP_coal_thermal</v>
      </c>
      <c r="E219" s="78">
        <v>1</v>
      </c>
      <c r="F219" s="68">
        <f>IFERROR(CHP_PASTI!I494/1000,"")</f>
        <v>2.8099999999999997E-2</v>
      </c>
      <c r="G219" s="68">
        <f>IFERROR(CHP_PASTI!J494/1000,"")</f>
        <v>2.8099999999999997E-2</v>
      </c>
      <c r="H219" s="68">
        <f>IFERROR(CHP_PASTI!K494/1000,"")</f>
        <v>2.8099999999999997E-2</v>
      </c>
      <c r="I219" s="68">
        <f>IFERROR(CHP_PASTI!L494/1000,"")</f>
        <v>2.8099999999999997E-2</v>
      </c>
      <c r="J219" s="68" t="str">
        <f>IFERROR(CHP_PASTI!M494/1000,"")</f>
        <v/>
      </c>
      <c r="K219" s="68" t="str">
        <f>IFERROR(CHP_PASTI!N494/1000,"")</f>
        <v/>
      </c>
      <c r="L219" s="68" t="str">
        <f>IFERROR(CHP_PASTI!O494/1000,"")</f>
        <v/>
      </c>
      <c r="N219" t="str">
        <f>CHP_CapBnd!F494</f>
        <v>UK</v>
      </c>
      <c r="O219" t="str">
        <f>CHP_CapBnd!G494</f>
        <v>CAP_BND</v>
      </c>
      <c r="P219" t="str">
        <f>CHP_CapBnd!H494</f>
        <v>ECHP_coal_thermal</v>
      </c>
      <c r="Q219" s="78" t="s">
        <v>176</v>
      </c>
      <c r="R219" s="68" t="str">
        <f t="shared" si="21"/>
        <v/>
      </c>
      <c r="S219" s="68">
        <f t="shared" si="22"/>
        <v>5.2999999999999999E-2</v>
      </c>
      <c r="T219" s="68">
        <f t="shared" si="23"/>
        <v>4.7E-2</v>
      </c>
      <c r="W219" s="68">
        <f>IFERROR(CHP_CapBnd!I494/1000,"")</f>
        <v>0.11239999999999999</v>
      </c>
      <c r="X219" s="68">
        <f>IFERROR(CHP_CapBnd!J494/1000,"")</f>
        <v>5.2999999999999999E-2</v>
      </c>
      <c r="Y219" s="68">
        <f>IFERROR(CHP_CapBnd!K494/1000,"")</f>
        <v>4.7E-2</v>
      </c>
      <c r="AA219" s="68">
        <f t="shared" si="24"/>
        <v>0</v>
      </c>
      <c r="AB219" s="68">
        <f t="shared" si="25"/>
        <v>5.9399999999999988E-2</v>
      </c>
      <c r="AC219" s="68">
        <f t="shared" si="26"/>
        <v>6.5399999999999986E-2</v>
      </c>
    </row>
    <row r="220" spans="1:29">
      <c r="A220" s="76"/>
      <c r="B220" t="str">
        <f>CHP_PASTI!F498</f>
        <v>UK</v>
      </c>
      <c r="C220" t="str">
        <f>CHP_PASTI!G498</f>
        <v>PASTI</v>
      </c>
      <c r="D220" t="str">
        <f>CHP_PASTI!H498</f>
        <v>ECHP_lignite_thermal</v>
      </c>
      <c r="E220" s="78">
        <v>1</v>
      </c>
      <c r="F220" s="68" t="str">
        <f>IFERROR(CHP_PASTI!I498/1000,"")</f>
        <v/>
      </c>
      <c r="G220" s="68" t="str">
        <f>IFERROR(CHP_PASTI!J498/1000,"")</f>
        <v/>
      </c>
      <c r="H220" s="68" t="str">
        <f>IFERROR(CHP_PASTI!K498/1000,"")</f>
        <v/>
      </c>
      <c r="I220" s="68" t="str">
        <f>IFERROR(CHP_PASTI!L498/1000,"")</f>
        <v/>
      </c>
      <c r="J220" s="68" t="str">
        <f>IFERROR(CHP_PASTI!M498/1000,"")</f>
        <v/>
      </c>
      <c r="K220" s="68" t="str">
        <f>IFERROR(CHP_PASTI!N498/1000,"")</f>
        <v/>
      </c>
      <c r="L220" s="68" t="str">
        <f>IFERROR(CHP_PASTI!O498/1000,"")</f>
        <v/>
      </c>
      <c r="N220" t="str">
        <f>CHP_CapBnd!F498</f>
        <v>UK</v>
      </c>
      <c r="O220" t="str">
        <f>CHP_CapBnd!G498</f>
        <v>CAP_BND</v>
      </c>
      <c r="P220" t="str">
        <f>CHP_CapBnd!H498</f>
        <v>ECHP_lignite_thermal</v>
      </c>
      <c r="Q220" s="78" t="s">
        <v>176</v>
      </c>
      <c r="R220" s="68" t="str">
        <f t="shared" si="21"/>
        <v/>
      </c>
      <c r="S220" s="68" t="str">
        <f t="shared" si="22"/>
        <v/>
      </c>
      <c r="T220" s="68" t="str">
        <f t="shared" si="23"/>
        <v/>
      </c>
      <c r="W220" s="68">
        <f>IFERROR(CHP_CapBnd!I498/1000,"")</f>
        <v>0</v>
      </c>
      <c r="X220" s="68">
        <f>IFERROR(CHP_CapBnd!J498/1000,"")</f>
        <v>0</v>
      </c>
      <c r="Y220" s="68">
        <f>IFERROR(CHP_CapBnd!K498/1000,"")</f>
        <v>0</v>
      </c>
      <c r="AA220" s="68">
        <f t="shared" si="24"/>
        <v>0</v>
      </c>
      <c r="AB220" s="68">
        <f t="shared" si="25"/>
        <v>0</v>
      </c>
      <c r="AC220" s="68">
        <f t="shared" si="26"/>
        <v>0</v>
      </c>
    </row>
    <row r="221" spans="1:29">
      <c r="A221" s="76"/>
      <c r="B221" t="str">
        <f>CHP_PASTI!F502</f>
        <v>UK</v>
      </c>
      <c r="C221" t="str">
        <f>CHP_PASTI!G502</f>
        <v>PASTI</v>
      </c>
      <c r="D221" t="str">
        <f>CHP_PASTI!H502</f>
        <v>ECHP_naturalgas_CCGT</v>
      </c>
      <c r="E221" s="78">
        <v>1</v>
      </c>
      <c r="F221" s="68">
        <f>IFERROR(CHP_PASTI!I502/1000,"")</f>
        <v>0.73675000000000002</v>
      </c>
      <c r="G221" s="68">
        <f>IFERROR(CHP_PASTI!J502/1000,"")</f>
        <v>0.73675000000000002</v>
      </c>
      <c r="H221" s="68">
        <f>IFERROR(CHP_PASTI!K502/1000,"")</f>
        <v>0.73675000000000002</v>
      </c>
      <c r="I221" s="68">
        <f>IFERROR(CHP_PASTI!L502/1000,"")</f>
        <v>0.73675000000000002</v>
      </c>
      <c r="J221" s="68">
        <f>IFERROR(CHP_PASTI!M502/1000,"")</f>
        <v>5.3998999999999997</v>
      </c>
      <c r="K221" s="68">
        <f>IFERROR(CHP_PASTI!N502/1000,"")</f>
        <v>2.3130000000000002</v>
      </c>
      <c r="L221" s="68" t="str">
        <f>IFERROR(CHP_PASTI!O502/1000,"")</f>
        <v/>
      </c>
      <c r="N221" t="str">
        <f>CHP_CapBnd!F502</f>
        <v>UK</v>
      </c>
      <c r="O221" t="str">
        <f>CHP_CapBnd!G502</f>
        <v>CAP_BND</v>
      </c>
      <c r="P221" t="str">
        <f>CHP_CapBnd!H502</f>
        <v>ECHP_naturalgas_CCGT</v>
      </c>
      <c r="Q221" s="78" t="s">
        <v>176</v>
      </c>
      <c r="R221" s="68" t="str">
        <f t="shared" si="21"/>
        <v/>
      </c>
      <c r="S221" s="68">
        <f t="shared" si="22"/>
        <v>8.8759000000000015</v>
      </c>
      <c r="T221" s="68">
        <f t="shared" si="23"/>
        <v>8.8759000000000015</v>
      </c>
      <c r="W221" s="68">
        <f>IFERROR(CHP_CapBnd!I502/1000,"")</f>
        <v>8.3469000000000015</v>
      </c>
      <c r="X221" s="68">
        <f>IFERROR(CHP_CapBnd!J502/1000,"")</f>
        <v>8.8759000000000015</v>
      </c>
      <c r="Y221" s="68">
        <f>IFERROR(CHP_CapBnd!K502/1000,"")</f>
        <v>8.8759000000000015</v>
      </c>
      <c r="AA221" s="68">
        <f t="shared" si="24"/>
        <v>0</v>
      </c>
      <c r="AB221" s="68">
        <f t="shared" si="25"/>
        <v>1.7839999999999989</v>
      </c>
      <c r="AC221" s="68">
        <f t="shared" si="26"/>
        <v>1.7839999999999989</v>
      </c>
    </row>
    <row r="222" spans="1:29">
      <c r="A222" s="76"/>
      <c r="B222" t="str">
        <f>CHP_PASTI!F503</f>
        <v>UK</v>
      </c>
      <c r="C222" t="str">
        <f>CHP_PASTI!G503</f>
        <v>PASTI</v>
      </c>
      <c r="D222" t="str">
        <f>CHP_PASTI!H503</f>
        <v>ECHP_naturalgas_OCGT</v>
      </c>
      <c r="E222" s="78">
        <v>1</v>
      </c>
      <c r="F222" s="68">
        <f>IFERROR(CHP_PASTI!I503/1000,"")</f>
        <v>0.22888250000000002</v>
      </c>
      <c r="G222" s="68">
        <f>IFERROR(CHP_PASTI!J503/1000,"")</f>
        <v>0.22888250000000002</v>
      </c>
      <c r="H222" s="68">
        <f>IFERROR(CHP_PASTI!K503/1000,"")</f>
        <v>0.22888250000000002</v>
      </c>
      <c r="I222" s="68">
        <f>IFERROR(CHP_PASTI!L503/1000,"")</f>
        <v>0.22888250000000002</v>
      </c>
      <c r="J222" s="68">
        <f>IFERROR(CHP_PASTI!M503/1000,"")</f>
        <v>0.55552800000000002</v>
      </c>
      <c r="K222" s="68" t="str">
        <f>IFERROR(CHP_PASTI!N503/1000,"")</f>
        <v/>
      </c>
      <c r="L222" s="68" t="str">
        <f>IFERROR(CHP_PASTI!O503/1000,"")</f>
        <v/>
      </c>
      <c r="N222" t="str">
        <f>CHP_CapBnd!F503</f>
        <v>UK</v>
      </c>
      <c r="O222" t="str">
        <f>CHP_CapBnd!G503</f>
        <v>CAP_BND</v>
      </c>
      <c r="P222" t="str">
        <f>CHP_CapBnd!H503</f>
        <v>ECHP_naturalgas_OCGT</v>
      </c>
      <c r="Q222" s="78" t="s">
        <v>176</v>
      </c>
      <c r="R222" s="68">
        <f t="shared" si="21"/>
        <v>1.4564080000000001</v>
      </c>
      <c r="S222" s="68">
        <f t="shared" si="22"/>
        <v>1.2010080000000001</v>
      </c>
      <c r="T222" s="68">
        <f t="shared" si="23"/>
        <v>0.98412800000000011</v>
      </c>
      <c r="W222" s="68">
        <f>IFERROR(CHP_CapBnd!I503/1000,"")</f>
        <v>1.4564080000000001</v>
      </c>
      <c r="X222" s="68">
        <f>IFERROR(CHP_CapBnd!J503/1000,"")</f>
        <v>1.2010080000000001</v>
      </c>
      <c r="Y222" s="68">
        <f>IFERROR(CHP_CapBnd!K503/1000,"")</f>
        <v>0.98412800000000011</v>
      </c>
      <c r="AA222" s="68">
        <f t="shared" si="24"/>
        <v>1.4650000000000052E-2</v>
      </c>
      <c r="AB222" s="68">
        <f t="shared" si="25"/>
        <v>0.27005000000000012</v>
      </c>
      <c r="AC222" s="68">
        <f t="shared" si="26"/>
        <v>0.48693000000000008</v>
      </c>
    </row>
    <row r="223" spans="1:29">
      <c r="A223" s="76"/>
      <c r="B223" t="str">
        <f>CHP_PASTI!F504</f>
        <v>UK</v>
      </c>
      <c r="C223" t="str">
        <f>CHP_PASTI!G504</f>
        <v>PASTI</v>
      </c>
      <c r="D223" t="str">
        <f>CHP_PASTI!H504</f>
        <v>ECHP_naturalgas_thermal</v>
      </c>
      <c r="E223" s="78">
        <v>1</v>
      </c>
      <c r="F223" s="68">
        <f>IFERROR(CHP_PASTI!I504/1000,"")</f>
        <v>6.9324999999999998E-2</v>
      </c>
      <c r="G223" s="68">
        <f>IFERROR(CHP_PASTI!J504/1000,"")</f>
        <v>6.9324999999999998E-2</v>
      </c>
      <c r="H223" s="68">
        <f>IFERROR(CHP_PASTI!K504/1000,"")</f>
        <v>6.9324999999999998E-2</v>
      </c>
      <c r="I223" s="68">
        <f>IFERROR(CHP_PASTI!L504/1000,"")</f>
        <v>6.9324999999999998E-2</v>
      </c>
      <c r="J223" s="68">
        <f>IFERROR(CHP_PASTI!M504/1000,"")</f>
        <v>0.22257500000000002</v>
      </c>
      <c r="K223" s="68">
        <f>IFERROR(CHP_PASTI!N504/1000,"")</f>
        <v>0.05</v>
      </c>
      <c r="L223" s="68">
        <f>IFERROR(CHP_PASTI!O504/1000,"")</f>
        <v>1.14E-2</v>
      </c>
      <c r="N223" t="str">
        <f>CHP_CapBnd!F504</f>
        <v>UK</v>
      </c>
      <c r="O223" t="str">
        <f>CHP_CapBnd!G504</f>
        <v>CAP_BND</v>
      </c>
      <c r="P223" t="str">
        <f>CHP_CapBnd!H504</f>
        <v>ECHP_naturalgas_thermal</v>
      </c>
      <c r="Q223" s="78" t="s">
        <v>176</v>
      </c>
      <c r="R223" s="68">
        <f t="shared" si="21"/>
        <v>0.48387499999999994</v>
      </c>
      <c r="S223" s="68">
        <f t="shared" si="22"/>
        <v>0.44557499999999994</v>
      </c>
      <c r="T223" s="68">
        <f t="shared" si="23"/>
        <v>0.45697499999999996</v>
      </c>
      <c r="W223" s="68">
        <f>IFERROR(CHP_CapBnd!I504/1000,"")</f>
        <v>0.48387499999999994</v>
      </c>
      <c r="X223" s="68">
        <f>IFERROR(CHP_CapBnd!J504/1000,"")</f>
        <v>0.44557499999999994</v>
      </c>
      <c r="Y223" s="68">
        <f>IFERROR(CHP_CapBnd!K504/1000,"")</f>
        <v>0.45697499999999996</v>
      </c>
      <c r="AA223" s="68">
        <f t="shared" si="24"/>
        <v>1.600000000000007E-2</v>
      </c>
      <c r="AB223" s="68">
        <f t="shared" si="25"/>
        <v>0.10430000000000006</v>
      </c>
      <c r="AC223" s="68">
        <f t="shared" si="26"/>
        <v>0.1043</v>
      </c>
    </row>
    <row r="224" spans="1:29">
      <c r="A224" s="76"/>
      <c r="B224" t="str">
        <f>CHP_PASTI!F508</f>
        <v>UK</v>
      </c>
      <c r="C224" t="str">
        <f>CHP_PASTI!G508</f>
        <v>PASTI</v>
      </c>
      <c r="D224" t="str">
        <f>CHP_PASTI!H508</f>
        <v>ECHP_LFO_thermal</v>
      </c>
      <c r="E224" s="78">
        <v>1</v>
      </c>
      <c r="F224" s="68">
        <f>IFERROR(CHP_PASTI!I508/1000,"")</f>
        <v>4.8350000000000004E-2</v>
      </c>
      <c r="G224" s="68">
        <f>IFERROR(CHP_PASTI!J508/1000,"")</f>
        <v>4.8350000000000004E-2</v>
      </c>
      <c r="H224" s="68">
        <f>IFERROR(CHP_PASTI!K508/1000,"")</f>
        <v>4.8350000000000004E-2</v>
      </c>
      <c r="I224" s="68">
        <f>IFERROR(CHP_PASTI!L508/1000,"")</f>
        <v>4.8350000000000004E-2</v>
      </c>
      <c r="J224" s="68">
        <f>IFERROR(CHP_PASTI!M508/1000,"")</f>
        <v>4.9155999999999998E-2</v>
      </c>
      <c r="K224" s="68">
        <f>IFERROR(CHP_PASTI!N508/1000,"")</f>
        <v>3.1349999999999998E-3</v>
      </c>
      <c r="L224" s="68" t="str">
        <f>IFERROR(CHP_PASTI!O508/1000,"")</f>
        <v/>
      </c>
      <c r="N224" t="str">
        <f>CHP_CapBnd!F508</f>
        <v>UK</v>
      </c>
      <c r="O224" t="str">
        <f>CHP_CapBnd!G508</f>
        <v>CAP_BND</v>
      </c>
      <c r="P224" t="str">
        <f>CHP_CapBnd!H508</f>
        <v>ECHP_LFO_thermal</v>
      </c>
      <c r="Q224" s="78" t="s">
        <v>176</v>
      </c>
      <c r="R224" s="68" t="str">
        <f t="shared" si="21"/>
        <v/>
      </c>
      <c r="S224" s="68">
        <f t="shared" si="22"/>
        <v>0.18232099999999998</v>
      </c>
      <c r="T224" s="68">
        <f t="shared" si="23"/>
        <v>0.139291</v>
      </c>
      <c r="W224" s="68">
        <f>IFERROR(CHP_CapBnd!I508/1000,"")</f>
        <v>0.23725599999999999</v>
      </c>
      <c r="X224" s="68">
        <f>IFERROR(CHP_CapBnd!J508/1000,"")</f>
        <v>0.18232099999999998</v>
      </c>
      <c r="Y224" s="68">
        <f>IFERROR(CHP_CapBnd!K508/1000,"")</f>
        <v>0.139291</v>
      </c>
      <c r="AA224" s="68">
        <f t="shared" si="24"/>
        <v>5.3000000000000269E-3</v>
      </c>
      <c r="AB224" s="68">
        <f t="shared" si="25"/>
        <v>6.3370000000000037E-2</v>
      </c>
      <c r="AC224" s="68">
        <f t="shared" si="26"/>
        <v>0.10640000000000002</v>
      </c>
    </row>
    <row r="225" spans="1:29">
      <c r="A225" s="76"/>
      <c r="B225" t="str">
        <f>CHP_PASTI!F509</f>
        <v>UK</v>
      </c>
      <c r="C225" t="str">
        <f>CHP_PASTI!G509</f>
        <v>PASTI</v>
      </c>
      <c r="D225" t="str">
        <f>CHP_PASTI!H509</f>
        <v>ECHP_HFO_thermal</v>
      </c>
      <c r="E225" s="78">
        <v>1</v>
      </c>
      <c r="F225" s="68">
        <f>IFERROR(CHP_PASTI!I509/1000,"")</f>
        <v>9.0475E-2</v>
      </c>
      <c r="G225" s="68">
        <f>IFERROR(CHP_PASTI!J509/1000,"")</f>
        <v>9.0475E-2</v>
      </c>
      <c r="H225" s="68">
        <f>IFERROR(CHP_PASTI!K509/1000,"")</f>
        <v>9.0475E-2</v>
      </c>
      <c r="I225" s="68">
        <f>IFERROR(CHP_PASTI!L509/1000,"")</f>
        <v>9.0475E-2</v>
      </c>
      <c r="J225" s="68" t="str">
        <f>IFERROR(CHP_PASTI!M509/1000,"")</f>
        <v/>
      </c>
      <c r="K225" s="68" t="str">
        <f>IFERROR(CHP_PASTI!N509/1000,"")</f>
        <v/>
      </c>
      <c r="L225" s="68" t="str">
        <f>IFERROR(CHP_PASTI!O509/1000,"")</f>
        <v/>
      </c>
      <c r="N225" t="str">
        <f>CHP_CapBnd!F509</f>
        <v>UK</v>
      </c>
      <c r="O225" t="str">
        <f>CHP_CapBnd!G509</f>
        <v>CAP_BND</v>
      </c>
      <c r="P225" t="str">
        <f>CHP_CapBnd!H509</f>
        <v>ECHP_HFO_thermal</v>
      </c>
      <c r="Q225" s="78" t="s">
        <v>176</v>
      </c>
      <c r="R225" s="68">
        <f t="shared" si="21"/>
        <v>0.2024</v>
      </c>
      <c r="S225" s="68">
        <f t="shared" si="22"/>
        <v>0.1046</v>
      </c>
      <c r="T225" s="68">
        <f t="shared" si="23"/>
        <v>0.1046</v>
      </c>
      <c r="W225" s="68">
        <f>IFERROR(CHP_CapBnd!I509/1000,"")</f>
        <v>0.2024</v>
      </c>
      <c r="X225" s="68">
        <f>IFERROR(CHP_CapBnd!J509/1000,"")</f>
        <v>0.1046</v>
      </c>
      <c r="Y225" s="68">
        <f>IFERROR(CHP_CapBnd!K509/1000,"")</f>
        <v>0.1046</v>
      </c>
      <c r="AA225" s="68">
        <f t="shared" si="24"/>
        <v>0.1595</v>
      </c>
      <c r="AB225" s="68">
        <f t="shared" si="25"/>
        <v>0.25729999999999997</v>
      </c>
      <c r="AC225" s="68">
        <f t="shared" si="26"/>
        <v>0.25729999999999997</v>
      </c>
    </row>
    <row r="226" spans="1:29">
      <c r="A226" s="76"/>
      <c r="B226" t="str">
        <f>CHP_PASTI!F510</f>
        <v>UK</v>
      </c>
      <c r="C226" t="str">
        <f>CHP_PASTI!G510</f>
        <v>PASTI</v>
      </c>
      <c r="D226" t="str">
        <f>CHP_PASTI!H510</f>
        <v>ECHP_biomass_thermal</v>
      </c>
      <c r="E226" s="78">
        <v>1</v>
      </c>
      <c r="F226" s="68">
        <f>IFERROR(CHP_PASTI!I510/1000,"")</f>
        <v>1.8350000000000002E-2</v>
      </c>
      <c r="G226" s="68">
        <f>IFERROR(CHP_PASTI!J510/1000,"")</f>
        <v>1.8350000000000002E-2</v>
      </c>
      <c r="H226" s="68">
        <f>IFERROR(CHP_PASTI!K510/1000,"")</f>
        <v>1.8350000000000002E-2</v>
      </c>
      <c r="I226" s="68">
        <f>IFERROR(CHP_PASTI!L510/1000,"")</f>
        <v>1.8350000000000002E-2</v>
      </c>
      <c r="J226" s="68">
        <f>IFERROR(CHP_PASTI!M510/1000,"")</f>
        <v>0.38344000000000006</v>
      </c>
      <c r="K226" s="68">
        <f>IFERROR(CHP_PASTI!N510/1000,"")</f>
        <v>4.4749999999999998E-2</v>
      </c>
      <c r="L226" s="68">
        <f>IFERROR(CHP_PASTI!O510/1000,"")</f>
        <v>0.15595000000000001</v>
      </c>
      <c r="N226" t="str">
        <f>CHP_CapBnd!F510</f>
        <v>UK</v>
      </c>
      <c r="O226" t="str">
        <f>CHP_CapBnd!G510</f>
        <v>CAP_BND</v>
      </c>
      <c r="P226" t="str">
        <f>CHP_CapBnd!H510</f>
        <v>ECHP_biomass_thermal</v>
      </c>
      <c r="Q226" s="78" t="s">
        <v>176</v>
      </c>
      <c r="R226" s="68" t="str">
        <f t="shared" si="21"/>
        <v/>
      </c>
      <c r="S226" s="68" t="str">
        <f t="shared" si="22"/>
        <v/>
      </c>
      <c r="T226" s="68">
        <f t="shared" si="23"/>
        <v>0.63614000000000004</v>
      </c>
      <c r="W226" s="68">
        <f>IFERROR(CHP_CapBnd!I510/1000,"")</f>
        <v>0.45684000000000002</v>
      </c>
      <c r="X226" s="68">
        <f>IFERROR(CHP_CapBnd!J510/1000,"")</f>
        <v>0.50158999999999998</v>
      </c>
      <c r="Y226" s="68">
        <f>IFERROR(CHP_CapBnd!K510/1000,"")</f>
        <v>0.63614000000000004</v>
      </c>
      <c r="AA226" s="68">
        <f t="shared" si="24"/>
        <v>0</v>
      </c>
      <c r="AB226" s="68">
        <f t="shared" si="25"/>
        <v>0</v>
      </c>
      <c r="AC226" s="68">
        <f t="shared" si="26"/>
        <v>2.1400000000000086E-2</v>
      </c>
    </row>
    <row r="227" spans="1:29">
      <c r="F227" s="67"/>
      <c r="G227" s="67"/>
      <c r="H227" s="67"/>
      <c r="I227" s="67"/>
      <c r="J227" s="67"/>
      <c r="K227" s="67"/>
      <c r="L227" s="67"/>
      <c r="W227" s="67"/>
      <c r="X227" s="67"/>
      <c r="Y227" s="67"/>
    </row>
    <row r="228" spans="1:29">
      <c r="F228" s="67"/>
      <c r="G228" s="67"/>
      <c r="H228" s="67"/>
      <c r="I228" s="67"/>
      <c r="J228" s="67"/>
      <c r="K228" s="67"/>
      <c r="L228" s="67"/>
      <c r="W228" s="67"/>
      <c r="X228" s="67"/>
      <c r="Y228" s="67"/>
    </row>
    <row r="229" spans="1:29">
      <c r="F229" s="67"/>
      <c r="G229" s="67"/>
      <c r="H229" s="67"/>
      <c r="I229" s="67"/>
      <c r="J229" s="67"/>
      <c r="K229" s="67"/>
      <c r="L229" s="67"/>
      <c r="W229" s="67"/>
      <c r="X229" s="67"/>
      <c r="Y229" s="67"/>
    </row>
    <row r="230" spans="1:29">
      <c r="F230" s="67"/>
      <c r="G230" s="67"/>
      <c r="H230" s="67"/>
      <c r="I230" s="67"/>
      <c r="J230" s="67"/>
      <c r="K230" s="67"/>
      <c r="L230" s="67"/>
      <c r="W230" s="67"/>
      <c r="X230" s="67"/>
      <c r="Y230" s="67"/>
    </row>
    <row r="231" spans="1:29">
      <c r="F231" s="67"/>
      <c r="G231" s="67"/>
      <c r="H231" s="67"/>
      <c r="I231" s="67"/>
      <c r="J231" s="67"/>
      <c r="K231" s="67"/>
      <c r="L231" s="67"/>
      <c r="W231" s="67"/>
      <c r="X231" s="67"/>
      <c r="Y231" s="67"/>
    </row>
    <row r="232" spans="1:29">
      <c r="F232" s="67"/>
      <c r="G232" s="67"/>
      <c r="H232" s="67"/>
      <c r="I232" s="67"/>
      <c r="J232" s="67"/>
      <c r="K232" s="67"/>
      <c r="L232" s="67"/>
      <c r="W232" s="67"/>
      <c r="X232" s="67"/>
      <c r="Y232" s="67"/>
    </row>
    <row r="233" spans="1:29">
      <c r="F233" s="67"/>
      <c r="G233" s="67"/>
      <c r="H233" s="67"/>
      <c r="I233" s="67"/>
      <c r="J233" s="67"/>
      <c r="K233" s="67"/>
      <c r="L233" s="67"/>
      <c r="W233" s="67"/>
      <c r="X233" s="67"/>
      <c r="Y233" s="67"/>
    </row>
    <row r="234" spans="1:29">
      <c r="F234" s="67"/>
      <c r="G234" s="67"/>
      <c r="H234" s="67"/>
      <c r="I234" s="67"/>
      <c r="J234" s="67"/>
      <c r="K234" s="67"/>
      <c r="L234" s="67"/>
      <c r="W234" s="67"/>
      <c r="X234" s="67"/>
      <c r="Y234" s="67"/>
    </row>
    <row r="235" spans="1:29">
      <c r="F235" s="67"/>
      <c r="G235" s="67"/>
      <c r="H235" s="67"/>
      <c r="I235" s="67"/>
      <c r="J235" s="67"/>
      <c r="K235" s="67"/>
      <c r="L235" s="67"/>
      <c r="W235" s="67"/>
      <c r="X235" s="67"/>
      <c r="Y235" s="67"/>
    </row>
    <row r="236" spans="1:29">
      <c r="F236" s="67"/>
      <c r="G236" s="67"/>
      <c r="H236" s="67"/>
      <c r="I236" s="67"/>
      <c r="J236" s="67"/>
      <c r="K236" s="67"/>
      <c r="L236" s="67"/>
      <c r="W236" s="67"/>
      <c r="X236" s="67"/>
      <c r="Y236" s="67"/>
    </row>
    <row r="237" spans="1:29">
      <c r="F237" s="67"/>
      <c r="G237" s="67"/>
      <c r="H237" s="67"/>
      <c r="I237" s="67"/>
      <c r="J237" s="67"/>
      <c r="K237" s="67"/>
      <c r="L237" s="67"/>
      <c r="W237" s="67"/>
      <c r="X237" s="67"/>
      <c r="Y237" s="67"/>
    </row>
    <row r="238" spans="1:29">
      <c r="F238" s="67"/>
      <c r="G238" s="67"/>
      <c r="H238" s="67"/>
      <c r="I238" s="67"/>
      <c r="J238" s="67"/>
      <c r="K238" s="67"/>
      <c r="L238" s="67"/>
      <c r="W238" s="67"/>
      <c r="X238" s="67"/>
      <c r="Y238" s="67"/>
    </row>
    <row r="239" spans="1:29">
      <c r="F239" s="67"/>
      <c r="G239" s="67"/>
      <c r="H239" s="67"/>
      <c r="I239" s="67"/>
      <c r="J239" s="67"/>
      <c r="K239" s="67"/>
      <c r="L239" s="67"/>
      <c r="W239" s="67"/>
      <c r="X239" s="67"/>
      <c r="Y239" s="67"/>
    </row>
    <row r="240" spans="1:29">
      <c r="F240" s="67"/>
      <c r="G240" s="67"/>
      <c r="H240" s="67"/>
      <c r="I240" s="67"/>
      <c r="J240" s="67"/>
      <c r="K240" s="67"/>
      <c r="L240" s="67"/>
      <c r="W240" s="67"/>
      <c r="X240" s="67"/>
      <c r="Y240" s="67"/>
    </row>
    <row r="241" spans="6:25">
      <c r="F241" s="67"/>
      <c r="G241" s="67"/>
      <c r="H241" s="67"/>
      <c r="I241" s="67"/>
      <c r="J241" s="67"/>
      <c r="K241" s="67"/>
      <c r="L241" s="67"/>
      <c r="W241" s="67"/>
      <c r="X241" s="67"/>
      <c r="Y241" s="67"/>
    </row>
    <row r="242" spans="6:25">
      <c r="F242" s="67"/>
      <c r="G242" s="67"/>
      <c r="H242" s="67"/>
      <c r="I242" s="67"/>
      <c r="J242" s="67"/>
      <c r="K242" s="67"/>
      <c r="L242" s="67"/>
      <c r="W242" s="67"/>
      <c r="X242" s="67"/>
      <c r="Y242" s="67"/>
    </row>
    <row r="243" spans="6:25">
      <c r="F243" s="67"/>
      <c r="G243" s="67"/>
      <c r="H243" s="67"/>
      <c r="I243" s="67"/>
      <c r="J243" s="67"/>
      <c r="K243" s="67"/>
      <c r="L243" s="67"/>
      <c r="W243" s="67"/>
      <c r="X243" s="67"/>
      <c r="Y243" s="67"/>
    </row>
    <row r="244" spans="6:25">
      <c r="F244" s="67"/>
      <c r="G244" s="67"/>
      <c r="H244" s="67"/>
      <c r="I244" s="67"/>
      <c r="J244" s="67"/>
      <c r="K244" s="67"/>
      <c r="L244" s="67"/>
      <c r="W244" s="67"/>
      <c r="X244" s="67"/>
      <c r="Y244" s="67"/>
    </row>
    <row r="245" spans="6:25">
      <c r="F245" s="67"/>
      <c r="G245" s="67"/>
      <c r="H245" s="67"/>
      <c r="I245" s="67"/>
      <c r="J245" s="67"/>
      <c r="K245" s="67"/>
      <c r="L245" s="67"/>
      <c r="W245" s="67"/>
      <c r="X245" s="67"/>
      <c r="Y245" s="67"/>
    </row>
    <row r="246" spans="6:25">
      <c r="F246" s="67"/>
      <c r="G246" s="67"/>
      <c r="H246" s="67"/>
      <c r="I246" s="67"/>
      <c r="J246" s="67"/>
      <c r="K246" s="67"/>
      <c r="L246" s="67"/>
      <c r="W246" s="67"/>
      <c r="X246" s="67"/>
      <c r="Y246" s="67"/>
    </row>
    <row r="247" spans="6:25">
      <c r="F247" s="67"/>
      <c r="G247" s="67"/>
      <c r="H247" s="67"/>
      <c r="I247" s="67"/>
      <c r="J247" s="67"/>
      <c r="K247" s="67"/>
      <c r="L247" s="67"/>
      <c r="W247" s="67"/>
      <c r="X247" s="67"/>
      <c r="Y247" s="67"/>
    </row>
    <row r="248" spans="6:25">
      <c r="F248" s="67"/>
      <c r="G248" s="67"/>
      <c r="H248" s="67"/>
      <c r="I248" s="67"/>
      <c r="J248" s="67"/>
      <c r="K248" s="67"/>
      <c r="L248" s="67"/>
      <c r="W248" s="67"/>
      <c r="X248" s="67"/>
      <c r="Y248" s="67"/>
    </row>
    <row r="249" spans="6:25">
      <c r="F249" s="67"/>
      <c r="G249" s="67"/>
      <c r="H249" s="67"/>
      <c r="I249" s="67"/>
      <c r="J249" s="67"/>
      <c r="K249" s="67"/>
      <c r="L249" s="67"/>
      <c r="W249" s="67"/>
      <c r="X249" s="67"/>
      <c r="Y249" s="67"/>
    </row>
    <row r="250" spans="6:25">
      <c r="F250" s="67"/>
      <c r="G250" s="67"/>
      <c r="H250" s="67"/>
      <c r="I250" s="67"/>
      <c r="J250" s="67"/>
      <c r="K250" s="67"/>
      <c r="L250" s="67"/>
      <c r="W250" s="67"/>
      <c r="X250" s="67"/>
      <c r="Y250" s="67"/>
    </row>
    <row r="251" spans="6:25">
      <c r="F251" s="67"/>
      <c r="G251" s="67"/>
      <c r="H251" s="67"/>
      <c r="I251" s="67"/>
      <c r="J251" s="67"/>
      <c r="K251" s="67"/>
      <c r="L251" s="67"/>
      <c r="W251" s="67"/>
      <c r="X251" s="67"/>
      <c r="Y251" s="67"/>
    </row>
    <row r="252" spans="6:25">
      <c r="F252" s="67"/>
      <c r="G252" s="67"/>
      <c r="H252" s="67"/>
      <c r="I252" s="67"/>
      <c r="J252" s="67"/>
      <c r="K252" s="67"/>
      <c r="L252" s="67"/>
      <c r="W252" s="67"/>
      <c r="X252" s="67"/>
      <c r="Y252" s="67"/>
    </row>
    <row r="253" spans="6:25">
      <c r="F253" s="67"/>
      <c r="G253" s="67"/>
      <c r="H253" s="67"/>
      <c r="I253" s="67"/>
      <c r="J253" s="67"/>
      <c r="K253" s="67"/>
      <c r="L253" s="67"/>
      <c r="W253" s="67"/>
      <c r="X253" s="67"/>
      <c r="Y253" s="67"/>
    </row>
    <row r="254" spans="6:25">
      <c r="F254" s="67"/>
      <c r="G254" s="67"/>
      <c r="H254" s="67"/>
      <c r="I254" s="67"/>
      <c r="J254" s="67"/>
      <c r="K254" s="67"/>
      <c r="L254" s="67"/>
      <c r="W254" s="67"/>
      <c r="X254" s="67"/>
      <c r="Y254" s="67"/>
    </row>
    <row r="255" spans="6:25">
      <c r="F255" s="67"/>
      <c r="G255" s="67"/>
      <c r="H255" s="67"/>
      <c r="I255" s="67"/>
      <c r="J255" s="67"/>
      <c r="K255" s="67"/>
      <c r="L255" s="67"/>
      <c r="W255" s="67"/>
      <c r="X255" s="67"/>
      <c r="Y255" s="67"/>
    </row>
    <row r="256" spans="6:25">
      <c r="F256" s="67"/>
      <c r="G256" s="67"/>
      <c r="H256" s="67"/>
      <c r="I256" s="67"/>
      <c r="J256" s="67"/>
      <c r="K256" s="67"/>
      <c r="L256" s="67"/>
      <c r="W256" s="67"/>
      <c r="X256" s="67"/>
      <c r="Y256" s="67"/>
    </row>
    <row r="257" spans="6:25">
      <c r="F257" s="67"/>
      <c r="G257" s="67"/>
      <c r="H257" s="67"/>
      <c r="I257" s="67"/>
      <c r="J257" s="67"/>
      <c r="K257" s="67"/>
      <c r="L257" s="67"/>
      <c r="W257" s="67"/>
      <c r="X257" s="67"/>
      <c r="Y257" s="67"/>
    </row>
    <row r="258" spans="6:25">
      <c r="F258" s="67"/>
      <c r="G258" s="67"/>
      <c r="H258" s="67"/>
      <c r="I258" s="67"/>
      <c r="J258" s="67"/>
      <c r="K258" s="67"/>
      <c r="L258" s="67"/>
      <c r="W258" s="67"/>
      <c r="X258" s="67"/>
      <c r="Y258" s="67"/>
    </row>
    <row r="259" spans="6:25">
      <c r="F259" s="67"/>
      <c r="G259" s="67"/>
      <c r="H259" s="67"/>
      <c r="I259" s="67"/>
      <c r="J259" s="67"/>
      <c r="K259" s="67"/>
      <c r="L259" s="67"/>
      <c r="W259" s="67"/>
      <c r="X259" s="67"/>
      <c r="Y259" s="67"/>
    </row>
    <row r="260" spans="6:25">
      <c r="F260" s="67"/>
      <c r="G260" s="67"/>
      <c r="H260" s="67"/>
      <c r="I260" s="67"/>
      <c r="J260" s="67"/>
      <c r="K260" s="67"/>
      <c r="L260" s="67"/>
      <c r="W260" s="67"/>
      <c r="X260" s="67"/>
      <c r="Y260" s="67"/>
    </row>
    <row r="261" spans="6:25">
      <c r="F261" s="67"/>
      <c r="G261" s="67"/>
      <c r="H261" s="67"/>
      <c r="I261" s="67"/>
      <c r="J261" s="67"/>
      <c r="K261" s="67"/>
      <c r="L261" s="67"/>
      <c r="W261" s="67"/>
      <c r="X261" s="67"/>
      <c r="Y261" s="67"/>
    </row>
    <row r="262" spans="6:25">
      <c r="F262" s="67"/>
      <c r="G262" s="67"/>
      <c r="H262" s="67"/>
      <c r="I262" s="67"/>
      <c r="J262" s="67"/>
      <c r="K262" s="67"/>
      <c r="L262" s="67"/>
      <c r="W262" s="67"/>
      <c r="X262" s="67"/>
      <c r="Y262" s="67"/>
    </row>
    <row r="263" spans="6:25">
      <c r="F263" s="67"/>
      <c r="G263" s="67"/>
      <c r="H263" s="67"/>
      <c r="I263" s="67"/>
      <c r="J263" s="67"/>
      <c r="K263" s="67"/>
      <c r="L263" s="67"/>
      <c r="W263" s="67"/>
      <c r="X263" s="67"/>
      <c r="Y263" s="67"/>
    </row>
    <row r="264" spans="6:25">
      <c r="F264" s="67"/>
      <c r="G264" s="67"/>
      <c r="H264" s="67"/>
      <c r="I264" s="67"/>
      <c r="J264" s="67"/>
      <c r="K264" s="67"/>
      <c r="L264" s="67"/>
      <c r="W264" s="67"/>
      <c r="X264" s="67"/>
      <c r="Y264" s="67"/>
    </row>
    <row r="265" spans="6:25">
      <c r="F265" s="67"/>
      <c r="G265" s="67"/>
      <c r="H265" s="67"/>
      <c r="I265" s="67"/>
      <c r="J265" s="67"/>
      <c r="K265" s="67"/>
      <c r="L265" s="67"/>
      <c r="W265" s="67"/>
      <c r="X265" s="67"/>
      <c r="Y265" s="67"/>
    </row>
    <row r="266" spans="6:25">
      <c r="F266" s="67"/>
      <c r="G266" s="67"/>
      <c r="H266" s="67"/>
      <c r="I266" s="67"/>
      <c r="J266" s="67"/>
      <c r="K266" s="67"/>
      <c r="L266" s="67"/>
      <c r="W266" s="67"/>
      <c r="X266" s="67"/>
      <c r="Y266" s="67"/>
    </row>
    <row r="267" spans="6:25">
      <c r="F267" s="67"/>
      <c r="G267" s="67"/>
      <c r="H267" s="67"/>
      <c r="I267" s="67"/>
      <c r="J267" s="67"/>
      <c r="K267" s="67"/>
      <c r="L267" s="67"/>
      <c r="W267" s="67"/>
      <c r="X267" s="67"/>
      <c r="Y267" s="67"/>
    </row>
    <row r="268" spans="6:25">
      <c r="F268" s="67"/>
      <c r="G268" s="67"/>
      <c r="H268" s="67"/>
      <c r="I268" s="67"/>
      <c r="J268" s="67"/>
      <c r="K268" s="67"/>
      <c r="L268" s="67"/>
      <c r="W268" s="67"/>
      <c r="X268" s="67"/>
      <c r="Y268" s="67"/>
    </row>
    <row r="269" spans="6:25">
      <c r="F269" s="67"/>
      <c r="G269" s="67"/>
      <c r="H269" s="67"/>
      <c r="I269" s="67"/>
      <c r="J269" s="67"/>
      <c r="K269" s="67"/>
      <c r="L269" s="67"/>
      <c r="W269" s="67"/>
      <c r="X269" s="67"/>
      <c r="Y269" s="67"/>
    </row>
    <row r="270" spans="6:25">
      <c r="F270" s="67"/>
      <c r="G270" s="67"/>
      <c r="H270" s="67"/>
      <c r="I270" s="67"/>
      <c r="J270" s="67"/>
      <c r="K270" s="67"/>
      <c r="L270" s="67"/>
      <c r="W270" s="67"/>
      <c r="X270" s="67"/>
      <c r="Y270" s="67"/>
    </row>
    <row r="271" spans="6:25">
      <c r="F271" s="67"/>
      <c r="G271" s="67"/>
      <c r="H271" s="67"/>
      <c r="I271" s="67"/>
      <c r="J271" s="67"/>
      <c r="K271" s="67"/>
      <c r="L271" s="67"/>
      <c r="W271" s="67"/>
      <c r="X271" s="67"/>
      <c r="Y271" s="67"/>
    </row>
    <row r="272" spans="6:25">
      <c r="F272" s="67"/>
      <c r="G272" s="67"/>
      <c r="H272" s="67"/>
      <c r="I272" s="67"/>
      <c r="J272" s="67"/>
      <c r="K272" s="67"/>
      <c r="L272" s="67"/>
      <c r="W272" s="67"/>
      <c r="X272" s="67"/>
      <c r="Y272" s="67"/>
    </row>
    <row r="273" spans="6:25">
      <c r="F273" s="67"/>
      <c r="G273" s="67"/>
      <c r="H273" s="67"/>
      <c r="I273" s="67"/>
      <c r="J273" s="67"/>
      <c r="K273" s="67"/>
      <c r="L273" s="67"/>
      <c r="W273" s="67"/>
      <c r="X273" s="67"/>
      <c r="Y273" s="6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7" tint="0.79998168889431442"/>
  </sheetPr>
  <dimension ref="B1:AC506"/>
  <sheetViews>
    <sheetView tabSelected="1" topLeftCell="E1" zoomScale="70" zoomScaleNormal="70" workbookViewId="0">
      <selection activeCell="O4" sqref="O4"/>
    </sheetView>
  </sheetViews>
  <sheetFormatPr defaultRowHeight="15"/>
  <cols>
    <col min="4" max="4" width="23.85546875" bestFit="1" customWidth="1"/>
    <col min="5" max="5" width="4.85546875" style="78" customWidth="1"/>
    <col min="15" max="15" width="11.140625" bestFit="1" customWidth="1"/>
    <col min="16" max="16" width="26.42578125" bestFit="1" customWidth="1"/>
    <col min="17" max="17" width="9.140625" bestFit="1" customWidth="1"/>
    <col min="18" max="22" width="9.140625" style="78"/>
    <col min="27" max="27" width="10.7109375" customWidth="1"/>
    <col min="29" max="29" width="12.5703125" customWidth="1"/>
  </cols>
  <sheetData>
    <row r="1" spans="2:29">
      <c r="B1" s="14" t="s">
        <v>174</v>
      </c>
      <c r="N1" s="14" t="s">
        <v>174</v>
      </c>
      <c r="AA1" t="s">
        <v>223</v>
      </c>
    </row>
    <row r="2" spans="2:29">
      <c r="B2" t="str">
        <f>ElcO_PASTI!F6</f>
        <v>Region</v>
      </c>
      <c r="C2" t="str">
        <f>ElcO_PASTI!G6</f>
        <v>Attribute</v>
      </c>
      <c r="D2" t="str">
        <f>ElcO_PASTI!H6</f>
        <v>PSET_PN</v>
      </c>
      <c r="E2" s="78">
        <v>0</v>
      </c>
      <c r="F2">
        <f>ElcO_PASTI!I6</f>
        <v>1970</v>
      </c>
      <c r="G2">
        <f>ElcO_PASTI!J6</f>
        <v>1980</v>
      </c>
      <c r="H2">
        <f>ElcO_PASTI!K6</f>
        <v>1990</v>
      </c>
      <c r="I2">
        <f>ElcO_PASTI!L6</f>
        <v>2000</v>
      </c>
      <c r="J2">
        <f>ElcO_PASTI!M6</f>
        <v>2010</v>
      </c>
      <c r="K2">
        <f>ElcO_PASTI!N6</f>
        <v>2015</v>
      </c>
      <c r="L2">
        <v>2018</v>
      </c>
      <c r="N2" t="str">
        <f>ElcO_CapBnd!F6</f>
        <v>Region</v>
      </c>
      <c r="O2" t="str">
        <f>ElcO_CapBnd!G6</f>
        <v>Attribute</v>
      </c>
      <c r="P2" t="str">
        <f>ElcO_CapBnd!H6</f>
        <v>PSET_PN</v>
      </c>
      <c r="Q2" t="s">
        <v>175</v>
      </c>
      <c r="R2" s="78">
        <f>ElcO_CapBnd!I6</f>
        <v>2010</v>
      </c>
      <c r="S2" s="78">
        <f>ElcO_CapBnd!J6</f>
        <v>2015</v>
      </c>
      <c r="T2" s="78">
        <f>L2</f>
        <v>2018</v>
      </c>
      <c r="W2" s="78"/>
      <c r="X2" s="78"/>
      <c r="Y2" s="78"/>
      <c r="AA2">
        <v>2010</v>
      </c>
      <c r="AB2">
        <v>2015</v>
      </c>
      <c r="AC2">
        <v>2020</v>
      </c>
    </row>
    <row r="3" spans="2:29">
      <c r="B3" t="str">
        <f>ElcO_PASTI!F7</f>
        <v>AT</v>
      </c>
      <c r="C3" t="str">
        <f>ElcO_PASTI!G7</f>
        <v>PASTI</v>
      </c>
      <c r="D3" t="str">
        <f>ElcO_PASTI!H7</f>
        <v>EEPP_coal_CCGT</v>
      </c>
      <c r="E3" s="78">
        <v>1</v>
      </c>
      <c r="F3" s="68" t="str">
        <f>IFERROR(ElcO_PASTI!I7/1000,"")</f>
        <v/>
      </c>
      <c r="G3" s="68" t="str">
        <f>IFERROR(ElcO_PASTI!J7/1000,"")</f>
        <v/>
      </c>
      <c r="H3" s="68" t="str">
        <f>IFERROR(ElcO_PASTI!K7/1000,"")</f>
        <v/>
      </c>
      <c r="I3" s="68" t="str">
        <f>IFERROR(ElcO_PASTI!L7/1000,"")</f>
        <v/>
      </c>
      <c r="J3" s="68" t="str">
        <f>IFERROR(ElcO_PASTI!M7/1000,"")</f>
        <v/>
      </c>
      <c r="K3" s="68" t="str">
        <f>IFERROR(ElcO_PASTI!N7/1000,"")</f>
        <v/>
      </c>
      <c r="L3" s="68" t="str">
        <f>IFERROR(ElcO_PASTI!O7/1000,"")</f>
        <v/>
      </c>
      <c r="N3" t="str">
        <f>ElcO_CapBnd!F7</f>
        <v>AT</v>
      </c>
      <c r="O3" t="str">
        <f>ElcO_CapBnd!G7</f>
        <v>CAP_BND</v>
      </c>
      <c r="P3" t="str">
        <f>ElcO_CapBnd!H7</f>
        <v>EEPP_coal_CCGT</v>
      </c>
      <c r="Q3" t="s">
        <v>176</v>
      </c>
      <c r="R3" s="68" t="str">
        <f>IF(AA3&gt;0.01,W3,"")</f>
        <v/>
      </c>
      <c r="S3" s="68" t="str">
        <f t="shared" ref="S3:T3" si="0">IF(AB3&gt;0.01,X3,"")</f>
        <v/>
      </c>
      <c r="T3" s="68" t="str">
        <f t="shared" si="0"/>
        <v/>
      </c>
      <c r="W3" s="68">
        <f>IFERROR(ElcO_CapBnd!I7/1000,"")</f>
        <v>0</v>
      </c>
      <c r="X3" s="68">
        <f>IFERROR(ElcO_CapBnd!J7/1000,"")</f>
        <v>0</v>
      </c>
      <c r="Y3" s="68">
        <f>IFERROR(ElcO_CapBnd!K7/1000,"")</f>
        <v>0</v>
      </c>
      <c r="AA3" s="68">
        <f t="shared" ref="AA3:AA66" si="1">SUM(F3:J3)-W3</f>
        <v>0</v>
      </c>
      <c r="AB3" s="68">
        <f t="shared" ref="AB3:AB66" si="2">SUM(F3:K3)-X3</f>
        <v>0</v>
      </c>
      <c r="AC3" s="68">
        <f>X3+IF(ISNUMBER(L3),L3,0)-Y3</f>
        <v>0</v>
      </c>
    </row>
    <row r="4" spans="2:29">
      <c r="B4" t="str">
        <f>ElcO_PASTI!F8</f>
        <v>AT</v>
      </c>
      <c r="C4" t="str">
        <f>ElcO_PASTI!G8</f>
        <v>PASTI</v>
      </c>
      <c r="D4" t="str">
        <f>ElcO_PASTI!H8</f>
        <v>EEPP_coal_thermal</v>
      </c>
      <c r="E4" s="78">
        <v>1</v>
      </c>
      <c r="F4" s="68">
        <f>IFERROR(ElcO_PASTI!I8/1000,"")</f>
        <v>0.31999749999999999</v>
      </c>
      <c r="G4" s="68">
        <f>IFERROR(ElcO_PASTI!J8/1000,"")</f>
        <v>0.31999749999999999</v>
      </c>
      <c r="H4" s="68">
        <f>IFERROR(ElcO_PASTI!K8/1000,"")</f>
        <v>0.31999749999999999</v>
      </c>
      <c r="I4" s="68">
        <f>IFERROR(ElcO_PASTI!L8/1000,"")</f>
        <v>0.31999749999999999</v>
      </c>
      <c r="J4" s="68" t="str">
        <f>IFERROR(ElcO_PASTI!M8/1000,"")</f>
        <v/>
      </c>
      <c r="K4" s="68" t="str">
        <f>IFERROR(ElcO_PASTI!N8/1000,"")</f>
        <v/>
      </c>
      <c r="L4" s="68" t="str">
        <f>IFERROR(ElcO_PASTI!O8/1000,"")</f>
        <v/>
      </c>
      <c r="N4" t="str">
        <f>ElcO_CapBnd!F8</f>
        <v>AT</v>
      </c>
      <c r="O4" s="2" t="str">
        <f>"*"&amp;ElcO_CapBnd!G8</f>
        <v>*CAP_BND</v>
      </c>
      <c r="P4" t="str">
        <f>ElcO_CapBnd!H8</f>
        <v>EEPP_coal_thermal</v>
      </c>
      <c r="Q4" s="78" t="s">
        <v>176</v>
      </c>
      <c r="R4" s="68">
        <f t="shared" ref="R4:R35" si="3">IF(AA4&gt;0.01,W4,"")</f>
        <v>1.1599900000000001</v>
      </c>
      <c r="S4" s="68">
        <f t="shared" ref="S4:S35" si="4">IF(AB4&gt;0.01,X4,"")</f>
        <v>1.1599900000000001</v>
      </c>
      <c r="T4" s="68">
        <f t="shared" ref="T4:T35" si="5">IF(AC4&gt;0.01,Y4,"")</f>
        <v>1.0029999999999999</v>
      </c>
      <c r="W4" s="68">
        <f>IFERROR(ElcO_CapBnd!I8/1000,"")</f>
        <v>1.1599900000000001</v>
      </c>
      <c r="X4" s="68">
        <f>IFERROR(ElcO_CapBnd!J8/1000,"")</f>
        <v>1.1599900000000001</v>
      </c>
      <c r="Y4" s="68">
        <f>IFERROR(ElcO_CapBnd!K8/1000,"")</f>
        <v>1.0029999999999999</v>
      </c>
      <c r="AA4" s="68">
        <f t="shared" si="1"/>
        <v>0.11999999999999988</v>
      </c>
      <c r="AB4" s="68">
        <f t="shared" si="2"/>
        <v>0.11999999999999988</v>
      </c>
      <c r="AC4" s="68">
        <f t="shared" ref="AC4:AC19" si="6">X4+IF(ISNUMBER(L4),L4,0)-Y4</f>
        <v>0.15699000000000018</v>
      </c>
    </row>
    <row r="5" spans="2:29">
      <c r="B5" t="str">
        <f>ElcO_PASTI!F12</f>
        <v>AT</v>
      </c>
      <c r="C5" t="str">
        <f>ElcO_PASTI!G12</f>
        <v>PASTI</v>
      </c>
      <c r="D5" t="str">
        <f>ElcO_PASTI!H12</f>
        <v>EEPP_lignite_thermal</v>
      </c>
      <c r="E5" s="78">
        <v>1</v>
      </c>
      <c r="F5" s="68">
        <f>IFERROR(ElcO_PASTI!I12/1000,"")</f>
        <v>0.11675000000000001</v>
      </c>
      <c r="G5" s="68">
        <f>IFERROR(ElcO_PASTI!J12/1000,"")</f>
        <v>0.11675000000000001</v>
      </c>
      <c r="H5" s="68">
        <f>IFERROR(ElcO_PASTI!K12/1000,"")</f>
        <v>0.11675000000000001</v>
      </c>
      <c r="I5" s="68">
        <f>IFERROR(ElcO_PASTI!L12/1000,"")</f>
        <v>0.11675000000000001</v>
      </c>
      <c r="J5" s="68" t="str">
        <f>IFERROR(ElcO_PASTI!M12/1000,"")</f>
        <v/>
      </c>
      <c r="K5" s="68" t="str">
        <f>IFERROR(ElcO_PASTI!N12/1000,"")</f>
        <v/>
      </c>
      <c r="L5" s="68" t="str">
        <f>IFERROR(ElcO_PASTI!O12/1000,"")</f>
        <v/>
      </c>
      <c r="N5" t="str">
        <f>ElcO_CapBnd!F12</f>
        <v>AT</v>
      </c>
      <c r="O5" t="str">
        <f>ElcO_CapBnd!G12</f>
        <v>CAP_BND</v>
      </c>
      <c r="P5" t="str">
        <f>ElcO_CapBnd!H12</f>
        <v>EEPP_lignite_thermal</v>
      </c>
      <c r="Q5" s="78" t="s">
        <v>176</v>
      </c>
      <c r="R5" s="68">
        <f t="shared" si="3"/>
        <v>0</v>
      </c>
      <c r="S5" s="68">
        <f t="shared" si="4"/>
        <v>0</v>
      </c>
      <c r="T5" s="68" t="str">
        <f t="shared" si="5"/>
        <v/>
      </c>
      <c r="W5" s="68">
        <f>IFERROR(ElcO_CapBnd!I12/1000,"")</f>
        <v>0</v>
      </c>
      <c r="X5" s="68">
        <f>IFERROR(ElcO_CapBnd!J12/1000,"")</f>
        <v>0</v>
      </c>
      <c r="Y5" s="68">
        <f>IFERROR(ElcO_CapBnd!K12/1000,"")</f>
        <v>0</v>
      </c>
      <c r="AA5" s="68">
        <f t="shared" si="1"/>
        <v>0.46700000000000003</v>
      </c>
      <c r="AB5" s="68">
        <f t="shared" si="2"/>
        <v>0.46700000000000003</v>
      </c>
      <c r="AC5" s="68">
        <f t="shared" si="6"/>
        <v>0</v>
      </c>
    </row>
    <row r="6" spans="2:29">
      <c r="B6" t="str">
        <f>ElcO_PASTI!F16</f>
        <v>AT</v>
      </c>
      <c r="C6" t="str">
        <f>ElcO_PASTI!G16</f>
        <v>PASTI</v>
      </c>
      <c r="D6" t="str">
        <f>ElcO_PASTI!H16</f>
        <v>EEPP_naturalgas_CCGT</v>
      </c>
      <c r="E6" s="78">
        <v>1</v>
      </c>
      <c r="F6" s="68">
        <f>IFERROR(ElcO_PASTI!I16/1000,"")</f>
        <v>0.16644999999999999</v>
      </c>
      <c r="G6" s="68">
        <f>IFERROR(ElcO_PASTI!J16/1000,"")</f>
        <v>0.16644999999999999</v>
      </c>
      <c r="H6" s="68">
        <f>IFERROR(ElcO_PASTI!K16/1000,"")</f>
        <v>0.16644999999999999</v>
      </c>
      <c r="I6" s="68">
        <f>IFERROR(ElcO_PASTI!L16/1000,"")</f>
        <v>0.16644999999999999</v>
      </c>
      <c r="J6" s="68">
        <f>IFERROR(ElcO_PASTI!M16/1000,"")</f>
        <v>0.54879999999999995</v>
      </c>
      <c r="K6" s="68" t="str">
        <f>IFERROR(ElcO_PASTI!N16/1000,"")</f>
        <v/>
      </c>
      <c r="L6" s="68" t="str">
        <f>IFERROR(ElcO_PASTI!O16/1000,"")</f>
        <v/>
      </c>
      <c r="N6" t="str">
        <f>ElcO_CapBnd!F16</f>
        <v>AT</v>
      </c>
      <c r="O6" t="str">
        <f>ElcO_CapBnd!G16</f>
        <v>CAP_BND</v>
      </c>
      <c r="P6" t="str">
        <f>ElcO_CapBnd!H16</f>
        <v>EEPP_naturalgas_CCGT</v>
      </c>
      <c r="Q6" s="78" t="s">
        <v>176</v>
      </c>
      <c r="R6" s="68">
        <f t="shared" si="3"/>
        <v>1.0982000000000001</v>
      </c>
      <c r="S6" s="68">
        <f t="shared" si="4"/>
        <v>1.0982000000000001</v>
      </c>
      <c r="T6" s="68" t="str">
        <f t="shared" si="5"/>
        <v/>
      </c>
      <c r="W6" s="68">
        <f>IFERROR(ElcO_CapBnd!I16/1000,"")</f>
        <v>1.0982000000000001</v>
      </c>
      <c r="X6" s="68">
        <f>IFERROR(ElcO_CapBnd!J16/1000,"")</f>
        <v>1.0982000000000001</v>
      </c>
      <c r="Y6" s="68">
        <f>IFERROR(ElcO_CapBnd!K16/1000,"")</f>
        <v>1.0982000000000001</v>
      </c>
      <c r="AA6" s="68">
        <f t="shared" si="1"/>
        <v>0.11639999999999984</v>
      </c>
      <c r="AB6" s="68">
        <f t="shared" si="2"/>
        <v>0.11639999999999984</v>
      </c>
      <c r="AC6" s="68">
        <f t="shared" si="6"/>
        <v>0</v>
      </c>
    </row>
    <row r="7" spans="2:29">
      <c r="B7" t="str">
        <f>ElcO_PASTI!F17</f>
        <v>AT</v>
      </c>
      <c r="C7" t="str">
        <f>ElcO_PASTI!G17</f>
        <v>PASTI</v>
      </c>
      <c r="D7" t="str">
        <f>ElcO_PASTI!H17</f>
        <v>EEPP_naturalgas_OCGT</v>
      </c>
      <c r="E7" s="78">
        <v>1</v>
      </c>
      <c r="F7" s="68">
        <f>IFERROR(ElcO_PASTI!I17/1000,"")</f>
        <v>4.2349999999999999E-2</v>
      </c>
      <c r="G7" s="68">
        <f>IFERROR(ElcO_PASTI!J17/1000,"")</f>
        <v>4.2349999999999999E-2</v>
      </c>
      <c r="H7" s="68">
        <f>IFERROR(ElcO_PASTI!K17/1000,"")</f>
        <v>4.2349999999999999E-2</v>
      </c>
      <c r="I7" s="68">
        <f>IFERROR(ElcO_PASTI!L17/1000,"")</f>
        <v>4.2349999999999999E-2</v>
      </c>
      <c r="J7" s="68" t="str">
        <f>IFERROR(ElcO_PASTI!M17/1000,"")</f>
        <v/>
      </c>
      <c r="K7" s="68" t="str">
        <f>IFERROR(ElcO_PASTI!N17/1000,"")</f>
        <v/>
      </c>
      <c r="L7" s="68" t="str">
        <f>IFERROR(ElcO_PASTI!O17/1000,"")</f>
        <v/>
      </c>
      <c r="N7" t="str">
        <f>ElcO_CapBnd!F17</f>
        <v>AT</v>
      </c>
      <c r="O7" t="str">
        <f>ElcO_CapBnd!G17</f>
        <v>CAP_BND</v>
      </c>
      <c r="P7" t="str">
        <f>ElcO_CapBnd!H17</f>
        <v>EEPP_naturalgas_OCGT</v>
      </c>
      <c r="Q7" s="78" t="s">
        <v>176</v>
      </c>
      <c r="R7" s="68">
        <f t="shared" si="3"/>
        <v>0.10290000000000001</v>
      </c>
      <c r="S7" s="68">
        <f>IF(AB7&gt;0.01,X7,"")</f>
        <v>0</v>
      </c>
      <c r="T7" s="68" t="str">
        <f t="shared" si="5"/>
        <v/>
      </c>
      <c r="W7" s="68">
        <f>IFERROR(ElcO_CapBnd!I17/1000,"")</f>
        <v>0.10290000000000001</v>
      </c>
      <c r="X7" s="68">
        <f>IFERROR(ElcO_CapBnd!J17/1000,"")</f>
        <v>0</v>
      </c>
      <c r="Y7" s="68">
        <f>IFERROR(ElcO_CapBnd!K17/1000,"")</f>
        <v>0</v>
      </c>
      <c r="AA7" s="68">
        <f t="shared" si="1"/>
        <v>6.649999999999999E-2</v>
      </c>
      <c r="AB7" s="68">
        <f t="shared" si="2"/>
        <v>0.1694</v>
      </c>
      <c r="AC7" s="68">
        <f t="shared" si="6"/>
        <v>0</v>
      </c>
    </row>
    <row r="8" spans="2:29">
      <c r="B8" t="str">
        <f>ElcO_PASTI!F18</f>
        <v>AT</v>
      </c>
      <c r="C8" t="str">
        <f>ElcO_PASTI!G18</f>
        <v>PASTI</v>
      </c>
      <c r="D8" t="str">
        <f>ElcO_PASTI!H18</f>
        <v>EEPP_naturalgas_thermal</v>
      </c>
      <c r="E8" s="78">
        <v>1</v>
      </c>
      <c r="F8" s="68">
        <f>IFERROR(ElcO_PASTI!I18/1000,"")</f>
        <v>0.226275</v>
      </c>
      <c r="G8" s="68">
        <f>IFERROR(ElcO_PASTI!J18/1000,"")</f>
        <v>0.226275</v>
      </c>
      <c r="H8" s="68">
        <f>IFERROR(ElcO_PASTI!K18/1000,"")</f>
        <v>0.226275</v>
      </c>
      <c r="I8" s="68">
        <f>IFERROR(ElcO_PASTI!L18/1000,"")</f>
        <v>0.226275</v>
      </c>
      <c r="J8" s="68">
        <f>IFERROR(ElcO_PASTI!M18/1000,"")</f>
        <v>0.27240000000000003</v>
      </c>
      <c r="K8" s="68" t="str">
        <f>IFERROR(ElcO_PASTI!N18/1000,"")</f>
        <v/>
      </c>
      <c r="L8" s="68" t="str">
        <f>IFERROR(ElcO_PASTI!O18/1000,"")</f>
        <v/>
      </c>
      <c r="N8" t="str">
        <f>ElcO_CapBnd!F18</f>
        <v>AT</v>
      </c>
      <c r="O8" t="str">
        <f>ElcO_CapBnd!G18</f>
        <v>CAP_BND</v>
      </c>
      <c r="P8" t="str">
        <f>ElcO_CapBnd!H18</f>
        <v>EEPP_naturalgas_thermal</v>
      </c>
      <c r="Q8" s="78" t="s">
        <v>176</v>
      </c>
      <c r="R8" s="68">
        <f t="shared" si="3"/>
        <v>0.84050000000000002</v>
      </c>
      <c r="S8" s="68">
        <f t="shared" si="4"/>
        <v>0.84050000000000002</v>
      </c>
      <c r="T8" s="68">
        <f t="shared" si="5"/>
        <v>0.55549999999999999</v>
      </c>
      <c r="W8" s="68">
        <f>IFERROR(ElcO_CapBnd!I18/1000,"")</f>
        <v>0.84050000000000002</v>
      </c>
      <c r="X8" s="68">
        <f>IFERROR(ElcO_CapBnd!J18/1000,"")</f>
        <v>0.84050000000000002</v>
      </c>
      <c r="Y8" s="68">
        <f>IFERROR(ElcO_CapBnd!K18/1000,"")</f>
        <v>0.55549999999999999</v>
      </c>
      <c r="AA8" s="68">
        <f t="shared" si="1"/>
        <v>0.33699999999999997</v>
      </c>
      <c r="AB8" s="68">
        <f t="shared" si="2"/>
        <v>0.33699999999999997</v>
      </c>
      <c r="AC8" s="68">
        <f t="shared" si="6"/>
        <v>0.28500000000000003</v>
      </c>
    </row>
    <row r="9" spans="2:29">
      <c r="B9" t="str">
        <f>ElcO_PASTI!F22</f>
        <v>AT</v>
      </c>
      <c r="C9" t="str">
        <f>ElcO_PASTI!G22</f>
        <v>PASTI</v>
      </c>
      <c r="D9" t="str">
        <f>ElcO_PASTI!H22</f>
        <v>EEPP_LFO_thermal</v>
      </c>
      <c r="E9" s="78">
        <v>1</v>
      </c>
      <c r="F9" s="68">
        <f>IFERROR(ElcO_PASTI!I22/1000,"")</f>
        <v>1.15175E-2</v>
      </c>
      <c r="G9" s="68">
        <f>IFERROR(ElcO_PASTI!J22/1000,"")</f>
        <v>1.15175E-2</v>
      </c>
      <c r="H9" s="68">
        <f>IFERROR(ElcO_PASTI!K22/1000,"")</f>
        <v>1.15175E-2</v>
      </c>
      <c r="I9" s="68">
        <f>IFERROR(ElcO_PASTI!L22/1000,"")</f>
        <v>1.15175E-2</v>
      </c>
      <c r="J9" s="68" t="str">
        <f>IFERROR(ElcO_PASTI!M22/1000,"")</f>
        <v/>
      </c>
      <c r="K9" s="68" t="str">
        <f>IFERROR(ElcO_PASTI!N22/1000,"")</f>
        <v/>
      </c>
      <c r="L9" s="68" t="str">
        <f>IFERROR(ElcO_PASTI!O22/1000,"")</f>
        <v/>
      </c>
      <c r="N9" t="str">
        <f>ElcO_CapBnd!F22</f>
        <v>AT</v>
      </c>
      <c r="O9" t="str">
        <f>ElcO_CapBnd!G22</f>
        <v>CAP_BND</v>
      </c>
      <c r="P9" t="str">
        <f>ElcO_CapBnd!H22</f>
        <v>EEPP_LFO_thermal</v>
      </c>
      <c r="Q9" s="78" t="s">
        <v>176</v>
      </c>
      <c r="R9" s="68" t="str">
        <f t="shared" si="3"/>
        <v/>
      </c>
      <c r="S9" s="68" t="str">
        <f t="shared" si="4"/>
        <v/>
      </c>
      <c r="T9" s="68" t="str">
        <f t="shared" si="5"/>
        <v/>
      </c>
      <c r="W9" s="68">
        <f>IFERROR(ElcO_CapBnd!I22/1000,"")</f>
        <v>4.607E-2</v>
      </c>
      <c r="X9" s="68">
        <f>IFERROR(ElcO_CapBnd!J22/1000,"")</f>
        <v>4.5770000000000005E-2</v>
      </c>
      <c r="Y9" s="68">
        <f>IFERROR(ElcO_CapBnd!K22/1000,"")</f>
        <v>4.5200000000000004E-2</v>
      </c>
      <c r="AA9" s="68">
        <f t="shared" si="1"/>
        <v>0</v>
      </c>
      <c r="AB9" s="68">
        <f t="shared" si="2"/>
        <v>2.9999999999999472E-4</v>
      </c>
      <c r="AC9" s="68">
        <f t="shared" si="6"/>
        <v>5.7000000000000106E-4</v>
      </c>
    </row>
    <row r="10" spans="2:29">
      <c r="B10" t="str">
        <f>ElcO_PASTI!F23</f>
        <v>AT</v>
      </c>
      <c r="C10" t="str">
        <f>ElcO_PASTI!G23</f>
        <v>PASTI</v>
      </c>
      <c r="D10" t="str">
        <f>ElcO_PASTI!H23</f>
        <v>EEPP_HFO_thermal</v>
      </c>
      <c r="E10" s="78">
        <v>1</v>
      </c>
      <c r="F10" s="68">
        <f>IFERROR(ElcO_PASTI!I23/1000,"")</f>
        <v>3.3626250000000003E-2</v>
      </c>
      <c r="G10" s="68">
        <f>IFERROR(ElcO_PASTI!J23/1000,"")</f>
        <v>3.3626250000000003E-2</v>
      </c>
      <c r="H10" s="68">
        <f>IFERROR(ElcO_PASTI!K23/1000,"")</f>
        <v>3.3626250000000003E-2</v>
      </c>
      <c r="I10" s="68">
        <f>IFERROR(ElcO_PASTI!L23/1000,"")</f>
        <v>3.3626250000000003E-2</v>
      </c>
      <c r="J10" s="68" t="str">
        <f>IFERROR(ElcO_PASTI!M23/1000,"")</f>
        <v/>
      </c>
      <c r="K10" s="68" t="str">
        <f>IFERROR(ElcO_PASTI!N23/1000,"")</f>
        <v/>
      </c>
      <c r="L10" s="68" t="str">
        <f>IFERROR(ElcO_PASTI!O23/1000,"")</f>
        <v/>
      </c>
      <c r="N10" t="str">
        <f>ElcO_CapBnd!F23</f>
        <v>AT</v>
      </c>
      <c r="O10" t="str">
        <f>ElcO_CapBnd!G23</f>
        <v>CAP_BND</v>
      </c>
      <c r="P10" t="str">
        <f>ElcO_CapBnd!H23</f>
        <v>EEPP_HFO_thermal</v>
      </c>
      <c r="Q10" s="78" t="s">
        <v>176</v>
      </c>
      <c r="R10" s="68">
        <f t="shared" si="3"/>
        <v>0.118705</v>
      </c>
      <c r="S10" s="68">
        <f t="shared" si="4"/>
        <v>0.107905</v>
      </c>
      <c r="T10" s="68">
        <f t="shared" si="5"/>
        <v>9.3504999999999991E-2</v>
      </c>
      <c r="W10" s="68">
        <f>IFERROR(ElcO_CapBnd!I23/1000,"")</f>
        <v>0.118705</v>
      </c>
      <c r="X10" s="68">
        <f>IFERROR(ElcO_CapBnd!J23/1000,"")</f>
        <v>0.107905</v>
      </c>
      <c r="Y10" s="68">
        <f>IFERROR(ElcO_CapBnd!K23/1000,"")</f>
        <v>9.3504999999999991E-2</v>
      </c>
      <c r="AA10" s="68">
        <f t="shared" si="1"/>
        <v>1.5800000000000008E-2</v>
      </c>
      <c r="AB10" s="68">
        <f t="shared" si="2"/>
        <v>2.6600000000000013E-2</v>
      </c>
      <c r="AC10" s="68">
        <f t="shared" si="6"/>
        <v>1.440000000000001E-2</v>
      </c>
    </row>
    <row r="11" spans="2:29">
      <c r="B11" t="str">
        <f>ElcO_PASTI!F24</f>
        <v>AT</v>
      </c>
      <c r="C11" t="str">
        <f>ElcO_PASTI!G24</f>
        <v>PASTI</v>
      </c>
      <c r="D11" t="str">
        <f>ElcO_PASTI!H24</f>
        <v>EEPP_biomass_CCGT</v>
      </c>
      <c r="E11" s="78">
        <v>1</v>
      </c>
      <c r="F11" s="68" t="str">
        <f>IFERROR(ElcO_PASTI!I24/1000,"")</f>
        <v/>
      </c>
      <c r="G11" s="68" t="str">
        <f>IFERROR(ElcO_PASTI!J24/1000,"")</f>
        <v/>
      </c>
      <c r="H11" s="68" t="str">
        <f>IFERROR(ElcO_PASTI!K24/1000,"")</f>
        <v/>
      </c>
      <c r="I11" s="68" t="str">
        <f>IFERROR(ElcO_PASTI!L24/1000,"")</f>
        <v/>
      </c>
      <c r="J11" s="68" t="str">
        <f>IFERROR(ElcO_PASTI!M24/1000,"")</f>
        <v/>
      </c>
      <c r="K11" s="68" t="str">
        <f>IFERROR(ElcO_PASTI!N24/1000,"")</f>
        <v/>
      </c>
      <c r="L11" s="68" t="str">
        <f>IFERROR(ElcO_PASTI!O24/1000,"")</f>
        <v/>
      </c>
      <c r="N11" t="str">
        <f>ElcO_CapBnd!F24</f>
        <v>AT</v>
      </c>
      <c r="O11" t="str">
        <f>ElcO_CapBnd!G24</f>
        <v>CAP_BND</v>
      </c>
      <c r="P11" t="str">
        <f>ElcO_CapBnd!H24</f>
        <v>EEPP_biomass_CCGT</v>
      </c>
      <c r="Q11" s="78" t="s">
        <v>176</v>
      </c>
      <c r="R11" s="68" t="str">
        <f t="shared" si="3"/>
        <v/>
      </c>
      <c r="S11" s="68" t="str">
        <f t="shared" si="4"/>
        <v/>
      </c>
      <c r="T11" s="68" t="str">
        <f t="shared" si="5"/>
        <v/>
      </c>
      <c r="W11" s="68">
        <f>IFERROR(ElcO_CapBnd!I24/1000,"")</f>
        <v>0</v>
      </c>
      <c r="X11" s="68">
        <f>IFERROR(ElcO_CapBnd!J24/1000,"")</f>
        <v>0</v>
      </c>
      <c r="Y11" s="68">
        <f>IFERROR(ElcO_CapBnd!K24/1000,"")</f>
        <v>0</v>
      </c>
      <c r="AA11" s="68">
        <f t="shared" si="1"/>
        <v>0</v>
      </c>
      <c r="AB11" s="68">
        <f t="shared" si="2"/>
        <v>0</v>
      </c>
      <c r="AC11" s="68">
        <f t="shared" si="6"/>
        <v>0</v>
      </c>
    </row>
    <row r="12" spans="2:29">
      <c r="B12" t="str">
        <f>ElcO_PASTI!F25</f>
        <v>AT</v>
      </c>
      <c r="C12" t="str">
        <f>ElcO_PASTI!G25</f>
        <v>PASTI</v>
      </c>
      <c r="D12" t="str">
        <f>ElcO_PASTI!H25</f>
        <v>EEPP_biomass_thermal</v>
      </c>
      <c r="E12" s="78">
        <v>1</v>
      </c>
      <c r="F12" s="68">
        <f>IFERROR(ElcO_PASTI!I25/1000,"")</f>
        <v>2.6437499999999999E-2</v>
      </c>
      <c r="G12" s="68">
        <f>IFERROR(ElcO_PASTI!J25/1000,"")</f>
        <v>2.6437499999999999E-2</v>
      </c>
      <c r="H12" s="68">
        <f>IFERROR(ElcO_PASTI!K25/1000,"")</f>
        <v>2.6437499999999999E-2</v>
      </c>
      <c r="I12" s="68">
        <f>IFERROR(ElcO_PASTI!L25/1000,"")</f>
        <v>2.6437499999999999E-2</v>
      </c>
      <c r="J12" s="68">
        <f>IFERROR(ElcO_PASTI!M25/1000,"")</f>
        <v>0.22222500000000001</v>
      </c>
      <c r="K12" s="68" t="str">
        <f>IFERROR(ElcO_PASTI!N25/1000,"")</f>
        <v/>
      </c>
      <c r="L12" s="68" t="str">
        <f>IFERROR(ElcO_PASTI!O25/1000,"")</f>
        <v/>
      </c>
      <c r="N12" t="str">
        <f>ElcO_CapBnd!F25</f>
        <v>AT</v>
      </c>
      <c r="O12" t="str">
        <f>ElcO_CapBnd!G25</f>
        <v>CAP_BND</v>
      </c>
      <c r="P12" t="str">
        <f>ElcO_CapBnd!H25</f>
        <v>EEPP_biomass_thermal</v>
      </c>
      <c r="Q12" s="78" t="s">
        <v>176</v>
      </c>
      <c r="R12" s="68">
        <f t="shared" si="3"/>
        <v>0.28317500000000001</v>
      </c>
      <c r="S12" s="68">
        <f t="shared" si="4"/>
        <v>0.28317500000000001</v>
      </c>
      <c r="T12" s="68" t="str">
        <f t="shared" si="5"/>
        <v/>
      </c>
      <c r="W12" s="68">
        <f>IFERROR(ElcO_CapBnd!I25/1000,"")</f>
        <v>0.28317500000000001</v>
      </c>
      <c r="X12" s="68">
        <f>IFERROR(ElcO_CapBnd!J25/1000,"")</f>
        <v>0.28317500000000001</v>
      </c>
      <c r="Y12" s="68">
        <f>IFERROR(ElcO_CapBnd!K25/1000,"")</f>
        <v>0.28317500000000001</v>
      </c>
      <c r="AA12" s="68">
        <f t="shared" si="1"/>
        <v>4.4800000000000006E-2</v>
      </c>
      <c r="AB12" s="68">
        <f t="shared" si="2"/>
        <v>4.4800000000000006E-2</v>
      </c>
      <c r="AC12" s="68">
        <f t="shared" si="6"/>
        <v>0</v>
      </c>
    </row>
    <row r="13" spans="2:29">
      <c r="B13" t="str">
        <f>ElcO_PASTI!F28</f>
        <v>AT</v>
      </c>
      <c r="C13" t="str">
        <f>ElcO_PASTI!G28</f>
        <v>PASTI</v>
      </c>
      <c r="D13" t="str">
        <f>ElcO_PASTI!H28</f>
        <v>EEPP_windON</v>
      </c>
      <c r="E13" s="78">
        <v>1</v>
      </c>
      <c r="F13" s="68" t="str">
        <f>IFERROR(ElcO_PASTI!I28/1000,"")</f>
        <v/>
      </c>
      <c r="G13" s="68" t="str">
        <f>IFERROR(ElcO_PASTI!J28/1000,"")</f>
        <v/>
      </c>
      <c r="H13" s="68" t="str">
        <f>IFERROR(ElcO_PASTI!K28/1000,"")</f>
        <v/>
      </c>
      <c r="I13" s="68">
        <f>IFERROR(ElcO_PASTI!L28/1000,"")</f>
        <v>0.05</v>
      </c>
      <c r="J13" s="68">
        <f>IFERROR(ElcO_PASTI!M28/1000,"")</f>
        <v>0.94865999999999984</v>
      </c>
      <c r="K13" s="68">
        <f>IFERROR(ElcO_PASTI!N28/1000,"")</f>
        <v>1.5109200000000003</v>
      </c>
      <c r="L13" s="68">
        <f>IFERROR(ElcO_PASTI!O28/1000,"")</f>
        <v>0.46786900000000003</v>
      </c>
      <c r="N13" t="str">
        <f>ElcO_CapBnd!F28</f>
        <v>AT</v>
      </c>
      <c r="O13" t="str">
        <f>ElcO_CapBnd!G28</f>
        <v>CAP_BND</v>
      </c>
      <c r="P13" t="str">
        <f>ElcO_CapBnd!H28</f>
        <v>EEPP_windON</v>
      </c>
      <c r="Q13" s="78" t="s">
        <v>176</v>
      </c>
      <c r="R13" s="68">
        <f t="shared" si="3"/>
        <v>0.98107999999999995</v>
      </c>
      <c r="S13" s="68">
        <f t="shared" si="4"/>
        <v>2.4890000000000003</v>
      </c>
      <c r="T13" s="68" t="str">
        <f t="shared" si="5"/>
        <v/>
      </c>
      <c r="W13" s="68">
        <f>IFERROR(ElcO_CapBnd!I28/1000,"")</f>
        <v>0.98107999999999995</v>
      </c>
      <c r="X13" s="68">
        <f>IFERROR(ElcO_CapBnd!J28/1000,"")</f>
        <v>2.4890000000000003</v>
      </c>
      <c r="Y13" s="68">
        <f>IFERROR(ElcO_CapBnd!K28/1000,"")</f>
        <v>2.9568690000000002</v>
      </c>
      <c r="AA13" s="68">
        <f t="shared" si="1"/>
        <v>1.7579999999999929E-2</v>
      </c>
      <c r="AB13" s="68">
        <f t="shared" si="2"/>
        <v>2.0579999999999821E-2</v>
      </c>
      <c r="AC13" s="68">
        <f t="shared" si="6"/>
        <v>0</v>
      </c>
    </row>
    <row r="14" spans="2:29">
      <c r="B14" t="str">
        <f>ElcO_PASTI!F29</f>
        <v>AT</v>
      </c>
      <c r="C14" t="str">
        <f>ElcO_PASTI!G29</f>
        <v>PASTI</v>
      </c>
      <c r="D14" t="str">
        <f>ElcO_PASTI!H29</f>
        <v>EEPP_windOFF</v>
      </c>
      <c r="E14" s="78">
        <v>1</v>
      </c>
      <c r="F14" s="68" t="str">
        <f>IFERROR(ElcO_PASTI!I29/1000,"")</f>
        <v/>
      </c>
      <c r="G14" s="68" t="str">
        <f>IFERROR(ElcO_PASTI!J29/1000,"")</f>
        <v/>
      </c>
      <c r="H14" s="68" t="str">
        <f>IFERROR(ElcO_PASTI!K29/1000,"")</f>
        <v/>
      </c>
      <c r="I14" s="68" t="str">
        <f>IFERROR(ElcO_PASTI!L29/1000,"")</f>
        <v/>
      </c>
      <c r="J14" s="68" t="str">
        <f>IFERROR(ElcO_PASTI!M29/1000,"")</f>
        <v/>
      </c>
      <c r="K14" s="68" t="str">
        <f>IFERROR(ElcO_PASTI!N29/1000,"")</f>
        <v/>
      </c>
      <c r="L14" s="68" t="str">
        <f>IFERROR(ElcO_PASTI!O29/1000,"")</f>
        <v/>
      </c>
      <c r="N14" t="str">
        <f>ElcO_CapBnd!F29</f>
        <v>AT</v>
      </c>
      <c r="O14" t="str">
        <f>ElcO_CapBnd!G29</f>
        <v>CAP_BND</v>
      </c>
      <c r="P14" t="str">
        <f>ElcO_CapBnd!H29</f>
        <v>EEPP_windOFF</v>
      </c>
      <c r="Q14" s="78" t="s">
        <v>176</v>
      </c>
      <c r="R14" s="68" t="str">
        <f t="shared" si="3"/>
        <v/>
      </c>
      <c r="S14" s="68" t="str">
        <f t="shared" si="4"/>
        <v/>
      </c>
      <c r="T14" s="68" t="str">
        <f t="shared" si="5"/>
        <v/>
      </c>
      <c r="W14" s="68">
        <f>IFERROR(ElcO_CapBnd!I29/1000,"")</f>
        <v>0</v>
      </c>
      <c r="X14" s="68">
        <f>IFERROR(ElcO_CapBnd!J29/1000,"")</f>
        <v>0</v>
      </c>
      <c r="Y14" s="68">
        <f>IFERROR(ElcO_CapBnd!K29/1000,"")</f>
        <v>0</v>
      </c>
      <c r="AA14" s="68">
        <f t="shared" si="1"/>
        <v>0</v>
      </c>
      <c r="AB14" s="68">
        <f t="shared" si="2"/>
        <v>0</v>
      </c>
      <c r="AC14" s="68">
        <f t="shared" si="6"/>
        <v>0</v>
      </c>
    </row>
    <row r="15" spans="2:29">
      <c r="B15" t="str">
        <f>ElcO_PASTI!F30</f>
        <v>AT</v>
      </c>
      <c r="C15" t="str">
        <f>ElcO_PASTI!G30</f>
        <v>PASTI</v>
      </c>
      <c r="D15" t="str">
        <f>ElcO_PASTI!H30</f>
        <v>EEPP_PV</v>
      </c>
      <c r="E15" s="78">
        <v>1</v>
      </c>
      <c r="F15" s="68" t="str">
        <f>IFERROR(ElcO_PASTI!I30/1000,"")</f>
        <v/>
      </c>
      <c r="G15" s="68" t="str">
        <f>IFERROR(ElcO_PASTI!J30/1000,"")</f>
        <v/>
      </c>
      <c r="H15" s="68" t="str">
        <f>IFERROR(ElcO_PASTI!K30/1000,"")</f>
        <v/>
      </c>
      <c r="I15" s="68">
        <f>IFERROR(ElcO_PASTI!L30/1000,"")</f>
        <v>5.0000000000000001E-3</v>
      </c>
      <c r="J15" s="68">
        <f>IFERROR(ElcO_PASTI!M30/1000,"")</f>
        <v>0.14899999999999999</v>
      </c>
      <c r="K15" s="68">
        <f>IFERROR(ElcO_PASTI!N30/1000,"")</f>
        <v>0.78303</v>
      </c>
      <c r="L15" s="68">
        <f>IFERROR(ElcO_PASTI!O30/1000,"")</f>
        <v>0.30499999999999999</v>
      </c>
      <c r="N15" t="str">
        <f>ElcO_CapBnd!F30</f>
        <v>AT</v>
      </c>
      <c r="O15" t="str">
        <f>ElcO_CapBnd!G30</f>
        <v>CAP_BND</v>
      </c>
      <c r="P15" t="str">
        <f>ElcO_CapBnd!H30</f>
        <v>EEPP_PV</v>
      </c>
      <c r="Q15" s="78" t="s">
        <v>176</v>
      </c>
      <c r="R15" s="68" t="str">
        <f t="shared" si="3"/>
        <v/>
      </c>
      <c r="S15" s="68" t="str">
        <f t="shared" si="4"/>
        <v/>
      </c>
      <c r="T15" s="68" t="str">
        <f t="shared" si="5"/>
        <v/>
      </c>
      <c r="W15" s="68">
        <f>IFERROR(ElcO_CapBnd!I30/1000,"")</f>
        <v>0.154</v>
      </c>
      <c r="X15" s="68">
        <f>IFERROR(ElcO_CapBnd!J30/1000,"")</f>
        <v>0.93700000000000006</v>
      </c>
      <c r="Y15" s="68">
        <f>IFERROR(ElcO_CapBnd!K30/1000,"")</f>
        <v>1.2419999999999998</v>
      </c>
      <c r="AA15" s="68">
        <f t="shared" si="1"/>
        <v>0</v>
      </c>
      <c r="AB15" s="68">
        <f t="shared" si="2"/>
        <v>2.9999999999974492E-5</v>
      </c>
      <c r="AC15" s="68">
        <f>X15+IF(ISNUMBER(L15),L15,0)-Y15</f>
        <v>0</v>
      </c>
    </row>
    <row r="16" spans="2:29">
      <c r="B16" t="str">
        <f>ElcO_PASTI!F31</f>
        <v>AT</v>
      </c>
      <c r="C16" t="str">
        <f>ElcO_PASTI!G31</f>
        <v>PASTI</v>
      </c>
      <c r="D16" t="str">
        <f>ElcO_PASTI!H31</f>
        <v>EEPP_CSP</v>
      </c>
      <c r="E16" s="78">
        <v>1</v>
      </c>
      <c r="F16" s="68" t="str">
        <f>IFERROR(ElcO_PASTI!I31/1000,"")</f>
        <v/>
      </c>
      <c r="G16" s="68" t="str">
        <f>IFERROR(ElcO_PASTI!J31/1000,"")</f>
        <v/>
      </c>
      <c r="H16" s="68" t="str">
        <f>IFERROR(ElcO_PASTI!K31/1000,"")</f>
        <v/>
      </c>
      <c r="I16" s="68" t="str">
        <f>IFERROR(ElcO_PASTI!L31/1000,"")</f>
        <v/>
      </c>
      <c r="J16" s="68" t="str">
        <f>IFERROR(ElcO_PASTI!M31/1000,"")</f>
        <v/>
      </c>
      <c r="K16" s="68" t="str">
        <f>IFERROR(ElcO_PASTI!N31/1000,"")</f>
        <v/>
      </c>
      <c r="L16" s="68" t="str">
        <f>IFERROR(ElcO_PASTI!O31/1000,"")</f>
        <v/>
      </c>
      <c r="N16" t="str">
        <f>ElcO_CapBnd!F31</f>
        <v>AT</v>
      </c>
      <c r="O16" t="str">
        <f>ElcO_CapBnd!G31</f>
        <v>CAP_BND</v>
      </c>
      <c r="P16" t="str">
        <f>ElcO_CapBnd!H31</f>
        <v>EEPP_CSP</v>
      </c>
      <c r="Q16" s="78" t="s">
        <v>176</v>
      </c>
      <c r="R16" s="68" t="str">
        <f t="shared" si="3"/>
        <v/>
      </c>
      <c r="S16" s="68" t="str">
        <f t="shared" si="4"/>
        <v/>
      </c>
      <c r="T16" s="68" t="str">
        <f t="shared" si="5"/>
        <v/>
      </c>
      <c r="W16" s="68">
        <f>IFERROR(ElcO_CapBnd!I31/1000,"")</f>
        <v>0</v>
      </c>
      <c r="X16" s="68">
        <f>IFERROR(ElcO_CapBnd!J31/1000,"")</f>
        <v>0</v>
      </c>
      <c r="Y16" s="68">
        <f>IFERROR(ElcO_CapBnd!K31/1000,"")</f>
        <v>0</v>
      </c>
      <c r="AA16" s="68">
        <f t="shared" si="1"/>
        <v>0</v>
      </c>
      <c r="AB16" s="68">
        <f t="shared" si="2"/>
        <v>0</v>
      </c>
      <c r="AC16" s="68">
        <f t="shared" si="6"/>
        <v>0</v>
      </c>
    </row>
    <row r="17" spans="2:29">
      <c r="B17" t="str">
        <f>ElcO_PASTI!F32</f>
        <v>AT</v>
      </c>
      <c r="C17" t="str">
        <f>ElcO_PASTI!G32</f>
        <v>PASTI</v>
      </c>
      <c r="D17" t="str">
        <f>ElcO_PASTI!H32</f>
        <v>EEPP_geothermal</v>
      </c>
      <c r="E17" s="78">
        <v>1</v>
      </c>
      <c r="F17" s="68" t="str">
        <f>IFERROR(ElcO_PASTI!I32/1000,"")</f>
        <v/>
      </c>
      <c r="G17" s="68" t="str">
        <f>IFERROR(ElcO_PASTI!J32/1000,"")</f>
        <v/>
      </c>
      <c r="H17" s="68" t="str">
        <f>IFERROR(ElcO_PASTI!K32/1000,"")</f>
        <v/>
      </c>
      <c r="I17" s="68" t="str">
        <f>IFERROR(ElcO_PASTI!L32/1000,"")</f>
        <v/>
      </c>
      <c r="J17" s="68">
        <f>IFERROR(ElcO_PASTI!M32/1000,"")</f>
        <v>1E-3</v>
      </c>
      <c r="K17" s="68" t="str">
        <f>IFERROR(ElcO_PASTI!N32/1000,"")</f>
        <v/>
      </c>
      <c r="L17" s="68" t="str">
        <f>IFERROR(ElcO_PASTI!O32/1000,"")</f>
        <v/>
      </c>
      <c r="N17" t="str">
        <f>ElcO_CapBnd!F32</f>
        <v>AT</v>
      </c>
      <c r="O17" t="str">
        <f>ElcO_CapBnd!G32</f>
        <v>CAP_BND</v>
      </c>
      <c r="P17" t="str">
        <f>ElcO_CapBnd!H32</f>
        <v>EEPP_geothermal</v>
      </c>
      <c r="Q17" s="78" t="s">
        <v>176</v>
      </c>
      <c r="R17" s="68" t="str">
        <f t="shared" si="3"/>
        <v/>
      </c>
      <c r="S17" s="68" t="str">
        <f t="shared" si="4"/>
        <v/>
      </c>
      <c r="T17" s="68" t="str">
        <f t="shared" si="5"/>
        <v/>
      </c>
      <c r="W17" s="68">
        <f>IFERROR(ElcO_CapBnd!I32/1000,"")</f>
        <v>1E-3</v>
      </c>
      <c r="X17" s="68">
        <f>IFERROR(ElcO_CapBnd!J32/1000,"")</f>
        <v>1E-3</v>
      </c>
      <c r="Y17" s="68">
        <f>IFERROR(ElcO_CapBnd!K32/1000,"")</f>
        <v>1E-3</v>
      </c>
      <c r="AA17" s="68">
        <f t="shared" si="1"/>
        <v>0</v>
      </c>
      <c r="AB17" s="68">
        <f t="shared" si="2"/>
        <v>0</v>
      </c>
      <c r="AC17" s="68">
        <f t="shared" si="6"/>
        <v>0</v>
      </c>
    </row>
    <row r="18" spans="2:29">
      <c r="B18" t="str">
        <f>ElcO_PASTI!F33</f>
        <v>AT</v>
      </c>
      <c r="C18" t="str">
        <f>ElcO_PASTI!G33</f>
        <v>PASTI</v>
      </c>
      <c r="D18" t="str">
        <f>ElcO_PASTI!H33</f>
        <v>EEPP_OCE</v>
      </c>
      <c r="E18" s="78">
        <v>1</v>
      </c>
      <c r="F18" s="68" t="str">
        <f>IFERROR(ElcO_PASTI!I33/1000,"")</f>
        <v/>
      </c>
      <c r="G18" s="68" t="str">
        <f>IFERROR(ElcO_PASTI!J33/1000,"")</f>
        <v/>
      </c>
      <c r="H18" s="68" t="str">
        <f>IFERROR(ElcO_PASTI!K33/1000,"")</f>
        <v/>
      </c>
      <c r="I18" s="68" t="str">
        <f>IFERROR(ElcO_PASTI!L33/1000,"")</f>
        <v/>
      </c>
      <c r="J18" s="68" t="str">
        <f>IFERROR(ElcO_PASTI!M33/1000,"")</f>
        <v/>
      </c>
      <c r="K18" s="68" t="str">
        <f>IFERROR(ElcO_PASTI!N33/1000,"")</f>
        <v/>
      </c>
      <c r="L18" s="68" t="str">
        <f>IFERROR(ElcO_PASTI!O33/1000,"")</f>
        <v/>
      </c>
      <c r="N18" t="str">
        <f>ElcO_CapBnd!F33</f>
        <v>AT</v>
      </c>
      <c r="O18" t="str">
        <f>ElcO_CapBnd!G33</f>
        <v>CAP_BND</v>
      </c>
      <c r="P18" t="str">
        <f>ElcO_CapBnd!H33</f>
        <v>EEPP_OCE</v>
      </c>
      <c r="Q18" s="78" t="s">
        <v>176</v>
      </c>
      <c r="R18" s="68" t="str">
        <f t="shared" si="3"/>
        <v/>
      </c>
      <c r="S18" s="68" t="str">
        <f t="shared" si="4"/>
        <v/>
      </c>
      <c r="T18" s="68" t="str">
        <f t="shared" si="5"/>
        <v/>
      </c>
      <c r="W18" s="68">
        <f>IFERROR(ElcO_CapBnd!I33/1000,"")</f>
        <v>0</v>
      </c>
      <c r="X18" s="68">
        <f>IFERROR(ElcO_CapBnd!J33/1000,"")</f>
        <v>0</v>
      </c>
      <c r="Y18" s="68">
        <f>IFERROR(ElcO_CapBnd!K33/1000,"")</f>
        <v>0</v>
      </c>
      <c r="AA18" s="68">
        <f t="shared" si="1"/>
        <v>0</v>
      </c>
      <c r="AB18" s="68">
        <f t="shared" si="2"/>
        <v>0</v>
      </c>
      <c r="AC18" s="68">
        <f t="shared" si="6"/>
        <v>0</v>
      </c>
    </row>
    <row r="19" spans="2:29">
      <c r="B19" t="str">
        <f>ElcO_PASTI!F34</f>
        <v>BE</v>
      </c>
      <c r="C19" t="str">
        <f>ElcO_PASTI!G34</f>
        <v>PASTI</v>
      </c>
      <c r="D19" t="str">
        <f>ElcO_PASTI!H34</f>
        <v>EEPP_coal_CCGT</v>
      </c>
      <c r="E19" s="78">
        <v>1</v>
      </c>
      <c r="F19" s="68" t="str">
        <f>IFERROR(ElcO_PASTI!I34/1000,"")</f>
        <v/>
      </c>
      <c r="G19" s="68" t="str">
        <f>IFERROR(ElcO_PASTI!J34/1000,"")</f>
        <v/>
      </c>
      <c r="H19" s="68" t="str">
        <f>IFERROR(ElcO_PASTI!K34/1000,"")</f>
        <v/>
      </c>
      <c r="I19" s="68" t="str">
        <f>IFERROR(ElcO_PASTI!L34/1000,"")</f>
        <v/>
      </c>
      <c r="J19" s="68" t="str">
        <f>IFERROR(ElcO_PASTI!M34/1000,"")</f>
        <v/>
      </c>
      <c r="K19" s="68" t="str">
        <f>IFERROR(ElcO_PASTI!N34/1000,"")</f>
        <v/>
      </c>
      <c r="L19" s="68" t="str">
        <f>IFERROR(ElcO_PASTI!O34/1000,"")</f>
        <v/>
      </c>
      <c r="N19" t="str">
        <f>ElcO_CapBnd!F34</f>
        <v>BE</v>
      </c>
      <c r="O19" t="str">
        <f>ElcO_CapBnd!G34</f>
        <v>CAP_BND</v>
      </c>
      <c r="P19" t="str">
        <f>ElcO_CapBnd!H34</f>
        <v>EEPP_coal_CCGT</v>
      </c>
      <c r="Q19" s="78" t="s">
        <v>176</v>
      </c>
      <c r="R19" s="68" t="str">
        <f t="shared" si="3"/>
        <v/>
      </c>
      <c r="S19" s="68" t="str">
        <f t="shared" si="4"/>
        <v/>
      </c>
      <c r="T19" s="68" t="str">
        <f t="shared" si="5"/>
        <v/>
      </c>
      <c r="W19" s="68">
        <f>IFERROR(ElcO_CapBnd!I34/1000,"")</f>
        <v>0</v>
      </c>
      <c r="X19" s="68">
        <f>IFERROR(ElcO_CapBnd!J34/1000,"")</f>
        <v>0</v>
      </c>
      <c r="Y19" s="68">
        <f>IFERROR(ElcO_CapBnd!K34/1000,"")</f>
        <v>0</v>
      </c>
      <c r="AA19" s="68">
        <f t="shared" si="1"/>
        <v>0</v>
      </c>
      <c r="AB19" s="68">
        <f t="shared" si="2"/>
        <v>0</v>
      </c>
      <c r="AC19" s="68">
        <f t="shared" si="6"/>
        <v>0</v>
      </c>
    </row>
    <row r="20" spans="2:29">
      <c r="B20" t="str">
        <f>ElcO_PASTI!F35</f>
        <v>BE</v>
      </c>
      <c r="C20" t="str">
        <f>ElcO_PASTI!G35</f>
        <v>PASTI</v>
      </c>
      <c r="D20" t="str">
        <f>ElcO_PASTI!H35</f>
        <v>EEPP_coal_thermal</v>
      </c>
      <c r="E20" s="78">
        <v>1</v>
      </c>
      <c r="F20" s="68">
        <f>IFERROR(ElcO_PASTI!I35/1000,"")</f>
        <v>0.44765000000000005</v>
      </c>
      <c r="G20" s="68">
        <f>IFERROR(ElcO_PASTI!J35/1000,"")</f>
        <v>0.44765000000000005</v>
      </c>
      <c r="H20" s="68">
        <f>IFERROR(ElcO_PASTI!K35/1000,"")</f>
        <v>0.44765000000000005</v>
      </c>
      <c r="I20" s="68">
        <f>IFERROR(ElcO_PASTI!L35/1000,"")</f>
        <v>0.44765000000000005</v>
      </c>
      <c r="J20" s="68" t="str">
        <f>IFERROR(ElcO_PASTI!M35/1000,"")</f>
        <v/>
      </c>
      <c r="K20" s="68" t="str">
        <f>IFERROR(ElcO_PASTI!N35/1000,"")</f>
        <v/>
      </c>
      <c r="L20" s="68" t="str">
        <f>IFERROR(ElcO_PASTI!O35/1000,"")</f>
        <v/>
      </c>
      <c r="N20" t="str">
        <f>ElcO_CapBnd!F35</f>
        <v>BE</v>
      </c>
      <c r="O20" t="str">
        <f>ElcO_CapBnd!G35</f>
        <v>CAP_BND</v>
      </c>
      <c r="P20" t="str">
        <f>ElcO_CapBnd!H35</f>
        <v>EEPP_coal_thermal</v>
      </c>
      <c r="Q20" s="78" t="s">
        <v>176</v>
      </c>
      <c r="R20" s="68">
        <f t="shared" si="3"/>
        <v>1.1537999999999999</v>
      </c>
      <c r="S20" s="68">
        <f t="shared" si="4"/>
        <v>0.59079999999999999</v>
      </c>
      <c r="T20" s="68">
        <f t="shared" si="5"/>
        <v>3.0799999999999998E-2</v>
      </c>
      <c r="W20" s="68">
        <f>IFERROR(ElcO_CapBnd!I35/1000,"")</f>
        <v>1.1537999999999999</v>
      </c>
      <c r="X20" s="68">
        <f>IFERROR(ElcO_CapBnd!J35/1000,"")</f>
        <v>0.59079999999999999</v>
      </c>
      <c r="Y20" s="68">
        <f>IFERROR(ElcO_CapBnd!K35/1000,"")</f>
        <v>3.0799999999999998E-2</v>
      </c>
      <c r="AA20" s="68">
        <f t="shared" si="1"/>
        <v>0.63680000000000025</v>
      </c>
      <c r="AB20" s="68">
        <f t="shared" si="2"/>
        <v>1.1998000000000002</v>
      </c>
      <c r="AC20" s="68">
        <f t="shared" ref="AC20:AC66" si="7">SUM(F20:L20)-Y20</f>
        <v>1.7598000000000003</v>
      </c>
    </row>
    <row r="21" spans="2:29">
      <c r="B21" t="str">
        <f>ElcO_PASTI!F39</f>
        <v>BE</v>
      </c>
      <c r="C21" t="str">
        <f>ElcO_PASTI!G39</f>
        <v>PASTI</v>
      </c>
      <c r="D21" t="str">
        <f>ElcO_PASTI!H39</f>
        <v>EEPP_lignite_thermal</v>
      </c>
      <c r="E21" s="78">
        <v>1</v>
      </c>
      <c r="F21" s="68" t="str">
        <f>IFERROR(ElcO_PASTI!I39/1000,"")</f>
        <v/>
      </c>
      <c r="G21" s="68" t="str">
        <f>IFERROR(ElcO_PASTI!J39/1000,"")</f>
        <v/>
      </c>
      <c r="H21" s="68" t="str">
        <f>IFERROR(ElcO_PASTI!K39/1000,"")</f>
        <v/>
      </c>
      <c r="I21" s="68" t="str">
        <f>IFERROR(ElcO_PASTI!L39/1000,"")</f>
        <v/>
      </c>
      <c r="J21" s="68" t="str">
        <f>IFERROR(ElcO_PASTI!M39/1000,"")</f>
        <v/>
      </c>
      <c r="K21" s="68" t="str">
        <f>IFERROR(ElcO_PASTI!N39/1000,"")</f>
        <v/>
      </c>
      <c r="L21" s="68" t="str">
        <f>IFERROR(ElcO_PASTI!O39/1000,"")</f>
        <v/>
      </c>
      <c r="N21" t="str">
        <f>ElcO_CapBnd!F39</f>
        <v>BE</v>
      </c>
      <c r="O21" t="str">
        <f>ElcO_CapBnd!G39</f>
        <v>CAP_BND</v>
      </c>
      <c r="P21" t="str">
        <f>ElcO_CapBnd!H39</f>
        <v>EEPP_lignite_thermal</v>
      </c>
      <c r="Q21" s="78" t="s">
        <v>176</v>
      </c>
      <c r="R21" s="68" t="str">
        <f t="shared" si="3"/>
        <v/>
      </c>
      <c r="S21" s="68" t="str">
        <f t="shared" si="4"/>
        <v/>
      </c>
      <c r="T21" s="68" t="str">
        <f t="shared" si="5"/>
        <v/>
      </c>
      <c r="W21" s="68">
        <f>IFERROR(ElcO_CapBnd!I39/1000,"")</f>
        <v>0</v>
      </c>
      <c r="X21" s="68">
        <f>IFERROR(ElcO_CapBnd!J39/1000,"")</f>
        <v>0</v>
      </c>
      <c r="Y21" s="68">
        <f>IFERROR(ElcO_CapBnd!K39/1000,"")</f>
        <v>0</v>
      </c>
      <c r="AA21" s="68">
        <f t="shared" si="1"/>
        <v>0</v>
      </c>
      <c r="AB21" s="68">
        <f t="shared" si="2"/>
        <v>0</v>
      </c>
      <c r="AC21" s="68">
        <f t="shared" si="7"/>
        <v>0</v>
      </c>
    </row>
    <row r="22" spans="2:29">
      <c r="B22" t="str">
        <f>ElcO_PASTI!F43</f>
        <v>BE</v>
      </c>
      <c r="C22" t="str">
        <f>ElcO_PASTI!G43</f>
        <v>PASTI</v>
      </c>
      <c r="D22" t="str">
        <f>ElcO_PASTI!H43</f>
        <v>EEPP_naturalgas_CCGT</v>
      </c>
      <c r="E22" s="78">
        <v>1</v>
      </c>
      <c r="F22" s="68">
        <f>IFERROR(ElcO_PASTI!I43/1000,"")</f>
        <v>0.57074999999999998</v>
      </c>
      <c r="G22" s="68">
        <f>IFERROR(ElcO_PASTI!J43/1000,"")</f>
        <v>0.57074999999999998</v>
      </c>
      <c r="H22" s="68">
        <f>IFERROR(ElcO_PASTI!K43/1000,"")</f>
        <v>0.57074999999999998</v>
      </c>
      <c r="I22" s="68">
        <f>IFERROR(ElcO_PASTI!L43/1000,"")</f>
        <v>0.57074999999999998</v>
      </c>
      <c r="J22" s="68">
        <f>IFERROR(ElcO_PASTI!M43/1000,"")</f>
        <v>1.1719999999999999</v>
      </c>
      <c r="K22" s="68" t="str">
        <f>IFERROR(ElcO_PASTI!N43/1000,"")</f>
        <v/>
      </c>
      <c r="L22" s="68" t="str">
        <f>IFERROR(ElcO_PASTI!O43/1000,"")</f>
        <v/>
      </c>
      <c r="N22" t="str">
        <f>ElcO_CapBnd!F43</f>
        <v>BE</v>
      </c>
      <c r="O22" t="str">
        <f>ElcO_CapBnd!G43</f>
        <v>CAP_BND</v>
      </c>
      <c r="P22" t="str">
        <f>ElcO_CapBnd!H43</f>
        <v>EEPP_naturalgas_CCGT</v>
      </c>
      <c r="Q22" s="78" t="s">
        <v>176</v>
      </c>
      <c r="R22" s="68" t="str">
        <f t="shared" si="3"/>
        <v/>
      </c>
      <c r="S22" s="68">
        <f t="shared" si="4"/>
        <v>3.3380000000000001</v>
      </c>
      <c r="T22" s="68">
        <f t="shared" si="5"/>
        <v>3.3380000000000001</v>
      </c>
      <c r="W22" s="68">
        <f>IFERROR(ElcO_CapBnd!I43/1000,"")</f>
        <v>3.4550000000000001</v>
      </c>
      <c r="X22" s="68">
        <f>IFERROR(ElcO_CapBnd!J43/1000,"")</f>
        <v>3.3380000000000001</v>
      </c>
      <c r="Y22" s="68">
        <f>IFERROR(ElcO_CapBnd!K43/1000,"")</f>
        <v>3.3380000000000001</v>
      </c>
      <c r="AA22" s="68">
        <f t="shared" si="1"/>
        <v>0</v>
      </c>
      <c r="AB22" s="68">
        <f t="shared" si="2"/>
        <v>0.11699999999999999</v>
      </c>
      <c r="AC22" s="68">
        <f t="shared" si="7"/>
        <v>0.11699999999999999</v>
      </c>
    </row>
    <row r="23" spans="2:29">
      <c r="B23" t="str">
        <f>ElcO_PASTI!F44</f>
        <v>BE</v>
      </c>
      <c r="C23" t="str">
        <f>ElcO_PASTI!G44</f>
        <v>PASTI</v>
      </c>
      <c r="D23" t="str">
        <f>ElcO_PASTI!H44</f>
        <v>EEPP_naturalgas_OCGT</v>
      </c>
      <c r="E23" s="78">
        <v>1</v>
      </c>
      <c r="F23" s="68">
        <f>IFERROR(ElcO_PASTI!I44/1000,"")</f>
        <v>5.0974999999999999E-2</v>
      </c>
      <c r="G23" s="68">
        <f>IFERROR(ElcO_PASTI!J44/1000,"")</f>
        <v>5.0974999999999999E-2</v>
      </c>
      <c r="H23" s="68">
        <f>IFERROR(ElcO_PASTI!K44/1000,"")</f>
        <v>5.0974999999999999E-2</v>
      </c>
      <c r="I23" s="68">
        <f>IFERROR(ElcO_PASTI!L44/1000,"")</f>
        <v>5.0974999999999999E-2</v>
      </c>
      <c r="J23" s="68">
        <f>IFERROR(ElcO_PASTI!M44/1000,"")</f>
        <v>1.7000000000000001E-2</v>
      </c>
      <c r="K23" s="68">
        <f>IFERROR(ElcO_PASTI!N44/1000,"")</f>
        <v>0.04</v>
      </c>
      <c r="L23" s="68" t="str">
        <f>IFERROR(ElcO_PASTI!O44/1000,"")</f>
        <v/>
      </c>
      <c r="N23" t="str">
        <f>ElcO_CapBnd!F44</f>
        <v>BE</v>
      </c>
      <c r="O23" t="str">
        <f>ElcO_CapBnd!G44</f>
        <v>CAP_BND</v>
      </c>
      <c r="P23" t="str">
        <f>ElcO_CapBnd!H44</f>
        <v>EEPP_naturalgas_OCGT</v>
      </c>
      <c r="Q23" s="78" t="s">
        <v>176</v>
      </c>
      <c r="R23" s="68" t="str">
        <f t="shared" si="3"/>
        <v/>
      </c>
      <c r="S23" s="68">
        <f t="shared" si="4"/>
        <v>0.14000000000000001</v>
      </c>
      <c r="T23" s="68">
        <f t="shared" si="5"/>
        <v>0.14000000000000001</v>
      </c>
      <c r="W23" s="68">
        <f>IFERROR(ElcO_CapBnd!I44/1000,"")</f>
        <v>0.22090000000000001</v>
      </c>
      <c r="X23" s="68">
        <f>IFERROR(ElcO_CapBnd!J44/1000,"")</f>
        <v>0.14000000000000001</v>
      </c>
      <c r="Y23" s="68">
        <f>IFERROR(ElcO_CapBnd!K44/1000,"")</f>
        <v>0.14000000000000001</v>
      </c>
      <c r="AA23" s="68">
        <f t="shared" si="1"/>
        <v>0</v>
      </c>
      <c r="AB23" s="68">
        <f t="shared" si="2"/>
        <v>0.12089999999999995</v>
      </c>
      <c r="AC23" s="68">
        <f t="shared" si="7"/>
        <v>0.12089999999999995</v>
      </c>
    </row>
    <row r="24" spans="2:29">
      <c r="B24" t="str">
        <f>ElcO_PASTI!F45</f>
        <v>BE</v>
      </c>
      <c r="C24" t="str">
        <f>ElcO_PASTI!G45</f>
        <v>PASTI</v>
      </c>
      <c r="D24" t="str">
        <f>ElcO_PASTI!H45</f>
        <v>EEPP_naturalgas_thermal</v>
      </c>
      <c r="E24" s="78">
        <v>1</v>
      </c>
      <c r="F24" s="68">
        <f>IFERROR(ElcO_PASTI!I45/1000,"")</f>
        <v>0.36574874999999996</v>
      </c>
      <c r="G24" s="68">
        <f>IFERROR(ElcO_PASTI!J45/1000,"")</f>
        <v>0.36574874999999996</v>
      </c>
      <c r="H24" s="68">
        <f>IFERROR(ElcO_PASTI!K45/1000,"")</f>
        <v>0.36574874999999996</v>
      </c>
      <c r="I24" s="68">
        <f>IFERROR(ElcO_PASTI!L45/1000,"")</f>
        <v>0.36574874999999996</v>
      </c>
      <c r="J24" s="68" t="str">
        <f>IFERROR(ElcO_PASTI!M45/1000,"")</f>
        <v/>
      </c>
      <c r="K24" s="68">
        <f>IFERROR(ElcO_PASTI!N45/1000,"")</f>
        <v>0.30499999999999999</v>
      </c>
      <c r="L24" s="68" t="str">
        <f>IFERROR(ElcO_PASTI!O45/1000,"")</f>
        <v/>
      </c>
      <c r="N24" t="str">
        <f>ElcO_CapBnd!F45</f>
        <v>BE</v>
      </c>
      <c r="O24" t="str">
        <f>ElcO_CapBnd!G45</f>
        <v>CAP_BND</v>
      </c>
      <c r="P24" t="str">
        <f>ElcO_CapBnd!H45</f>
        <v>EEPP_naturalgas_thermal</v>
      </c>
      <c r="Q24" s="78" t="s">
        <v>176</v>
      </c>
      <c r="R24" s="68">
        <f t="shared" si="3"/>
        <v>0.95951999999999993</v>
      </c>
      <c r="S24" s="68">
        <f t="shared" si="4"/>
        <v>0.62351999999999996</v>
      </c>
      <c r="T24" s="68">
        <f t="shared" si="5"/>
        <v>0.62351999999999996</v>
      </c>
      <c r="W24" s="68">
        <f>IFERROR(ElcO_CapBnd!I45/1000,"")</f>
        <v>0.95951999999999993</v>
      </c>
      <c r="X24" s="68">
        <f>IFERROR(ElcO_CapBnd!J45/1000,"")</f>
        <v>0.62351999999999996</v>
      </c>
      <c r="Y24" s="68">
        <f>IFERROR(ElcO_CapBnd!K45/1000,"")</f>
        <v>0.62351999999999996</v>
      </c>
      <c r="AA24" s="68">
        <f t="shared" si="1"/>
        <v>0.50347499999999989</v>
      </c>
      <c r="AB24" s="68">
        <f t="shared" si="2"/>
        <v>1.1444749999999999</v>
      </c>
      <c r="AC24" s="68">
        <f t="shared" si="7"/>
        <v>1.1444749999999999</v>
      </c>
    </row>
    <row r="25" spans="2:29">
      <c r="B25" t="str">
        <f>ElcO_PASTI!F49</f>
        <v>BE</v>
      </c>
      <c r="C25" t="str">
        <f>ElcO_PASTI!G49</f>
        <v>PASTI</v>
      </c>
      <c r="D25" t="str">
        <f>ElcO_PASTI!H49</f>
        <v>EEPP_LFO_thermal</v>
      </c>
      <c r="E25" s="78">
        <v>1</v>
      </c>
      <c r="F25" s="68">
        <f>IFERROR(ElcO_PASTI!I49/1000,"")</f>
        <v>9.6162499999999998E-2</v>
      </c>
      <c r="G25" s="68">
        <f>IFERROR(ElcO_PASTI!J49/1000,"")</f>
        <v>9.6162499999999998E-2</v>
      </c>
      <c r="H25" s="68">
        <f>IFERROR(ElcO_PASTI!K49/1000,"")</f>
        <v>9.6162499999999998E-2</v>
      </c>
      <c r="I25" s="68">
        <f>IFERROR(ElcO_PASTI!L49/1000,"")</f>
        <v>9.6162499999999998E-2</v>
      </c>
      <c r="J25" s="68" t="str">
        <f>IFERROR(ElcO_PASTI!M49/1000,"")</f>
        <v/>
      </c>
      <c r="K25" s="68" t="str">
        <f>IFERROR(ElcO_PASTI!N49/1000,"")</f>
        <v/>
      </c>
      <c r="L25" s="68" t="str">
        <f>IFERROR(ElcO_PASTI!O49/1000,"")</f>
        <v/>
      </c>
      <c r="N25" t="str">
        <f>ElcO_CapBnd!F49</f>
        <v>BE</v>
      </c>
      <c r="O25" t="str">
        <f>ElcO_CapBnd!G49</f>
        <v>CAP_BND</v>
      </c>
      <c r="P25" t="str">
        <f>ElcO_CapBnd!H49</f>
        <v>EEPP_LFO_thermal</v>
      </c>
      <c r="Q25" s="78" t="s">
        <v>176</v>
      </c>
      <c r="R25" s="68">
        <f t="shared" si="3"/>
        <v>0.30230000000000001</v>
      </c>
      <c r="S25" s="68">
        <f t="shared" si="4"/>
        <v>0.17100000000000001</v>
      </c>
      <c r="T25" s="68">
        <f t="shared" si="5"/>
        <v>5.6799999999999996E-2</v>
      </c>
      <c r="W25" s="68">
        <f>IFERROR(ElcO_CapBnd!I49/1000,"")</f>
        <v>0.30230000000000001</v>
      </c>
      <c r="X25" s="68">
        <f>IFERROR(ElcO_CapBnd!J49/1000,"")</f>
        <v>0.17100000000000001</v>
      </c>
      <c r="Y25" s="68">
        <f>IFERROR(ElcO_CapBnd!K49/1000,"")</f>
        <v>5.6799999999999996E-2</v>
      </c>
      <c r="AA25" s="68">
        <f t="shared" si="1"/>
        <v>8.2349999999999979E-2</v>
      </c>
      <c r="AB25" s="68">
        <f t="shared" si="2"/>
        <v>0.21364999999999998</v>
      </c>
      <c r="AC25" s="68">
        <f t="shared" si="7"/>
        <v>0.32784999999999997</v>
      </c>
    </row>
    <row r="26" spans="2:29">
      <c r="B26" t="str">
        <f>ElcO_PASTI!F50</f>
        <v>BE</v>
      </c>
      <c r="C26" t="str">
        <f>ElcO_PASTI!G50</f>
        <v>PASTI</v>
      </c>
      <c r="D26" t="str">
        <f>ElcO_PASTI!H50</f>
        <v>EEPP_HFO_thermal</v>
      </c>
      <c r="E26" s="78">
        <v>1</v>
      </c>
      <c r="F26" s="68">
        <f>IFERROR(ElcO_PASTI!I50/1000,"")</f>
        <v>9.38475E-2</v>
      </c>
      <c r="G26" s="68">
        <f>IFERROR(ElcO_PASTI!J50/1000,"")</f>
        <v>9.38475E-2</v>
      </c>
      <c r="H26" s="68">
        <f>IFERROR(ElcO_PASTI!K50/1000,"")</f>
        <v>9.38475E-2</v>
      </c>
      <c r="I26" s="68">
        <f>IFERROR(ElcO_PASTI!L50/1000,"")</f>
        <v>9.38475E-2</v>
      </c>
      <c r="J26" s="68" t="str">
        <f>IFERROR(ElcO_PASTI!M50/1000,"")</f>
        <v/>
      </c>
      <c r="K26" s="68" t="str">
        <f>IFERROR(ElcO_PASTI!N50/1000,"")</f>
        <v/>
      </c>
      <c r="L26" s="68" t="str">
        <f>IFERROR(ElcO_PASTI!O50/1000,"")</f>
        <v/>
      </c>
      <c r="N26" t="str">
        <f>ElcO_CapBnd!F50</f>
        <v>BE</v>
      </c>
      <c r="O26" t="str">
        <f>ElcO_CapBnd!G50</f>
        <v>CAP_BND</v>
      </c>
      <c r="P26" t="str">
        <f>ElcO_CapBnd!H50</f>
        <v>EEPP_HFO_thermal</v>
      </c>
      <c r="Q26" s="78" t="s">
        <v>176</v>
      </c>
      <c r="R26" s="68">
        <f t="shared" si="3"/>
        <v>3.7039999999999997E-2</v>
      </c>
      <c r="S26" s="68">
        <f t="shared" si="4"/>
        <v>1.7939999999999998E-2</v>
      </c>
      <c r="T26" s="68">
        <f t="shared" si="5"/>
        <v>1.094E-2</v>
      </c>
      <c r="W26" s="68">
        <f>IFERROR(ElcO_CapBnd!I50/1000,"")</f>
        <v>3.7039999999999997E-2</v>
      </c>
      <c r="X26" s="68">
        <f>IFERROR(ElcO_CapBnd!J50/1000,"")</f>
        <v>1.7939999999999998E-2</v>
      </c>
      <c r="Y26" s="68">
        <f>IFERROR(ElcO_CapBnd!K50/1000,"")</f>
        <v>1.094E-2</v>
      </c>
      <c r="AA26" s="68">
        <f t="shared" si="1"/>
        <v>0.33834999999999998</v>
      </c>
      <c r="AB26" s="68">
        <f t="shared" si="2"/>
        <v>0.35744999999999999</v>
      </c>
      <c r="AC26" s="68">
        <f t="shared" si="7"/>
        <v>0.36445</v>
      </c>
    </row>
    <row r="27" spans="2:29">
      <c r="B27" t="str">
        <f>ElcO_PASTI!F51</f>
        <v>BE</v>
      </c>
      <c r="C27" t="str">
        <f>ElcO_PASTI!G51</f>
        <v>PASTI</v>
      </c>
      <c r="D27" t="str">
        <f>ElcO_PASTI!H51</f>
        <v>EEPP_biomass_CCGT</v>
      </c>
      <c r="E27" s="78">
        <v>1</v>
      </c>
      <c r="F27" s="68" t="str">
        <f>IFERROR(ElcO_PASTI!I51/1000,"")</f>
        <v/>
      </c>
      <c r="G27" s="68" t="str">
        <f>IFERROR(ElcO_PASTI!J51/1000,"")</f>
        <v/>
      </c>
      <c r="H27" s="68" t="str">
        <f>IFERROR(ElcO_PASTI!K51/1000,"")</f>
        <v/>
      </c>
      <c r="I27" s="68" t="str">
        <f>IFERROR(ElcO_PASTI!L51/1000,"")</f>
        <v/>
      </c>
      <c r="J27" s="68" t="str">
        <f>IFERROR(ElcO_PASTI!M51/1000,"")</f>
        <v/>
      </c>
      <c r="K27" s="68" t="str">
        <f>IFERROR(ElcO_PASTI!N51/1000,"")</f>
        <v/>
      </c>
      <c r="L27" s="68" t="str">
        <f>IFERROR(ElcO_PASTI!O51/1000,"")</f>
        <v/>
      </c>
      <c r="N27" t="str">
        <f>ElcO_CapBnd!F51</f>
        <v>BE</v>
      </c>
      <c r="O27" t="str">
        <f>ElcO_CapBnd!G51</f>
        <v>CAP_BND</v>
      </c>
      <c r="P27" t="str">
        <f>ElcO_CapBnd!H51</f>
        <v>EEPP_biomass_CCGT</v>
      </c>
      <c r="Q27" s="78" t="s">
        <v>176</v>
      </c>
      <c r="R27" s="68" t="str">
        <f t="shared" si="3"/>
        <v/>
      </c>
      <c r="S27" s="68" t="str">
        <f t="shared" si="4"/>
        <v/>
      </c>
      <c r="T27" s="68" t="str">
        <f t="shared" si="5"/>
        <v/>
      </c>
      <c r="W27" s="68">
        <f>IFERROR(ElcO_CapBnd!I51/1000,"")</f>
        <v>0</v>
      </c>
      <c r="X27" s="68">
        <f>IFERROR(ElcO_CapBnd!J51/1000,"")</f>
        <v>0</v>
      </c>
      <c r="Y27" s="68">
        <f>IFERROR(ElcO_CapBnd!K51/1000,"")</f>
        <v>0</v>
      </c>
      <c r="AA27" s="68">
        <f t="shared" si="1"/>
        <v>0</v>
      </c>
      <c r="AB27" s="68">
        <f t="shared" si="2"/>
        <v>0</v>
      </c>
      <c r="AC27" s="68">
        <f t="shared" si="7"/>
        <v>0</v>
      </c>
    </row>
    <row r="28" spans="2:29">
      <c r="B28" t="str">
        <f>ElcO_PASTI!F52</f>
        <v>BE</v>
      </c>
      <c r="C28" t="str">
        <f>ElcO_PASTI!G52</f>
        <v>PASTI</v>
      </c>
      <c r="D28" t="str">
        <f>ElcO_PASTI!H52</f>
        <v>EEPP_biomass_thermal</v>
      </c>
      <c r="E28" s="78">
        <v>1</v>
      </c>
      <c r="F28" s="68">
        <f>IFERROR(ElcO_PASTI!I52/1000,"")</f>
        <v>3.1283750000000006E-2</v>
      </c>
      <c r="G28" s="68">
        <f>IFERROR(ElcO_PASTI!J52/1000,"")</f>
        <v>3.1283750000000006E-2</v>
      </c>
      <c r="H28" s="68">
        <f>IFERROR(ElcO_PASTI!K52/1000,"")</f>
        <v>3.1283750000000006E-2</v>
      </c>
      <c r="I28" s="68">
        <f>IFERROR(ElcO_PASTI!L52/1000,"")</f>
        <v>3.1283750000000006E-2</v>
      </c>
      <c r="J28" s="68">
        <f>IFERROR(ElcO_PASTI!M52/1000,"")</f>
        <v>0.39770999999999995</v>
      </c>
      <c r="K28" s="68">
        <f>IFERROR(ElcO_PASTI!N52/1000,"")</f>
        <v>1.6285000000000001E-2</v>
      </c>
      <c r="L28" s="68" t="str">
        <f>IFERROR(ElcO_PASTI!O52/1000,"")</f>
        <v/>
      </c>
      <c r="N28" t="str">
        <f>ElcO_CapBnd!F52</f>
        <v>BE</v>
      </c>
      <c r="O28" t="str">
        <f>ElcO_CapBnd!G52</f>
        <v>CAP_BND</v>
      </c>
      <c r="P28" t="str">
        <f>ElcO_CapBnd!H52</f>
        <v>EEPP_biomass_thermal</v>
      </c>
      <c r="Q28" s="78" t="s">
        <v>176</v>
      </c>
      <c r="R28" s="68" t="str">
        <f t="shared" si="3"/>
        <v/>
      </c>
      <c r="S28" s="68" t="str">
        <f t="shared" si="4"/>
        <v/>
      </c>
      <c r="T28" s="68" t="str">
        <f t="shared" si="5"/>
        <v/>
      </c>
      <c r="W28" s="68">
        <f>IFERROR(ElcO_CapBnd!I52/1000,"")</f>
        <v>0.522845</v>
      </c>
      <c r="X28" s="68">
        <f>IFERROR(ElcO_CapBnd!J52/1000,"")</f>
        <v>0.53913</v>
      </c>
      <c r="Y28" s="68">
        <f>IFERROR(ElcO_CapBnd!K52/1000,"")</f>
        <v>0.53913</v>
      </c>
      <c r="AA28" s="68">
        <f t="shared" si="1"/>
        <v>0</v>
      </c>
      <c r="AB28" s="68">
        <f t="shared" si="2"/>
        <v>0</v>
      </c>
      <c r="AC28" s="68">
        <f t="shared" si="7"/>
        <v>0</v>
      </c>
    </row>
    <row r="29" spans="2:29">
      <c r="B29" t="str">
        <f>ElcO_PASTI!F55</f>
        <v>BE</v>
      </c>
      <c r="C29" t="str">
        <f>ElcO_PASTI!G55</f>
        <v>PASTI</v>
      </c>
      <c r="D29" t="str">
        <f>ElcO_PASTI!H55</f>
        <v>EEPP_windON</v>
      </c>
      <c r="E29" s="78">
        <v>1</v>
      </c>
      <c r="F29" s="68" t="str">
        <f>IFERROR(ElcO_PASTI!I55/1000,"")</f>
        <v/>
      </c>
      <c r="G29" s="68" t="str">
        <f>IFERROR(ElcO_PASTI!J55/1000,"")</f>
        <v/>
      </c>
      <c r="H29" s="68" t="str">
        <f>IFERROR(ElcO_PASTI!K55/1000,"")</f>
        <v/>
      </c>
      <c r="I29" s="68">
        <f>IFERROR(ElcO_PASTI!L55/1000,"")</f>
        <v>1.4E-2</v>
      </c>
      <c r="J29" s="68">
        <f>IFERROR(ElcO_PASTI!M55/1000,"")</f>
        <v>0.71509999999999985</v>
      </c>
      <c r="K29" s="68">
        <f>IFERROR(ElcO_PASTI!N55/1000,"")</f>
        <v>0.74980000000000002</v>
      </c>
      <c r="L29" s="68">
        <f>IFERROR(ElcO_PASTI!O55/1000,"")</f>
        <v>0.64234999999999998</v>
      </c>
      <c r="N29" t="str">
        <f>ElcO_CapBnd!F55</f>
        <v>BE</v>
      </c>
      <c r="O29" t="str">
        <f>ElcO_CapBnd!G55</f>
        <v>CAP_BND</v>
      </c>
      <c r="P29" t="str">
        <f>ElcO_CapBnd!H55</f>
        <v>EEPP_windON</v>
      </c>
      <c r="Q29" s="78" t="s">
        <v>176</v>
      </c>
      <c r="R29" s="68">
        <f t="shared" si="3"/>
        <v>0.71699999999999986</v>
      </c>
      <c r="S29" s="68">
        <f t="shared" si="4"/>
        <v>1.4638</v>
      </c>
      <c r="T29" s="68">
        <f t="shared" si="5"/>
        <v>2.10615</v>
      </c>
      <c r="W29" s="68">
        <f>IFERROR(ElcO_CapBnd!I55/1000,"")</f>
        <v>0.71699999999999986</v>
      </c>
      <c r="X29" s="68">
        <f>IFERROR(ElcO_CapBnd!J55/1000,"")</f>
        <v>1.4638</v>
      </c>
      <c r="Y29" s="68">
        <f>IFERROR(ElcO_CapBnd!K55/1000,"")</f>
        <v>2.10615</v>
      </c>
      <c r="AA29" s="68">
        <f t="shared" si="1"/>
        <v>1.21E-2</v>
      </c>
      <c r="AB29" s="68">
        <f t="shared" si="2"/>
        <v>1.5099999999999891E-2</v>
      </c>
      <c r="AC29" s="68">
        <f t="shared" si="7"/>
        <v>1.5099999999999891E-2</v>
      </c>
    </row>
    <row r="30" spans="2:29">
      <c r="B30" t="str">
        <f>ElcO_PASTI!F56</f>
        <v>BE</v>
      </c>
      <c r="C30" t="str">
        <f>ElcO_PASTI!G56</f>
        <v>PASTI</v>
      </c>
      <c r="D30" t="str">
        <f>ElcO_PASTI!H56</f>
        <v>EEPP_windOFF</v>
      </c>
      <c r="E30" s="78">
        <v>1</v>
      </c>
      <c r="F30" s="68" t="str">
        <f>IFERROR(ElcO_PASTI!I56/1000,"")</f>
        <v/>
      </c>
      <c r="G30" s="68" t="str">
        <f>IFERROR(ElcO_PASTI!J56/1000,"")</f>
        <v/>
      </c>
      <c r="H30" s="68" t="str">
        <f>IFERROR(ElcO_PASTI!K56/1000,"")</f>
        <v/>
      </c>
      <c r="I30" s="68" t="str">
        <f>IFERROR(ElcO_PASTI!L56/1000,"")</f>
        <v/>
      </c>
      <c r="J30" s="68">
        <f>IFERROR(ElcO_PASTI!M56/1000,"")</f>
        <v>0.19500000000000001</v>
      </c>
      <c r="K30" s="68">
        <f>IFERROR(ElcO_PASTI!N56/1000,"")</f>
        <v>0.51719999999999999</v>
      </c>
      <c r="L30" s="68">
        <f>IFERROR(ElcO_PASTI!O56/1000,"")</f>
        <v>0.84329999999999994</v>
      </c>
      <c r="N30" t="str">
        <f>ElcO_CapBnd!F56</f>
        <v>BE</v>
      </c>
      <c r="O30" t="str">
        <f>ElcO_CapBnd!G56</f>
        <v>CAP_BND</v>
      </c>
      <c r="P30" t="str">
        <f>ElcO_CapBnd!H56</f>
        <v>EEPP_windOFF</v>
      </c>
      <c r="Q30" s="78" t="s">
        <v>176</v>
      </c>
      <c r="R30" s="68" t="str">
        <f t="shared" si="3"/>
        <v/>
      </c>
      <c r="S30" s="68" t="str">
        <f t="shared" si="4"/>
        <v/>
      </c>
      <c r="T30" s="68" t="str">
        <f t="shared" si="5"/>
        <v/>
      </c>
      <c r="W30" s="68">
        <f>IFERROR(ElcO_CapBnd!I56/1000,"")</f>
        <v>0.19500000000000001</v>
      </c>
      <c r="X30" s="68">
        <f>IFERROR(ElcO_CapBnd!J56/1000,"")</f>
        <v>0.71220000000000006</v>
      </c>
      <c r="Y30" s="68">
        <f>IFERROR(ElcO_CapBnd!K56/1000,"")</f>
        <v>1.5555000000000001</v>
      </c>
      <c r="AA30" s="68">
        <f t="shared" si="1"/>
        <v>0</v>
      </c>
      <c r="AB30" s="68">
        <f t="shared" si="2"/>
        <v>0</v>
      </c>
      <c r="AC30" s="68">
        <f t="shared" si="7"/>
        <v>0</v>
      </c>
    </row>
    <row r="31" spans="2:29">
      <c r="B31" t="str">
        <f>ElcO_PASTI!F57</f>
        <v>BE</v>
      </c>
      <c r="C31" t="str">
        <f>ElcO_PASTI!G57</f>
        <v>PASTI</v>
      </c>
      <c r="D31" t="str">
        <f>ElcO_PASTI!H57</f>
        <v>EEPP_PV</v>
      </c>
      <c r="E31" s="78">
        <v>1</v>
      </c>
      <c r="F31" s="68" t="str">
        <f>IFERROR(ElcO_PASTI!I57/1000,"")</f>
        <v/>
      </c>
      <c r="G31" s="68" t="str">
        <f>IFERROR(ElcO_PASTI!J57/1000,"")</f>
        <v/>
      </c>
      <c r="H31" s="68" t="str">
        <f>IFERROR(ElcO_PASTI!K57/1000,"")</f>
        <v/>
      </c>
      <c r="I31" s="68" t="str">
        <f>IFERROR(ElcO_PASTI!L57/1000,"")</f>
        <v/>
      </c>
      <c r="J31" s="68">
        <f>IFERROR(ElcO_PASTI!M57/1000,"")</f>
        <v>0.90400000000000003</v>
      </c>
      <c r="K31" s="68">
        <f>IFERROR(ElcO_PASTI!N57/1000,"")</f>
        <v>2.218</v>
      </c>
      <c r="L31" s="68">
        <f>IFERROR(ElcO_PASTI!O57/1000,"")</f>
        <v>0.82620000000000005</v>
      </c>
      <c r="N31" t="str">
        <f>ElcO_CapBnd!F57</f>
        <v>BE</v>
      </c>
      <c r="O31" t="str">
        <f>ElcO_CapBnd!G57</f>
        <v>CAP_BND</v>
      </c>
      <c r="P31" t="str">
        <f>ElcO_CapBnd!H57</f>
        <v>EEPP_PV</v>
      </c>
      <c r="Q31" s="78" t="s">
        <v>176</v>
      </c>
      <c r="R31" s="68" t="str">
        <f t="shared" si="3"/>
        <v/>
      </c>
      <c r="S31" s="68" t="str">
        <f t="shared" si="4"/>
        <v/>
      </c>
      <c r="T31" s="68" t="str">
        <f t="shared" si="5"/>
        <v/>
      </c>
      <c r="W31" s="68">
        <f>IFERROR(ElcO_CapBnd!I57/1000,"")</f>
        <v>0.90400000000000003</v>
      </c>
      <c r="X31" s="68">
        <f>IFERROR(ElcO_CapBnd!J57/1000,"")</f>
        <v>3.1219999999999999</v>
      </c>
      <c r="Y31" s="68">
        <f>IFERROR(ElcO_CapBnd!K57/1000,"")</f>
        <v>3.9481999999999999</v>
      </c>
      <c r="AA31" s="68">
        <f t="shared" si="1"/>
        <v>0</v>
      </c>
      <c r="AB31" s="68">
        <f t="shared" si="2"/>
        <v>0</v>
      </c>
      <c r="AC31" s="68">
        <f t="shared" si="7"/>
        <v>0</v>
      </c>
    </row>
    <row r="32" spans="2:29">
      <c r="B32" t="str">
        <f>ElcO_PASTI!F58</f>
        <v>BE</v>
      </c>
      <c r="C32" t="str">
        <f>ElcO_PASTI!G58</f>
        <v>PASTI</v>
      </c>
      <c r="D32" t="str">
        <f>ElcO_PASTI!H58</f>
        <v>EEPP_CSP</v>
      </c>
      <c r="E32" s="78">
        <v>1</v>
      </c>
      <c r="F32" s="68" t="str">
        <f>IFERROR(ElcO_PASTI!I58/1000,"")</f>
        <v/>
      </c>
      <c r="G32" s="68" t="str">
        <f>IFERROR(ElcO_PASTI!J58/1000,"")</f>
        <v/>
      </c>
      <c r="H32" s="68" t="str">
        <f>IFERROR(ElcO_PASTI!K58/1000,"")</f>
        <v/>
      </c>
      <c r="I32" s="68" t="str">
        <f>IFERROR(ElcO_PASTI!L58/1000,"")</f>
        <v/>
      </c>
      <c r="J32" s="68" t="str">
        <f>IFERROR(ElcO_PASTI!M58/1000,"")</f>
        <v/>
      </c>
      <c r="K32" s="68" t="str">
        <f>IFERROR(ElcO_PASTI!N58/1000,"")</f>
        <v/>
      </c>
      <c r="L32" s="68" t="str">
        <f>IFERROR(ElcO_PASTI!O58/1000,"")</f>
        <v/>
      </c>
      <c r="N32" t="str">
        <f>ElcO_CapBnd!F58</f>
        <v>BE</v>
      </c>
      <c r="O32" t="str">
        <f>ElcO_CapBnd!G58</f>
        <v>CAP_BND</v>
      </c>
      <c r="P32" t="str">
        <f>ElcO_CapBnd!H58</f>
        <v>EEPP_CSP</v>
      </c>
      <c r="Q32" s="78" t="s">
        <v>176</v>
      </c>
      <c r="R32" s="68" t="str">
        <f t="shared" si="3"/>
        <v/>
      </c>
      <c r="S32" s="68" t="str">
        <f t="shared" si="4"/>
        <v/>
      </c>
      <c r="T32" s="68" t="str">
        <f t="shared" si="5"/>
        <v/>
      </c>
      <c r="W32" s="68">
        <f>IFERROR(ElcO_CapBnd!I58/1000,"")</f>
        <v>0</v>
      </c>
      <c r="X32" s="68">
        <f>IFERROR(ElcO_CapBnd!J58/1000,"")</f>
        <v>0</v>
      </c>
      <c r="Y32" s="68">
        <f>IFERROR(ElcO_CapBnd!K58/1000,"")</f>
        <v>0</v>
      </c>
      <c r="AA32" s="68">
        <f t="shared" si="1"/>
        <v>0</v>
      </c>
      <c r="AB32" s="68">
        <f t="shared" si="2"/>
        <v>0</v>
      </c>
      <c r="AC32" s="68">
        <f t="shared" si="7"/>
        <v>0</v>
      </c>
    </row>
    <row r="33" spans="2:29">
      <c r="B33" t="str">
        <f>ElcO_PASTI!F59</f>
        <v>BE</v>
      </c>
      <c r="C33" t="str">
        <f>ElcO_PASTI!G59</f>
        <v>PASTI</v>
      </c>
      <c r="D33" t="str">
        <f>ElcO_PASTI!H59</f>
        <v>EEPP_geothermal</v>
      </c>
      <c r="E33" s="78">
        <v>1</v>
      </c>
      <c r="F33" s="68" t="str">
        <f>IFERROR(ElcO_PASTI!I59/1000,"")</f>
        <v/>
      </c>
      <c r="G33" s="68" t="str">
        <f>IFERROR(ElcO_PASTI!J59/1000,"")</f>
        <v/>
      </c>
      <c r="H33" s="68" t="str">
        <f>IFERROR(ElcO_PASTI!K59/1000,"")</f>
        <v/>
      </c>
      <c r="I33" s="68" t="str">
        <f>IFERROR(ElcO_PASTI!L59/1000,"")</f>
        <v/>
      </c>
      <c r="J33" s="68" t="str">
        <f>IFERROR(ElcO_PASTI!M59/1000,"")</f>
        <v/>
      </c>
      <c r="K33" s="68" t="str">
        <f>IFERROR(ElcO_PASTI!N59/1000,"")</f>
        <v/>
      </c>
      <c r="L33" s="68" t="str">
        <f>IFERROR(ElcO_PASTI!O59/1000,"")</f>
        <v/>
      </c>
      <c r="N33" t="str">
        <f>ElcO_CapBnd!F59</f>
        <v>BE</v>
      </c>
      <c r="O33" t="str">
        <f>ElcO_CapBnd!G59</f>
        <v>CAP_BND</v>
      </c>
      <c r="P33" t="str">
        <f>ElcO_CapBnd!H59</f>
        <v>EEPP_geothermal</v>
      </c>
      <c r="Q33" s="78" t="s">
        <v>176</v>
      </c>
      <c r="R33" s="68" t="str">
        <f t="shared" si="3"/>
        <v/>
      </c>
      <c r="S33" s="68" t="str">
        <f t="shared" si="4"/>
        <v/>
      </c>
      <c r="T33" s="68" t="str">
        <f t="shared" si="5"/>
        <v/>
      </c>
      <c r="W33" s="68">
        <f>IFERROR(ElcO_CapBnd!I59/1000,"")</f>
        <v>0</v>
      </c>
      <c r="X33" s="68">
        <f>IFERROR(ElcO_CapBnd!J59/1000,"")</f>
        <v>0</v>
      </c>
      <c r="Y33" s="68">
        <f>IFERROR(ElcO_CapBnd!K59/1000,"")</f>
        <v>0</v>
      </c>
      <c r="AA33" s="68">
        <f t="shared" si="1"/>
        <v>0</v>
      </c>
      <c r="AB33" s="68">
        <f t="shared" si="2"/>
        <v>0</v>
      </c>
      <c r="AC33" s="68">
        <f t="shared" si="7"/>
        <v>0</v>
      </c>
    </row>
    <row r="34" spans="2:29">
      <c r="B34" t="str">
        <f>ElcO_PASTI!F60</f>
        <v>BE</v>
      </c>
      <c r="C34" t="str">
        <f>ElcO_PASTI!G60</f>
        <v>PASTI</v>
      </c>
      <c r="D34" t="str">
        <f>ElcO_PASTI!H60</f>
        <v>EEPP_OCE</v>
      </c>
      <c r="E34" s="78">
        <v>1</v>
      </c>
      <c r="F34" s="68" t="str">
        <f>IFERROR(ElcO_PASTI!I60/1000,"")</f>
        <v/>
      </c>
      <c r="G34" s="68" t="str">
        <f>IFERROR(ElcO_PASTI!J60/1000,"")</f>
        <v/>
      </c>
      <c r="H34" s="68" t="str">
        <f>IFERROR(ElcO_PASTI!K60/1000,"")</f>
        <v/>
      </c>
      <c r="I34" s="68" t="str">
        <f>IFERROR(ElcO_PASTI!L60/1000,"")</f>
        <v/>
      </c>
      <c r="J34" s="68" t="str">
        <f>IFERROR(ElcO_PASTI!M60/1000,"")</f>
        <v/>
      </c>
      <c r="K34" s="68" t="str">
        <f>IFERROR(ElcO_PASTI!N60/1000,"")</f>
        <v/>
      </c>
      <c r="L34" s="68" t="str">
        <f>IFERROR(ElcO_PASTI!O60/1000,"")</f>
        <v/>
      </c>
      <c r="N34" t="str">
        <f>ElcO_CapBnd!F60</f>
        <v>BE</v>
      </c>
      <c r="O34" t="str">
        <f>ElcO_CapBnd!G60</f>
        <v>CAP_BND</v>
      </c>
      <c r="P34" t="str">
        <f>ElcO_CapBnd!H60</f>
        <v>EEPP_OCE</v>
      </c>
      <c r="Q34" s="78" t="s">
        <v>176</v>
      </c>
      <c r="R34" s="68" t="str">
        <f t="shared" si="3"/>
        <v/>
      </c>
      <c r="S34" s="68" t="str">
        <f t="shared" si="4"/>
        <v/>
      </c>
      <c r="T34" s="68" t="str">
        <f t="shared" si="5"/>
        <v/>
      </c>
      <c r="W34" s="68">
        <f>IFERROR(ElcO_CapBnd!I60/1000,"")</f>
        <v>0</v>
      </c>
      <c r="X34" s="68">
        <f>IFERROR(ElcO_CapBnd!J60/1000,"")</f>
        <v>0</v>
      </c>
      <c r="Y34" s="68">
        <f>IFERROR(ElcO_CapBnd!K60/1000,"")</f>
        <v>0</v>
      </c>
      <c r="AA34" s="68">
        <f t="shared" si="1"/>
        <v>0</v>
      </c>
      <c r="AB34" s="68">
        <f t="shared" si="2"/>
        <v>0</v>
      </c>
      <c r="AC34" s="68">
        <f t="shared" si="7"/>
        <v>0</v>
      </c>
    </row>
    <row r="35" spans="2:29">
      <c r="B35" t="str">
        <f>ElcO_PASTI!F61</f>
        <v>BG</v>
      </c>
      <c r="C35" t="str">
        <f>ElcO_PASTI!G61</f>
        <v>PASTI</v>
      </c>
      <c r="D35" t="str">
        <f>ElcO_PASTI!H61</f>
        <v>EEPP_coal_CCGT</v>
      </c>
      <c r="E35" s="78">
        <v>1</v>
      </c>
      <c r="F35" s="68" t="str">
        <f>IFERROR(ElcO_PASTI!I61/1000,"")</f>
        <v/>
      </c>
      <c r="G35" s="68" t="str">
        <f>IFERROR(ElcO_PASTI!J61/1000,"")</f>
        <v/>
      </c>
      <c r="H35" s="68" t="str">
        <f>IFERROR(ElcO_PASTI!K61/1000,"")</f>
        <v/>
      </c>
      <c r="I35" s="68" t="str">
        <f>IFERROR(ElcO_PASTI!L61/1000,"")</f>
        <v/>
      </c>
      <c r="J35" s="68" t="str">
        <f>IFERROR(ElcO_PASTI!M61/1000,"")</f>
        <v/>
      </c>
      <c r="K35" s="68" t="str">
        <f>IFERROR(ElcO_PASTI!N61/1000,"")</f>
        <v/>
      </c>
      <c r="L35" s="68" t="str">
        <f>IFERROR(ElcO_PASTI!O61/1000,"")</f>
        <v/>
      </c>
      <c r="N35" t="str">
        <f>ElcO_CapBnd!F61</f>
        <v>BG</v>
      </c>
      <c r="O35" t="str">
        <f>ElcO_CapBnd!G61</f>
        <v>CAP_BND</v>
      </c>
      <c r="P35" t="str">
        <f>ElcO_CapBnd!H61</f>
        <v>EEPP_coal_CCGT</v>
      </c>
      <c r="Q35" s="78" t="s">
        <v>176</v>
      </c>
      <c r="R35" s="68" t="str">
        <f t="shared" si="3"/>
        <v/>
      </c>
      <c r="S35" s="68" t="str">
        <f t="shared" si="4"/>
        <v/>
      </c>
      <c r="T35" s="68" t="str">
        <f t="shared" si="5"/>
        <v/>
      </c>
      <c r="W35" s="68">
        <f>IFERROR(ElcO_CapBnd!I61/1000,"")</f>
        <v>0</v>
      </c>
      <c r="X35" s="68">
        <f>IFERROR(ElcO_CapBnd!J61/1000,"")</f>
        <v>0</v>
      </c>
      <c r="Y35" s="68">
        <f>IFERROR(ElcO_CapBnd!K61/1000,"")</f>
        <v>0</v>
      </c>
      <c r="AA35" s="68">
        <f t="shared" si="1"/>
        <v>0</v>
      </c>
      <c r="AB35" s="68">
        <f t="shared" si="2"/>
        <v>0</v>
      </c>
      <c r="AC35" s="68">
        <f t="shared" si="7"/>
        <v>0</v>
      </c>
    </row>
    <row r="36" spans="2:29">
      <c r="B36" t="str">
        <f>ElcO_PASTI!F62</f>
        <v>BG</v>
      </c>
      <c r="C36" t="str">
        <f>ElcO_PASTI!G62</f>
        <v>PASTI</v>
      </c>
      <c r="D36" t="str">
        <f>ElcO_PASTI!H62</f>
        <v>EEPP_coal_thermal</v>
      </c>
      <c r="E36" s="78">
        <v>1</v>
      </c>
      <c r="F36" s="68">
        <f>IFERROR(ElcO_PASTI!I62/1000,"")</f>
        <v>0.15284999999999999</v>
      </c>
      <c r="G36" s="68">
        <f>IFERROR(ElcO_PASTI!J62/1000,"")</f>
        <v>0.15284999999999999</v>
      </c>
      <c r="H36" s="68">
        <f>IFERROR(ElcO_PASTI!K62/1000,"")</f>
        <v>0.15284999999999999</v>
      </c>
      <c r="I36" s="68">
        <f>IFERROR(ElcO_PASTI!L62/1000,"")</f>
        <v>0.15284999999999999</v>
      </c>
      <c r="J36" s="68">
        <f>IFERROR(ElcO_PASTI!M62/1000,"")</f>
        <v>3.7999999999999999E-2</v>
      </c>
      <c r="K36" s="68" t="str">
        <f>IFERROR(ElcO_PASTI!N62/1000,"")</f>
        <v/>
      </c>
      <c r="L36" s="68" t="str">
        <f>IFERROR(ElcO_PASTI!O62/1000,"")</f>
        <v/>
      </c>
      <c r="N36" t="str">
        <f>ElcO_CapBnd!F62</f>
        <v>BG</v>
      </c>
      <c r="O36" t="str">
        <f>ElcO_CapBnd!G62</f>
        <v>CAP_BND</v>
      </c>
      <c r="P36" t="str">
        <f>ElcO_CapBnd!H62</f>
        <v>EEPP_coal_thermal</v>
      </c>
      <c r="Q36" s="78" t="s">
        <v>176</v>
      </c>
      <c r="R36" s="68">
        <f t="shared" ref="R36:R99" si="8">IF(AA36&gt;0.01,W36,"")</f>
        <v>0.61339999999999995</v>
      </c>
      <c r="S36" s="68">
        <f t="shared" ref="S36:S99" si="9">IF(AB36&gt;0.01,X36,"")</f>
        <v>0.254</v>
      </c>
      <c r="T36" s="68">
        <f t="shared" ref="T36:T99" si="10">IF(AC36&gt;0.01,Y36,"")</f>
        <v>0.254</v>
      </c>
      <c r="W36" s="68">
        <f>IFERROR(ElcO_CapBnd!I62/1000,"")</f>
        <v>0.61339999999999995</v>
      </c>
      <c r="X36" s="68">
        <f>IFERROR(ElcO_CapBnd!J62/1000,"")</f>
        <v>0.254</v>
      </c>
      <c r="Y36" s="68">
        <f>IFERROR(ElcO_CapBnd!K62/1000,"")</f>
        <v>0.254</v>
      </c>
      <c r="AA36" s="68">
        <f t="shared" si="1"/>
        <v>3.6000000000000032E-2</v>
      </c>
      <c r="AB36" s="68">
        <f t="shared" si="2"/>
        <v>0.39539999999999997</v>
      </c>
      <c r="AC36" s="68">
        <f t="shared" si="7"/>
        <v>0.39539999999999997</v>
      </c>
    </row>
    <row r="37" spans="2:29">
      <c r="B37" t="str">
        <f>ElcO_PASTI!F66</f>
        <v>BG</v>
      </c>
      <c r="C37" t="str">
        <f>ElcO_PASTI!G66</f>
        <v>PASTI</v>
      </c>
      <c r="D37" t="str">
        <f>ElcO_PASTI!H66</f>
        <v>EEPP_lignite_thermal</v>
      </c>
      <c r="E37" s="78">
        <v>1</v>
      </c>
      <c r="F37" s="68">
        <f>IFERROR(ElcO_PASTI!I66/1000,"")</f>
        <v>0.62575000000000003</v>
      </c>
      <c r="G37" s="68">
        <f>IFERROR(ElcO_PASTI!J66/1000,"")</f>
        <v>0.62575000000000003</v>
      </c>
      <c r="H37" s="68">
        <f>IFERROR(ElcO_PASTI!K66/1000,"")</f>
        <v>0.62575000000000003</v>
      </c>
      <c r="I37" s="68">
        <f>IFERROR(ElcO_PASTI!L66/1000,"")</f>
        <v>0.62575000000000003</v>
      </c>
      <c r="J37" s="68">
        <f>IFERROR(ElcO_PASTI!M66/1000,"")</f>
        <v>1.0489999999999999</v>
      </c>
      <c r="K37" s="68">
        <f>IFERROR(ElcO_PASTI!N66/1000,"")</f>
        <v>0.64400000000000002</v>
      </c>
      <c r="L37" s="68" t="str">
        <f>IFERROR(ElcO_PASTI!O66/1000,"")</f>
        <v/>
      </c>
      <c r="N37" t="str">
        <f>ElcO_CapBnd!F66</f>
        <v>BG</v>
      </c>
      <c r="O37" t="str">
        <f>ElcO_CapBnd!G66</f>
        <v>CAP_BND</v>
      </c>
      <c r="P37" t="str">
        <f>ElcO_CapBnd!H66</f>
        <v>EEPP_lignite_thermal</v>
      </c>
      <c r="Q37" s="78" t="s">
        <v>176</v>
      </c>
      <c r="R37" s="68">
        <f t="shared" si="8"/>
        <v>2.7669999999999999</v>
      </c>
      <c r="S37" s="68">
        <f t="shared" si="9"/>
        <v>3.4060000000000001</v>
      </c>
      <c r="T37" s="68">
        <f t="shared" si="10"/>
        <v>2.556</v>
      </c>
      <c r="W37" s="68">
        <f>IFERROR(ElcO_CapBnd!I66/1000,"")</f>
        <v>2.7669999999999999</v>
      </c>
      <c r="X37" s="68">
        <f>IFERROR(ElcO_CapBnd!J66/1000,"")</f>
        <v>3.4060000000000001</v>
      </c>
      <c r="Y37" s="68">
        <f>IFERROR(ElcO_CapBnd!K66/1000,"")</f>
        <v>2.556</v>
      </c>
      <c r="AA37" s="68">
        <f t="shared" si="1"/>
        <v>0.78500000000000014</v>
      </c>
      <c r="AB37" s="68">
        <f t="shared" si="2"/>
        <v>0.78999999999999959</v>
      </c>
      <c r="AC37" s="68">
        <f t="shared" si="7"/>
        <v>1.6399999999999997</v>
      </c>
    </row>
    <row r="38" spans="2:29">
      <c r="B38" t="str">
        <f>ElcO_PASTI!F70</f>
        <v>BG</v>
      </c>
      <c r="C38" t="str">
        <f>ElcO_PASTI!G70</f>
        <v>PASTI</v>
      </c>
      <c r="D38" t="str">
        <f>ElcO_PASTI!H70</f>
        <v>EEPP_naturalgas_CCGT</v>
      </c>
      <c r="E38" s="78">
        <v>1</v>
      </c>
      <c r="F38" s="68" t="str">
        <f>IFERROR(ElcO_PASTI!I70/1000,"")</f>
        <v/>
      </c>
      <c r="G38" s="68" t="str">
        <f>IFERROR(ElcO_PASTI!J70/1000,"")</f>
        <v/>
      </c>
      <c r="H38" s="68" t="str">
        <f>IFERROR(ElcO_PASTI!K70/1000,"")</f>
        <v/>
      </c>
      <c r="I38" s="68" t="str">
        <f>IFERROR(ElcO_PASTI!L70/1000,"")</f>
        <v/>
      </c>
      <c r="J38" s="68" t="str">
        <f>IFERROR(ElcO_PASTI!M70/1000,"")</f>
        <v/>
      </c>
      <c r="K38" s="68" t="str">
        <f>IFERROR(ElcO_PASTI!N70/1000,"")</f>
        <v/>
      </c>
      <c r="L38" s="68" t="str">
        <f>IFERROR(ElcO_PASTI!O70/1000,"")</f>
        <v/>
      </c>
      <c r="N38" t="str">
        <f>ElcO_CapBnd!F70</f>
        <v>BG</v>
      </c>
      <c r="O38" t="str">
        <f>ElcO_CapBnd!G70</f>
        <v>CAP_BND</v>
      </c>
      <c r="P38" t="str">
        <f>ElcO_CapBnd!H70</f>
        <v>EEPP_naturalgas_CCGT</v>
      </c>
      <c r="Q38" s="78" t="s">
        <v>176</v>
      </c>
      <c r="R38" s="68" t="str">
        <f t="shared" si="8"/>
        <v/>
      </c>
      <c r="S38" s="68" t="str">
        <f t="shared" si="9"/>
        <v/>
      </c>
      <c r="T38" s="68" t="str">
        <f t="shared" si="10"/>
        <v/>
      </c>
      <c r="W38" s="68">
        <f>IFERROR(ElcO_CapBnd!I70/1000,"")</f>
        <v>0</v>
      </c>
      <c r="X38" s="68">
        <f>IFERROR(ElcO_CapBnd!J70/1000,"")</f>
        <v>0</v>
      </c>
      <c r="Y38" s="68">
        <f>IFERROR(ElcO_CapBnd!K70/1000,"")</f>
        <v>0</v>
      </c>
      <c r="AA38" s="68">
        <f t="shared" si="1"/>
        <v>0</v>
      </c>
      <c r="AB38" s="68">
        <f t="shared" si="2"/>
        <v>0</v>
      </c>
      <c r="AC38" s="68">
        <f t="shared" si="7"/>
        <v>0</v>
      </c>
    </row>
    <row r="39" spans="2:29">
      <c r="B39" t="str">
        <f>ElcO_PASTI!F71</f>
        <v>BG</v>
      </c>
      <c r="C39" t="str">
        <f>ElcO_PASTI!G71</f>
        <v>PASTI</v>
      </c>
      <c r="D39" t="str">
        <f>ElcO_PASTI!H71</f>
        <v>EEPP_naturalgas_OCGT</v>
      </c>
      <c r="E39" s="78">
        <v>1</v>
      </c>
      <c r="F39" s="68" t="str">
        <f>IFERROR(ElcO_PASTI!I71/1000,"")</f>
        <v/>
      </c>
      <c r="G39" s="68" t="str">
        <f>IFERROR(ElcO_PASTI!J71/1000,"")</f>
        <v/>
      </c>
      <c r="H39" s="68" t="str">
        <f>IFERROR(ElcO_PASTI!K71/1000,"")</f>
        <v/>
      </c>
      <c r="I39" s="68" t="str">
        <f>IFERROR(ElcO_PASTI!L71/1000,"")</f>
        <v/>
      </c>
      <c r="J39" s="68" t="str">
        <f>IFERROR(ElcO_PASTI!M71/1000,"")</f>
        <v/>
      </c>
      <c r="K39" s="68" t="str">
        <f>IFERROR(ElcO_PASTI!N71/1000,"")</f>
        <v/>
      </c>
      <c r="L39" s="68" t="str">
        <f>IFERROR(ElcO_PASTI!O71/1000,"")</f>
        <v/>
      </c>
      <c r="N39" t="str">
        <f>ElcO_CapBnd!F71</f>
        <v>BG</v>
      </c>
      <c r="O39" t="str">
        <f>ElcO_CapBnd!G71</f>
        <v>CAP_BND</v>
      </c>
      <c r="P39" t="str">
        <f>ElcO_CapBnd!H71</f>
        <v>EEPP_naturalgas_OCGT</v>
      </c>
      <c r="Q39" s="78" t="s">
        <v>176</v>
      </c>
      <c r="R39" s="68" t="str">
        <f t="shared" si="8"/>
        <v/>
      </c>
      <c r="S39" s="68" t="str">
        <f t="shared" si="9"/>
        <v/>
      </c>
      <c r="T39" s="68" t="str">
        <f t="shared" si="10"/>
        <v/>
      </c>
      <c r="W39" s="68">
        <f>IFERROR(ElcO_CapBnd!I71/1000,"")</f>
        <v>0</v>
      </c>
      <c r="X39" s="68">
        <f>IFERROR(ElcO_CapBnd!J71/1000,"")</f>
        <v>0</v>
      </c>
      <c r="Y39" s="68">
        <f>IFERROR(ElcO_CapBnd!K71/1000,"")</f>
        <v>0</v>
      </c>
      <c r="AA39" s="68">
        <f t="shared" si="1"/>
        <v>0</v>
      </c>
      <c r="AB39" s="68">
        <f t="shared" si="2"/>
        <v>0</v>
      </c>
      <c r="AC39" s="68">
        <f t="shared" si="7"/>
        <v>0</v>
      </c>
    </row>
    <row r="40" spans="2:29">
      <c r="B40" t="str">
        <f>ElcO_PASTI!F72</f>
        <v>BG</v>
      </c>
      <c r="C40" t="str">
        <f>ElcO_PASTI!G72</f>
        <v>PASTI</v>
      </c>
      <c r="D40" t="str">
        <f>ElcO_PASTI!H72</f>
        <v>EEPP_naturalgas_thermal</v>
      </c>
      <c r="E40" s="78">
        <v>1</v>
      </c>
      <c r="F40" s="68">
        <f>IFERROR(ElcO_PASTI!I72/1000,"")</f>
        <v>1.3625E-2</v>
      </c>
      <c r="G40" s="68">
        <f>IFERROR(ElcO_PASTI!J72/1000,"")</f>
        <v>1.3625E-2</v>
      </c>
      <c r="H40" s="68">
        <f>IFERROR(ElcO_PASTI!K72/1000,"")</f>
        <v>1.3625E-2</v>
      </c>
      <c r="I40" s="68">
        <f>IFERROR(ElcO_PASTI!L72/1000,"")</f>
        <v>1.3625E-2</v>
      </c>
      <c r="J40" s="68" t="str">
        <f>IFERROR(ElcO_PASTI!M72/1000,"")</f>
        <v/>
      </c>
      <c r="K40" s="68" t="str">
        <f>IFERROR(ElcO_PASTI!N72/1000,"")</f>
        <v/>
      </c>
      <c r="L40" s="68" t="str">
        <f>IFERROR(ElcO_PASTI!O72/1000,"")</f>
        <v/>
      </c>
      <c r="N40" t="str">
        <f>ElcO_CapBnd!F72</f>
        <v>BG</v>
      </c>
      <c r="O40" t="str">
        <f>ElcO_CapBnd!G72</f>
        <v>CAP_BND</v>
      </c>
      <c r="P40" t="str">
        <f>ElcO_CapBnd!H72</f>
        <v>EEPP_naturalgas_thermal</v>
      </c>
      <c r="Q40" s="78" t="s">
        <v>176</v>
      </c>
      <c r="R40" s="68">
        <f t="shared" si="8"/>
        <v>2.7E-2</v>
      </c>
      <c r="S40" s="68">
        <f t="shared" si="9"/>
        <v>2.7E-2</v>
      </c>
      <c r="T40" s="68">
        <f t="shared" si="10"/>
        <v>2.7E-2</v>
      </c>
      <c r="W40" s="68">
        <f>IFERROR(ElcO_CapBnd!I72/1000,"")</f>
        <v>2.7E-2</v>
      </c>
      <c r="X40" s="68">
        <f>IFERROR(ElcO_CapBnd!J72/1000,"")</f>
        <v>2.7E-2</v>
      </c>
      <c r="Y40" s="68">
        <f>IFERROR(ElcO_CapBnd!K72/1000,"")</f>
        <v>2.7E-2</v>
      </c>
      <c r="AA40" s="68">
        <f t="shared" si="1"/>
        <v>2.75E-2</v>
      </c>
      <c r="AB40" s="68">
        <f t="shared" si="2"/>
        <v>2.75E-2</v>
      </c>
      <c r="AC40" s="68">
        <f t="shared" si="7"/>
        <v>2.75E-2</v>
      </c>
    </row>
    <row r="41" spans="2:29">
      <c r="B41" t="str">
        <f>ElcO_PASTI!F76</f>
        <v>BG</v>
      </c>
      <c r="C41" t="str">
        <f>ElcO_PASTI!G76</f>
        <v>PASTI</v>
      </c>
      <c r="D41" t="str">
        <f>ElcO_PASTI!H76</f>
        <v>EEPP_LFO_thermal</v>
      </c>
      <c r="E41" s="78">
        <v>1</v>
      </c>
      <c r="F41" s="68">
        <f>IFERROR(ElcO_PASTI!I76/1000,"")</f>
        <v>1.3500000000000001E-3</v>
      </c>
      <c r="G41" s="68">
        <f>IFERROR(ElcO_PASTI!J76/1000,"")</f>
        <v>1.3500000000000001E-3</v>
      </c>
      <c r="H41" s="68">
        <f>IFERROR(ElcO_PASTI!K76/1000,"")</f>
        <v>1.3500000000000001E-3</v>
      </c>
      <c r="I41" s="68">
        <f>IFERROR(ElcO_PASTI!L76/1000,"")</f>
        <v>1.3500000000000001E-3</v>
      </c>
      <c r="J41" s="68">
        <f>IFERROR(ElcO_PASTI!M76/1000,"")</f>
        <v>6.7000000000000004E-2</v>
      </c>
      <c r="K41" s="68" t="str">
        <f>IFERROR(ElcO_PASTI!N76/1000,"")</f>
        <v/>
      </c>
      <c r="L41" s="68" t="str">
        <f>IFERROR(ElcO_PASTI!O76/1000,"")</f>
        <v/>
      </c>
      <c r="N41" t="str">
        <f>ElcO_CapBnd!F76</f>
        <v>BG</v>
      </c>
      <c r="O41" t="str">
        <f>ElcO_CapBnd!G76</f>
        <v>CAP_BND</v>
      </c>
      <c r="P41" t="str">
        <f>ElcO_CapBnd!H76</f>
        <v>EEPP_LFO_thermal</v>
      </c>
      <c r="Q41" s="78" t="s">
        <v>176</v>
      </c>
      <c r="R41" s="68" t="str">
        <f t="shared" si="8"/>
        <v/>
      </c>
      <c r="S41" s="68" t="str">
        <f t="shared" si="9"/>
        <v/>
      </c>
      <c r="T41" s="68" t="str">
        <f t="shared" si="10"/>
        <v/>
      </c>
      <c r="W41" s="68">
        <f>IFERROR(ElcO_CapBnd!I76/1000,"")</f>
        <v>7.2400000000000006E-2</v>
      </c>
      <c r="X41" s="68">
        <f>IFERROR(ElcO_CapBnd!J76/1000,"")</f>
        <v>6.7000000000000004E-2</v>
      </c>
      <c r="Y41" s="68">
        <f>IFERROR(ElcO_CapBnd!K76/1000,"")</f>
        <v>6.7000000000000004E-2</v>
      </c>
      <c r="AA41" s="68">
        <f t="shared" si="1"/>
        <v>0</v>
      </c>
      <c r="AB41" s="68">
        <f t="shared" si="2"/>
        <v>5.400000000000002E-3</v>
      </c>
      <c r="AC41" s="68">
        <f t="shared" si="7"/>
        <v>5.400000000000002E-3</v>
      </c>
    </row>
    <row r="42" spans="2:29">
      <c r="B42" t="str">
        <f>ElcO_PASTI!F77</f>
        <v>BG</v>
      </c>
      <c r="C42" t="str">
        <f>ElcO_PASTI!G77</f>
        <v>PASTI</v>
      </c>
      <c r="D42" t="str">
        <f>ElcO_PASTI!H77</f>
        <v>EEPP_HFO_thermal</v>
      </c>
      <c r="E42" s="78">
        <v>1</v>
      </c>
      <c r="F42" s="68">
        <f>IFERROR(ElcO_PASTI!I77/1000,"")</f>
        <v>9.4999999999999998E-3</v>
      </c>
      <c r="G42" s="68">
        <f>IFERROR(ElcO_PASTI!J77/1000,"")</f>
        <v>9.4999999999999998E-3</v>
      </c>
      <c r="H42" s="68">
        <f>IFERROR(ElcO_PASTI!K77/1000,"")</f>
        <v>9.4999999999999998E-3</v>
      </c>
      <c r="I42" s="68">
        <f>IFERROR(ElcO_PASTI!L77/1000,"")</f>
        <v>9.4999999999999998E-3</v>
      </c>
      <c r="J42" s="68" t="str">
        <f>IFERROR(ElcO_PASTI!M77/1000,"")</f>
        <v/>
      </c>
      <c r="K42" s="68" t="str">
        <f>IFERROR(ElcO_PASTI!N77/1000,"")</f>
        <v/>
      </c>
      <c r="L42" s="68" t="str">
        <f>IFERROR(ElcO_PASTI!O77/1000,"")</f>
        <v/>
      </c>
      <c r="N42" t="str">
        <f>ElcO_CapBnd!F77</f>
        <v>BG</v>
      </c>
      <c r="O42" t="str">
        <f>ElcO_CapBnd!G77</f>
        <v>CAP_BND</v>
      </c>
      <c r="P42" t="str">
        <f>ElcO_CapBnd!H77</f>
        <v>EEPP_HFO_thermal</v>
      </c>
      <c r="Q42" s="78" t="s">
        <v>176</v>
      </c>
      <c r="R42" s="68" t="str">
        <f t="shared" si="8"/>
        <v/>
      </c>
      <c r="S42" s="68" t="str">
        <f t="shared" si="9"/>
        <v/>
      </c>
      <c r="T42" s="68">
        <f t="shared" si="10"/>
        <v>0</v>
      </c>
      <c r="W42" s="68">
        <f>IFERROR(ElcO_CapBnd!I77/1000,"")</f>
        <v>3.7999999999999999E-2</v>
      </c>
      <c r="X42" s="68">
        <f>IFERROR(ElcO_CapBnd!J77/1000,"")</f>
        <v>3.7999999999999999E-2</v>
      </c>
      <c r="Y42" s="68">
        <f>IFERROR(ElcO_CapBnd!K77/1000,"")</f>
        <v>0</v>
      </c>
      <c r="AA42" s="68">
        <f t="shared" si="1"/>
        <v>0</v>
      </c>
      <c r="AB42" s="68">
        <f t="shared" si="2"/>
        <v>0</v>
      </c>
      <c r="AC42" s="68">
        <f t="shared" si="7"/>
        <v>3.7999999999999999E-2</v>
      </c>
    </row>
    <row r="43" spans="2:29">
      <c r="B43" t="str">
        <f>ElcO_PASTI!F78</f>
        <v>BG</v>
      </c>
      <c r="C43" t="str">
        <f>ElcO_PASTI!G78</f>
        <v>PASTI</v>
      </c>
      <c r="D43" t="str">
        <f>ElcO_PASTI!H78</f>
        <v>EEPP_biomass_CCGT</v>
      </c>
      <c r="E43" s="78">
        <v>1</v>
      </c>
      <c r="F43" s="68" t="str">
        <f>IFERROR(ElcO_PASTI!I78/1000,"")</f>
        <v/>
      </c>
      <c r="G43" s="68" t="str">
        <f>IFERROR(ElcO_PASTI!J78/1000,"")</f>
        <v/>
      </c>
      <c r="H43" s="68" t="str">
        <f>IFERROR(ElcO_PASTI!K78/1000,"")</f>
        <v/>
      </c>
      <c r="I43" s="68" t="str">
        <f>IFERROR(ElcO_PASTI!L78/1000,"")</f>
        <v/>
      </c>
      <c r="J43" s="68" t="str">
        <f>IFERROR(ElcO_PASTI!M78/1000,"")</f>
        <v/>
      </c>
      <c r="K43" s="68" t="str">
        <f>IFERROR(ElcO_PASTI!N78/1000,"")</f>
        <v/>
      </c>
      <c r="L43" s="68" t="str">
        <f>IFERROR(ElcO_PASTI!O78/1000,"")</f>
        <v/>
      </c>
      <c r="N43" t="str">
        <f>ElcO_CapBnd!F78</f>
        <v>BG</v>
      </c>
      <c r="O43" t="str">
        <f>ElcO_CapBnd!G78</f>
        <v>CAP_BND</v>
      </c>
      <c r="P43" t="str">
        <f>ElcO_CapBnd!H78</f>
        <v>EEPP_biomass_CCGT</v>
      </c>
      <c r="Q43" s="78" t="s">
        <v>176</v>
      </c>
      <c r="R43" s="68" t="str">
        <f t="shared" si="8"/>
        <v/>
      </c>
      <c r="S43" s="68" t="str">
        <f t="shared" si="9"/>
        <v/>
      </c>
      <c r="T43" s="68" t="str">
        <f t="shared" si="10"/>
        <v/>
      </c>
      <c r="W43" s="68">
        <f>IFERROR(ElcO_CapBnd!I78/1000,"")</f>
        <v>0</v>
      </c>
      <c r="X43" s="68">
        <f>IFERROR(ElcO_CapBnd!J78/1000,"")</f>
        <v>0</v>
      </c>
      <c r="Y43" s="68">
        <f>IFERROR(ElcO_CapBnd!K78/1000,"")</f>
        <v>0</v>
      </c>
      <c r="AA43" s="68">
        <f t="shared" si="1"/>
        <v>0</v>
      </c>
      <c r="AB43" s="68">
        <f t="shared" si="2"/>
        <v>0</v>
      </c>
      <c r="AC43" s="68">
        <f t="shared" si="7"/>
        <v>0</v>
      </c>
    </row>
    <row r="44" spans="2:29">
      <c r="B44" t="str">
        <f>ElcO_PASTI!F79</f>
        <v>BG</v>
      </c>
      <c r="C44" t="str">
        <f>ElcO_PASTI!G79</f>
        <v>PASTI</v>
      </c>
      <c r="D44" t="str">
        <f>ElcO_PASTI!H79</f>
        <v>EEPP_biomass_thermal</v>
      </c>
      <c r="E44" s="78">
        <v>1</v>
      </c>
      <c r="F44" s="68" t="str">
        <f>IFERROR(ElcO_PASTI!I79/1000,"")</f>
        <v/>
      </c>
      <c r="G44" s="68" t="str">
        <f>IFERROR(ElcO_PASTI!J79/1000,"")</f>
        <v/>
      </c>
      <c r="H44" s="68" t="str">
        <f>IFERROR(ElcO_PASTI!K79/1000,"")</f>
        <v/>
      </c>
      <c r="I44" s="68" t="str">
        <f>IFERROR(ElcO_PASTI!L79/1000,"")</f>
        <v/>
      </c>
      <c r="J44" s="68" t="str">
        <f>IFERROR(ElcO_PASTI!M79/1000,"")</f>
        <v/>
      </c>
      <c r="K44" s="68" t="str">
        <f>IFERROR(ElcO_PASTI!N79/1000,"")</f>
        <v/>
      </c>
      <c r="L44" s="68" t="str">
        <f>IFERROR(ElcO_PASTI!O79/1000,"")</f>
        <v/>
      </c>
      <c r="N44" t="str">
        <f>ElcO_CapBnd!F79</f>
        <v>BG</v>
      </c>
      <c r="O44" t="str">
        <f>ElcO_CapBnd!G79</f>
        <v>CAP_BND</v>
      </c>
      <c r="P44" t="str">
        <f>ElcO_CapBnd!H79</f>
        <v>EEPP_biomass_thermal</v>
      </c>
      <c r="Q44" s="78" t="s">
        <v>176</v>
      </c>
      <c r="R44" s="68" t="str">
        <f t="shared" si="8"/>
        <v/>
      </c>
      <c r="S44" s="68" t="str">
        <f t="shared" si="9"/>
        <v/>
      </c>
      <c r="T44" s="68" t="str">
        <f t="shared" si="10"/>
        <v/>
      </c>
      <c r="W44" s="68">
        <f>IFERROR(ElcO_CapBnd!I79/1000,"")</f>
        <v>0</v>
      </c>
      <c r="X44" s="68">
        <f>IFERROR(ElcO_CapBnd!J79/1000,"")</f>
        <v>0</v>
      </c>
      <c r="Y44" s="68">
        <f>IFERROR(ElcO_CapBnd!K79/1000,"")</f>
        <v>0</v>
      </c>
      <c r="AA44" s="68">
        <f t="shared" si="1"/>
        <v>0</v>
      </c>
      <c r="AB44" s="68">
        <f t="shared" si="2"/>
        <v>0</v>
      </c>
      <c r="AC44" s="68">
        <f t="shared" si="7"/>
        <v>0</v>
      </c>
    </row>
    <row r="45" spans="2:29">
      <c r="B45" t="str">
        <f>ElcO_PASTI!F82</f>
        <v>BG</v>
      </c>
      <c r="C45" t="str">
        <f>ElcO_PASTI!G82</f>
        <v>PASTI</v>
      </c>
      <c r="D45" t="str">
        <f>ElcO_PASTI!H82</f>
        <v>EEPP_windON</v>
      </c>
      <c r="E45" s="78">
        <v>1</v>
      </c>
      <c r="F45" s="68" t="str">
        <f>IFERROR(ElcO_PASTI!I82/1000,"")</f>
        <v/>
      </c>
      <c r="G45" s="68" t="str">
        <f>IFERROR(ElcO_PASTI!J82/1000,"")</f>
        <v/>
      </c>
      <c r="H45" s="68" t="str">
        <f>IFERROR(ElcO_PASTI!K82/1000,"")</f>
        <v/>
      </c>
      <c r="I45" s="68" t="str">
        <f>IFERROR(ElcO_PASTI!L82/1000,"")</f>
        <v/>
      </c>
      <c r="J45" s="68">
        <f>IFERROR(ElcO_PASTI!M82/1000,"")</f>
        <v>0.48799999999999999</v>
      </c>
      <c r="K45" s="68">
        <f>IFERROR(ElcO_PASTI!N82/1000,"")</f>
        <v>0.21099999999999997</v>
      </c>
      <c r="L45" s="68">
        <f>IFERROR(ElcO_PASTI!O82/1000,"")</f>
        <v>3.8731000000000002E-2</v>
      </c>
      <c r="N45" t="str">
        <f>ElcO_CapBnd!F82</f>
        <v>BG</v>
      </c>
      <c r="O45" t="str">
        <f>ElcO_CapBnd!G82</f>
        <v>CAP_BND</v>
      </c>
      <c r="P45" t="str">
        <f>ElcO_CapBnd!H82</f>
        <v>EEPP_windON</v>
      </c>
      <c r="Q45" s="78" t="s">
        <v>176</v>
      </c>
      <c r="R45" s="68" t="str">
        <f t="shared" si="8"/>
        <v/>
      </c>
      <c r="S45" s="68" t="str">
        <f t="shared" si="9"/>
        <v/>
      </c>
      <c r="T45" s="68" t="str">
        <f t="shared" si="10"/>
        <v/>
      </c>
      <c r="W45" s="68">
        <f>IFERROR(ElcO_CapBnd!I82/1000,"")</f>
        <v>0.48799999999999999</v>
      </c>
      <c r="X45" s="68">
        <f>IFERROR(ElcO_CapBnd!J82/1000,"")</f>
        <v>0.69899999999999995</v>
      </c>
      <c r="Y45" s="68">
        <f>IFERROR(ElcO_CapBnd!K82/1000,"")</f>
        <v>0.73773100000000003</v>
      </c>
      <c r="AA45" s="68">
        <f t="shared" si="1"/>
        <v>0</v>
      </c>
      <c r="AB45" s="68">
        <f t="shared" si="2"/>
        <v>0</v>
      </c>
      <c r="AC45" s="68">
        <f t="shared" si="7"/>
        <v>0</v>
      </c>
    </row>
    <row r="46" spans="2:29">
      <c r="B46" t="str">
        <f>ElcO_PASTI!F83</f>
        <v>BG</v>
      </c>
      <c r="C46" t="str">
        <f>ElcO_PASTI!G83</f>
        <v>PASTI</v>
      </c>
      <c r="D46" t="str">
        <f>ElcO_PASTI!H83</f>
        <v>EEPP_windOFF</v>
      </c>
      <c r="E46" s="78">
        <v>1</v>
      </c>
      <c r="F46" s="68" t="str">
        <f>IFERROR(ElcO_PASTI!I83/1000,"")</f>
        <v/>
      </c>
      <c r="G46" s="68" t="str">
        <f>IFERROR(ElcO_PASTI!J83/1000,"")</f>
        <v/>
      </c>
      <c r="H46" s="68" t="str">
        <f>IFERROR(ElcO_PASTI!K83/1000,"")</f>
        <v/>
      </c>
      <c r="I46" s="68" t="str">
        <f>IFERROR(ElcO_PASTI!L83/1000,"")</f>
        <v/>
      </c>
      <c r="J46" s="68" t="str">
        <f>IFERROR(ElcO_PASTI!M83/1000,"")</f>
        <v/>
      </c>
      <c r="K46" s="68" t="str">
        <f>IFERROR(ElcO_PASTI!N83/1000,"")</f>
        <v/>
      </c>
      <c r="L46" s="68" t="str">
        <f>IFERROR(ElcO_PASTI!O83/1000,"")</f>
        <v/>
      </c>
      <c r="N46" t="str">
        <f>ElcO_CapBnd!F83</f>
        <v>BG</v>
      </c>
      <c r="O46" t="str">
        <f>ElcO_CapBnd!G83</f>
        <v>CAP_BND</v>
      </c>
      <c r="P46" t="str">
        <f>ElcO_CapBnd!H83</f>
        <v>EEPP_windOFF</v>
      </c>
      <c r="Q46" s="78" t="s">
        <v>176</v>
      </c>
      <c r="R46" s="68" t="str">
        <f t="shared" si="8"/>
        <v/>
      </c>
      <c r="S46" s="68" t="str">
        <f t="shared" si="9"/>
        <v/>
      </c>
      <c r="T46" s="68" t="str">
        <f t="shared" si="10"/>
        <v/>
      </c>
      <c r="W46" s="68">
        <f>IFERROR(ElcO_CapBnd!I83/1000,"")</f>
        <v>0</v>
      </c>
      <c r="X46" s="68">
        <f>IFERROR(ElcO_CapBnd!J83/1000,"")</f>
        <v>0</v>
      </c>
      <c r="Y46" s="68">
        <f>IFERROR(ElcO_CapBnd!K83/1000,"")</f>
        <v>0</v>
      </c>
      <c r="AA46" s="68">
        <f t="shared" si="1"/>
        <v>0</v>
      </c>
      <c r="AB46" s="68">
        <f t="shared" si="2"/>
        <v>0</v>
      </c>
      <c r="AC46" s="68">
        <f t="shared" si="7"/>
        <v>0</v>
      </c>
    </row>
    <row r="47" spans="2:29">
      <c r="B47" t="str">
        <f>ElcO_PASTI!F84</f>
        <v>BG</v>
      </c>
      <c r="C47" t="str">
        <f>ElcO_PASTI!G84</f>
        <v>PASTI</v>
      </c>
      <c r="D47" t="str">
        <f>ElcO_PASTI!H84</f>
        <v>EEPP_PV</v>
      </c>
      <c r="E47" s="78">
        <v>1</v>
      </c>
      <c r="F47" s="68" t="str">
        <f>IFERROR(ElcO_PASTI!I84/1000,"")</f>
        <v/>
      </c>
      <c r="G47" s="68" t="str">
        <f>IFERROR(ElcO_PASTI!J84/1000,"")</f>
        <v/>
      </c>
      <c r="H47" s="68" t="str">
        <f>IFERROR(ElcO_PASTI!K84/1000,"")</f>
        <v/>
      </c>
      <c r="I47" s="68" t="str">
        <f>IFERROR(ElcO_PASTI!L84/1000,"")</f>
        <v/>
      </c>
      <c r="J47" s="68">
        <f>IFERROR(ElcO_PASTI!M84/1000,"")</f>
        <v>2.5000000000000001E-2</v>
      </c>
      <c r="K47" s="68">
        <f>IFERROR(ElcO_PASTI!N84/1000,"")</f>
        <v>1.004</v>
      </c>
      <c r="L47" s="68">
        <f>Y47-SUM(I47:K47)</f>
        <v>2.3000000000000131E-2</v>
      </c>
      <c r="N47" t="str">
        <f>ElcO_CapBnd!F84</f>
        <v>BG</v>
      </c>
      <c r="O47" t="str">
        <f>ElcO_CapBnd!G84</f>
        <v>CAP_BND</v>
      </c>
      <c r="P47" t="str">
        <f>ElcO_CapBnd!H84</f>
        <v>EEPP_PV</v>
      </c>
      <c r="Q47" s="78" t="s">
        <v>176</v>
      </c>
      <c r="R47" s="68" t="str">
        <f t="shared" si="8"/>
        <v/>
      </c>
      <c r="S47" s="68" t="str">
        <f t="shared" si="9"/>
        <v/>
      </c>
      <c r="T47" s="68" t="str">
        <f t="shared" si="10"/>
        <v/>
      </c>
      <c r="W47" s="68">
        <f>IFERROR(ElcO_CapBnd!I84/1000,"")</f>
        <v>2.5000000000000001E-2</v>
      </c>
      <c r="X47" s="68">
        <f>IFERROR(ElcO_CapBnd!J84/1000,"")</f>
        <v>1.0289999999999999</v>
      </c>
      <c r="Y47" s="68">
        <f>VLOOKUP(N47,'ENTSO-E Stat Factsheet 2018'!$B$2:$Z$37,22,FALSE)/1000</f>
        <v>1.052</v>
      </c>
      <c r="AA47" s="68">
        <f t="shared" si="1"/>
        <v>0</v>
      </c>
      <c r="AB47" s="68">
        <f t="shared" si="2"/>
        <v>0</v>
      </c>
      <c r="AC47" s="68">
        <f t="shared" si="7"/>
        <v>0</v>
      </c>
    </row>
    <row r="48" spans="2:29">
      <c r="B48" t="str">
        <f>ElcO_PASTI!F85</f>
        <v>BG</v>
      </c>
      <c r="C48" t="str">
        <f>ElcO_PASTI!G85</f>
        <v>PASTI</v>
      </c>
      <c r="D48" t="str">
        <f>ElcO_PASTI!H85</f>
        <v>EEPP_CSP</v>
      </c>
      <c r="E48" s="78">
        <v>1</v>
      </c>
      <c r="F48" s="68" t="str">
        <f>IFERROR(ElcO_PASTI!I85/1000,"")</f>
        <v/>
      </c>
      <c r="G48" s="68" t="str">
        <f>IFERROR(ElcO_PASTI!J85/1000,"")</f>
        <v/>
      </c>
      <c r="H48" s="68" t="str">
        <f>IFERROR(ElcO_PASTI!K85/1000,"")</f>
        <v/>
      </c>
      <c r="I48" s="68" t="str">
        <f>IFERROR(ElcO_PASTI!L85/1000,"")</f>
        <v/>
      </c>
      <c r="J48" s="68" t="str">
        <f>IFERROR(ElcO_PASTI!M85/1000,"")</f>
        <v/>
      </c>
      <c r="K48" s="68" t="str">
        <f>IFERROR(ElcO_PASTI!N85/1000,"")</f>
        <v/>
      </c>
      <c r="L48" s="68" t="str">
        <f>IFERROR(ElcO_PASTI!O85/1000,"")</f>
        <v/>
      </c>
      <c r="N48" t="str">
        <f>ElcO_CapBnd!F85</f>
        <v>BG</v>
      </c>
      <c r="O48" t="str">
        <f>ElcO_CapBnd!G85</f>
        <v>CAP_BND</v>
      </c>
      <c r="P48" t="str">
        <f>ElcO_CapBnd!H85</f>
        <v>EEPP_CSP</v>
      </c>
      <c r="Q48" s="78" t="s">
        <v>176</v>
      </c>
      <c r="R48" s="68" t="str">
        <f t="shared" si="8"/>
        <v/>
      </c>
      <c r="S48" s="68" t="str">
        <f t="shared" si="9"/>
        <v/>
      </c>
      <c r="T48" s="68" t="str">
        <f t="shared" si="10"/>
        <v/>
      </c>
      <c r="W48" s="68">
        <f>IFERROR(ElcO_CapBnd!I85/1000,"")</f>
        <v>0</v>
      </c>
      <c r="X48" s="68">
        <f>IFERROR(ElcO_CapBnd!J85/1000,"")</f>
        <v>0</v>
      </c>
      <c r="Y48" s="68">
        <f>IFERROR(ElcO_CapBnd!K85/1000,"")</f>
        <v>0</v>
      </c>
      <c r="AA48" s="68">
        <f t="shared" si="1"/>
        <v>0</v>
      </c>
      <c r="AB48" s="68">
        <f t="shared" si="2"/>
        <v>0</v>
      </c>
      <c r="AC48" s="68">
        <f t="shared" si="7"/>
        <v>0</v>
      </c>
    </row>
    <row r="49" spans="2:29">
      <c r="B49" t="str">
        <f>ElcO_PASTI!F86</f>
        <v>BG</v>
      </c>
      <c r="C49" t="str">
        <f>ElcO_PASTI!G86</f>
        <v>PASTI</v>
      </c>
      <c r="D49" t="str">
        <f>ElcO_PASTI!H86</f>
        <v>EEPP_geothermal</v>
      </c>
      <c r="E49" s="78">
        <v>1</v>
      </c>
      <c r="F49" s="68" t="str">
        <f>IFERROR(ElcO_PASTI!I86/1000,"")</f>
        <v/>
      </c>
      <c r="G49" s="68" t="str">
        <f>IFERROR(ElcO_PASTI!J86/1000,"")</f>
        <v/>
      </c>
      <c r="H49" s="68" t="str">
        <f>IFERROR(ElcO_PASTI!K86/1000,"")</f>
        <v/>
      </c>
      <c r="I49" s="68" t="str">
        <f>IFERROR(ElcO_PASTI!L86/1000,"")</f>
        <v/>
      </c>
      <c r="J49" s="68" t="str">
        <f>IFERROR(ElcO_PASTI!M86/1000,"")</f>
        <v/>
      </c>
      <c r="K49" s="68" t="str">
        <f>IFERROR(ElcO_PASTI!N86/1000,"")</f>
        <v/>
      </c>
      <c r="L49" s="68" t="str">
        <f>IFERROR(ElcO_PASTI!O86/1000,"")</f>
        <v/>
      </c>
      <c r="N49" t="str">
        <f>ElcO_CapBnd!F86</f>
        <v>BG</v>
      </c>
      <c r="O49" t="str">
        <f>ElcO_CapBnd!G86</f>
        <v>CAP_BND</v>
      </c>
      <c r="P49" t="str">
        <f>ElcO_CapBnd!H86</f>
        <v>EEPP_geothermal</v>
      </c>
      <c r="Q49" s="78" t="s">
        <v>176</v>
      </c>
      <c r="R49" s="68" t="str">
        <f t="shared" si="8"/>
        <v/>
      </c>
      <c r="S49" s="68" t="str">
        <f t="shared" si="9"/>
        <v/>
      </c>
      <c r="T49" s="68" t="str">
        <f t="shared" si="10"/>
        <v/>
      </c>
      <c r="W49" s="68">
        <f>IFERROR(ElcO_CapBnd!I86/1000,"")</f>
        <v>0</v>
      </c>
      <c r="X49" s="68">
        <f>IFERROR(ElcO_CapBnd!J86/1000,"")</f>
        <v>0</v>
      </c>
      <c r="Y49" s="68">
        <f>IFERROR(ElcO_CapBnd!K86/1000,"")</f>
        <v>0</v>
      </c>
      <c r="AA49" s="68">
        <f t="shared" si="1"/>
        <v>0</v>
      </c>
      <c r="AB49" s="68">
        <f t="shared" si="2"/>
        <v>0</v>
      </c>
      <c r="AC49" s="68">
        <f t="shared" si="7"/>
        <v>0</v>
      </c>
    </row>
    <row r="50" spans="2:29">
      <c r="B50" t="str">
        <f>ElcO_PASTI!F87</f>
        <v>BG</v>
      </c>
      <c r="C50" t="str">
        <f>ElcO_PASTI!G87</f>
        <v>PASTI</v>
      </c>
      <c r="D50" t="str">
        <f>ElcO_PASTI!H87</f>
        <v>EEPP_OCE</v>
      </c>
      <c r="E50" s="78">
        <v>1</v>
      </c>
      <c r="F50" s="68" t="str">
        <f>IFERROR(ElcO_PASTI!I87/1000,"")</f>
        <v/>
      </c>
      <c r="G50" s="68" t="str">
        <f>IFERROR(ElcO_PASTI!J87/1000,"")</f>
        <v/>
      </c>
      <c r="H50" s="68" t="str">
        <f>IFERROR(ElcO_PASTI!K87/1000,"")</f>
        <v/>
      </c>
      <c r="I50" s="68" t="str">
        <f>IFERROR(ElcO_PASTI!L87/1000,"")</f>
        <v/>
      </c>
      <c r="J50" s="68" t="str">
        <f>IFERROR(ElcO_PASTI!M87/1000,"")</f>
        <v/>
      </c>
      <c r="K50" s="68" t="str">
        <f>IFERROR(ElcO_PASTI!N87/1000,"")</f>
        <v/>
      </c>
      <c r="L50" s="68" t="str">
        <f>IFERROR(ElcO_PASTI!O87/1000,"")</f>
        <v/>
      </c>
      <c r="N50" t="str">
        <f>ElcO_CapBnd!F87</f>
        <v>BG</v>
      </c>
      <c r="O50" t="str">
        <f>ElcO_CapBnd!G87</f>
        <v>CAP_BND</v>
      </c>
      <c r="P50" t="str">
        <f>ElcO_CapBnd!H87</f>
        <v>EEPP_OCE</v>
      </c>
      <c r="Q50" s="78" t="s">
        <v>176</v>
      </c>
      <c r="R50" s="68" t="str">
        <f t="shared" si="8"/>
        <v/>
      </c>
      <c r="S50" s="68" t="str">
        <f t="shared" si="9"/>
        <v/>
      </c>
      <c r="T50" s="68" t="str">
        <f t="shared" si="10"/>
        <v/>
      </c>
      <c r="W50" s="68">
        <f>IFERROR(ElcO_CapBnd!I87/1000,"")</f>
        <v>0</v>
      </c>
      <c r="X50" s="68">
        <f>IFERROR(ElcO_CapBnd!J87/1000,"")</f>
        <v>0</v>
      </c>
      <c r="Y50" s="68">
        <f>IFERROR(ElcO_CapBnd!K87/1000,"")</f>
        <v>0</v>
      </c>
      <c r="AA50" s="68">
        <f t="shared" si="1"/>
        <v>0</v>
      </c>
      <c r="AB50" s="68">
        <f t="shared" si="2"/>
        <v>0</v>
      </c>
      <c r="AC50" s="68">
        <f t="shared" si="7"/>
        <v>0</v>
      </c>
    </row>
    <row r="51" spans="2:29">
      <c r="B51" t="str">
        <f>ElcO_PASTI!F88</f>
        <v>CY</v>
      </c>
      <c r="C51" t="str">
        <f>ElcO_PASTI!G88</f>
        <v>PASTI</v>
      </c>
      <c r="D51" t="str">
        <f>ElcO_PASTI!H88</f>
        <v>EEPP_coal_CCGT</v>
      </c>
      <c r="E51" s="78">
        <v>1</v>
      </c>
      <c r="F51" s="68" t="str">
        <f>IFERROR(ElcO_PASTI!I88/1000,"")</f>
        <v/>
      </c>
      <c r="G51" s="68" t="str">
        <f>IFERROR(ElcO_PASTI!J88/1000,"")</f>
        <v/>
      </c>
      <c r="H51" s="68" t="str">
        <f>IFERROR(ElcO_PASTI!K88/1000,"")</f>
        <v/>
      </c>
      <c r="I51" s="68" t="str">
        <f>IFERROR(ElcO_PASTI!L88/1000,"")</f>
        <v/>
      </c>
      <c r="J51" s="68" t="str">
        <f>IFERROR(ElcO_PASTI!M88/1000,"")</f>
        <v/>
      </c>
      <c r="K51" s="68" t="str">
        <f>IFERROR(ElcO_PASTI!N88/1000,"")</f>
        <v/>
      </c>
      <c r="L51" s="68" t="str">
        <f>IFERROR(ElcO_PASTI!O88/1000,"")</f>
        <v/>
      </c>
      <c r="N51" t="str">
        <f>ElcO_CapBnd!F88</f>
        <v>CY</v>
      </c>
      <c r="O51" t="str">
        <f>ElcO_CapBnd!G88</f>
        <v>CAP_BND</v>
      </c>
      <c r="P51" t="str">
        <f>ElcO_CapBnd!H88</f>
        <v>EEPP_coal_CCGT</v>
      </c>
      <c r="Q51" s="78" t="s">
        <v>176</v>
      </c>
      <c r="R51" s="68" t="str">
        <f t="shared" si="8"/>
        <v/>
      </c>
      <c r="S51" s="68" t="str">
        <f t="shared" si="9"/>
        <v/>
      </c>
      <c r="T51" s="68" t="str">
        <f t="shared" si="10"/>
        <v/>
      </c>
      <c r="W51" s="68">
        <f>IFERROR(ElcO_CapBnd!I88/1000,"")</f>
        <v>0</v>
      </c>
      <c r="X51" s="68">
        <f>IFERROR(ElcO_CapBnd!J88/1000,"")</f>
        <v>0</v>
      </c>
      <c r="Y51" s="68">
        <f>IFERROR(ElcO_CapBnd!K88/1000,"")</f>
        <v>0</v>
      </c>
      <c r="AA51" s="68">
        <f t="shared" si="1"/>
        <v>0</v>
      </c>
      <c r="AB51" s="68">
        <f t="shared" si="2"/>
        <v>0</v>
      </c>
      <c r="AC51" s="68">
        <f t="shared" si="7"/>
        <v>0</v>
      </c>
    </row>
    <row r="52" spans="2:29">
      <c r="B52" t="str">
        <f>ElcO_PASTI!F89</f>
        <v>CY</v>
      </c>
      <c r="C52" t="str">
        <f>ElcO_PASTI!G89</f>
        <v>PASTI</v>
      </c>
      <c r="D52" t="str">
        <f>ElcO_PASTI!H89</f>
        <v>EEPP_coal_thermal</v>
      </c>
      <c r="E52" s="78">
        <v>1</v>
      </c>
      <c r="F52" s="68" t="str">
        <f>IFERROR(ElcO_PASTI!I89/1000,"")</f>
        <v/>
      </c>
      <c r="G52" s="68" t="str">
        <f>IFERROR(ElcO_PASTI!J89/1000,"")</f>
        <v/>
      </c>
      <c r="H52" s="68" t="str">
        <f>IFERROR(ElcO_PASTI!K89/1000,"")</f>
        <v/>
      </c>
      <c r="I52" s="68" t="str">
        <f>IFERROR(ElcO_PASTI!L89/1000,"")</f>
        <v/>
      </c>
      <c r="J52" s="68" t="str">
        <f>IFERROR(ElcO_PASTI!M89/1000,"")</f>
        <v/>
      </c>
      <c r="K52" s="68" t="str">
        <f>IFERROR(ElcO_PASTI!N89/1000,"")</f>
        <v/>
      </c>
      <c r="L52" s="68" t="str">
        <f>IFERROR(ElcO_PASTI!O89/1000,"")</f>
        <v/>
      </c>
      <c r="N52" t="str">
        <f>ElcO_CapBnd!F89</f>
        <v>CY</v>
      </c>
      <c r="O52" t="str">
        <f>ElcO_CapBnd!G89</f>
        <v>CAP_BND</v>
      </c>
      <c r="P52" t="str">
        <f>ElcO_CapBnd!H89</f>
        <v>EEPP_coal_thermal</v>
      </c>
      <c r="Q52" s="78" t="s">
        <v>176</v>
      </c>
      <c r="R52" s="68" t="str">
        <f t="shared" si="8"/>
        <v/>
      </c>
      <c r="S52" s="68" t="str">
        <f t="shared" si="9"/>
        <v/>
      </c>
      <c r="T52" s="68" t="str">
        <f t="shared" si="10"/>
        <v/>
      </c>
      <c r="W52" s="68">
        <f>IFERROR(ElcO_CapBnd!I89/1000,"")</f>
        <v>0</v>
      </c>
      <c r="X52" s="68">
        <f>IFERROR(ElcO_CapBnd!J89/1000,"")</f>
        <v>0</v>
      </c>
      <c r="Y52" s="68">
        <f>IFERROR(ElcO_CapBnd!K89/1000,"")</f>
        <v>0</v>
      </c>
      <c r="AA52" s="68">
        <f t="shared" si="1"/>
        <v>0</v>
      </c>
      <c r="AB52" s="68">
        <f t="shared" si="2"/>
        <v>0</v>
      </c>
      <c r="AC52" s="68">
        <f t="shared" si="7"/>
        <v>0</v>
      </c>
    </row>
    <row r="53" spans="2:29">
      <c r="B53" t="str">
        <f>ElcO_PASTI!F93</f>
        <v>CY</v>
      </c>
      <c r="C53" t="str">
        <f>ElcO_PASTI!G93</f>
        <v>PASTI</v>
      </c>
      <c r="D53" t="str">
        <f>ElcO_PASTI!H93</f>
        <v>EEPP_lignite_thermal</v>
      </c>
      <c r="E53" s="78">
        <v>1</v>
      </c>
      <c r="F53" s="68" t="str">
        <f>IFERROR(ElcO_PASTI!I93/1000,"")</f>
        <v/>
      </c>
      <c r="G53" s="68" t="str">
        <f>IFERROR(ElcO_PASTI!J93/1000,"")</f>
        <v/>
      </c>
      <c r="H53" s="68" t="str">
        <f>IFERROR(ElcO_PASTI!K93/1000,"")</f>
        <v/>
      </c>
      <c r="I53" s="68" t="str">
        <f>IFERROR(ElcO_PASTI!L93/1000,"")</f>
        <v/>
      </c>
      <c r="J53" s="68" t="str">
        <f>IFERROR(ElcO_PASTI!M93/1000,"")</f>
        <v/>
      </c>
      <c r="K53" s="68" t="str">
        <f>IFERROR(ElcO_PASTI!N93/1000,"")</f>
        <v/>
      </c>
      <c r="L53" s="68" t="str">
        <f>IFERROR(ElcO_PASTI!O93/1000,"")</f>
        <v/>
      </c>
      <c r="N53" t="str">
        <f>ElcO_CapBnd!F93</f>
        <v>CY</v>
      </c>
      <c r="O53" t="str">
        <f>ElcO_CapBnd!G93</f>
        <v>CAP_BND</v>
      </c>
      <c r="P53" t="str">
        <f>ElcO_CapBnd!H93</f>
        <v>EEPP_lignite_thermal</v>
      </c>
      <c r="Q53" s="78" t="s">
        <v>176</v>
      </c>
      <c r="R53" s="68" t="str">
        <f t="shared" si="8"/>
        <v/>
      </c>
      <c r="S53" s="68" t="str">
        <f t="shared" si="9"/>
        <v/>
      </c>
      <c r="T53" s="68" t="str">
        <f t="shared" si="10"/>
        <v/>
      </c>
      <c r="W53" s="68">
        <f>IFERROR(ElcO_CapBnd!I93/1000,"")</f>
        <v>0</v>
      </c>
      <c r="X53" s="68">
        <f>IFERROR(ElcO_CapBnd!J93/1000,"")</f>
        <v>0</v>
      </c>
      <c r="Y53" s="68">
        <f>IFERROR(ElcO_CapBnd!K93/1000,"")</f>
        <v>0</v>
      </c>
      <c r="AA53" s="68">
        <f t="shared" si="1"/>
        <v>0</v>
      </c>
      <c r="AB53" s="68">
        <f t="shared" si="2"/>
        <v>0</v>
      </c>
      <c r="AC53" s="68">
        <f t="shared" si="7"/>
        <v>0</v>
      </c>
    </row>
    <row r="54" spans="2:29">
      <c r="B54" t="str">
        <f>ElcO_PASTI!F97</f>
        <v>CY</v>
      </c>
      <c r="C54" t="str">
        <f>ElcO_PASTI!G97</f>
        <v>PASTI</v>
      </c>
      <c r="D54" t="str">
        <f>ElcO_PASTI!H97</f>
        <v>EEPP_naturalgas_CCGT</v>
      </c>
      <c r="E54" s="78">
        <v>1</v>
      </c>
      <c r="F54" s="68" t="str">
        <f>IFERROR(ElcO_PASTI!I97/1000,"")</f>
        <v/>
      </c>
      <c r="G54" s="68" t="str">
        <f>IFERROR(ElcO_PASTI!J97/1000,"")</f>
        <v/>
      </c>
      <c r="H54" s="68" t="str">
        <f>IFERROR(ElcO_PASTI!K97/1000,"")</f>
        <v/>
      </c>
      <c r="I54" s="68" t="str">
        <f>IFERROR(ElcO_PASTI!L97/1000,"")</f>
        <v/>
      </c>
      <c r="J54" s="68" t="str">
        <f>IFERROR(ElcO_PASTI!M97/1000,"")</f>
        <v/>
      </c>
      <c r="K54" s="68" t="str">
        <f>IFERROR(ElcO_PASTI!N97/1000,"")</f>
        <v/>
      </c>
      <c r="L54" s="68" t="str">
        <f>IFERROR(ElcO_PASTI!O97/1000,"")</f>
        <v/>
      </c>
      <c r="N54" t="str">
        <f>ElcO_CapBnd!F97</f>
        <v>CY</v>
      </c>
      <c r="O54" t="str">
        <f>ElcO_CapBnd!G97</f>
        <v>CAP_BND</v>
      </c>
      <c r="P54" t="str">
        <f>ElcO_CapBnd!H97</f>
        <v>EEPP_naturalgas_CCGT</v>
      </c>
      <c r="Q54" s="78" t="s">
        <v>176</v>
      </c>
      <c r="R54" s="68" t="str">
        <f t="shared" si="8"/>
        <v/>
      </c>
      <c r="S54" s="68" t="str">
        <f t="shared" si="9"/>
        <v/>
      </c>
      <c r="T54" s="68" t="str">
        <f t="shared" si="10"/>
        <v/>
      </c>
      <c r="W54" s="68">
        <f>IFERROR(ElcO_CapBnd!I97/1000,"")</f>
        <v>0</v>
      </c>
      <c r="X54" s="68">
        <f>IFERROR(ElcO_CapBnd!J97/1000,"")</f>
        <v>0</v>
      </c>
      <c r="Y54" s="68">
        <f>IFERROR(ElcO_CapBnd!K97/1000,"")</f>
        <v>0</v>
      </c>
      <c r="AA54" s="68">
        <f t="shared" si="1"/>
        <v>0</v>
      </c>
      <c r="AB54" s="68">
        <f t="shared" si="2"/>
        <v>0</v>
      </c>
      <c r="AC54" s="68">
        <f t="shared" si="7"/>
        <v>0</v>
      </c>
    </row>
    <row r="55" spans="2:29">
      <c r="B55" t="str">
        <f>ElcO_PASTI!F98</f>
        <v>CY</v>
      </c>
      <c r="C55" t="str">
        <f>ElcO_PASTI!G98</f>
        <v>PASTI</v>
      </c>
      <c r="D55" t="str">
        <f>ElcO_PASTI!H98</f>
        <v>EEPP_naturalgas_OCGT</v>
      </c>
      <c r="E55" s="78">
        <v>1</v>
      </c>
      <c r="F55" s="68" t="str">
        <f>IFERROR(ElcO_PASTI!I98/1000,"")</f>
        <v/>
      </c>
      <c r="G55" s="68" t="str">
        <f>IFERROR(ElcO_PASTI!J98/1000,"")</f>
        <v/>
      </c>
      <c r="H55" s="68" t="str">
        <f>IFERROR(ElcO_PASTI!K98/1000,"")</f>
        <v/>
      </c>
      <c r="I55" s="68" t="str">
        <f>IFERROR(ElcO_PASTI!L98/1000,"")</f>
        <v/>
      </c>
      <c r="J55" s="68" t="str">
        <f>IFERROR(ElcO_PASTI!M98/1000,"")</f>
        <v/>
      </c>
      <c r="K55" s="68" t="str">
        <f>IFERROR(ElcO_PASTI!N98/1000,"")</f>
        <v/>
      </c>
      <c r="L55" s="68" t="str">
        <f>IFERROR(ElcO_PASTI!O98/1000,"")</f>
        <v/>
      </c>
      <c r="N55" t="str">
        <f>ElcO_CapBnd!F98</f>
        <v>CY</v>
      </c>
      <c r="O55" t="str">
        <f>ElcO_CapBnd!G98</f>
        <v>CAP_BND</v>
      </c>
      <c r="P55" t="str">
        <f>ElcO_CapBnd!H98</f>
        <v>EEPP_naturalgas_OCGT</v>
      </c>
      <c r="Q55" s="78" t="s">
        <v>176</v>
      </c>
      <c r="R55" s="68" t="str">
        <f t="shared" si="8"/>
        <v/>
      </c>
      <c r="S55" s="68" t="str">
        <f t="shared" si="9"/>
        <v/>
      </c>
      <c r="T55" s="68" t="str">
        <f t="shared" si="10"/>
        <v/>
      </c>
      <c r="W55" s="68">
        <f>IFERROR(ElcO_CapBnd!I98/1000,"")</f>
        <v>0</v>
      </c>
      <c r="X55" s="68">
        <f>IFERROR(ElcO_CapBnd!J98/1000,"")</f>
        <v>0</v>
      </c>
      <c r="Y55" s="68">
        <f>IFERROR(ElcO_CapBnd!K98/1000,"")</f>
        <v>0</v>
      </c>
      <c r="AA55" s="68">
        <f t="shared" si="1"/>
        <v>0</v>
      </c>
      <c r="AB55" s="68">
        <f t="shared" si="2"/>
        <v>0</v>
      </c>
      <c r="AC55" s="68">
        <f t="shared" si="7"/>
        <v>0</v>
      </c>
    </row>
    <row r="56" spans="2:29">
      <c r="B56" t="str">
        <f>ElcO_PASTI!F99</f>
        <v>CY</v>
      </c>
      <c r="C56" t="str">
        <f>ElcO_PASTI!G99</f>
        <v>PASTI</v>
      </c>
      <c r="D56" t="str">
        <f>ElcO_PASTI!H99</f>
        <v>EEPP_naturalgas_thermal</v>
      </c>
      <c r="E56" s="78">
        <v>1</v>
      </c>
      <c r="F56" s="68" t="str">
        <f>IFERROR(ElcO_PASTI!I99/1000,"")</f>
        <v/>
      </c>
      <c r="G56" s="68" t="str">
        <f>IFERROR(ElcO_PASTI!J99/1000,"")</f>
        <v/>
      </c>
      <c r="H56" s="68" t="str">
        <f>IFERROR(ElcO_PASTI!K99/1000,"")</f>
        <v/>
      </c>
      <c r="I56" s="68" t="str">
        <f>IFERROR(ElcO_PASTI!L99/1000,"")</f>
        <v/>
      </c>
      <c r="J56" s="68" t="str">
        <f>IFERROR(ElcO_PASTI!M99/1000,"")</f>
        <v/>
      </c>
      <c r="K56" s="68" t="str">
        <f>IFERROR(ElcO_PASTI!N99/1000,"")</f>
        <v/>
      </c>
      <c r="L56" s="68" t="str">
        <f>IFERROR(ElcO_PASTI!O99/1000,"")</f>
        <v/>
      </c>
      <c r="N56" t="str">
        <f>ElcO_CapBnd!F99</f>
        <v>CY</v>
      </c>
      <c r="O56" t="str">
        <f>ElcO_CapBnd!G99</f>
        <v>CAP_BND</v>
      </c>
      <c r="P56" t="str">
        <f>ElcO_CapBnd!H99</f>
        <v>EEPP_naturalgas_thermal</v>
      </c>
      <c r="Q56" s="78" t="s">
        <v>176</v>
      </c>
      <c r="R56" s="68" t="str">
        <f t="shared" si="8"/>
        <v/>
      </c>
      <c r="S56" s="68" t="str">
        <f t="shared" si="9"/>
        <v/>
      </c>
      <c r="T56" s="68" t="str">
        <f t="shared" si="10"/>
        <v/>
      </c>
      <c r="W56" s="68">
        <f>IFERROR(ElcO_CapBnd!I99/1000,"")</f>
        <v>0</v>
      </c>
      <c r="X56" s="68">
        <f>IFERROR(ElcO_CapBnd!J99/1000,"")</f>
        <v>0</v>
      </c>
      <c r="Y56" s="68">
        <f>IFERROR(ElcO_CapBnd!K99/1000,"")</f>
        <v>0</v>
      </c>
      <c r="AA56" s="68">
        <f t="shared" si="1"/>
        <v>0</v>
      </c>
      <c r="AB56" s="68">
        <f t="shared" si="2"/>
        <v>0</v>
      </c>
      <c r="AC56" s="68">
        <f t="shared" si="7"/>
        <v>0</v>
      </c>
    </row>
    <row r="57" spans="2:29">
      <c r="B57" t="str">
        <f>ElcO_PASTI!F103</f>
        <v>CY</v>
      </c>
      <c r="C57" t="str">
        <f>ElcO_PASTI!G103</f>
        <v>PASTI</v>
      </c>
      <c r="D57" t="str">
        <f>ElcO_PASTI!H103</f>
        <v>EEPP_LFO_thermal</v>
      </c>
      <c r="E57" s="78">
        <v>1</v>
      </c>
      <c r="F57" s="68">
        <f>IFERROR(ElcO_PASTI!I103/1000,"")</f>
        <v>4.7155000000000002E-2</v>
      </c>
      <c r="G57" s="68">
        <f>IFERROR(ElcO_PASTI!J103/1000,"")</f>
        <v>4.7155000000000002E-2</v>
      </c>
      <c r="H57" s="68">
        <f>IFERROR(ElcO_PASTI!K103/1000,"")</f>
        <v>4.7155000000000002E-2</v>
      </c>
      <c r="I57" s="68">
        <f>IFERROR(ElcO_PASTI!L103/1000,"")</f>
        <v>4.7155000000000002E-2</v>
      </c>
      <c r="J57" s="68">
        <f>IFERROR(ElcO_PASTI!M103/1000,"")</f>
        <v>0.32899</v>
      </c>
      <c r="K57" s="68">
        <f>IFERROR(ElcO_PASTI!N103/1000,"")</f>
        <v>0.60050000000000003</v>
      </c>
      <c r="L57" s="68" t="str">
        <f>IFERROR(ElcO_PASTI!O103/1000,"")</f>
        <v/>
      </c>
      <c r="N57" t="str">
        <f>ElcO_CapBnd!F103</f>
        <v>CY</v>
      </c>
      <c r="O57" t="str">
        <f>ElcO_CapBnd!G103</f>
        <v>CAP_BND</v>
      </c>
      <c r="P57" t="str">
        <f>ElcO_CapBnd!H103</f>
        <v>EEPP_LFO_thermal</v>
      </c>
      <c r="Q57" s="78" t="s">
        <v>176</v>
      </c>
      <c r="R57" s="68" t="str">
        <f t="shared" si="8"/>
        <v/>
      </c>
      <c r="S57" s="68">
        <f t="shared" si="9"/>
        <v>0.72760999999999998</v>
      </c>
      <c r="T57" s="68">
        <f t="shared" si="10"/>
        <v>0.71948999999999996</v>
      </c>
      <c r="W57" s="68">
        <f>IFERROR(ElcO_CapBnd!I103/1000,"")</f>
        <v>0.51761000000000001</v>
      </c>
      <c r="X57" s="68">
        <f>IFERROR(ElcO_CapBnd!J103/1000,"")</f>
        <v>0.72760999999999998</v>
      </c>
      <c r="Y57" s="68">
        <f>IFERROR(ElcO_CapBnd!K103/1000,"")</f>
        <v>0.71948999999999996</v>
      </c>
      <c r="AA57" s="68">
        <f t="shared" si="1"/>
        <v>0</v>
      </c>
      <c r="AB57" s="68">
        <f t="shared" si="2"/>
        <v>0.39050000000000018</v>
      </c>
      <c r="AC57" s="68">
        <f t="shared" si="7"/>
        <v>0.3986200000000002</v>
      </c>
    </row>
    <row r="58" spans="2:29">
      <c r="B58" t="str">
        <f>ElcO_PASTI!F104</f>
        <v>CY</v>
      </c>
      <c r="C58" t="str">
        <f>ElcO_PASTI!G104</f>
        <v>PASTI</v>
      </c>
      <c r="D58" t="str">
        <f>ElcO_PASTI!H104</f>
        <v>EEPP_HFO_thermal</v>
      </c>
      <c r="E58" s="78">
        <v>1</v>
      </c>
      <c r="F58" s="68">
        <f>IFERROR(ElcO_PASTI!I104/1000,"")</f>
        <v>0.19939999999999997</v>
      </c>
      <c r="G58" s="68">
        <f>IFERROR(ElcO_PASTI!J104/1000,"")</f>
        <v>0.19939999999999997</v>
      </c>
      <c r="H58" s="68">
        <f>IFERROR(ElcO_PASTI!K104/1000,"")</f>
        <v>0.19939999999999997</v>
      </c>
      <c r="I58" s="68">
        <f>IFERROR(ElcO_PASTI!L104/1000,"")</f>
        <v>0.19939999999999997</v>
      </c>
      <c r="J58" s="68">
        <f>IFERROR(ElcO_PASTI!M104/1000,"")</f>
        <v>0.124</v>
      </c>
      <c r="K58" s="68">
        <f>IFERROR(ElcO_PASTI!N104/1000,"")</f>
        <v>0.34499999999999997</v>
      </c>
      <c r="L58" s="68" t="str">
        <f>IFERROR(ElcO_PASTI!O104/1000,"")</f>
        <v/>
      </c>
      <c r="N58" t="str">
        <f>ElcO_CapBnd!F104</f>
        <v>CY</v>
      </c>
      <c r="O58" t="str">
        <f>ElcO_CapBnd!G104</f>
        <v>CAP_BND</v>
      </c>
      <c r="P58" t="str">
        <f>ElcO_CapBnd!H104</f>
        <v>EEPP_HFO_thermal</v>
      </c>
      <c r="Q58" s="78" t="s">
        <v>176</v>
      </c>
      <c r="R58" s="68" t="str">
        <f t="shared" si="8"/>
        <v/>
      </c>
      <c r="S58" s="68">
        <f t="shared" si="9"/>
        <v>0.78100000000000003</v>
      </c>
      <c r="T58" s="68">
        <f t="shared" si="10"/>
        <v>0.72420000000000007</v>
      </c>
      <c r="W58" s="68">
        <f>IFERROR(ElcO_CapBnd!I104/1000,"")</f>
        <v>0.92159999999999986</v>
      </c>
      <c r="X58" s="68">
        <f>IFERROR(ElcO_CapBnd!J104/1000,"")</f>
        <v>0.78100000000000003</v>
      </c>
      <c r="Y58" s="68">
        <f>IFERROR(ElcO_CapBnd!K104/1000,"")</f>
        <v>0.72420000000000007</v>
      </c>
      <c r="AA58" s="68">
        <f t="shared" si="1"/>
        <v>0</v>
      </c>
      <c r="AB58" s="68">
        <f t="shared" si="2"/>
        <v>0.48559999999999992</v>
      </c>
      <c r="AC58" s="68">
        <f t="shared" si="7"/>
        <v>0.54239999999999988</v>
      </c>
    </row>
    <row r="59" spans="2:29">
      <c r="B59" t="str">
        <f>ElcO_PASTI!F105</f>
        <v>CY</v>
      </c>
      <c r="C59" t="str">
        <f>ElcO_PASTI!G105</f>
        <v>PASTI</v>
      </c>
      <c r="D59" t="str">
        <f>ElcO_PASTI!H105</f>
        <v>EEPP_biomass_CCGT</v>
      </c>
      <c r="E59" s="78">
        <v>1</v>
      </c>
      <c r="F59" s="68" t="str">
        <f>IFERROR(ElcO_PASTI!I105/1000,"")</f>
        <v/>
      </c>
      <c r="G59" s="68" t="str">
        <f>IFERROR(ElcO_PASTI!J105/1000,"")</f>
        <v/>
      </c>
      <c r="H59" s="68" t="str">
        <f>IFERROR(ElcO_PASTI!K105/1000,"")</f>
        <v/>
      </c>
      <c r="I59" s="68" t="str">
        <f>IFERROR(ElcO_PASTI!L105/1000,"")</f>
        <v/>
      </c>
      <c r="J59" s="68" t="str">
        <f>IFERROR(ElcO_PASTI!M105/1000,"")</f>
        <v/>
      </c>
      <c r="K59" s="68" t="str">
        <f>IFERROR(ElcO_PASTI!N105/1000,"")</f>
        <v/>
      </c>
      <c r="L59" s="68" t="str">
        <f>IFERROR(ElcO_PASTI!O105/1000,"")</f>
        <v/>
      </c>
      <c r="N59" t="str">
        <f>ElcO_CapBnd!F105</f>
        <v>CY</v>
      </c>
      <c r="O59" t="str">
        <f>ElcO_CapBnd!G105</f>
        <v>CAP_BND</v>
      </c>
      <c r="P59" t="str">
        <f>ElcO_CapBnd!H105</f>
        <v>EEPP_biomass_CCGT</v>
      </c>
      <c r="Q59" s="78" t="s">
        <v>176</v>
      </c>
      <c r="R59" s="68" t="str">
        <f t="shared" si="8"/>
        <v/>
      </c>
      <c r="S59" s="68" t="str">
        <f t="shared" si="9"/>
        <v/>
      </c>
      <c r="T59" s="68" t="str">
        <f t="shared" si="10"/>
        <v/>
      </c>
      <c r="W59" s="68">
        <f>IFERROR(ElcO_CapBnd!I105/1000,"")</f>
        <v>0</v>
      </c>
      <c r="X59" s="68">
        <f>IFERROR(ElcO_CapBnd!J105/1000,"")</f>
        <v>0</v>
      </c>
      <c r="Y59" s="68">
        <f>IFERROR(ElcO_CapBnd!K105/1000,"")</f>
        <v>0</v>
      </c>
      <c r="AA59" s="68">
        <f t="shared" si="1"/>
        <v>0</v>
      </c>
      <c r="AB59" s="68">
        <f t="shared" si="2"/>
        <v>0</v>
      </c>
      <c r="AC59" s="68">
        <f t="shared" si="7"/>
        <v>0</v>
      </c>
    </row>
    <row r="60" spans="2:29">
      <c r="B60" t="str">
        <f>ElcO_PASTI!F106</f>
        <v>CY</v>
      </c>
      <c r="C60" t="str">
        <f>ElcO_PASTI!G106</f>
        <v>PASTI</v>
      </c>
      <c r="D60" t="str">
        <f>ElcO_PASTI!H106</f>
        <v>EEPP_biomass_thermal</v>
      </c>
      <c r="E60" s="78">
        <v>1</v>
      </c>
      <c r="F60" s="68" t="str">
        <f>IFERROR(ElcO_PASTI!I106/1000,"")</f>
        <v/>
      </c>
      <c r="G60" s="68" t="str">
        <f>IFERROR(ElcO_PASTI!J106/1000,"")</f>
        <v/>
      </c>
      <c r="H60" s="68" t="str">
        <f>IFERROR(ElcO_PASTI!K106/1000,"")</f>
        <v/>
      </c>
      <c r="I60" s="68" t="str">
        <f>IFERROR(ElcO_PASTI!L106/1000,"")</f>
        <v/>
      </c>
      <c r="J60" s="68" t="str">
        <f>IFERROR(ElcO_PASTI!M106/1000,"")</f>
        <v/>
      </c>
      <c r="K60" s="68" t="str">
        <f>IFERROR(ElcO_PASTI!N106/1000,"")</f>
        <v/>
      </c>
      <c r="L60" s="68" t="str">
        <f>IFERROR(ElcO_PASTI!O106/1000,"")</f>
        <v/>
      </c>
      <c r="N60" t="str">
        <f>ElcO_CapBnd!F106</f>
        <v>CY</v>
      </c>
      <c r="O60" t="str">
        <f>ElcO_CapBnd!G106</f>
        <v>CAP_BND</v>
      </c>
      <c r="P60" t="str">
        <f>ElcO_CapBnd!H106</f>
        <v>EEPP_biomass_thermal</v>
      </c>
      <c r="Q60" s="78" t="s">
        <v>176</v>
      </c>
      <c r="R60" s="68" t="str">
        <f t="shared" si="8"/>
        <v/>
      </c>
      <c r="S60" s="68" t="str">
        <f t="shared" si="9"/>
        <v/>
      </c>
      <c r="T60" s="68" t="str">
        <f t="shared" si="10"/>
        <v/>
      </c>
      <c r="W60" s="68">
        <f>IFERROR(ElcO_CapBnd!I106/1000,"")</f>
        <v>0</v>
      </c>
      <c r="X60" s="68">
        <f>IFERROR(ElcO_CapBnd!J106/1000,"")</f>
        <v>0</v>
      </c>
      <c r="Y60" s="68">
        <f>IFERROR(ElcO_CapBnd!K106/1000,"")</f>
        <v>0</v>
      </c>
      <c r="AA60" s="68">
        <f t="shared" si="1"/>
        <v>0</v>
      </c>
      <c r="AB60" s="68">
        <f t="shared" si="2"/>
        <v>0</v>
      </c>
      <c r="AC60" s="68">
        <f t="shared" si="7"/>
        <v>0</v>
      </c>
    </row>
    <row r="61" spans="2:29">
      <c r="B61" t="str">
        <f>ElcO_PASTI!F109</f>
        <v>CY</v>
      </c>
      <c r="C61" t="str">
        <f>ElcO_PASTI!G109</f>
        <v>PASTI</v>
      </c>
      <c r="D61" t="str">
        <f>ElcO_PASTI!H109</f>
        <v>EEPP_windON</v>
      </c>
      <c r="E61" s="78">
        <v>1</v>
      </c>
      <c r="F61" s="68" t="str">
        <f>IFERROR(ElcO_PASTI!I109/1000,"")</f>
        <v/>
      </c>
      <c r="G61" s="68" t="str">
        <f>IFERROR(ElcO_PASTI!J109/1000,"")</f>
        <v/>
      </c>
      <c r="H61" s="68" t="str">
        <f>IFERROR(ElcO_PASTI!K109/1000,"")</f>
        <v/>
      </c>
      <c r="I61" s="68" t="str">
        <f>IFERROR(ElcO_PASTI!L109/1000,"")</f>
        <v/>
      </c>
      <c r="J61" s="68">
        <f>IFERROR(ElcO_PASTI!M109/1000,"")</f>
        <v>8.3199999999999996E-2</v>
      </c>
      <c r="K61" s="68">
        <f>IFERROR(ElcO_PASTI!N109/1000,"")</f>
        <v>7.5900000000000009E-2</v>
      </c>
      <c r="L61" s="68">
        <f>IFERROR(ElcO_PASTI!O109/1000,"")</f>
        <v>1.9600000000000003E-2</v>
      </c>
      <c r="N61" t="str">
        <f>ElcO_CapBnd!F109</f>
        <v>CY</v>
      </c>
      <c r="O61" t="str">
        <f>ElcO_CapBnd!G109</f>
        <v>CAP_BND</v>
      </c>
      <c r="P61" t="str">
        <f>ElcO_CapBnd!H109</f>
        <v>EEPP_windON</v>
      </c>
      <c r="Q61" s="78" t="s">
        <v>176</v>
      </c>
      <c r="R61" s="68" t="str">
        <f t="shared" si="8"/>
        <v/>
      </c>
      <c r="S61" s="68" t="str">
        <f t="shared" si="9"/>
        <v/>
      </c>
      <c r="T61" s="68" t="str">
        <f t="shared" si="10"/>
        <v/>
      </c>
      <c r="W61" s="68">
        <f>IFERROR(ElcO_CapBnd!I109/1000,"")</f>
        <v>8.3199999999999996E-2</v>
      </c>
      <c r="X61" s="68">
        <f>IFERROR(ElcO_CapBnd!J109/1000,"")</f>
        <v>0.15909999999999999</v>
      </c>
      <c r="Y61" s="68">
        <f>IFERROR(ElcO_CapBnd!K109/1000,"")</f>
        <v>0.1787</v>
      </c>
      <c r="AA61" s="68">
        <f t="shared" si="1"/>
        <v>0</v>
      </c>
      <c r="AB61" s="68">
        <f t="shared" si="2"/>
        <v>0</v>
      </c>
      <c r="AC61" s="68">
        <f t="shared" si="7"/>
        <v>0</v>
      </c>
    </row>
    <row r="62" spans="2:29">
      <c r="B62" t="str">
        <f>ElcO_PASTI!F110</f>
        <v>CY</v>
      </c>
      <c r="C62" t="str">
        <f>ElcO_PASTI!G110</f>
        <v>PASTI</v>
      </c>
      <c r="D62" t="str">
        <f>ElcO_PASTI!H110</f>
        <v>EEPP_windOFF</v>
      </c>
      <c r="E62" s="78">
        <v>1</v>
      </c>
      <c r="F62" s="68" t="str">
        <f>IFERROR(ElcO_PASTI!I110/1000,"")</f>
        <v/>
      </c>
      <c r="G62" s="68" t="str">
        <f>IFERROR(ElcO_PASTI!J110/1000,"")</f>
        <v/>
      </c>
      <c r="H62" s="68" t="str">
        <f>IFERROR(ElcO_PASTI!K110/1000,"")</f>
        <v/>
      </c>
      <c r="I62" s="68" t="str">
        <f>IFERROR(ElcO_PASTI!L110/1000,"")</f>
        <v/>
      </c>
      <c r="J62" s="68" t="str">
        <f>IFERROR(ElcO_PASTI!M110/1000,"")</f>
        <v/>
      </c>
      <c r="K62" s="68" t="str">
        <f>IFERROR(ElcO_PASTI!N110/1000,"")</f>
        <v/>
      </c>
      <c r="L62" s="68" t="str">
        <f>IFERROR(ElcO_PASTI!O110/1000,"")</f>
        <v/>
      </c>
      <c r="N62" t="str">
        <f>ElcO_CapBnd!F110</f>
        <v>CY</v>
      </c>
      <c r="O62" t="str">
        <f>ElcO_CapBnd!G110</f>
        <v>CAP_BND</v>
      </c>
      <c r="P62" t="str">
        <f>ElcO_CapBnd!H110</f>
        <v>EEPP_windOFF</v>
      </c>
      <c r="Q62" s="78" t="s">
        <v>176</v>
      </c>
      <c r="R62" s="68" t="str">
        <f t="shared" si="8"/>
        <v/>
      </c>
      <c r="S62" s="68" t="str">
        <f t="shared" si="9"/>
        <v/>
      </c>
      <c r="T62" s="68" t="str">
        <f t="shared" si="10"/>
        <v/>
      </c>
      <c r="W62" s="68">
        <f>IFERROR(ElcO_CapBnd!I110/1000,"")</f>
        <v>0</v>
      </c>
      <c r="X62" s="68">
        <f>IFERROR(ElcO_CapBnd!J110/1000,"")</f>
        <v>0</v>
      </c>
      <c r="Y62" s="68">
        <f>IFERROR(ElcO_CapBnd!K110/1000,"")</f>
        <v>0</v>
      </c>
      <c r="AA62" s="68">
        <f t="shared" si="1"/>
        <v>0</v>
      </c>
      <c r="AB62" s="68">
        <f t="shared" si="2"/>
        <v>0</v>
      </c>
      <c r="AC62" s="68">
        <f t="shared" si="7"/>
        <v>0</v>
      </c>
    </row>
    <row r="63" spans="2:29">
      <c r="B63" t="str">
        <f>ElcO_PASTI!F111</f>
        <v>CY</v>
      </c>
      <c r="C63" t="str">
        <f>ElcO_PASTI!G111</f>
        <v>PASTI</v>
      </c>
      <c r="D63" t="str">
        <f>ElcO_PASTI!H111</f>
        <v>EEPP_PV</v>
      </c>
      <c r="E63" s="78">
        <v>1</v>
      </c>
      <c r="F63" s="68" t="str">
        <f>IFERROR(ElcO_PASTI!I111/1000,"")</f>
        <v/>
      </c>
      <c r="G63" s="68" t="str">
        <f>IFERROR(ElcO_PASTI!J111/1000,"")</f>
        <v/>
      </c>
      <c r="H63" s="68" t="str">
        <f>IFERROR(ElcO_PASTI!K111/1000,"")</f>
        <v/>
      </c>
      <c r="I63" s="68" t="str">
        <f>IFERROR(ElcO_PASTI!L111/1000,"")</f>
        <v/>
      </c>
      <c r="J63" s="68">
        <f>IFERROR(ElcO_PASTI!M111/1000,"")</f>
        <v>7.0000000000000001E-3</v>
      </c>
      <c r="K63" s="68">
        <f>IFERROR(ElcO_PASTI!N111/1000,"")</f>
        <v>6.9000000000000006E-2</v>
      </c>
      <c r="L63" s="68">
        <f>IFERROR(ElcO_PASTI!O111/1000,"")</f>
        <v>2.9299999999999982E-2</v>
      </c>
      <c r="N63" t="str">
        <f>ElcO_CapBnd!F111</f>
        <v>CY</v>
      </c>
      <c r="O63" t="str">
        <f>ElcO_CapBnd!G111</f>
        <v>CAP_BND</v>
      </c>
      <c r="P63" t="str">
        <f>ElcO_CapBnd!H111</f>
        <v>EEPP_PV</v>
      </c>
      <c r="Q63" s="78" t="s">
        <v>176</v>
      </c>
      <c r="R63" s="68" t="str">
        <f t="shared" si="8"/>
        <v/>
      </c>
      <c r="S63" s="68" t="str">
        <f t="shared" si="9"/>
        <v/>
      </c>
      <c r="T63" s="68" t="str">
        <f t="shared" si="10"/>
        <v/>
      </c>
      <c r="W63" s="68">
        <f>IFERROR(ElcO_CapBnd!I111/1000,"")</f>
        <v>7.0000000000000001E-3</v>
      </c>
      <c r="X63" s="68">
        <f>IFERROR(ElcO_CapBnd!J111/1000,"")</f>
        <v>7.5999999999999998E-2</v>
      </c>
      <c r="Y63" s="68">
        <f>IFERROR(ElcO_CapBnd!K111/1000,"")</f>
        <v>0.10529999999999998</v>
      </c>
      <c r="AA63" s="68">
        <f t="shared" si="1"/>
        <v>0</v>
      </c>
      <c r="AB63" s="68">
        <f t="shared" si="2"/>
        <v>0</v>
      </c>
      <c r="AC63" s="68">
        <f t="shared" si="7"/>
        <v>0</v>
      </c>
    </row>
    <row r="64" spans="2:29">
      <c r="B64" t="str">
        <f>ElcO_PASTI!F112</f>
        <v>CY</v>
      </c>
      <c r="C64" t="str">
        <f>ElcO_PASTI!G112</f>
        <v>PASTI</v>
      </c>
      <c r="D64" t="str">
        <f>ElcO_PASTI!H112</f>
        <v>EEPP_CSP</v>
      </c>
      <c r="E64" s="78">
        <v>1</v>
      </c>
      <c r="F64" s="68" t="str">
        <f>IFERROR(ElcO_PASTI!I112/1000,"")</f>
        <v/>
      </c>
      <c r="G64" s="68" t="str">
        <f>IFERROR(ElcO_PASTI!J112/1000,"")</f>
        <v/>
      </c>
      <c r="H64" s="68" t="str">
        <f>IFERROR(ElcO_PASTI!K112/1000,"")</f>
        <v/>
      </c>
      <c r="I64" s="68" t="str">
        <f>IFERROR(ElcO_PASTI!L112/1000,"")</f>
        <v/>
      </c>
      <c r="J64" s="68" t="str">
        <f>IFERROR(ElcO_PASTI!M112/1000,"")</f>
        <v/>
      </c>
      <c r="K64" s="68" t="str">
        <f>IFERROR(ElcO_PASTI!N112/1000,"")</f>
        <v/>
      </c>
      <c r="L64" s="68" t="str">
        <f>IFERROR(ElcO_PASTI!O112/1000,"")</f>
        <v/>
      </c>
      <c r="N64" t="str">
        <f>ElcO_CapBnd!F112</f>
        <v>CY</v>
      </c>
      <c r="O64" t="str">
        <f>ElcO_CapBnd!G112</f>
        <v>CAP_BND</v>
      </c>
      <c r="P64" t="str">
        <f>ElcO_CapBnd!H112</f>
        <v>EEPP_CSP</v>
      </c>
      <c r="Q64" s="78" t="s">
        <v>176</v>
      </c>
      <c r="R64" s="68" t="str">
        <f t="shared" si="8"/>
        <v/>
      </c>
      <c r="S64" s="68" t="str">
        <f t="shared" si="9"/>
        <v/>
      </c>
      <c r="T64" s="68" t="str">
        <f t="shared" si="10"/>
        <v/>
      </c>
      <c r="W64" s="68">
        <f>IFERROR(ElcO_CapBnd!I112/1000,"")</f>
        <v>0</v>
      </c>
      <c r="X64" s="68">
        <f>IFERROR(ElcO_CapBnd!J112/1000,"")</f>
        <v>0</v>
      </c>
      <c r="Y64" s="68">
        <f>IFERROR(ElcO_CapBnd!K112/1000,"")</f>
        <v>0</v>
      </c>
      <c r="AA64" s="68">
        <f t="shared" si="1"/>
        <v>0</v>
      </c>
      <c r="AB64" s="68">
        <f t="shared" si="2"/>
        <v>0</v>
      </c>
      <c r="AC64" s="68">
        <f t="shared" si="7"/>
        <v>0</v>
      </c>
    </row>
    <row r="65" spans="2:29">
      <c r="B65" t="str">
        <f>ElcO_PASTI!F113</f>
        <v>CY</v>
      </c>
      <c r="C65" t="str">
        <f>ElcO_PASTI!G113</f>
        <v>PASTI</v>
      </c>
      <c r="D65" t="str">
        <f>ElcO_PASTI!H113</f>
        <v>EEPP_geothermal</v>
      </c>
      <c r="E65" s="78">
        <v>1</v>
      </c>
      <c r="F65" s="68" t="str">
        <f>IFERROR(ElcO_PASTI!I113/1000,"")</f>
        <v/>
      </c>
      <c r="G65" s="68" t="str">
        <f>IFERROR(ElcO_PASTI!J113/1000,"")</f>
        <v/>
      </c>
      <c r="H65" s="68" t="str">
        <f>IFERROR(ElcO_PASTI!K113/1000,"")</f>
        <v/>
      </c>
      <c r="I65" s="68" t="str">
        <f>IFERROR(ElcO_PASTI!L113/1000,"")</f>
        <v/>
      </c>
      <c r="J65" s="68">
        <f>IFERROR(ElcO_PASTI!M113/1000,"")</f>
        <v>5.0000000000000001E-3</v>
      </c>
      <c r="K65" s="68">
        <f>IFERROR(ElcO_PASTI!N113/1000,"")</f>
        <v>5.0000000000000001E-3</v>
      </c>
      <c r="L65" s="68" t="str">
        <f>IFERROR(ElcO_PASTI!O113/1000,"")</f>
        <v/>
      </c>
      <c r="N65" t="str">
        <f>ElcO_CapBnd!F113</f>
        <v>CY</v>
      </c>
      <c r="O65" t="str">
        <f>ElcO_CapBnd!G113</f>
        <v>CAP_BND</v>
      </c>
      <c r="P65" t="str">
        <f>ElcO_CapBnd!H113</f>
        <v>EEPP_geothermal</v>
      </c>
      <c r="Q65" s="78" t="s">
        <v>176</v>
      </c>
      <c r="R65" s="68" t="str">
        <f t="shared" si="8"/>
        <v/>
      </c>
      <c r="S65" s="68" t="str">
        <f t="shared" si="9"/>
        <v/>
      </c>
      <c r="T65" s="68" t="str">
        <f t="shared" si="10"/>
        <v/>
      </c>
      <c r="W65" s="68">
        <f>IFERROR(ElcO_CapBnd!I113/1000,"")</f>
        <v>5.0000000000000001E-3</v>
      </c>
      <c r="X65" s="68">
        <f>IFERROR(ElcO_CapBnd!J113/1000,"")</f>
        <v>0.01</v>
      </c>
      <c r="Y65" s="68">
        <f>IFERROR(ElcO_CapBnd!K113/1000,"")</f>
        <v>0.01</v>
      </c>
      <c r="AA65" s="68">
        <f t="shared" si="1"/>
        <v>0</v>
      </c>
      <c r="AB65" s="68">
        <f t="shared" si="2"/>
        <v>0</v>
      </c>
      <c r="AC65" s="68">
        <f t="shared" si="7"/>
        <v>0</v>
      </c>
    </row>
    <row r="66" spans="2:29">
      <c r="B66" t="str">
        <f>ElcO_PASTI!F114</f>
        <v>CY</v>
      </c>
      <c r="C66" t="str">
        <f>ElcO_PASTI!G114</f>
        <v>PASTI</v>
      </c>
      <c r="D66" t="str">
        <f>ElcO_PASTI!H114</f>
        <v>EEPP_OCE</v>
      </c>
      <c r="E66" s="78">
        <v>1</v>
      </c>
      <c r="F66" s="68" t="str">
        <f>IFERROR(ElcO_PASTI!I114/1000,"")</f>
        <v/>
      </c>
      <c r="G66" s="68" t="str">
        <f>IFERROR(ElcO_PASTI!J114/1000,"")</f>
        <v/>
      </c>
      <c r="H66" s="68" t="str">
        <f>IFERROR(ElcO_PASTI!K114/1000,"")</f>
        <v/>
      </c>
      <c r="I66" s="68" t="str">
        <f>IFERROR(ElcO_PASTI!L114/1000,"")</f>
        <v/>
      </c>
      <c r="J66" s="68" t="str">
        <f>IFERROR(ElcO_PASTI!M114/1000,"")</f>
        <v/>
      </c>
      <c r="K66" s="68" t="str">
        <f>IFERROR(ElcO_PASTI!N114/1000,"")</f>
        <v/>
      </c>
      <c r="L66" s="68" t="str">
        <f>IFERROR(ElcO_PASTI!O114/1000,"")</f>
        <v/>
      </c>
      <c r="N66" t="str">
        <f>ElcO_CapBnd!F114</f>
        <v>CY</v>
      </c>
      <c r="O66" t="str">
        <f>ElcO_CapBnd!G114</f>
        <v>CAP_BND</v>
      </c>
      <c r="P66" t="str">
        <f>ElcO_CapBnd!H114</f>
        <v>EEPP_OCE</v>
      </c>
      <c r="Q66" s="78" t="s">
        <v>176</v>
      </c>
      <c r="R66" s="68" t="str">
        <f t="shared" si="8"/>
        <v/>
      </c>
      <c r="S66" s="68" t="str">
        <f t="shared" si="9"/>
        <v/>
      </c>
      <c r="T66" s="68" t="str">
        <f t="shared" si="10"/>
        <v/>
      </c>
      <c r="W66" s="68">
        <f>IFERROR(ElcO_CapBnd!I114/1000,"")</f>
        <v>0</v>
      </c>
      <c r="X66" s="68">
        <f>IFERROR(ElcO_CapBnd!J114/1000,"")</f>
        <v>0</v>
      </c>
      <c r="Y66" s="68">
        <f>IFERROR(ElcO_CapBnd!K114/1000,"")</f>
        <v>0</v>
      </c>
      <c r="AA66" s="68">
        <f t="shared" si="1"/>
        <v>0</v>
      </c>
      <c r="AB66" s="68">
        <f t="shared" si="2"/>
        <v>0</v>
      </c>
      <c r="AC66" s="68">
        <f t="shared" si="7"/>
        <v>0</v>
      </c>
    </row>
    <row r="67" spans="2:29">
      <c r="B67" t="str">
        <f>ElcO_PASTI!F115</f>
        <v>CZ</v>
      </c>
      <c r="C67" t="str">
        <f>ElcO_PASTI!G115</f>
        <v>PASTI</v>
      </c>
      <c r="D67" t="str">
        <f>ElcO_PASTI!H115</f>
        <v>EEPP_coal_CCGT</v>
      </c>
      <c r="E67" s="78">
        <v>1</v>
      </c>
      <c r="F67" s="68" t="str">
        <f>IFERROR(ElcO_PASTI!I115/1000,"")</f>
        <v/>
      </c>
      <c r="G67" s="68" t="str">
        <f>IFERROR(ElcO_PASTI!J115/1000,"")</f>
        <v/>
      </c>
      <c r="H67" s="68" t="str">
        <f>IFERROR(ElcO_PASTI!K115/1000,"")</f>
        <v/>
      </c>
      <c r="I67" s="68" t="str">
        <f>IFERROR(ElcO_PASTI!L115/1000,"")</f>
        <v/>
      </c>
      <c r="J67" s="68" t="str">
        <f>IFERROR(ElcO_PASTI!M115/1000,"")</f>
        <v/>
      </c>
      <c r="K67" s="68" t="str">
        <f>IFERROR(ElcO_PASTI!N115/1000,"")</f>
        <v/>
      </c>
      <c r="L67" s="68" t="str">
        <f>IFERROR(ElcO_PASTI!O115/1000,"")</f>
        <v/>
      </c>
      <c r="N67" t="str">
        <f>ElcO_CapBnd!F115</f>
        <v>CZ</v>
      </c>
      <c r="O67" t="str">
        <f>ElcO_CapBnd!G115</f>
        <v>CAP_BND</v>
      </c>
      <c r="P67" t="str">
        <f>ElcO_CapBnd!H115</f>
        <v>EEPP_coal_CCGT</v>
      </c>
      <c r="Q67" s="78" t="s">
        <v>176</v>
      </c>
      <c r="R67" s="68" t="str">
        <f t="shared" si="8"/>
        <v/>
      </c>
      <c r="S67" s="68" t="str">
        <f t="shared" si="9"/>
        <v/>
      </c>
      <c r="T67" s="68" t="str">
        <f t="shared" si="10"/>
        <v/>
      </c>
      <c r="W67" s="68">
        <f>IFERROR(ElcO_CapBnd!I115/1000,"")</f>
        <v>0</v>
      </c>
      <c r="X67" s="68">
        <f>IFERROR(ElcO_CapBnd!J115/1000,"")</f>
        <v>0</v>
      </c>
      <c r="Y67" s="68">
        <f>IFERROR(ElcO_CapBnd!K115/1000,"")</f>
        <v>0</v>
      </c>
      <c r="AA67" s="68">
        <f t="shared" ref="AA67:AA130" si="11">SUM(F67:J67)-W67</f>
        <v>0</v>
      </c>
      <c r="AB67" s="68">
        <f t="shared" ref="AB67:AB130" si="12">SUM(F67:K67)-X67</f>
        <v>0</v>
      </c>
      <c r="AC67" s="68">
        <f t="shared" ref="AC67:AC130" si="13">SUM(F67:L67)-Y67</f>
        <v>0</v>
      </c>
    </row>
    <row r="68" spans="2:29">
      <c r="B68" t="str">
        <f>ElcO_PASTI!F116</f>
        <v>CZ</v>
      </c>
      <c r="C68" t="str">
        <f>ElcO_PASTI!G116</f>
        <v>PASTI</v>
      </c>
      <c r="D68" t="str">
        <f>ElcO_PASTI!H116</f>
        <v>EEPP_coal_thermal</v>
      </c>
      <c r="E68" s="78">
        <v>1</v>
      </c>
      <c r="F68" s="68">
        <f>IFERROR(ElcO_PASTI!I116/1000,"")</f>
        <v>0.24717500000000001</v>
      </c>
      <c r="G68" s="68">
        <f>IFERROR(ElcO_PASTI!J116/1000,"")</f>
        <v>0.24717500000000001</v>
      </c>
      <c r="H68" s="68">
        <f>IFERROR(ElcO_PASTI!K116/1000,"")</f>
        <v>0.24717500000000001</v>
      </c>
      <c r="I68" s="68">
        <f>IFERROR(ElcO_PASTI!L116/1000,"")</f>
        <v>0.24717500000000001</v>
      </c>
      <c r="J68" s="68">
        <f>IFERROR(ElcO_PASTI!M116/1000,"")</f>
        <v>6.8000000000000005E-2</v>
      </c>
      <c r="K68" s="68" t="str">
        <f>IFERROR(ElcO_PASTI!N116/1000,"")</f>
        <v/>
      </c>
      <c r="L68" s="68" t="str">
        <f>IFERROR(ElcO_PASTI!O116/1000,"")</f>
        <v/>
      </c>
      <c r="N68" t="str">
        <f>ElcO_CapBnd!F116</f>
        <v>CZ</v>
      </c>
      <c r="O68" t="str">
        <f>ElcO_CapBnd!G116</f>
        <v>CAP_BND</v>
      </c>
      <c r="P68" t="str">
        <f>ElcO_CapBnd!H116</f>
        <v>EEPP_coal_thermal</v>
      </c>
      <c r="Q68" s="78" t="s">
        <v>176</v>
      </c>
      <c r="R68" s="68">
        <f t="shared" si="8"/>
        <v>0.87630000000000008</v>
      </c>
      <c r="S68" s="68">
        <f t="shared" si="9"/>
        <v>0.87630000000000008</v>
      </c>
      <c r="T68" s="68">
        <f t="shared" si="10"/>
        <v>0.87630000000000008</v>
      </c>
      <c r="W68" s="68">
        <f>IFERROR(ElcO_CapBnd!I116/1000,"")</f>
        <v>0.87630000000000008</v>
      </c>
      <c r="X68" s="68">
        <f>IFERROR(ElcO_CapBnd!J116/1000,"")</f>
        <v>0.87630000000000008</v>
      </c>
      <c r="Y68" s="68">
        <f>IFERROR(ElcO_CapBnd!K116/1000,"")</f>
        <v>0.87630000000000008</v>
      </c>
      <c r="AA68" s="68">
        <f t="shared" si="11"/>
        <v>0.18039999999999989</v>
      </c>
      <c r="AB68" s="68">
        <f t="shared" si="12"/>
        <v>0.18039999999999989</v>
      </c>
      <c r="AC68" s="68">
        <f t="shared" si="13"/>
        <v>0.18039999999999989</v>
      </c>
    </row>
    <row r="69" spans="2:29">
      <c r="B69" t="str">
        <f>ElcO_PASTI!F120</f>
        <v>CZ</v>
      </c>
      <c r="C69" t="str">
        <f>ElcO_PASTI!G120</f>
        <v>PASTI</v>
      </c>
      <c r="D69" t="str">
        <f>ElcO_PASTI!H120</f>
        <v>EEPP_lignite_thermal</v>
      </c>
      <c r="E69" s="78">
        <v>1</v>
      </c>
      <c r="F69" s="68">
        <f>IFERROR(ElcO_PASTI!I120/1000,"")</f>
        <v>1.014875</v>
      </c>
      <c r="G69" s="68">
        <f>IFERROR(ElcO_PASTI!J120/1000,"")</f>
        <v>1.014875</v>
      </c>
      <c r="H69" s="68">
        <f>IFERROR(ElcO_PASTI!K120/1000,"")</f>
        <v>1.014875</v>
      </c>
      <c r="I69" s="68">
        <f>IFERROR(ElcO_PASTI!L120/1000,"")</f>
        <v>1.014875</v>
      </c>
      <c r="J69" s="68" t="str">
        <f>IFERROR(ElcO_PASTI!M120/1000,"")</f>
        <v/>
      </c>
      <c r="K69" s="68" t="str">
        <f>IFERROR(ElcO_PASTI!N120/1000,"")</f>
        <v/>
      </c>
      <c r="L69" s="68" t="str">
        <f>IFERROR(ElcO_PASTI!O120/1000,"")</f>
        <v/>
      </c>
      <c r="N69" t="str">
        <f>ElcO_CapBnd!F120</f>
        <v>CZ</v>
      </c>
      <c r="O69" t="str">
        <f>ElcO_CapBnd!G120</f>
        <v>CAP_BND</v>
      </c>
      <c r="P69" t="str">
        <f>ElcO_CapBnd!H120</f>
        <v>EEPP_lignite_thermal</v>
      </c>
      <c r="Q69" s="78" t="s">
        <v>176</v>
      </c>
      <c r="R69" s="68">
        <f t="shared" si="8"/>
        <v>3.5575000000000001</v>
      </c>
      <c r="S69" s="68">
        <f t="shared" si="9"/>
        <v>3.1875</v>
      </c>
      <c r="T69" s="68">
        <f t="shared" si="10"/>
        <v>2.8565</v>
      </c>
      <c r="W69" s="68">
        <f>IFERROR(ElcO_CapBnd!I120/1000,"")</f>
        <v>3.5575000000000001</v>
      </c>
      <c r="X69" s="68">
        <f>IFERROR(ElcO_CapBnd!J120/1000,"")</f>
        <v>3.1875</v>
      </c>
      <c r="Y69" s="68">
        <f>IFERROR(ElcO_CapBnd!K120/1000,"")</f>
        <v>2.8565</v>
      </c>
      <c r="AA69" s="68">
        <f t="shared" si="11"/>
        <v>0.50199999999999978</v>
      </c>
      <c r="AB69" s="68">
        <f t="shared" si="12"/>
        <v>0.87199999999999989</v>
      </c>
      <c r="AC69" s="68">
        <f t="shared" si="13"/>
        <v>1.2029999999999998</v>
      </c>
    </row>
    <row r="70" spans="2:29">
      <c r="B70" t="str">
        <f>ElcO_PASTI!F124</f>
        <v>CZ</v>
      </c>
      <c r="C70" t="str">
        <f>ElcO_PASTI!G124</f>
        <v>PASTI</v>
      </c>
      <c r="D70" t="str">
        <f>ElcO_PASTI!H124</f>
        <v>EEPP_naturalgas_CCGT</v>
      </c>
      <c r="E70" s="78">
        <v>1</v>
      </c>
      <c r="F70" s="68" t="str">
        <f>IFERROR(ElcO_PASTI!I124/1000,"")</f>
        <v/>
      </c>
      <c r="G70" s="68" t="str">
        <f>IFERROR(ElcO_PASTI!J124/1000,"")</f>
        <v/>
      </c>
      <c r="H70" s="68" t="str">
        <f>IFERROR(ElcO_PASTI!K124/1000,"")</f>
        <v/>
      </c>
      <c r="I70" s="68" t="str">
        <f>IFERROR(ElcO_PASTI!L124/1000,"")</f>
        <v/>
      </c>
      <c r="J70" s="68" t="str">
        <f>IFERROR(ElcO_PASTI!M124/1000,"")</f>
        <v/>
      </c>
      <c r="K70" s="68" t="str">
        <f>IFERROR(ElcO_PASTI!N124/1000,"")</f>
        <v/>
      </c>
      <c r="L70" s="68" t="str">
        <f>IFERROR(ElcO_PASTI!O124/1000,"")</f>
        <v/>
      </c>
      <c r="N70" t="str">
        <f>ElcO_CapBnd!F124</f>
        <v>CZ</v>
      </c>
      <c r="O70" t="str">
        <f>ElcO_CapBnd!G124</f>
        <v>CAP_BND</v>
      </c>
      <c r="P70" t="str">
        <f>ElcO_CapBnd!H124</f>
        <v>EEPP_naturalgas_CCGT</v>
      </c>
      <c r="Q70" s="78" t="s">
        <v>176</v>
      </c>
      <c r="R70" s="68" t="str">
        <f t="shared" si="8"/>
        <v/>
      </c>
      <c r="S70" s="68" t="str">
        <f t="shared" si="9"/>
        <v/>
      </c>
      <c r="T70" s="68" t="str">
        <f t="shared" si="10"/>
        <v/>
      </c>
      <c r="W70" s="68">
        <f>IFERROR(ElcO_CapBnd!I124/1000,"")</f>
        <v>0</v>
      </c>
      <c r="X70" s="68">
        <f>IFERROR(ElcO_CapBnd!J124/1000,"")</f>
        <v>0</v>
      </c>
      <c r="Y70" s="68">
        <f>IFERROR(ElcO_CapBnd!K124/1000,"")</f>
        <v>0</v>
      </c>
      <c r="AA70" s="68">
        <f t="shared" si="11"/>
        <v>0</v>
      </c>
      <c r="AB70" s="68">
        <f t="shared" si="12"/>
        <v>0</v>
      </c>
      <c r="AC70" s="68">
        <f t="shared" si="13"/>
        <v>0</v>
      </c>
    </row>
    <row r="71" spans="2:29">
      <c r="B71" t="str">
        <f>ElcO_PASTI!F125</f>
        <v>CZ</v>
      </c>
      <c r="C71" t="str">
        <f>ElcO_PASTI!G125</f>
        <v>PASTI</v>
      </c>
      <c r="D71" t="str">
        <f>ElcO_PASTI!H125</f>
        <v>EEPP_naturalgas_OCGT</v>
      </c>
      <c r="E71" s="78">
        <v>1</v>
      </c>
      <c r="F71" s="68">
        <f>IFERROR(ElcO_PASTI!I125/1000,"")</f>
        <v>2.1024999999999999E-2</v>
      </c>
      <c r="G71" s="68">
        <f>IFERROR(ElcO_PASTI!J125/1000,"")</f>
        <v>2.1024999999999999E-2</v>
      </c>
      <c r="H71" s="68">
        <f>IFERROR(ElcO_PASTI!K125/1000,"")</f>
        <v>2.1024999999999999E-2</v>
      </c>
      <c r="I71" s="68">
        <f>IFERROR(ElcO_PASTI!L125/1000,"")</f>
        <v>2.1024999999999999E-2</v>
      </c>
      <c r="J71" s="68">
        <f>IFERROR(ElcO_PASTI!M125/1000,"")</f>
        <v>9.4E-2</v>
      </c>
      <c r="K71" s="68" t="str">
        <f>IFERROR(ElcO_PASTI!N125/1000,"")</f>
        <v/>
      </c>
      <c r="L71" s="68" t="str">
        <f>IFERROR(ElcO_PASTI!O125/1000,"")</f>
        <v/>
      </c>
      <c r="N71" t="str">
        <f>ElcO_CapBnd!F125</f>
        <v>CZ</v>
      </c>
      <c r="O71" t="str">
        <f>ElcO_CapBnd!G125</f>
        <v>CAP_BND</v>
      </c>
      <c r="P71" t="str">
        <f>ElcO_CapBnd!H125</f>
        <v>EEPP_naturalgas_OCGT</v>
      </c>
      <c r="Q71" s="78" t="s">
        <v>176</v>
      </c>
      <c r="R71" s="68" t="str">
        <f t="shared" si="8"/>
        <v/>
      </c>
      <c r="S71" s="68" t="str">
        <f t="shared" si="9"/>
        <v/>
      </c>
      <c r="T71" s="68" t="str">
        <f t="shared" si="10"/>
        <v/>
      </c>
      <c r="W71" s="68">
        <f>IFERROR(ElcO_CapBnd!I125/1000,"")</f>
        <v>0.17809999999999998</v>
      </c>
      <c r="X71" s="68">
        <f>IFERROR(ElcO_CapBnd!J125/1000,"")</f>
        <v>0.17809999999999998</v>
      </c>
      <c r="Y71" s="68">
        <f>IFERROR(ElcO_CapBnd!K125/1000,"")</f>
        <v>0.17809999999999998</v>
      </c>
      <c r="AA71" s="68">
        <f t="shared" si="11"/>
        <v>0</v>
      </c>
      <c r="AB71" s="68">
        <f t="shared" si="12"/>
        <v>0</v>
      </c>
      <c r="AC71" s="68">
        <f t="shared" si="13"/>
        <v>0</v>
      </c>
    </row>
    <row r="72" spans="2:29">
      <c r="B72" t="str">
        <f>ElcO_PASTI!F126</f>
        <v>CZ</v>
      </c>
      <c r="C72" t="str">
        <f>ElcO_PASTI!G126</f>
        <v>PASTI</v>
      </c>
      <c r="D72" t="str">
        <f>ElcO_PASTI!H126</f>
        <v>EEPP_naturalgas_thermal</v>
      </c>
      <c r="E72" s="78">
        <v>1</v>
      </c>
      <c r="F72" s="68" t="str">
        <f>IFERROR(ElcO_PASTI!I126/1000,"")</f>
        <v/>
      </c>
      <c r="G72" s="68" t="str">
        <f>IFERROR(ElcO_PASTI!J126/1000,"")</f>
        <v/>
      </c>
      <c r="H72" s="68" t="str">
        <f>IFERROR(ElcO_PASTI!K126/1000,"")</f>
        <v/>
      </c>
      <c r="I72" s="68" t="str">
        <f>IFERROR(ElcO_PASTI!L126/1000,"")</f>
        <v/>
      </c>
      <c r="J72" s="68">
        <f>IFERROR(ElcO_PASTI!M126/1000,"")</f>
        <v>1.148422E-2</v>
      </c>
      <c r="K72" s="68">
        <f>IFERROR(ElcO_PASTI!N126/1000,"")</f>
        <v>0.76</v>
      </c>
      <c r="L72" s="68" t="str">
        <f>IFERROR(ElcO_PASTI!O126/1000,"")</f>
        <v/>
      </c>
      <c r="N72" t="str">
        <f>ElcO_CapBnd!F126</f>
        <v>CZ</v>
      </c>
      <c r="O72" t="str">
        <f>ElcO_CapBnd!G126</f>
        <v>CAP_BND</v>
      </c>
      <c r="P72" t="str">
        <f>ElcO_CapBnd!H126</f>
        <v>EEPP_naturalgas_thermal</v>
      </c>
      <c r="Q72" s="78" t="s">
        <v>176</v>
      </c>
      <c r="R72" s="68" t="str">
        <f t="shared" si="8"/>
        <v/>
      </c>
      <c r="S72" s="68" t="str">
        <f t="shared" si="9"/>
        <v/>
      </c>
      <c r="T72" s="68" t="str">
        <f t="shared" si="10"/>
        <v/>
      </c>
      <c r="W72" s="68">
        <f>IFERROR(ElcO_CapBnd!I126/1000,"")</f>
        <v>1.148422E-2</v>
      </c>
      <c r="X72" s="68">
        <f>IFERROR(ElcO_CapBnd!J126/1000,"")</f>
        <v>0.77148422000000005</v>
      </c>
      <c r="Y72" s="68">
        <f>IFERROR(ElcO_CapBnd!K126/1000,"")</f>
        <v>0.77148422000000005</v>
      </c>
      <c r="AA72" s="68">
        <f t="shared" si="11"/>
        <v>0</v>
      </c>
      <c r="AB72" s="68">
        <f t="shared" si="12"/>
        <v>0</v>
      </c>
      <c r="AC72" s="68">
        <f t="shared" si="13"/>
        <v>0</v>
      </c>
    </row>
    <row r="73" spans="2:29">
      <c r="B73" t="str">
        <f>ElcO_PASTI!F130</f>
        <v>CZ</v>
      </c>
      <c r="C73" t="str">
        <f>ElcO_PASTI!G130</f>
        <v>PASTI</v>
      </c>
      <c r="D73" t="str">
        <f>ElcO_PASTI!H130</f>
        <v>EEPP_LFO_thermal</v>
      </c>
      <c r="E73" s="78">
        <v>1</v>
      </c>
      <c r="F73" s="68">
        <f>IFERROR(ElcO_PASTI!I130/1000,"")</f>
        <v>1.9500000000000001E-3</v>
      </c>
      <c r="G73" s="68">
        <f>IFERROR(ElcO_PASTI!J130/1000,"")</f>
        <v>1.9500000000000001E-3</v>
      </c>
      <c r="H73" s="68">
        <f>IFERROR(ElcO_PASTI!K130/1000,"")</f>
        <v>1.9500000000000001E-3</v>
      </c>
      <c r="I73" s="68">
        <f>IFERROR(ElcO_PASTI!L130/1000,"")</f>
        <v>1.9500000000000001E-3</v>
      </c>
      <c r="J73" s="68">
        <f>IFERROR(ElcO_PASTI!M130/1000,"")</f>
        <v>1.37804E-2</v>
      </c>
      <c r="K73" s="68" t="str">
        <f>IFERROR(ElcO_PASTI!N130/1000,"")</f>
        <v/>
      </c>
      <c r="L73" s="68" t="str">
        <f>IFERROR(ElcO_PASTI!O130/1000,"")</f>
        <v/>
      </c>
      <c r="N73" t="str">
        <f>ElcO_CapBnd!F130</f>
        <v>CZ</v>
      </c>
      <c r="O73" t="str">
        <f>ElcO_CapBnd!G130</f>
        <v>CAP_BND</v>
      </c>
      <c r="P73" t="str">
        <f>ElcO_CapBnd!H130</f>
        <v>EEPP_LFO_thermal</v>
      </c>
      <c r="Q73" s="78" t="s">
        <v>176</v>
      </c>
      <c r="R73" s="68" t="str">
        <f t="shared" si="8"/>
        <v/>
      </c>
      <c r="S73" s="68" t="str">
        <f t="shared" si="9"/>
        <v/>
      </c>
      <c r="T73" s="68" t="str">
        <f t="shared" si="10"/>
        <v/>
      </c>
      <c r="W73" s="68">
        <f>IFERROR(ElcO_CapBnd!I130/1000,"")</f>
        <v>1.6380400000000003E-2</v>
      </c>
      <c r="X73" s="68">
        <f>IFERROR(ElcO_CapBnd!J130/1000,"")</f>
        <v>1.37804E-2</v>
      </c>
      <c r="Y73" s="68">
        <f>IFERROR(ElcO_CapBnd!K130/1000,"")</f>
        <v>1.37804E-2</v>
      </c>
      <c r="AA73" s="68">
        <f t="shared" si="11"/>
        <v>5.1999999999999963E-3</v>
      </c>
      <c r="AB73" s="68">
        <f t="shared" si="12"/>
        <v>7.7999999999999996E-3</v>
      </c>
      <c r="AC73" s="68">
        <f t="shared" si="13"/>
        <v>7.7999999999999996E-3</v>
      </c>
    </row>
    <row r="74" spans="2:29">
      <c r="B74" t="str">
        <f>ElcO_PASTI!F131</f>
        <v>CZ</v>
      </c>
      <c r="C74" t="str">
        <f>ElcO_PASTI!G131</f>
        <v>PASTI</v>
      </c>
      <c r="D74" t="str">
        <f>ElcO_PASTI!H131</f>
        <v>EEPP_HFO_thermal</v>
      </c>
      <c r="E74" s="78">
        <v>1</v>
      </c>
      <c r="F74" s="68">
        <f>IFERROR(ElcO_PASTI!I131/1000,"")</f>
        <v>1.4999999999999999E-2</v>
      </c>
      <c r="G74" s="68">
        <f>IFERROR(ElcO_PASTI!J131/1000,"")</f>
        <v>1.4999999999999999E-2</v>
      </c>
      <c r="H74" s="68">
        <f>IFERROR(ElcO_PASTI!K131/1000,"")</f>
        <v>1.4999999999999999E-2</v>
      </c>
      <c r="I74" s="68">
        <f>IFERROR(ElcO_PASTI!L131/1000,"")</f>
        <v>1.4999999999999999E-2</v>
      </c>
      <c r="J74" s="68" t="str">
        <f>IFERROR(ElcO_PASTI!M131/1000,"")</f>
        <v/>
      </c>
      <c r="K74" s="68" t="str">
        <f>IFERROR(ElcO_PASTI!N131/1000,"")</f>
        <v/>
      </c>
      <c r="L74" s="68" t="str">
        <f>IFERROR(ElcO_PASTI!O131/1000,"")</f>
        <v/>
      </c>
      <c r="N74" t="str">
        <f>ElcO_CapBnd!F131</f>
        <v>CZ</v>
      </c>
      <c r="O74" t="str">
        <f>ElcO_CapBnd!G131</f>
        <v>CAP_BND</v>
      </c>
      <c r="P74" t="str">
        <f>ElcO_CapBnd!H131</f>
        <v>EEPP_HFO_thermal</v>
      </c>
      <c r="Q74" s="78" t="s">
        <v>176</v>
      </c>
      <c r="R74" s="68" t="str">
        <f t="shared" si="8"/>
        <v/>
      </c>
      <c r="S74" s="68" t="str">
        <f t="shared" si="9"/>
        <v/>
      </c>
      <c r="T74" s="68">
        <f t="shared" si="10"/>
        <v>0</v>
      </c>
      <c r="W74" s="68">
        <f>IFERROR(ElcO_CapBnd!I131/1000,"")</f>
        <v>0.06</v>
      </c>
      <c r="X74" s="68">
        <f>IFERROR(ElcO_CapBnd!J131/1000,"")</f>
        <v>0.06</v>
      </c>
      <c r="Y74" s="68">
        <f>IFERROR(ElcO_CapBnd!K131/1000,"")</f>
        <v>0</v>
      </c>
      <c r="AA74" s="68">
        <f t="shared" si="11"/>
        <v>0</v>
      </c>
      <c r="AB74" s="68">
        <f t="shared" si="12"/>
        <v>0</v>
      </c>
      <c r="AC74" s="68">
        <f t="shared" si="13"/>
        <v>0.06</v>
      </c>
    </row>
    <row r="75" spans="2:29">
      <c r="B75" t="str">
        <f>ElcO_PASTI!F132</f>
        <v>CZ</v>
      </c>
      <c r="C75" t="str">
        <f>ElcO_PASTI!G132</f>
        <v>PASTI</v>
      </c>
      <c r="D75" t="str">
        <f>ElcO_PASTI!H132</f>
        <v>EEPP_biomass_CCGT</v>
      </c>
      <c r="E75" s="78">
        <v>1</v>
      </c>
      <c r="F75" s="68" t="str">
        <f>IFERROR(ElcO_PASTI!I132/1000,"")</f>
        <v/>
      </c>
      <c r="G75" s="68" t="str">
        <f>IFERROR(ElcO_PASTI!J132/1000,"")</f>
        <v/>
      </c>
      <c r="H75" s="68" t="str">
        <f>IFERROR(ElcO_PASTI!K132/1000,"")</f>
        <v/>
      </c>
      <c r="I75" s="68" t="str">
        <f>IFERROR(ElcO_PASTI!L132/1000,"")</f>
        <v/>
      </c>
      <c r="J75" s="68" t="str">
        <f>IFERROR(ElcO_PASTI!M132/1000,"")</f>
        <v/>
      </c>
      <c r="K75" s="68" t="str">
        <f>IFERROR(ElcO_PASTI!N132/1000,"")</f>
        <v/>
      </c>
      <c r="L75" s="68" t="str">
        <f>IFERROR(ElcO_PASTI!O132/1000,"")</f>
        <v/>
      </c>
      <c r="N75" t="str">
        <f>ElcO_CapBnd!F132</f>
        <v>CZ</v>
      </c>
      <c r="O75" t="str">
        <f>ElcO_CapBnd!G132</f>
        <v>CAP_BND</v>
      </c>
      <c r="P75" t="str">
        <f>ElcO_CapBnd!H132</f>
        <v>EEPP_biomass_CCGT</v>
      </c>
      <c r="Q75" s="78" t="s">
        <v>176</v>
      </c>
      <c r="R75" s="68" t="str">
        <f t="shared" si="8"/>
        <v/>
      </c>
      <c r="S75" s="68" t="str">
        <f t="shared" si="9"/>
        <v/>
      </c>
      <c r="T75" s="68" t="str">
        <f t="shared" si="10"/>
        <v/>
      </c>
      <c r="W75" s="68">
        <f>IFERROR(ElcO_CapBnd!I132/1000,"")</f>
        <v>0</v>
      </c>
      <c r="X75" s="68">
        <f>IFERROR(ElcO_CapBnd!J132/1000,"")</f>
        <v>0</v>
      </c>
      <c r="Y75" s="68">
        <f>IFERROR(ElcO_CapBnd!K132/1000,"")</f>
        <v>0</v>
      </c>
      <c r="AA75" s="68">
        <f t="shared" si="11"/>
        <v>0</v>
      </c>
      <c r="AB75" s="68">
        <f t="shared" si="12"/>
        <v>0</v>
      </c>
      <c r="AC75" s="68">
        <f t="shared" si="13"/>
        <v>0</v>
      </c>
    </row>
    <row r="76" spans="2:29">
      <c r="B76" t="str">
        <f>ElcO_PASTI!F133</f>
        <v>CZ</v>
      </c>
      <c r="C76" t="str">
        <f>ElcO_PASTI!G133</f>
        <v>PASTI</v>
      </c>
      <c r="D76" t="str">
        <f>ElcO_PASTI!H133</f>
        <v>EEPP_biomass_thermal</v>
      </c>
      <c r="E76" s="78">
        <v>1</v>
      </c>
      <c r="F76" s="68" t="str">
        <f>IFERROR(ElcO_PASTI!I133/1000,"")</f>
        <v/>
      </c>
      <c r="G76" s="68" t="str">
        <f>IFERROR(ElcO_PASTI!J133/1000,"")</f>
        <v/>
      </c>
      <c r="H76" s="68" t="str">
        <f>IFERROR(ElcO_PASTI!K133/1000,"")</f>
        <v/>
      </c>
      <c r="I76" s="68" t="str">
        <f>IFERROR(ElcO_PASTI!L133/1000,"")</f>
        <v/>
      </c>
      <c r="J76" s="68">
        <f>IFERROR(ElcO_PASTI!M133/1000,"")</f>
        <v>6.6600000000000001E-3</v>
      </c>
      <c r="K76" s="68" t="str">
        <f>IFERROR(ElcO_PASTI!N133/1000,"")</f>
        <v/>
      </c>
      <c r="L76" s="68" t="str">
        <f>IFERROR(ElcO_PASTI!O133/1000,"")</f>
        <v/>
      </c>
      <c r="N76" t="str">
        <f>ElcO_CapBnd!F133</f>
        <v>CZ</v>
      </c>
      <c r="O76" t="str">
        <f>ElcO_CapBnd!G133</f>
        <v>CAP_BND</v>
      </c>
      <c r="P76" t="str">
        <f>ElcO_CapBnd!H133</f>
        <v>EEPP_biomass_thermal</v>
      </c>
      <c r="Q76" s="78" t="s">
        <v>176</v>
      </c>
      <c r="R76" s="68" t="str">
        <f t="shared" si="8"/>
        <v/>
      </c>
      <c r="S76" s="68" t="str">
        <f t="shared" si="9"/>
        <v/>
      </c>
      <c r="T76" s="68" t="str">
        <f t="shared" si="10"/>
        <v/>
      </c>
      <c r="W76" s="68">
        <f>IFERROR(ElcO_CapBnd!I133/1000,"")</f>
        <v>6.660000000000001E-3</v>
      </c>
      <c r="X76" s="68">
        <f>IFERROR(ElcO_CapBnd!J133/1000,"")</f>
        <v>6.660000000000001E-3</v>
      </c>
      <c r="Y76" s="68">
        <f>IFERROR(ElcO_CapBnd!K133/1000,"")</f>
        <v>6.660000000000001E-3</v>
      </c>
      <c r="AA76" s="68">
        <f t="shared" si="11"/>
        <v>0</v>
      </c>
      <c r="AB76" s="68">
        <f t="shared" si="12"/>
        <v>0</v>
      </c>
      <c r="AC76" s="68">
        <f t="shared" si="13"/>
        <v>0</v>
      </c>
    </row>
    <row r="77" spans="2:29">
      <c r="B77" t="str">
        <f>ElcO_PASTI!F136</f>
        <v>CZ</v>
      </c>
      <c r="C77" t="str">
        <f>ElcO_PASTI!G136</f>
        <v>PASTI</v>
      </c>
      <c r="D77" t="str">
        <f>ElcO_PASTI!H136</f>
        <v>EEPP_windON</v>
      </c>
      <c r="E77" s="78">
        <v>1</v>
      </c>
      <c r="F77" s="68" t="str">
        <f>IFERROR(ElcO_PASTI!I136/1000,"")</f>
        <v/>
      </c>
      <c r="G77" s="68" t="str">
        <f>IFERROR(ElcO_PASTI!J136/1000,"")</f>
        <v/>
      </c>
      <c r="H77" s="68" t="str">
        <f>IFERROR(ElcO_PASTI!K136/1000,"")</f>
        <v/>
      </c>
      <c r="I77" s="68">
        <f>IFERROR(ElcO_PASTI!L136/1000,"")</f>
        <v>7.045E-3</v>
      </c>
      <c r="J77" s="68">
        <f>IFERROR(ElcO_PASTI!M136/1000,"")</f>
        <v>0.20955000000000001</v>
      </c>
      <c r="K77" s="68">
        <f>IFERROR(ElcO_PASTI!N136/1000,"")</f>
        <v>7.1000000000000063E-2</v>
      </c>
      <c r="L77" s="68">
        <f>IFERROR(ElcO_PASTI!O136/1000,"")</f>
        <v>3.8206999999999942E-2</v>
      </c>
      <c r="N77" t="str">
        <f>ElcO_CapBnd!F136</f>
        <v>CZ</v>
      </c>
      <c r="O77" t="str">
        <f>ElcO_CapBnd!G136</f>
        <v>CAP_BND</v>
      </c>
      <c r="P77" t="str">
        <f>ElcO_CapBnd!H136</f>
        <v>EEPP_windON</v>
      </c>
      <c r="Q77" s="78" t="s">
        <v>176</v>
      </c>
      <c r="R77" s="68" t="str">
        <f t="shared" si="8"/>
        <v/>
      </c>
      <c r="S77" s="68" t="str">
        <f t="shared" si="9"/>
        <v/>
      </c>
      <c r="T77" s="68" t="str">
        <f t="shared" si="10"/>
        <v/>
      </c>
      <c r="W77" s="68">
        <f>IFERROR(ElcO_CapBnd!I136/1000,"")</f>
        <v>0.21299999999999999</v>
      </c>
      <c r="X77" s="68">
        <f>IFERROR(ElcO_CapBnd!J136/1000,"")</f>
        <v>0.28100000000000008</v>
      </c>
      <c r="Y77" s="68">
        <f>IFERROR(ElcO_CapBnd!K136/1000,"")</f>
        <v>0.31875699999999996</v>
      </c>
      <c r="AA77" s="68">
        <f t="shared" si="11"/>
        <v>3.5950000000000149E-3</v>
      </c>
      <c r="AB77" s="68">
        <f t="shared" si="12"/>
        <v>6.594999999999962E-3</v>
      </c>
      <c r="AC77" s="68">
        <f t="shared" si="13"/>
        <v>7.0450000000000235E-3</v>
      </c>
    </row>
    <row r="78" spans="2:29">
      <c r="B78" t="str">
        <f>ElcO_PASTI!F137</f>
        <v>CZ</v>
      </c>
      <c r="C78" t="str">
        <f>ElcO_PASTI!G137</f>
        <v>PASTI</v>
      </c>
      <c r="D78" t="str">
        <f>ElcO_PASTI!H137</f>
        <v>EEPP_windOFF</v>
      </c>
      <c r="E78" s="78">
        <v>1</v>
      </c>
      <c r="F78" s="68" t="str">
        <f>IFERROR(ElcO_PASTI!I137/1000,"")</f>
        <v/>
      </c>
      <c r="G78" s="68" t="str">
        <f>IFERROR(ElcO_PASTI!J137/1000,"")</f>
        <v/>
      </c>
      <c r="H78" s="68" t="str">
        <f>IFERROR(ElcO_PASTI!K137/1000,"")</f>
        <v/>
      </c>
      <c r="I78" s="68" t="str">
        <f>IFERROR(ElcO_PASTI!L137/1000,"")</f>
        <v/>
      </c>
      <c r="J78" s="68" t="str">
        <f>IFERROR(ElcO_PASTI!M137/1000,"")</f>
        <v/>
      </c>
      <c r="K78" s="68" t="str">
        <f>IFERROR(ElcO_PASTI!N137/1000,"")</f>
        <v/>
      </c>
      <c r="L78" s="68" t="str">
        <f>IFERROR(ElcO_PASTI!O137/1000,"")</f>
        <v/>
      </c>
      <c r="N78" t="str">
        <f>ElcO_CapBnd!F137</f>
        <v>CZ</v>
      </c>
      <c r="O78" t="str">
        <f>ElcO_CapBnd!G137</f>
        <v>CAP_BND</v>
      </c>
      <c r="P78" t="str">
        <f>ElcO_CapBnd!H137</f>
        <v>EEPP_windOFF</v>
      </c>
      <c r="Q78" s="78" t="s">
        <v>176</v>
      </c>
      <c r="R78" s="68" t="str">
        <f t="shared" si="8"/>
        <v/>
      </c>
      <c r="S78" s="68" t="str">
        <f t="shared" si="9"/>
        <v/>
      </c>
      <c r="T78" s="68" t="str">
        <f t="shared" si="10"/>
        <v/>
      </c>
      <c r="W78" s="68">
        <f>IFERROR(ElcO_CapBnd!I137/1000,"")</f>
        <v>0</v>
      </c>
      <c r="X78" s="68">
        <f>IFERROR(ElcO_CapBnd!J137/1000,"")</f>
        <v>0</v>
      </c>
      <c r="Y78" s="68">
        <f>IFERROR(ElcO_CapBnd!K137/1000,"")</f>
        <v>0</v>
      </c>
      <c r="AA78" s="68">
        <f t="shared" si="11"/>
        <v>0</v>
      </c>
      <c r="AB78" s="68">
        <f t="shared" si="12"/>
        <v>0</v>
      </c>
      <c r="AC78" s="68">
        <f t="shared" si="13"/>
        <v>0</v>
      </c>
    </row>
    <row r="79" spans="2:29">
      <c r="B79" t="str">
        <f>ElcO_PASTI!F138</f>
        <v>CZ</v>
      </c>
      <c r="C79" t="str">
        <f>ElcO_PASTI!G138</f>
        <v>PASTI</v>
      </c>
      <c r="D79" t="str">
        <f>ElcO_PASTI!H138</f>
        <v>EEPP_PV</v>
      </c>
      <c r="E79" s="78">
        <v>1</v>
      </c>
      <c r="F79" s="68" t="str">
        <f>IFERROR(ElcO_PASTI!I138/1000,"")</f>
        <v/>
      </c>
      <c r="G79" s="68" t="str">
        <f>IFERROR(ElcO_PASTI!J138/1000,"")</f>
        <v/>
      </c>
      <c r="H79" s="68" t="str">
        <f>IFERROR(ElcO_PASTI!K138/1000,"")</f>
        <v/>
      </c>
      <c r="I79" s="68">
        <f>IFERROR(ElcO_PASTI!L138/1000,"")</f>
        <v>6.0000000000000002E-6</v>
      </c>
      <c r="J79" s="68">
        <f>IFERROR(ElcO_PASTI!M138/1000,"")</f>
        <v>1.7269939999999999</v>
      </c>
      <c r="K79" s="68">
        <f>IFERROR(ElcO_PASTI!N138/1000,"")</f>
        <v>0.34800000000000025</v>
      </c>
      <c r="L79" s="68" t="str">
        <f>IFERROR(ElcO_PASTI!O138/1000,"")</f>
        <v/>
      </c>
      <c r="N79" t="str">
        <f>ElcO_CapBnd!F138</f>
        <v>CZ</v>
      </c>
      <c r="O79" t="str">
        <f>ElcO_CapBnd!G138</f>
        <v>CAP_BND</v>
      </c>
      <c r="P79" t="str">
        <f>ElcO_CapBnd!H138</f>
        <v>EEPP_PV</v>
      </c>
      <c r="Q79" s="78" t="s">
        <v>176</v>
      </c>
      <c r="R79" s="68" t="str">
        <f t="shared" si="8"/>
        <v/>
      </c>
      <c r="S79" s="68" t="str">
        <f t="shared" si="9"/>
        <v/>
      </c>
      <c r="T79" s="68" t="str">
        <f t="shared" si="10"/>
        <v/>
      </c>
      <c r="W79" s="68">
        <f>IFERROR(ElcO_CapBnd!I138/1000,"")</f>
        <v>1.7270000000000001</v>
      </c>
      <c r="X79" s="68">
        <f>IFERROR(ElcO_CapBnd!J138/1000,"")</f>
        <v>2.0750000000000002</v>
      </c>
      <c r="Y79" s="68">
        <f>IFERROR(ElcO_CapBnd!K138/1000,"")</f>
        <v>2.0680000000000001</v>
      </c>
      <c r="AA79" s="68">
        <f t="shared" si="11"/>
        <v>0</v>
      </c>
      <c r="AB79" s="68">
        <f t="shared" si="12"/>
        <v>0</v>
      </c>
      <c r="AC79" s="68">
        <f t="shared" si="13"/>
        <v>7.0000000000001172E-3</v>
      </c>
    </row>
    <row r="80" spans="2:29">
      <c r="B80" t="str">
        <f>ElcO_PASTI!F139</f>
        <v>CZ</v>
      </c>
      <c r="C80" t="str">
        <f>ElcO_PASTI!G139</f>
        <v>PASTI</v>
      </c>
      <c r="D80" t="str">
        <f>ElcO_PASTI!H139</f>
        <v>EEPP_CSP</v>
      </c>
      <c r="E80" s="78">
        <v>1</v>
      </c>
      <c r="F80" s="68" t="str">
        <f>IFERROR(ElcO_PASTI!I139/1000,"")</f>
        <v/>
      </c>
      <c r="G80" s="68" t="str">
        <f>IFERROR(ElcO_PASTI!J139/1000,"")</f>
        <v/>
      </c>
      <c r="H80" s="68" t="str">
        <f>IFERROR(ElcO_PASTI!K139/1000,"")</f>
        <v/>
      </c>
      <c r="I80" s="68" t="str">
        <f>IFERROR(ElcO_PASTI!L139/1000,"")</f>
        <v/>
      </c>
      <c r="J80" s="68" t="str">
        <f>IFERROR(ElcO_PASTI!M139/1000,"")</f>
        <v/>
      </c>
      <c r="K80" s="68" t="str">
        <f>IFERROR(ElcO_PASTI!N139/1000,"")</f>
        <v/>
      </c>
      <c r="L80" s="68" t="str">
        <f>IFERROR(ElcO_PASTI!O139/1000,"")</f>
        <v/>
      </c>
      <c r="N80" t="str">
        <f>ElcO_CapBnd!F139</f>
        <v>CZ</v>
      </c>
      <c r="O80" t="str">
        <f>ElcO_CapBnd!G139</f>
        <v>CAP_BND</v>
      </c>
      <c r="P80" t="str">
        <f>ElcO_CapBnd!H139</f>
        <v>EEPP_CSP</v>
      </c>
      <c r="Q80" s="78" t="s">
        <v>176</v>
      </c>
      <c r="R80" s="68" t="str">
        <f t="shared" si="8"/>
        <v/>
      </c>
      <c r="S80" s="68" t="str">
        <f t="shared" si="9"/>
        <v/>
      </c>
      <c r="T80" s="68" t="str">
        <f t="shared" si="10"/>
        <v/>
      </c>
      <c r="W80" s="68">
        <f>IFERROR(ElcO_CapBnd!I139/1000,"")</f>
        <v>0</v>
      </c>
      <c r="X80" s="68">
        <f>IFERROR(ElcO_CapBnd!J139/1000,"")</f>
        <v>0</v>
      </c>
      <c r="Y80" s="68">
        <f>IFERROR(ElcO_CapBnd!K139/1000,"")</f>
        <v>0</v>
      </c>
      <c r="AA80" s="68">
        <f t="shared" si="11"/>
        <v>0</v>
      </c>
      <c r="AB80" s="68">
        <f t="shared" si="12"/>
        <v>0</v>
      </c>
      <c r="AC80" s="68">
        <f t="shared" si="13"/>
        <v>0</v>
      </c>
    </row>
    <row r="81" spans="2:29">
      <c r="B81" t="str">
        <f>ElcO_PASTI!F140</f>
        <v>CZ</v>
      </c>
      <c r="C81" t="str">
        <f>ElcO_PASTI!G140</f>
        <v>PASTI</v>
      </c>
      <c r="D81" t="str">
        <f>ElcO_PASTI!H140</f>
        <v>EEPP_geothermal</v>
      </c>
      <c r="E81" s="78">
        <v>1</v>
      </c>
      <c r="F81" s="68" t="str">
        <f>IFERROR(ElcO_PASTI!I140/1000,"")</f>
        <v/>
      </c>
      <c r="G81" s="68" t="str">
        <f>IFERROR(ElcO_PASTI!J140/1000,"")</f>
        <v/>
      </c>
      <c r="H81" s="68" t="str">
        <f>IFERROR(ElcO_PASTI!K140/1000,"")</f>
        <v/>
      </c>
      <c r="I81" s="68" t="str">
        <f>IFERROR(ElcO_PASTI!L140/1000,"")</f>
        <v/>
      </c>
      <c r="J81" s="68" t="str">
        <f>IFERROR(ElcO_PASTI!M140/1000,"")</f>
        <v/>
      </c>
      <c r="K81" s="68" t="str">
        <f>IFERROR(ElcO_PASTI!N140/1000,"")</f>
        <v/>
      </c>
      <c r="L81" s="68" t="str">
        <f>IFERROR(ElcO_PASTI!O140/1000,"")</f>
        <v/>
      </c>
      <c r="N81" t="str">
        <f>ElcO_CapBnd!F140</f>
        <v>CZ</v>
      </c>
      <c r="O81" t="str">
        <f>ElcO_CapBnd!G140</f>
        <v>CAP_BND</v>
      </c>
      <c r="P81" t="str">
        <f>ElcO_CapBnd!H140</f>
        <v>EEPP_geothermal</v>
      </c>
      <c r="Q81" s="78" t="s">
        <v>176</v>
      </c>
      <c r="R81" s="68" t="str">
        <f t="shared" si="8"/>
        <v/>
      </c>
      <c r="S81" s="68" t="str">
        <f t="shared" si="9"/>
        <v/>
      </c>
      <c r="T81" s="68" t="str">
        <f t="shared" si="10"/>
        <v/>
      </c>
      <c r="W81" s="68">
        <f>IFERROR(ElcO_CapBnd!I140/1000,"")</f>
        <v>0</v>
      </c>
      <c r="X81" s="68">
        <f>IFERROR(ElcO_CapBnd!J140/1000,"")</f>
        <v>0</v>
      </c>
      <c r="Y81" s="68">
        <f>IFERROR(ElcO_CapBnd!K140/1000,"")</f>
        <v>0</v>
      </c>
      <c r="AA81" s="68">
        <f t="shared" si="11"/>
        <v>0</v>
      </c>
      <c r="AB81" s="68">
        <f t="shared" si="12"/>
        <v>0</v>
      </c>
      <c r="AC81" s="68">
        <f t="shared" si="13"/>
        <v>0</v>
      </c>
    </row>
    <row r="82" spans="2:29">
      <c r="B82" t="str">
        <f>ElcO_PASTI!F141</f>
        <v>CZ</v>
      </c>
      <c r="C82" t="str">
        <f>ElcO_PASTI!G141</f>
        <v>PASTI</v>
      </c>
      <c r="D82" t="str">
        <f>ElcO_PASTI!H141</f>
        <v>EEPP_OCE</v>
      </c>
      <c r="E82" s="78">
        <v>1</v>
      </c>
      <c r="F82" s="68" t="str">
        <f>IFERROR(ElcO_PASTI!I141/1000,"")</f>
        <v/>
      </c>
      <c r="G82" s="68" t="str">
        <f>IFERROR(ElcO_PASTI!J141/1000,"")</f>
        <v/>
      </c>
      <c r="H82" s="68" t="str">
        <f>IFERROR(ElcO_PASTI!K141/1000,"")</f>
        <v/>
      </c>
      <c r="I82" s="68" t="str">
        <f>IFERROR(ElcO_PASTI!L141/1000,"")</f>
        <v/>
      </c>
      <c r="J82" s="68" t="str">
        <f>IFERROR(ElcO_PASTI!M141/1000,"")</f>
        <v/>
      </c>
      <c r="K82" s="68" t="str">
        <f>IFERROR(ElcO_PASTI!N141/1000,"")</f>
        <v/>
      </c>
      <c r="L82" s="68" t="str">
        <f>IFERROR(ElcO_PASTI!O141/1000,"")</f>
        <v/>
      </c>
      <c r="N82" t="str">
        <f>ElcO_CapBnd!F141</f>
        <v>CZ</v>
      </c>
      <c r="O82" t="str">
        <f>ElcO_CapBnd!G141</f>
        <v>CAP_BND</v>
      </c>
      <c r="P82" t="str">
        <f>ElcO_CapBnd!H141</f>
        <v>EEPP_OCE</v>
      </c>
      <c r="Q82" s="78" t="s">
        <v>176</v>
      </c>
      <c r="R82" s="68" t="str">
        <f t="shared" si="8"/>
        <v/>
      </c>
      <c r="S82" s="68" t="str">
        <f t="shared" si="9"/>
        <v/>
      </c>
      <c r="T82" s="68" t="str">
        <f t="shared" si="10"/>
        <v/>
      </c>
      <c r="W82" s="68">
        <f>IFERROR(ElcO_CapBnd!I141/1000,"")</f>
        <v>0</v>
      </c>
      <c r="X82" s="68">
        <f>IFERROR(ElcO_CapBnd!J141/1000,"")</f>
        <v>0</v>
      </c>
      <c r="Y82" s="68">
        <f>IFERROR(ElcO_CapBnd!K141/1000,"")</f>
        <v>0</v>
      </c>
      <c r="AA82" s="68">
        <f t="shared" si="11"/>
        <v>0</v>
      </c>
      <c r="AB82" s="68">
        <f t="shared" si="12"/>
        <v>0</v>
      </c>
      <c r="AC82" s="68">
        <f t="shared" si="13"/>
        <v>0</v>
      </c>
    </row>
    <row r="83" spans="2:29">
      <c r="B83" t="str">
        <f>ElcO_PASTI!F142</f>
        <v>DE</v>
      </c>
      <c r="C83" t="str">
        <f>ElcO_PASTI!G142</f>
        <v>PASTI</v>
      </c>
      <c r="D83" t="str">
        <f>ElcO_PASTI!H142</f>
        <v>EEPP_coal_CCGT</v>
      </c>
      <c r="E83" s="78">
        <v>1</v>
      </c>
      <c r="F83" s="68" t="str">
        <f>IFERROR(ElcO_PASTI!I142/1000,"")</f>
        <v/>
      </c>
      <c r="G83" s="68" t="str">
        <f>IFERROR(ElcO_PASTI!J142/1000,"")</f>
        <v/>
      </c>
      <c r="H83" s="68" t="str">
        <f>IFERROR(ElcO_PASTI!K142/1000,"")</f>
        <v/>
      </c>
      <c r="I83" s="68" t="str">
        <f>IFERROR(ElcO_PASTI!L142/1000,"")</f>
        <v/>
      </c>
      <c r="J83" s="68" t="str">
        <f>IFERROR(ElcO_PASTI!M142/1000,"")</f>
        <v/>
      </c>
      <c r="K83" s="68" t="str">
        <f>IFERROR(ElcO_PASTI!N142/1000,"")</f>
        <v/>
      </c>
      <c r="L83" s="68" t="str">
        <f>IFERROR(ElcO_PASTI!O142/1000,"")</f>
        <v/>
      </c>
      <c r="N83" t="str">
        <f>ElcO_CapBnd!F142</f>
        <v>DE</v>
      </c>
      <c r="O83" t="str">
        <f>ElcO_CapBnd!G142</f>
        <v>CAP_BND</v>
      </c>
      <c r="P83" t="str">
        <f>ElcO_CapBnd!H142</f>
        <v>EEPP_coal_CCGT</v>
      </c>
      <c r="Q83" s="78" t="s">
        <v>176</v>
      </c>
      <c r="R83" s="68" t="str">
        <f t="shared" si="8"/>
        <v/>
      </c>
      <c r="S83" s="68" t="str">
        <f t="shared" si="9"/>
        <v/>
      </c>
      <c r="T83" s="68" t="str">
        <f t="shared" si="10"/>
        <v/>
      </c>
      <c r="W83" s="68">
        <f>IFERROR(ElcO_CapBnd!I142/1000,"")</f>
        <v>0</v>
      </c>
      <c r="X83" s="68">
        <f>IFERROR(ElcO_CapBnd!J142/1000,"")</f>
        <v>0</v>
      </c>
      <c r="Y83" s="68">
        <f>IFERROR(ElcO_CapBnd!K142/1000,"")</f>
        <v>0</v>
      </c>
      <c r="AA83" s="68">
        <f t="shared" si="11"/>
        <v>0</v>
      </c>
      <c r="AB83" s="68">
        <f t="shared" si="12"/>
        <v>0</v>
      </c>
      <c r="AC83" s="68">
        <f t="shared" si="13"/>
        <v>0</v>
      </c>
    </row>
    <row r="84" spans="2:29">
      <c r="B84" t="str">
        <f>ElcO_PASTI!F143</f>
        <v>DE</v>
      </c>
      <c r="C84" t="str">
        <f>ElcO_PASTI!G143</f>
        <v>PASTI</v>
      </c>
      <c r="D84" t="str">
        <f>ElcO_PASTI!H143</f>
        <v>EEPP_coal_thermal</v>
      </c>
      <c r="E84" s="78">
        <v>1</v>
      </c>
      <c r="F84" s="68">
        <f>IFERROR(ElcO_PASTI!I143/1000,"")</f>
        <v>4.7538562500000001</v>
      </c>
      <c r="G84" s="68">
        <f>IFERROR(ElcO_PASTI!J143/1000,"")</f>
        <v>4.7538562500000001</v>
      </c>
      <c r="H84" s="68">
        <f>IFERROR(ElcO_PASTI!K143/1000,"")</f>
        <v>4.7538562500000001</v>
      </c>
      <c r="I84" s="68">
        <f>IFERROR(ElcO_PASTI!L143/1000,"")</f>
        <v>4.7538562500000001</v>
      </c>
      <c r="J84" s="68">
        <f>IFERROR(ElcO_PASTI!M143/1000,"")</f>
        <v>2.4740000000000002</v>
      </c>
      <c r="K84" s="68">
        <f>IFERROR(ElcO_PASTI!N143/1000,"")</f>
        <v>3.0459999999999998</v>
      </c>
      <c r="L84" s="68">
        <f>IFERROR(ElcO_PASTI!O143/1000,"")</f>
        <v>1.056</v>
      </c>
      <c r="N84" t="str">
        <f>ElcO_CapBnd!F143</f>
        <v>DE</v>
      </c>
      <c r="O84" t="str">
        <f>ElcO_CapBnd!G143</f>
        <v>CAP_BND</v>
      </c>
      <c r="P84" t="str">
        <f>ElcO_CapBnd!H143</f>
        <v>EEPP_coal_thermal</v>
      </c>
      <c r="Q84" s="78" t="s">
        <v>176</v>
      </c>
      <c r="R84" s="68">
        <f t="shared" si="8"/>
        <v>18.215450000000001</v>
      </c>
      <c r="S84" s="68">
        <f t="shared" si="9"/>
        <v>21.259550000000001</v>
      </c>
      <c r="T84" s="68">
        <f t="shared" si="10"/>
        <v>19.041599999999999</v>
      </c>
      <c r="W84" s="68">
        <f>IFERROR(ElcO_CapBnd!I143/1000,"")</f>
        <v>18.215450000000001</v>
      </c>
      <c r="X84" s="68">
        <f>IFERROR(ElcO_CapBnd!J143/1000,"")</f>
        <v>21.259550000000001</v>
      </c>
      <c r="Y84" s="68">
        <f>IFERROR(ElcO_CapBnd!K143/1000,"")</f>
        <v>19.041599999999999</v>
      </c>
      <c r="AA84" s="68">
        <f t="shared" si="11"/>
        <v>3.2739750000000001</v>
      </c>
      <c r="AB84" s="68">
        <f t="shared" si="12"/>
        <v>3.2758749999999992</v>
      </c>
      <c r="AC84" s="68">
        <f t="shared" si="13"/>
        <v>6.549825000000002</v>
      </c>
    </row>
    <row r="85" spans="2:29">
      <c r="B85" t="str">
        <f>ElcO_PASTI!F147</f>
        <v>DE</v>
      </c>
      <c r="C85" t="str">
        <f>ElcO_PASTI!G147</f>
        <v>PASTI</v>
      </c>
      <c r="D85" t="str">
        <f>ElcO_PASTI!H147</f>
        <v>EEPP_lignite_thermal</v>
      </c>
      <c r="E85" s="78">
        <v>1</v>
      </c>
      <c r="F85" s="68">
        <f>IFERROR(ElcO_PASTI!I147/1000,"")</f>
        <v>5.2124500000000005</v>
      </c>
      <c r="G85" s="68">
        <f>IFERROR(ElcO_PASTI!J147/1000,"")</f>
        <v>5.2124500000000005</v>
      </c>
      <c r="H85" s="68">
        <f>IFERROR(ElcO_PASTI!K147/1000,"")</f>
        <v>5.2124500000000005</v>
      </c>
      <c r="I85" s="68">
        <f>IFERROR(ElcO_PASTI!L147/1000,"")</f>
        <v>5.2124500000000005</v>
      </c>
      <c r="J85" s="68">
        <f>IFERROR(ElcO_PASTI!M147/1000,"")</f>
        <v>3.706</v>
      </c>
      <c r="K85" s="68">
        <f>IFERROR(ElcO_PASTI!N147/1000,"")</f>
        <v>7.1999999999999995E-2</v>
      </c>
      <c r="L85" s="68" t="str">
        <f>IFERROR(ElcO_PASTI!O147/1000,"")</f>
        <v/>
      </c>
      <c r="N85" t="str">
        <f>ElcO_CapBnd!F147</f>
        <v>DE</v>
      </c>
      <c r="O85" t="str">
        <f>ElcO_CapBnd!G147</f>
        <v>CAP_BND</v>
      </c>
      <c r="P85" t="str">
        <f>ElcO_CapBnd!H147</f>
        <v>EEPP_lignite_thermal</v>
      </c>
      <c r="Q85" s="78" t="s">
        <v>176</v>
      </c>
      <c r="R85" s="68">
        <f t="shared" si="8"/>
        <v>22.876800000000003</v>
      </c>
      <c r="S85" s="68">
        <f t="shared" si="9"/>
        <v>22.598700000000001</v>
      </c>
      <c r="T85" s="68">
        <f t="shared" si="10"/>
        <v>18.786200000000001</v>
      </c>
      <c r="W85" s="68">
        <f>IFERROR(ElcO_CapBnd!I147/1000,"")</f>
        <v>22.876800000000003</v>
      </c>
      <c r="X85" s="68">
        <f>IFERROR(ElcO_CapBnd!J147/1000,"")</f>
        <v>22.598700000000001</v>
      </c>
      <c r="Y85" s="68">
        <f>IFERROR(ElcO_CapBnd!K147/1000,"")</f>
        <v>18.786200000000001</v>
      </c>
      <c r="AA85" s="68">
        <f t="shared" si="11"/>
        <v>1.6789999999999985</v>
      </c>
      <c r="AB85" s="68">
        <f t="shared" si="12"/>
        <v>2.0290999999999997</v>
      </c>
      <c r="AC85" s="68">
        <f t="shared" si="13"/>
        <v>5.8415999999999997</v>
      </c>
    </row>
    <row r="86" spans="2:29">
      <c r="B86" t="str">
        <f>ElcO_PASTI!F151</f>
        <v>DE</v>
      </c>
      <c r="C86" t="str">
        <f>ElcO_PASTI!G151</f>
        <v>PASTI</v>
      </c>
      <c r="D86" t="str">
        <f>ElcO_PASTI!H151</f>
        <v>EEPP_naturalgas_CCGT</v>
      </c>
      <c r="E86" s="78">
        <v>1</v>
      </c>
      <c r="F86" s="68">
        <f>IFERROR(ElcO_PASTI!I151/1000,"")</f>
        <v>0.56374999999999997</v>
      </c>
      <c r="G86" s="68">
        <f>IFERROR(ElcO_PASTI!J151/1000,"")</f>
        <v>0.56374999999999997</v>
      </c>
      <c r="H86" s="68">
        <f>IFERROR(ElcO_PASTI!K151/1000,"")</f>
        <v>0.56374999999999997</v>
      </c>
      <c r="I86" s="68">
        <f>IFERROR(ElcO_PASTI!L151/1000,"")</f>
        <v>0.56374999999999997</v>
      </c>
      <c r="J86" s="68">
        <f>IFERROR(ElcO_PASTI!M151/1000,"")</f>
        <v>3.2654999999999998</v>
      </c>
      <c r="K86" s="68">
        <f>IFERROR(ElcO_PASTI!N151/1000,"")</f>
        <v>2.4306000000000001</v>
      </c>
      <c r="L86" s="68" t="str">
        <f>IFERROR(ElcO_PASTI!O151/1000,"")</f>
        <v/>
      </c>
      <c r="N86" t="str">
        <f>ElcO_CapBnd!F151</f>
        <v>DE</v>
      </c>
      <c r="O86" t="str">
        <f>ElcO_CapBnd!G151</f>
        <v>CAP_BND</v>
      </c>
      <c r="P86" t="str">
        <f>ElcO_CapBnd!H151</f>
        <v>EEPP_naturalgas_CCGT</v>
      </c>
      <c r="Q86" s="78" t="s">
        <v>176</v>
      </c>
      <c r="R86" s="68" t="str">
        <f t="shared" si="8"/>
        <v/>
      </c>
      <c r="S86" s="68">
        <f t="shared" si="9"/>
        <v>7.9251000000000005</v>
      </c>
      <c r="T86" s="68">
        <f t="shared" si="10"/>
        <v>7.8365000000000009</v>
      </c>
      <c r="W86" s="68">
        <f>IFERROR(ElcO_CapBnd!I151/1000,"")</f>
        <v>5.5205000000000002</v>
      </c>
      <c r="X86" s="68">
        <f>IFERROR(ElcO_CapBnd!J151/1000,"")</f>
        <v>7.9251000000000005</v>
      </c>
      <c r="Y86" s="68">
        <f>IFERROR(ElcO_CapBnd!K151/1000,"")</f>
        <v>7.8365000000000009</v>
      </c>
      <c r="AA86" s="68">
        <f t="shared" si="11"/>
        <v>0</v>
      </c>
      <c r="AB86" s="68">
        <f t="shared" si="12"/>
        <v>2.5999999999999801E-2</v>
      </c>
      <c r="AC86" s="68">
        <f t="shared" si="13"/>
        <v>0.11459999999999937</v>
      </c>
    </row>
    <row r="87" spans="2:29">
      <c r="B87" t="str">
        <f>ElcO_PASTI!F152</f>
        <v>DE</v>
      </c>
      <c r="C87" t="str">
        <f>ElcO_PASTI!G152</f>
        <v>PASTI</v>
      </c>
      <c r="D87" t="str">
        <f>ElcO_PASTI!H152</f>
        <v>EEPP_naturalgas_OCGT</v>
      </c>
      <c r="E87" s="78">
        <v>1</v>
      </c>
      <c r="F87" s="68">
        <f>IFERROR(ElcO_PASTI!I152/1000,"")</f>
        <v>0.47940999999999995</v>
      </c>
      <c r="G87" s="68">
        <f>IFERROR(ElcO_PASTI!J152/1000,"")</f>
        <v>0.47940999999999995</v>
      </c>
      <c r="H87" s="68">
        <f>IFERROR(ElcO_PASTI!K152/1000,"")</f>
        <v>0.47940999999999995</v>
      </c>
      <c r="I87" s="68">
        <f>IFERROR(ElcO_PASTI!L152/1000,"")</f>
        <v>0.47940999999999995</v>
      </c>
      <c r="J87" s="68">
        <f>IFERROR(ElcO_PASTI!M152/1000,"")</f>
        <v>0.60520000000000007</v>
      </c>
      <c r="K87" s="68" t="str">
        <f>IFERROR(ElcO_PASTI!N152/1000,"")</f>
        <v/>
      </c>
      <c r="L87" s="68" t="str">
        <f>IFERROR(ElcO_PASTI!O152/1000,"")</f>
        <v/>
      </c>
      <c r="N87" t="str">
        <f>ElcO_CapBnd!F152</f>
        <v>DE</v>
      </c>
      <c r="O87" t="str">
        <f>ElcO_CapBnd!G152</f>
        <v>CAP_BND</v>
      </c>
      <c r="P87" t="str">
        <f>ElcO_CapBnd!H152</f>
        <v>EEPP_naturalgas_OCGT</v>
      </c>
      <c r="Q87" s="78" t="s">
        <v>176</v>
      </c>
      <c r="R87" s="68">
        <f t="shared" si="8"/>
        <v>2.0847999999999995</v>
      </c>
      <c r="S87" s="68">
        <f t="shared" si="9"/>
        <v>1.8885499999999995</v>
      </c>
      <c r="T87" s="68">
        <f t="shared" si="10"/>
        <v>0.93</v>
      </c>
      <c r="W87" s="68">
        <f>IFERROR(ElcO_CapBnd!I152/1000,"")</f>
        <v>2.0847999999999995</v>
      </c>
      <c r="X87" s="68">
        <f>IFERROR(ElcO_CapBnd!J152/1000,"")</f>
        <v>1.8885499999999995</v>
      </c>
      <c r="Y87" s="68">
        <f>IFERROR(ElcO_CapBnd!K152/1000,"")</f>
        <v>0.93</v>
      </c>
      <c r="AA87" s="68">
        <f t="shared" si="11"/>
        <v>0.43804000000000043</v>
      </c>
      <c r="AB87" s="68">
        <f t="shared" si="12"/>
        <v>0.63429000000000046</v>
      </c>
      <c r="AC87" s="68">
        <f t="shared" si="13"/>
        <v>1.5928399999999998</v>
      </c>
    </row>
    <row r="88" spans="2:29">
      <c r="B88" t="str">
        <f>ElcO_PASTI!F153</f>
        <v>DE</v>
      </c>
      <c r="C88" t="str">
        <f>ElcO_PASTI!G153</f>
        <v>PASTI</v>
      </c>
      <c r="D88" t="str">
        <f>ElcO_PASTI!H153</f>
        <v>EEPP_naturalgas_thermal</v>
      </c>
      <c r="E88" s="78">
        <v>1</v>
      </c>
      <c r="F88" s="68">
        <f>IFERROR(ElcO_PASTI!I153/1000,"")</f>
        <v>2.1259099999999997</v>
      </c>
      <c r="G88" s="68">
        <f>IFERROR(ElcO_PASTI!J153/1000,"")</f>
        <v>2.1259099999999997</v>
      </c>
      <c r="H88" s="68">
        <f>IFERROR(ElcO_PASTI!K153/1000,"")</f>
        <v>2.1259099999999997</v>
      </c>
      <c r="I88" s="68">
        <f>IFERROR(ElcO_PASTI!L153/1000,"")</f>
        <v>2.1259099999999997</v>
      </c>
      <c r="J88" s="68">
        <f>IFERROR(ElcO_PASTI!M153/1000,"")</f>
        <v>0.46500000000000002</v>
      </c>
      <c r="K88" s="68" t="str">
        <f>IFERROR(ElcO_PASTI!N153/1000,"")</f>
        <v/>
      </c>
      <c r="L88" s="68" t="str">
        <f>IFERROR(ElcO_PASTI!O153/1000,"")</f>
        <v/>
      </c>
      <c r="N88" t="str">
        <f>ElcO_CapBnd!F153</f>
        <v>DE</v>
      </c>
      <c r="O88" t="str">
        <f>ElcO_CapBnd!G153</f>
        <v>CAP_BND</v>
      </c>
      <c r="P88" t="str">
        <f>ElcO_CapBnd!H153</f>
        <v>EEPP_naturalgas_thermal</v>
      </c>
      <c r="Q88" s="78" t="s">
        <v>176</v>
      </c>
      <c r="R88" s="68">
        <f t="shared" si="8"/>
        <v>7.8845900000000002</v>
      </c>
      <c r="S88" s="68">
        <f t="shared" si="9"/>
        <v>7.5764000000000005</v>
      </c>
      <c r="T88" s="68">
        <f t="shared" si="10"/>
        <v>5.6664500000000002</v>
      </c>
      <c r="W88" s="68">
        <f>IFERROR(ElcO_CapBnd!I153/1000,"")</f>
        <v>7.8845900000000002</v>
      </c>
      <c r="X88" s="68">
        <f>IFERROR(ElcO_CapBnd!J153/1000,"")</f>
        <v>7.5764000000000005</v>
      </c>
      <c r="Y88" s="68">
        <f>IFERROR(ElcO_CapBnd!K153/1000,"")</f>
        <v>5.6664500000000002</v>
      </c>
      <c r="AA88" s="68">
        <f t="shared" si="11"/>
        <v>1.0840499999999986</v>
      </c>
      <c r="AB88" s="68">
        <f t="shared" si="12"/>
        <v>1.3922399999999984</v>
      </c>
      <c r="AC88" s="68">
        <f t="shared" si="13"/>
        <v>3.3021899999999986</v>
      </c>
    </row>
    <row r="89" spans="2:29">
      <c r="B89" t="str">
        <f>ElcO_PASTI!F157</f>
        <v>DE</v>
      </c>
      <c r="C89" t="str">
        <f>ElcO_PASTI!G157</f>
        <v>PASTI</v>
      </c>
      <c r="D89" t="str">
        <f>ElcO_PASTI!H157</f>
        <v>EEPP_LFO_thermal</v>
      </c>
      <c r="E89" s="78">
        <v>1</v>
      </c>
      <c r="F89" s="68">
        <f>IFERROR(ElcO_PASTI!I157/1000,"")</f>
        <v>0.55612624999999993</v>
      </c>
      <c r="G89" s="68">
        <f>IFERROR(ElcO_PASTI!J157/1000,"")</f>
        <v>0.55612624999999993</v>
      </c>
      <c r="H89" s="68">
        <f>IFERROR(ElcO_PASTI!K157/1000,"")</f>
        <v>0.55612624999999993</v>
      </c>
      <c r="I89" s="68">
        <f>IFERROR(ElcO_PASTI!L157/1000,"")</f>
        <v>0.55612624999999993</v>
      </c>
      <c r="J89" s="68">
        <f>IFERROR(ElcO_PASTI!M157/1000,"")</f>
        <v>6.0600000000000001E-2</v>
      </c>
      <c r="K89" s="68" t="str">
        <f>IFERROR(ElcO_PASTI!N157/1000,"")</f>
        <v/>
      </c>
      <c r="L89" s="68" t="str">
        <f>IFERROR(ElcO_PASTI!O157/1000,"")</f>
        <v/>
      </c>
      <c r="N89" t="str">
        <f>ElcO_CapBnd!F157</f>
        <v>DE</v>
      </c>
      <c r="O89" t="str">
        <f>ElcO_CapBnd!G157</f>
        <v>CAP_BND</v>
      </c>
      <c r="P89" t="str">
        <f>ElcO_CapBnd!H157</f>
        <v>EEPP_LFO_thermal</v>
      </c>
      <c r="Q89" s="78" t="s">
        <v>176</v>
      </c>
      <c r="R89" s="68">
        <f t="shared" si="8"/>
        <v>1.7668900000000001</v>
      </c>
      <c r="S89" s="68">
        <f t="shared" si="9"/>
        <v>1.697365</v>
      </c>
      <c r="T89" s="68">
        <f t="shared" si="10"/>
        <v>0.27900000000000003</v>
      </c>
      <c r="W89" s="68">
        <f>IFERROR(ElcO_CapBnd!I157/1000,"")</f>
        <v>1.7668900000000001</v>
      </c>
      <c r="X89" s="68">
        <f>IFERROR(ElcO_CapBnd!J157/1000,"")</f>
        <v>1.697365</v>
      </c>
      <c r="Y89" s="68">
        <f>IFERROR(ElcO_CapBnd!K157/1000,"")</f>
        <v>0.27900000000000003</v>
      </c>
      <c r="AA89" s="68">
        <f t="shared" si="11"/>
        <v>0.51821499999999965</v>
      </c>
      <c r="AB89" s="68">
        <f t="shared" si="12"/>
        <v>0.58773999999999971</v>
      </c>
      <c r="AC89" s="68">
        <f t="shared" si="13"/>
        <v>2.0061049999999998</v>
      </c>
    </row>
    <row r="90" spans="2:29">
      <c r="B90" t="str">
        <f>ElcO_PASTI!F158</f>
        <v>DE</v>
      </c>
      <c r="C90" t="str">
        <f>ElcO_PASTI!G158</f>
        <v>PASTI</v>
      </c>
      <c r="D90" t="str">
        <f>ElcO_PASTI!H158</f>
        <v>EEPP_HFO_thermal</v>
      </c>
      <c r="E90" s="78">
        <v>1</v>
      </c>
      <c r="F90" s="68">
        <f>IFERROR(ElcO_PASTI!I158/1000,"")</f>
        <v>0.75884125000000002</v>
      </c>
      <c r="G90" s="68">
        <f>IFERROR(ElcO_PASTI!J158/1000,"")</f>
        <v>0.75884125000000002</v>
      </c>
      <c r="H90" s="68">
        <f>IFERROR(ElcO_PASTI!K158/1000,"")</f>
        <v>0.75884125000000002</v>
      </c>
      <c r="I90" s="68">
        <f>IFERROR(ElcO_PASTI!L158/1000,"")</f>
        <v>0.75884125000000002</v>
      </c>
      <c r="J90" s="68" t="str">
        <f>IFERROR(ElcO_PASTI!M158/1000,"")</f>
        <v/>
      </c>
      <c r="K90" s="68" t="str">
        <f>IFERROR(ElcO_PASTI!N158/1000,"")</f>
        <v/>
      </c>
      <c r="L90" s="68" t="str">
        <f>IFERROR(ElcO_PASTI!O158/1000,"")</f>
        <v/>
      </c>
      <c r="N90" t="str">
        <f>ElcO_CapBnd!F158</f>
        <v>DE</v>
      </c>
      <c r="O90" t="str">
        <f>ElcO_CapBnd!G158</f>
        <v>CAP_BND</v>
      </c>
      <c r="P90" t="str">
        <f>ElcO_CapBnd!H158</f>
        <v>EEPP_HFO_thermal</v>
      </c>
      <c r="Q90" s="78" t="s">
        <v>176</v>
      </c>
      <c r="R90" s="68">
        <f t="shared" si="8"/>
        <v>1.659565</v>
      </c>
      <c r="S90" s="68">
        <f t="shared" si="9"/>
        <v>1.6371249999999999</v>
      </c>
      <c r="T90" s="68">
        <f t="shared" si="10"/>
        <v>0.32382500000000003</v>
      </c>
      <c r="W90" s="68">
        <f>IFERROR(ElcO_CapBnd!I158/1000,"")</f>
        <v>1.659565</v>
      </c>
      <c r="X90" s="68">
        <f>IFERROR(ElcO_CapBnd!J158/1000,"")</f>
        <v>1.6371249999999999</v>
      </c>
      <c r="Y90" s="68">
        <f>IFERROR(ElcO_CapBnd!K158/1000,"")</f>
        <v>0.32382500000000003</v>
      </c>
      <c r="AA90" s="68">
        <f t="shared" si="11"/>
        <v>1.3758000000000001</v>
      </c>
      <c r="AB90" s="68">
        <f t="shared" si="12"/>
        <v>1.3982400000000001</v>
      </c>
      <c r="AC90" s="68">
        <f t="shared" si="13"/>
        <v>2.7115400000000003</v>
      </c>
    </row>
    <row r="91" spans="2:29">
      <c r="B91" t="str">
        <f>ElcO_PASTI!F159</f>
        <v>DE</v>
      </c>
      <c r="C91" t="str">
        <f>ElcO_PASTI!G159</f>
        <v>PASTI</v>
      </c>
      <c r="D91" t="str">
        <f>ElcO_PASTI!H159</f>
        <v>EEPP_biomass_CCGT</v>
      </c>
      <c r="E91" s="78">
        <v>1</v>
      </c>
      <c r="F91" s="68" t="str">
        <f>IFERROR(ElcO_PASTI!I159/1000,"")</f>
        <v/>
      </c>
      <c r="G91" s="68" t="str">
        <f>IFERROR(ElcO_PASTI!J159/1000,"")</f>
        <v/>
      </c>
      <c r="H91" s="68" t="str">
        <f>IFERROR(ElcO_PASTI!K159/1000,"")</f>
        <v/>
      </c>
      <c r="I91" s="68" t="str">
        <f>IFERROR(ElcO_PASTI!L159/1000,"")</f>
        <v/>
      </c>
      <c r="J91" s="68" t="str">
        <f>IFERROR(ElcO_PASTI!M159/1000,"")</f>
        <v/>
      </c>
      <c r="K91" s="68" t="str">
        <f>IFERROR(ElcO_PASTI!N159/1000,"")</f>
        <v/>
      </c>
      <c r="L91" s="68" t="str">
        <f>IFERROR(ElcO_PASTI!O159/1000,"")</f>
        <v/>
      </c>
      <c r="N91" t="str">
        <f>ElcO_CapBnd!F159</f>
        <v>DE</v>
      </c>
      <c r="O91" t="str">
        <f>ElcO_CapBnd!G159</f>
        <v>CAP_BND</v>
      </c>
      <c r="P91" t="str">
        <f>ElcO_CapBnd!H159</f>
        <v>EEPP_biomass_CCGT</v>
      </c>
      <c r="Q91" s="78" t="s">
        <v>176</v>
      </c>
      <c r="R91" s="68" t="str">
        <f t="shared" si="8"/>
        <v/>
      </c>
      <c r="S91" s="68" t="str">
        <f t="shared" si="9"/>
        <v/>
      </c>
      <c r="T91" s="68" t="str">
        <f t="shared" si="10"/>
        <v/>
      </c>
      <c r="W91" s="68">
        <f>IFERROR(ElcO_CapBnd!I159/1000,"")</f>
        <v>0</v>
      </c>
      <c r="X91" s="68">
        <f>IFERROR(ElcO_CapBnd!J159/1000,"")</f>
        <v>0</v>
      </c>
      <c r="Y91" s="68">
        <f>IFERROR(ElcO_CapBnd!K159/1000,"")</f>
        <v>0</v>
      </c>
      <c r="AA91" s="68">
        <f t="shared" si="11"/>
        <v>0</v>
      </c>
      <c r="AB91" s="68">
        <f t="shared" si="12"/>
        <v>0</v>
      </c>
      <c r="AC91" s="68">
        <f t="shared" si="13"/>
        <v>0</v>
      </c>
    </row>
    <row r="92" spans="2:29">
      <c r="B92" t="str">
        <f>ElcO_PASTI!F160</f>
        <v>DE</v>
      </c>
      <c r="C92" t="str">
        <f>ElcO_PASTI!G160</f>
        <v>PASTI</v>
      </c>
      <c r="D92" t="str">
        <f>ElcO_PASTI!H160</f>
        <v>EEPP_biomass_thermal</v>
      </c>
      <c r="E92" s="78">
        <v>1</v>
      </c>
      <c r="F92" s="68">
        <f>IFERROR(ElcO_PASTI!I160/1000,"")</f>
        <v>0.1517675</v>
      </c>
      <c r="G92" s="68">
        <f>IFERROR(ElcO_PASTI!J160/1000,"")</f>
        <v>0.1517675</v>
      </c>
      <c r="H92" s="68">
        <f>IFERROR(ElcO_PASTI!K160/1000,"")</f>
        <v>0.1517675</v>
      </c>
      <c r="I92" s="68">
        <f>IFERROR(ElcO_PASTI!L160/1000,"")</f>
        <v>0.1517675</v>
      </c>
      <c r="J92" s="68">
        <f>IFERROR(ElcO_PASTI!M160/1000,"")</f>
        <v>0.4224210000000001</v>
      </c>
      <c r="K92" s="68" t="str">
        <f>IFERROR(ElcO_PASTI!N160/1000,"")</f>
        <v/>
      </c>
      <c r="L92" s="68" t="str">
        <f>IFERROR(ElcO_PASTI!O160/1000,"")</f>
        <v/>
      </c>
      <c r="N92" t="str">
        <f>ElcO_CapBnd!F160</f>
        <v>DE</v>
      </c>
      <c r="O92" t="str">
        <f>ElcO_CapBnd!G160</f>
        <v>CAP_BND</v>
      </c>
      <c r="P92" t="str">
        <f>ElcO_CapBnd!H160</f>
        <v>EEPP_biomass_thermal</v>
      </c>
      <c r="Q92" s="78" t="s">
        <v>176</v>
      </c>
      <c r="R92" s="68">
        <f t="shared" si="8"/>
        <v>0.74562099999999998</v>
      </c>
      <c r="S92" s="68">
        <f t="shared" si="9"/>
        <v>0.74443100000000006</v>
      </c>
      <c r="T92" s="68">
        <f t="shared" si="10"/>
        <v>0.67983099999999996</v>
      </c>
      <c r="W92" s="68">
        <f>IFERROR(ElcO_CapBnd!I160/1000,"")</f>
        <v>0.74562099999999998</v>
      </c>
      <c r="X92" s="68">
        <f>IFERROR(ElcO_CapBnd!J160/1000,"")</f>
        <v>0.74443100000000006</v>
      </c>
      <c r="Y92" s="68">
        <f>IFERROR(ElcO_CapBnd!K160/1000,"")</f>
        <v>0.67983099999999996</v>
      </c>
      <c r="AA92" s="68">
        <f t="shared" si="11"/>
        <v>0.28387000000000018</v>
      </c>
      <c r="AB92" s="68">
        <f t="shared" si="12"/>
        <v>0.28506000000000009</v>
      </c>
      <c r="AC92" s="68">
        <f t="shared" si="13"/>
        <v>0.34966000000000019</v>
      </c>
    </row>
    <row r="93" spans="2:29">
      <c r="B93" t="str">
        <f>ElcO_PASTI!F163</f>
        <v>DE</v>
      </c>
      <c r="C93" t="str">
        <f>ElcO_PASTI!G163</f>
        <v>PASTI</v>
      </c>
      <c r="D93" t="str">
        <f>ElcO_PASTI!H163</f>
        <v>EEPP_windON</v>
      </c>
      <c r="E93" s="78">
        <v>1</v>
      </c>
      <c r="F93" s="68" t="str">
        <f>IFERROR(ElcO_PASTI!I163/1000,"")</f>
        <v/>
      </c>
      <c r="G93" s="68" t="str">
        <f>IFERROR(ElcO_PASTI!J163/1000,"")</f>
        <v/>
      </c>
      <c r="H93" s="68" t="str">
        <f>IFERROR(ElcO_PASTI!K163/1000,"")</f>
        <v/>
      </c>
      <c r="I93" s="68">
        <f>IFERROR(ElcO_PASTI!L163/1000,"")</f>
        <v>6.0949999999999998</v>
      </c>
      <c r="J93" s="68">
        <f>IFERROR(ElcO_PASTI!M163/1000,"")</f>
        <v>20.697325000000003</v>
      </c>
      <c r="K93" s="68">
        <f>IFERROR(ElcO_PASTI!N163/1000,"")</f>
        <v>14.858708999999999</v>
      </c>
      <c r="L93" s="68">
        <f>IFERROR(ElcO_PASTI!O163/1000,"")</f>
        <v>9.9351430000000054</v>
      </c>
      <c r="N93" t="str">
        <f>ElcO_CapBnd!F163</f>
        <v>DE</v>
      </c>
      <c r="O93" t="str">
        <f>ElcO_CapBnd!G163</f>
        <v>CAP_BND</v>
      </c>
      <c r="P93" t="str">
        <f>ElcO_CapBnd!H163</f>
        <v>EEPP_windON</v>
      </c>
      <c r="Q93" s="78" t="s">
        <v>176</v>
      </c>
      <c r="R93" s="68">
        <f t="shared" si="8"/>
        <v>26.717700000000001</v>
      </c>
      <c r="S93" s="68">
        <f t="shared" si="9"/>
        <v>41.2851</v>
      </c>
      <c r="T93" s="68">
        <f t="shared" si="10"/>
        <v>50.423919999999995</v>
      </c>
      <c r="W93" s="68">
        <f>IFERROR(ElcO_CapBnd!I163/1000,"")</f>
        <v>26.717700000000001</v>
      </c>
      <c r="X93" s="68">
        <f>IFERROR(ElcO_CapBnd!J163/1000,"")</f>
        <v>41.2851</v>
      </c>
      <c r="Y93" s="68">
        <f>IFERROR(ElcO_CapBnd!K163/1000,"")</f>
        <v>50.423919999999995</v>
      </c>
      <c r="AA93" s="68">
        <f t="shared" si="11"/>
        <v>7.4625000000001052E-2</v>
      </c>
      <c r="AB93" s="68">
        <f t="shared" si="12"/>
        <v>0.36593400000000287</v>
      </c>
      <c r="AC93" s="68">
        <f t="shared" si="13"/>
        <v>1.162257000000011</v>
      </c>
    </row>
    <row r="94" spans="2:29">
      <c r="B94" t="str">
        <f>ElcO_PASTI!F164</f>
        <v>DE</v>
      </c>
      <c r="C94" t="str">
        <f>ElcO_PASTI!G164</f>
        <v>PASTI</v>
      </c>
      <c r="D94" t="str">
        <f>ElcO_PASTI!H164</f>
        <v>EEPP_windOFF</v>
      </c>
      <c r="E94" s="78">
        <v>1</v>
      </c>
      <c r="F94" s="68" t="str">
        <f>IFERROR(ElcO_PASTI!I164/1000,"")</f>
        <v/>
      </c>
      <c r="G94" s="68" t="str">
        <f>IFERROR(ElcO_PASTI!J164/1000,"")</f>
        <v/>
      </c>
      <c r="H94" s="68" t="str">
        <f>IFERROR(ElcO_PASTI!K164/1000,"")</f>
        <v/>
      </c>
      <c r="I94" s="68" t="str">
        <f>IFERROR(ElcO_PASTI!L164/1000,"")</f>
        <v/>
      </c>
      <c r="J94" s="68">
        <f>IFERROR(ElcO_PASTI!M164/1000,"")</f>
        <v>0.18509999999999999</v>
      </c>
      <c r="K94" s="68">
        <f>IFERROR(ElcO_PASTI!N164/1000,"")</f>
        <v>3.1087000000000002</v>
      </c>
      <c r="L94" s="68">
        <f>IFERROR(ElcO_PASTI!O164/1000,"")</f>
        <v>3.2312599999999998</v>
      </c>
      <c r="N94" t="str">
        <f>ElcO_CapBnd!F164</f>
        <v>DE</v>
      </c>
      <c r="O94" t="str">
        <f>ElcO_CapBnd!G164</f>
        <v>CAP_BND</v>
      </c>
      <c r="P94" t="str">
        <f>ElcO_CapBnd!H164</f>
        <v>EEPP_windOFF</v>
      </c>
      <c r="Q94" s="78" t="s">
        <v>176</v>
      </c>
      <c r="R94" s="68" t="str">
        <f t="shared" si="8"/>
        <v/>
      </c>
      <c r="S94" s="68" t="str">
        <f t="shared" si="9"/>
        <v/>
      </c>
      <c r="T94" s="68" t="str">
        <f t="shared" si="10"/>
        <v/>
      </c>
      <c r="W94" s="68">
        <f>IFERROR(ElcO_CapBnd!I164/1000,"")</f>
        <v>0.18510000000000001</v>
      </c>
      <c r="X94" s="68">
        <f>IFERROR(ElcO_CapBnd!J164/1000,"")</f>
        <v>3.2938000000000001</v>
      </c>
      <c r="Y94" s="68">
        <f>IFERROR(ElcO_CapBnd!K164/1000,"")</f>
        <v>6.5250600000000007</v>
      </c>
      <c r="AA94" s="68">
        <f t="shared" si="11"/>
        <v>0</v>
      </c>
      <c r="AB94" s="68">
        <f t="shared" si="12"/>
        <v>0</v>
      </c>
      <c r="AC94" s="68">
        <f t="shared" si="13"/>
        <v>0</v>
      </c>
    </row>
    <row r="95" spans="2:29">
      <c r="B95" t="str">
        <f>ElcO_PASTI!F165</f>
        <v>DE</v>
      </c>
      <c r="C95" t="str">
        <f>ElcO_PASTI!G165</f>
        <v>PASTI</v>
      </c>
      <c r="D95" t="str">
        <f>ElcO_PASTI!H165</f>
        <v>EEPP_PV</v>
      </c>
      <c r="E95" s="78">
        <v>1</v>
      </c>
      <c r="F95" s="68" t="str">
        <f>IFERROR(ElcO_PASTI!I165/1000,"")</f>
        <v/>
      </c>
      <c r="G95" s="68" t="str">
        <f>IFERROR(ElcO_PASTI!J165/1000,"")</f>
        <v/>
      </c>
      <c r="H95" s="68" t="str">
        <f>IFERROR(ElcO_PASTI!K165/1000,"")</f>
        <v/>
      </c>
      <c r="I95" s="68">
        <f>IFERROR(ElcO_PASTI!L165/1000,"")</f>
        <v>0.114</v>
      </c>
      <c r="J95" s="68">
        <f>IFERROR(ElcO_PASTI!M165/1000,"")</f>
        <v>17.891300000009998</v>
      </c>
      <c r="K95" s="68">
        <f>IFERROR(ElcO_PASTI!N165/1000,"")</f>
        <v>21.239260000050002</v>
      </c>
      <c r="L95" s="68">
        <f>Y95-SUM(I95:K95)</f>
        <v>4.6774399999399918</v>
      </c>
      <c r="N95" t="str">
        <f>ElcO_CapBnd!F165</f>
        <v>DE</v>
      </c>
      <c r="O95" t="str">
        <f>ElcO_CapBnd!G165</f>
        <v>CAP_BND</v>
      </c>
      <c r="P95" t="str">
        <f>ElcO_CapBnd!H165</f>
        <v>EEPP_PV</v>
      </c>
      <c r="Q95" s="78" t="s">
        <v>176</v>
      </c>
      <c r="R95" s="68" t="str">
        <f t="shared" si="8"/>
        <v/>
      </c>
      <c r="S95" s="68" t="str">
        <f t="shared" si="9"/>
        <v/>
      </c>
      <c r="T95" s="68" t="str">
        <f t="shared" si="10"/>
        <v/>
      </c>
      <c r="W95" s="68">
        <f>IFERROR(ElcO_CapBnd!I165/1000,"")</f>
        <v>18.004999999999999</v>
      </c>
      <c r="X95" s="68">
        <f>IFERROR(ElcO_CapBnd!J165/1000,"")</f>
        <v>39.243000000000002</v>
      </c>
      <c r="Y95" s="68">
        <f>VLOOKUP(N95,'ENTSO-E Stat Factsheet 2018'!$B$2:$Z$37,22,FALSE)/1000</f>
        <v>43.921999999999997</v>
      </c>
      <c r="AA95" s="68">
        <f t="shared" si="11"/>
        <v>3.0000001000018983E-4</v>
      </c>
      <c r="AB95" s="68">
        <f t="shared" si="12"/>
        <v>1.5600000600031194E-3</v>
      </c>
      <c r="AC95" s="68">
        <f t="shared" si="13"/>
        <v>0</v>
      </c>
    </row>
    <row r="96" spans="2:29">
      <c r="B96" t="str">
        <f>ElcO_PASTI!F166</f>
        <v>DE</v>
      </c>
      <c r="C96" t="str">
        <f>ElcO_PASTI!G166</f>
        <v>PASTI</v>
      </c>
      <c r="D96" t="str">
        <f>ElcO_PASTI!H166</f>
        <v>EEPP_CSP</v>
      </c>
      <c r="E96" s="78">
        <v>1</v>
      </c>
      <c r="F96" s="68" t="str">
        <f>IFERROR(ElcO_PASTI!I166/1000,"")</f>
        <v/>
      </c>
      <c r="G96" s="68" t="str">
        <f>IFERROR(ElcO_PASTI!J166/1000,"")</f>
        <v/>
      </c>
      <c r="H96" s="68" t="str">
        <f>IFERROR(ElcO_PASTI!K166/1000,"")</f>
        <v/>
      </c>
      <c r="I96" s="68" t="str">
        <f>IFERROR(ElcO_PASTI!L166/1000,"")</f>
        <v/>
      </c>
      <c r="J96" s="68">
        <f>IFERROR(ElcO_PASTI!M166/1000,"")</f>
        <v>1.5E-3</v>
      </c>
      <c r="K96" s="68" t="str">
        <f>IFERROR(ElcO_PASTI!N166/1000,"")</f>
        <v/>
      </c>
      <c r="L96" s="68" t="str">
        <f>IFERROR(ElcO_PASTI!O166/1000,"")</f>
        <v/>
      </c>
      <c r="N96" t="str">
        <f>ElcO_CapBnd!F166</f>
        <v>DE</v>
      </c>
      <c r="O96" t="str">
        <f>ElcO_CapBnd!G166</f>
        <v>CAP_BND</v>
      </c>
      <c r="P96" t="str">
        <f>ElcO_CapBnd!H166</f>
        <v>EEPP_CSP</v>
      </c>
      <c r="Q96" s="78" t="s">
        <v>176</v>
      </c>
      <c r="R96" s="68" t="str">
        <f t="shared" si="8"/>
        <v/>
      </c>
      <c r="S96" s="68" t="str">
        <f t="shared" si="9"/>
        <v/>
      </c>
      <c r="T96" s="68" t="str">
        <f t="shared" si="10"/>
        <v/>
      </c>
      <c r="W96" s="68">
        <f>IFERROR(ElcO_CapBnd!I166/1000,"")</f>
        <v>1.5E-3</v>
      </c>
      <c r="X96" s="68">
        <f>IFERROR(ElcO_CapBnd!J166/1000,"")</f>
        <v>1.5E-3</v>
      </c>
      <c r="Y96" s="68">
        <f>IFERROR(ElcO_CapBnd!K166/1000,"")</f>
        <v>1.5E-3</v>
      </c>
      <c r="AA96" s="68">
        <f t="shared" si="11"/>
        <v>0</v>
      </c>
      <c r="AB96" s="68">
        <f t="shared" si="12"/>
        <v>0</v>
      </c>
      <c r="AC96" s="68">
        <f t="shared" si="13"/>
        <v>0</v>
      </c>
    </row>
    <row r="97" spans="2:29">
      <c r="B97" t="str">
        <f>ElcO_PASTI!F167</f>
        <v>DE</v>
      </c>
      <c r="C97" t="str">
        <f>ElcO_PASTI!G167</f>
        <v>PASTI</v>
      </c>
      <c r="D97" t="str">
        <f>ElcO_PASTI!H167</f>
        <v>EEPP_geothermal</v>
      </c>
      <c r="E97" s="78">
        <v>1</v>
      </c>
      <c r="F97" s="68" t="str">
        <f>IFERROR(ElcO_PASTI!I167/1000,"")</f>
        <v/>
      </c>
      <c r="G97" s="68" t="str">
        <f>IFERROR(ElcO_PASTI!J167/1000,"")</f>
        <v/>
      </c>
      <c r="H97" s="68" t="str">
        <f>IFERROR(ElcO_PASTI!K167/1000,"")</f>
        <v/>
      </c>
      <c r="I97" s="68" t="str">
        <f>IFERROR(ElcO_PASTI!L167/1000,"")</f>
        <v/>
      </c>
      <c r="J97" s="68">
        <f>IFERROR(ElcO_PASTI!M167/1000,"")</f>
        <v>7.0500000000000007E-3</v>
      </c>
      <c r="K97" s="68">
        <f>IFERROR(ElcO_PASTI!N167/1000,"")</f>
        <v>1.8650000000000003E-2</v>
      </c>
      <c r="L97" s="68" t="str">
        <f>IFERROR(ElcO_PASTI!O167/1000,"")</f>
        <v/>
      </c>
      <c r="N97" t="str">
        <f>ElcO_CapBnd!F167</f>
        <v>DE</v>
      </c>
      <c r="O97" t="str">
        <f>ElcO_CapBnd!G167</f>
        <v>CAP_BND</v>
      </c>
      <c r="P97" t="str">
        <f>ElcO_CapBnd!H167</f>
        <v>EEPP_geothermal</v>
      </c>
      <c r="Q97" s="78" t="s">
        <v>176</v>
      </c>
      <c r="R97" s="68" t="str">
        <f t="shared" si="8"/>
        <v/>
      </c>
      <c r="S97" s="68" t="str">
        <f t="shared" si="9"/>
        <v/>
      </c>
      <c r="T97" s="68" t="str">
        <f t="shared" si="10"/>
        <v/>
      </c>
      <c r="W97" s="68">
        <f>IFERROR(ElcO_CapBnd!I167/1000,"")</f>
        <v>7.0500000000000007E-3</v>
      </c>
      <c r="X97" s="68">
        <f>IFERROR(ElcO_CapBnd!J167/1000,"")</f>
        <v>2.5700000000000004E-2</v>
      </c>
      <c r="Y97" s="68">
        <f>IFERROR(ElcO_CapBnd!K167/1000,"")</f>
        <v>2.5700000000000004E-2</v>
      </c>
      <c r="AA97" s="68">
        <f t="shared" si="11"/>
        <v>0</v>
      </c>
      <c r="AB97" s="68">
        <f t="shared" si="12"/>
        <v>0</v>
      </c>
      <c r="AC97" s="68">
        <f t="shared" si="13"/>
        <v>0</v>
      </c>
    </row>
    <row r="98" spans="2:29">
      <c r="B98" t="str">
        <f>ElcO_PASTI!F168</f>
        <v>DE</v>
      </c>
      <c r="C98" t="str">
        <f>ElcO_PASTI!G168</f>
        <v>PASTI</v>
      </c>
      <c r="D98" t="str">
        <f>ElcO_PASTI!H168</f>
        <v>EEPP_OCE</v>
      </c>
      <c r="E98" s="78">
        <v>1</v>
      </c>
      <c r="F98" s="68" t="str">
        <f>IFERROR(ElcO_PASTI!I168/1000,"")</f>
        <v/>
      </c>
      <c r="G98" s="68" t="str">
        <f>IFERROR(ElcO_PASTI!J168/1000,"")</f>
        <v/>
      </c>
      <c r="H98" s="68" t="str">
        <f>IFERROR(ElcO_PASTI!K168/1000,"")</f>
        <v/>
      </c>
      <c r="I98" s="68" t="str">
        <f>IFERROR(ElcO_PASTI!L168/1000,"")</f>
        <v/>
      </c>
      <c r="J98" s="68" t="str">
        <f>IFERROR(ElcO_PASTI!M168/1000,"")</f>
        <v/>
      </c>
      <c r="K98" s="68" t="str">
        <f>IFERROR(ElcO_PASTI!N168/1000,"")</f>
        <v/>
      </c>
      <c r="L98" s="68" t="str">
        <f>IFERROR(ElcO_PASTI!O168/1000,"")</f>
        <v/>
      </c>
      <c r="N98" t="str">
        <f>ElcO_CapBnd!F168</f>
        <v>DE</v>
      </c>
      <c r="O98" t="str">
        <f>ElcO_CapBnd!G168</f>
        <v>CAP_BND</v>
      </c>
      <c r="P98" t="str">
        <f>ElcO_CapBnd!H168</f>
        <v>EEPP_OCE</v>
      </c>
      <c r="Q98" s="78" t="s">
        <v>176</v>
      </c>
      <c r="R98" s="68" t="str">
        <f t="shared" si="8"/>
        <v/>
      </c>
      <c r="S98" s="68" t="str">
        <f t="shared" si="9"/>
        <v/>
      </c>
      <c r="T98" s="68" t="str">
        <f t="shared" si="10"/>
        <v/>
      </c>
      <c r="W98" s="68">
        <f>IFERROR(ElcO_CapBnd!I168/1000,"")</f>
        <v>0</v>
      </c>
      <c r="X98" s="68">
        <f>IFERROR(ElcO_CapBnd!J168/1000,"")</f>
        <v>0</v>
      </c>
      <c r="Y98" s="68">
        <f>IFERROR(ElcO_CapBnd!K168/1000,"")</f>
        <v>0</v>
      </c>
      <c r="AA98" s="68">
        <f t="shared" si="11"/>
        <v>0</v>
      </c>
      <c r="AB98" s="68">
        <f t="shared" si="12"/>
        <v>0</v>
      </c>
      <c r="AC98" s="68">
        <f t="shared" si="13"/>
        <v>0</v>
      </c>
    </row>
    <row r="99" spans="2:29">
      <c r="B99" t="str">
        <f>ElcO_PASTI!F169</f>
        <v>DK</v>
      </c>
      <c r="C99" t="str">
        <f>ElcO_PASTI!G169</f>
        <v>PASTI</v>
      </c>
      <c r="D99" t="str">
        <f>ElcO_PASTI!H169</f>
        <v>EEPP_coal_CCGT</v>
      </c>
      <c r="E99" s="78">
        <v>1</v>
      </c>
      <c r="F99" s="68" t="str">
        <f>IFERROR(ElcO_PASTI!I169/1000,"")</f>
        <v/>
      </c>
      <c r="G99" s="68" t="str">
        <f>IFERROR(ElcO_PASTI!J169/1000,"")</f>
        <v/>
      </c>
      <c r="H99" s="68" t="str">
        <f>IFERROR(ElcO_PASTI!K169/1000,"")</f>
        <v/>
      </c>
      <c r="I99" s="68" t="str">
        <f>IFERROR(ElcO_PASTI!L169/1000,"")</f>
        <v/>
      </c>
      <c r="J99" s="68" t="str">
        <f>IFERROR(ElcO_PASTI!M169/1000,"")</f>
        <v/>
      </c>
      <c r="K99" s="68" t="str">
        <f>IFERROR(ElcO_PASTI!N169/1000,"")</f>
        <v/>
      </c>
      <c r="L99" s="68" t="str">
        <f>IFERROR(ElcO_PASTI!O169/1000,"")</f>
        <v/>
      </c>
      <c r="N99" t="str">
        <f>ElcO_CapBnd!F169</f>
        <v>DK</v>
      </c>
      <c r="O99" t="str">
        <f>ElcO_CapBnd!G169</f>
        <v>CAP_BND</v>
      </c>
      <c r="P99" t="str">
        <f>ElcO_CapBnd!H169</f>
        <v>EEPP_coal_CCGT</v>
      </c>
      <c r="Q99" s="78" t="s">
        <v>176</v>
      </c>
      <c r="R99" s="68" t="str">
        <f t="shared" si="8"/>
        <v/>
      </c>
      <c r="S99" s="68" t="str">
        <f t="shared" si="9"/>
        <v/>
      </c>
      <c r="T99" s="68" t="str">
        <f t="shared" si="10"/>
        <v/>
      </c>
      <c r="W99" s="68">
        <f>IFERROR(ElcO_CapBnd!I169/1000,"")</f>
        <v>0</v>
      </c>
      <c r="X99" s="68">
        <f>IFERROR(ElcO_CapBnd!J169/1000,"")</f>
        <v>0</v>
      </c>
      <c r="Y99" s="68">
        <f>IFERROR(ElcO_CapBnd!K169/1000,"")</f>
        <v>0</v>
      </c>
      <c r="AA99" s="68">
        <f t="shared" si="11"/>
        <v>0</v>
      </c>
      <c r="AB99" s="68">
        <f t="shared" si="12"/>
        <v>0</v>
      </c>
      <c r="AC99" s="68">
        <f t="shared" si="13"/>
        <v>0</v>
      </c>
    </row>
    <row r="100" spans="2:29">
      <c r="B100" t="str">
        <f>ElcO_PASTI!F170</f>
        <v>DK</v>
      </c>
      <c r="C100" t="str">
        <f>ElcO_PASTI!G170</f>
        <v>PASTI</v>
      </c>
      <c r="D100" t="str">
        <f>ElcO_PASTI!H170</f>
        <v>EEPP_coal_thermal</v>
      </c>
      <c r="E100" s="78">
        <v>1</v>
      </c>
      <c r="F100" s="68">
        <f>IFERROR(ElcO_PASTI!I170/1000,"")</f>
        <v>0.2208</v>
      </c>
      <c r="G100" s="68">
        <f>IFERROR(ElcO_PASTI!J170/1000,"")</f>
        <v>0.2208</v>
      </c>
      <c r="H100" s="68">
        <f>IFERROR(ElcO_PASTI!K170/1000,"")</f>
        <v>0.2208</v>
      </c>
      <c r="I100" s="68">
        <f>IFERROR(ElcO_PASTI!L170/1000,"")</f>
        <v>0.2208</v>
      </c>
      <c r="J100" s="68" t="str">
        <f>IFERROR(ElcO_PASTI!M170/1000,"")</f>
        <v/>
      </c>
      <c r="K100" s="68" t="str">
        <f>IFERROR(ElcO_PASTI!N170/1000,"")</f>
        <v/>
      </c>
      <c r="L100" s="68" t="str">
        <f>IFERROR(ElcO_PASTI!O170/1000,"")</f>
        <v/>
      </c>
      <c r="N100" t="str">
        <f>ElcO_CapBnd!F170</f>
        <v>DK</v>
      </c>
      <c r="O100" t="str">
        <f>ElcO_CapBnd!G170</f>
        <v>CAP_BND</v>
      </c>
      <c r="P100" t="str">
        <f>ElcO_CapBnd!H170</f>
        <v>EEPP_coal_thermal</v>
      </c>
      <c r="Q100" s="78" t="s">
        <v>176</v>
      </c>
      <c r="R100" s="68">
        <f t="shared" ref="R100:R163" si="14">IF(AA100&gt;0.01,W100,"")</f>
        <v>0.5605</v>
      </c>
      <c r="S100" s="68">
        <f t="shared" ref="S100:S163" si="15">IF(AB100&gt;0.01,X100,"")</f>
        <v>0.13550000000000001</v>
      </c>
      <c r="T100" s="68">
        <f t="shared" ref="T100:T163" si="16">IF(AC100&gt;0.01,Y100,"")</f>
        <v>0.13550000000000001</v>
      </c>
      <c r="W100" s="68">
        <f>IFERROR(ElcO_CapBnd!I170/1000,"")</f>
        <v>0.5605</v>
      </c>
      <c r="X100" s="68">
        <f>IFERROR(ElcO_CapBnd!J170/1000,"")</f>
        <v>0.13550000000000001</v>
      </c>
      <c r="Y100" s="68">
        <f>IFERROR(ElcO_CapBnd!K170/1000,"")</f>
        <v>0.13550000000000001</v>
      </c>
      <c r="AA100" s="68">
        <f t="shared" si="11"/>
        <v>0.32269999999999999</v>
      </c>
      <c r="AB100" s="68">
        <f t="shared" si="12"/>
        <v>0.74770000000000003</v>
      </c>
      <c r="AC100" s="68">
        <f t="shared" si="13"/>
        <v>0.74770000000000003</v>
      </c>
    </row>
    <row r="101" spans="2:29">
      <c r="B101" t="str">
        <f>ElcO_PASTI!F174</f>
        <v>DK</v>
      </c>
      <c r="C101" t="str">
        <f>ElcO_PASTI!G174</f>
        <v>PASTI</v>
      </c>
      <c r="D101" t="str">
        <f>ElcO_PASTI!H174</f>
        <v>EEPP_lignite_thermal</v>
      </c>
      <c r="E101" s="78">
        <v>1</v>
      </c>
      <c r="F101" s="68" t="str">
        <f>IFERROR(ElcO_PASTI!I174/1000,"")</f>
        <v/>
      </c>
      <c r="G101" s="68" t="str">
        <f>IFERROR(ElcO_PASTI!J174/1000,"")</f>
        <v/>
      </c>
      <c r="H101" s="68" t="str">
        <f>IFERROR(ElcO_PASTI!K174/1000,"")</f>
        <v/>
      </c>
      <c r="I101" s="68" t="str">
        <f>IFERROR(ElcO_PASTI!L174/1000,"")</f>
        <v/>
      </c>
      <c r="J101" s="68" t="str">
        <f>IFERROR(ElcO_PASTI!M174/1000,"")</f>
        <v/>
      </c>
      <c r="K101" s="68" t="str">
        <f>IFERROR(ElcO_PASTI!N174/1000,"")</f>
        <v/>
      </c>
      <c r="L101" s="68" t="str">
        <f>IFERROR(ElcO_PASTI!O174/1000,"")</f>
        <v/>
      </c>
      <c r="N101" t="str">
        <f>ElcO_CapBnd!F174</f>
        <v>DK</v>
      </c>
      <c r="O101" t="str">
        <f>ElcO_CapBnd!G174</f>
        <v>CAP_BND</v>
      </c>
      <c r="P101" t="str">
        <f>ElcO_CapBnd!H174</f>
        <v>EEPP_lignite_thermal</v>
      </c>
      <c r="Q101" s="78" t="s">
        <v>176</v>
      </c>
      <c r="R101" s="68" t="str">
        <f t="shared" si="14"/>
        <v/>
      </c>
      <c r="S101" s="68" t="str">
        <f t="shared" si="15"/>
        <v/>
      </c>
      <c r="T101" s="68" t="str">
        <f t="shared" si="16"/>
        <v/>
      </c>
      <c r="W101" s="68">
        <f>IFERROR(ElcO_CapBnd!I174/1000,"")</f>
        <v>0</v>
      </c>
      <c r="X101" s="68">
        <f>IFERROR(ElcO_CapBnd!J174/1000,"")</f>
        <v>0</v>
      </c>
      <c r="Y101" s="68">
        <f>IFERROR(ElcO_CapBnd!K174/1000,"")</f>
        <v>0</v>
      </c>
      <c r="AA101" s="68">
        <f t="shared" si="11"/>
        <v>0</v>
      </c>
      <c r="AB101" s="68">
        <f t="shared" si="12"/>
        <v>0</v>
      </c>
      <c r="AC101" s="68">
        <f t="shared" si="13"/>
        <v>0</v>
      </c>
    </row>
    <row r="102" spans="2:29">
      <c r="B102" t="str">
        <f>ElcO_PASTI!F178</f>
        <v>DK</v>
      </c>
      <c r="C102" t="str">
        <f>ElcO_PASTI!G178</f>
        <v>PASTI</v>
      </c>
      <c r="D102" t="str">
        <f>ElcO_PASTI!H178</f>
        <v>EEPP_naturalgas_CCGT</v>
      </c>
      <c r="E102" s="78">
        <v>1</v>
      </c>
      <c r="F102" s="68" t="str">
        <f>IFERROR(ElcO_PASTI!I178/1000,"")</f>
        <v/>
      </c>
      <c r="G102" s="68" t="str">
        <f>IFERROR(ElcO_PASTI!J178/1000,"")</f>
        <v/>
      </c>
      <c r="H102" s="68" t="str">
        <f>IFERROR(ElcO_PASTI!K178/1000,"")</f>
        <v/>
      </c>
      <c r="I102" s="68" t="str">
        <f>IFERROR(ElcO_PASTI!L178/1000,"")</f>
        <v/>
      </c>
      <c r="J102" s="68" t="str">
        <f>IFERROR(ElcO_PASTI!M178/1000,"")</f>
        <v/>
      </c>
      <c r="K102" s="68" t="str">
        <f>IFERROR(ElcO_PASTI!N178/1000,"")</f>
        <v/>
      </c>
      <c r="L102" s="68" t="str">
        <f>IFERROR(ElcO_PASTI!O178/1000,"")</f>
        <v/>
      </c>
      <c r="N102" t="str">
        <f>ElcO_CapBnd!F178</f>
        <v>DK</v>
      </c>
      <c r="O102" t="str">
        <f>ElcO_CapBnd!G178</f>
        <v>CAP_BND</v>
      </c>
      <c r="P102" t="str">
        <f>ElcO_CapBnd!H178</f>
        <v>EEPP_naturalgas_CCGT</v>
      </c>
      <c r="Q102" s="78" t="s">
        <v>176</v>
      </c>
      <c r="R102" s="68" t="str">
        <f t="shared" si="14"/>
        <v/>
      </c>
      <c r="S102" s="68" t="str">
        <f t="shared" si="15"/>
        <v/>
      </c>
      <c r="T102" s="68" t="str">
        <f t="shared" si="16"/>
        <v/>
      </c>
      <c r="W102" s="68">
        <f>IFERROR(ElcO_CapBnd!I178/1000,"")</f>
        <v>0</v>
      </c>
      <c r="X102" s="68">
        <f>IFERROR(ElcO_CapBnd!J178/1000,"")</f>
        <v>0</v>
      </c>
      <c r="Y102" s="68">
        <f>IFERROR(ElcO_CapBnd!K178/1000,"")</f>
        <v>0</v>
      </c>
      <c r="AA102" s="68">
        <f t="shared" si="11"/>
        <v>0</v>
      </c>
      <c r="AB102" s="68">
        <f t="shared" si="12"/>
        <v>0</v>
      </c>
      <c r="AC102" s="68">
        <f t="shared" si="13"/>
        <v>0</v>
      </c>
    </row>
    <row r="103" spans="2:29">
      <c r="B103" t="str">
        <f>ElcO_PASTI!F179</f>
        <v>DK</v>
      </c>
      <c r="C103" t="str">
        <f>ElcO_PASTI!G179</f>
        <v>PASTI</v>
      </c>
      <c r="D103" t="str">
        <f>ElcO_PASTI!H179</f>
        <v>EEPP_naturalgas_OCGT</v>
      </c>
      <c r="E103" s="78">
        <v>1</v>
      </c>
      <c r="F103" s="68">
        <f>IFERROR(ElcO_PASTI!I179/1000,"")</f>
        <v>1.8075000000000001E-2</v>
      </c>
      <c r="G103" s="68">
        <f>IFERROR(ElcO_PASTI!J179/1000,"")</f>
        <v>1.8075000000000001E-2</v>
      </c>
      <c r="H103" s="68">
        <f>IFERROR(ElcO_PASTI!K179/1000,"")</f>
        <v>1.8075000000000001E-2</v>
      </c>
      <c r="I103" s="68">
        <f>IFERROR(ElcO_PASTI!L179/1000,"")</f>
        <v>1.8075000000000001E-2</v>
      </c>
      <c r="J103" s="68" t="str">
        <f>IFERROR(ElcO_PASTI!M179/1000,"")</f>
        <v/>
      </c>
      <c r="K103" s="68" t="str">
        <f>IFERROR(ElcO_PASTI!N179/1000,"")</f>
        <v/>
      </c>
      <c r="L103" s="68" t="str">
        <f>IFERROR(ElcO_PASTI!O179/1000,"")</f>
        <v/>
      </c>
      <c r="N103" t="str">
        <f>ElcO_CapBnd!F179</f>
        <v>DK</v>
      </c>
      <c r="O103" t="str">
        <f>ElcO_CapBnd!G179</f>
        <v>CAP_BND</v>
      </c>
      <c r="P103" t="str">
        <f>ElcO_CapBnd!H179</f>
        <v>EEPP_naturalgas_OCGT</v>
      </c>
      <c r="Q103" s="78" t="s">
        <v>176</v>
      </c>
      <c r="R103" s="68">
        <f t="shared" si="14"/>
        <v>5.7500000000000002E-2</v>
      </c>
      <c r="S103" s="68">
        <f t="shared" si="15"/>
        <v>5.7000000000000002E-2</v>
      </c>
      <c r="T103" s="68">
        <f t="shared" si="16"/>
        <v>5.7000000000000002E-2</v>
      </c>
      <c r="W103" s="68">
        <f>IFERROR(ElcO_CapBnd!I179/1000,"")</f>
        <v>5.7500000000000002E-2</v>
      </c>
      <c r="X103" s="68">
        <f>IFERROR(ElcO_CapBnd!J179/1000,"")</f>
        <v>5.7000000000000002E-2</v>
      </c>
      <c r="Y103" s="68">
        <f>IFERROR(ElcO_CapBnd!K179/1000,"")</f>
        <v>5.7000000000000002E-2</v>
      </c>
      <c r="AA103" s="68">
        <f t="shared" si="11"/>
        <v>1.4800000000000001E-2</v>
      </c>
      <c r="AB103" s="68">
        <f t="shared" si="12"/>
        <v>1.5300000000000001E-2</v>
      </c>
      <c r="AC103" s="68">
        <f t="shared" si="13"/>
        <v>1.5300000000000001E-2</v>
      </c>
    </row>
    <row r="104" spans="2:29">
      <c r="B104" t="str">
        <f>ElcO_PASTI!F180</f>
        <v>DK</v>
      </c>
      <c r="C104" t="str">
        <f>ElcO_PASTI!G180</f>
        <v>PASTI</v>
      </c>
      <c r="D104" t="str">
        <f>ElcO_PASTI!H180</f>
        <v>EEPP_naturalgas_thermal</v>
      </c>
      <c r="E104" s="78">
        <v>1</v>
      </c>
      <c r="F104" s="68">
        <f>IFERROR(ElcO_PASTI!I180/1000,"")</f>
        <v>6.5000000000000002E-2</v>
      </c>
      <c r="G104" s="68">
        <f>IFERROR(ElcO_PASTI!J180/1000,"")</f>
        <v>6.5000000000000002E-2</v>
      </c>
      <c r="H104" s="68">
        <f>IFERROR(ElcO_PASTI!K180/1000,"")</f>
        <v>6.5000000000000002E-2</v>
      </c>
      <c r="I104" s="68">
        <f>IFERROR(ElcO_PASTI!L180/1000,"")</f>
        <v>6.5000000000000002E-2</v>
      </c>
      <c r="J104" s="68" t="str">
        <f>IFERROR(ElcO_PASTI!M180/1000,"")</f>
        <v/>
      </c>
      <c r="K104" s="68" t="str">
        <f>IFERROR(ElcO_PASTI!N180/1000,"")</f>
        <v/>
      </c>
      <c r="L104" s="68" t="str">
        <f>IFERROR(ElcO_PASTI!O180/1000,"")</f>
        <v/>
      </c>
      <c r="N104" t="str">
        <f>ElcO_CapBnd!F180</f>
        <v>DK</v>
      </c>
      <c r="O104" t="str">
        <f>ElcO_CapBnd!G180</f>
        <v>CAP_BND</v>
      </c>
      <c r="P104" t="str">
        <f>ElcO_CapBnd!H180</f>
        <v>EEPP_naturalgas_thermal</v>
      </c>
      <c r="Q104" s="78" t="s">
        <v>176</v>
      </c>
      <c r="R104" s="68" t="str">
        <f t="shared" si="14"/>
        <v/>
      </c>
      <c r="S104" s="68" t="str">
        <f t="shared" si="15"/>
        <v/>
      </c>
      <c r="T104" s="68" t="str">
        <f t="shared" si="16"/>
        <v/>
      </c>
      <c r="W104" s="68">
        <f>IFERROR(ElcO_CapBnd!I180/1000,"")</f>
        <v>0.26</v>
      </c>
      <c r="X104" s="68">
        <f>IFERROR(ElcO_CapBnd!J180/1000,"")</f>
        <v>0.26</v>
      </c>
      <c r="Y104" s="68">
        <f>IFERROR(ElcO_CapBnd!K180/1000,"")</f>
        <v>0.26</v>
      </c>
      <c r="AA104" s="68">
        <f t="shared" si="11"/>
        <v>0</v>
      </c>
      <c r="AB104" s="68">
        <f t="shared" si="12"/>
        <v>0</v>
      </c>
      <c r="AC104" s="68">
        <f t="shared" si="13"/>
        <v>0</v>
      </c>
    </row>
    <row r="105" spans="2:29">
      <c r="B105" t="str">
        <f>ElcO_PASTI!F184</f>
        <v>DK</v>
      </c>
      <c r="C105" t="str">
        <f>ElcO_PASTI!G184</f>
        <v>PASTI</v>
      </c>
      <c r="D105" t="str">
        <f>ElcO_PASTI!H184</f>
        <v>EEPP_LFO_thermal</v>
      </c>
      <c r="E105" s="78">
        <v>1</v>
      </c>
      <c r="F105" s="68">
        <f>IFERROR(ElcO_PASTI!I184/1000,"")</f>
        <v>1.9324999999999995E-2</v>
      </c>
      <c r="G105" s="68">
        <f>IFERROR(ElcO_PASTI!J184/1000,"")</f>
        <v>1.9324999999999995E-2</v>
      </c>
      <c r="H105" s="68">
        <f>IFERROR(ElcO_PASTI!K184/1000,"")</f>
        <v>1.9324999999999995E-2</v>
      </c>
      <c r="I105" s="68">
        <f>IFERROR(ElcO_PASTI!L184/1000,"")</f>
        <v>1.9324999999999995E-2</v>
      </c>
      <c r="J105" s="68">
        <f>IFERROR(ElcO_PASTI!M184/1000,"")</f>
        <v>0.15931000000000023</v>
      </c>
      <c r="K105" s="68" t="str">
        <f>IFERROR(ElcO_PASTI!N184/1000,"")</f>
        <v/>
      </c>
      <c r="L105" s="68" t="str">
        <f>IFERROR(ElcO_PASTI!O184/1000,"")</f>
        <v/>
      </c>
      <c r="N105" t="str">
        <f>ElcO_CapBnd!F184</f>
        <v>DK</v>
      </c>
      <c r="O105" t="str">
        <f>ElcO_CapBnd!G184</f>
        <v>CAP_BND</v>
      </c>
      <c r="P105" t="str">
        <f>ElcO_CapBnd!H184</f>
        <v>EEPP_LFO_thermal</v>
      </c>
      <c r="Q105" s="78" t="s">
        <v>176</v>
      </c>
      <c r="R105" s="68">
        <f t="shared" si="14"/>
        <v>0.18871000000000029</v>
      </c>
      <c r="S105" s="68">
        <f t="shared" si="15"/>
        <v>0.16041000000000033</v>
      </c>
      <c r="T105" s="68">
        <f t="shared" si="16"/>
        <v>0.15931000000000031</v>
      </c>
      <c r="W105" s="68">
        <f>IFERROR(ElcO_CapBnd!I184/1000,"")</f>
        <v>0.18871000000000029</v>
      </c>
      <c r="X105" s="68">
        <f>IFERROR(ElcO_CapBnd!J184/1000,"")</f>
        <v>0.16041000000000033</v>
      </c>
      <c r="Y105" s="68">
        <f>IFERROR(ElcO_CapBnd!K184/1000,"")</f>
        <v>0.15931000000000031</v>
      </c>
      <c r="AA105" s="68">
        <f t="shared" si="11"/>
        <v>4.7899999999999915E-2</v>
      </c>
      <c r="AB105" s="68">
        <f t="shared" si="12"/>
        <v>7.6199999999999879E-2</v>
      </c>
      <c r="AC105" s="68">
        <f t="shared" si="13"/>
        <v>7.7299999999999897E-2</v>
      </c>
    </row>
    <row r="106" spans="2:29">
      <c r="B106" t="str">
        <f>ElcO_PASTI!F185</f>
        <v>DK</v>
      </c>
      <c r="C106" t="str">
        <f>ElcO_PASTI!G185</f>
        <v>PASTI</v>
      </c>
      <c r="D106" t="str">
        <f>ElcO_PASTI!H185</f>
        <v>EEPP_HFO_thermal</v>
      </c>
      <c r="E106" s="78">
        <v>1</v>
      </c>
      <c r="F106" s="68">
        <f>IFERROR(ElcO_PASTI!I185/1000,"")</f>
        <v>6.8499999999999993E-3</v>
      </c>
      <c r="G106" s="68">
        <f>IFERROR(ElcO_PASTI!J185/1000,"")</f>
        <v>6.8499999999999993E-3</v>
      </c>
      <c r="H106" s="68">
        <f>IFERROR(ElcO_PASTI!K185/1000,"")</f>
        <v>6.8499999999999993E-3</v>
      </c>
      <c r="I106" s="68">
        <f>IFERROR(ElcO_PASTI!L185/1000,"")</f>
        <v>6.8499999999999993E-3</v>
      </c>
      <c r="J106" s="68" t="str">
        <f>IFERROR(ElcO_PASTI!M185/1000,"")</f>
        <v/>
      </c>
      <c r="K106" s="68" t="str">
        <f>IFERROR(ElcO_PASTI!N185/1000,"")</f>
        <v/>
      </c>
      <c r="L106" s="68" t="str">
        <f>IFERROR(ElcO_PASTI!O185/1000,"")</f>
        <v/>
      </c>
      <c r="N106" t="str">
        <f>ElcO_CapBnd!F185</f>
        <v>DK</v>
      </c>
      <c r="O106" t="str">
        <f>ElcO_CapBnd!G185</f>
        <v>CAP_BND</v>
      </c>
      <c r="P106" t="str">
        <f>ElcO_CapBnd!H185</f>
        <v>EEPP_HFO_thermal</v>
      </c>
      <c r="Q106" s="78" t="s">
        <v>176</v>
      </c>
      <c r="R106" s="68" t="str">
        <f t="shared" si="14"/>
        <v/>
      </c>
      <c r="S106" s="68">
        <f t="shared" si="15"/>
        <v>2.2000000000000001E-3</v>
      </c>
      <c r="T106" s="68">
        <f t="shared" si="16"/>
        <v>2.2000000000000001E-3</v>
      </c>
      <c r="W106" s="68">
        <f>IFERROR(ElcO_CapBnd!I185/1000,"")</f>
        <v>2.7399999999999997E-2</v>
      </c>
      <c r="X106" s="68">
        <f>IFERROR(ElcO_CapBnd!J185/1000,"")</f>
        <v>2.2000000000000001E-3</v>
      </c>
      <c r="Y106" s="68">
        <f>IFERROR(ElcO_CapBnd!K185/1000,"")</f>
        <v>2.2000000000000001E-3</v>
      </c>
      <c r="AA106" s="68">
        <f t="shared" si="11"/>
        <v>0</v>
      </c>
      <c r="AB106" s="68">
        <f t="shared" si="12"/>
        <v>2.5199999999999997E-2</v>
      </c>
      <c r="AC106" s="68">
        <f t="shared" si="13"/>
        <v>2.5199999999999997E-2</v>
      </c>
    </row>
    <row r="107" spans="2:29">
      <c r="B107" t="str">
        <f>ElcO_PASTI!F186</f>
        <v>DK</v>
      </c>
      <c r="C107" t="str">
        <f>ElcO_PASTI!G186</f>
        <v>PASTI</v>
      </c>
      <c r="D107" t="str">
        <f>ElcO_PASTI!H186</f>
        <v>EEPP_biomass_CCGT</v>
      </c>
      <c r="E107" s="78">
        <v>1</v>
      </c>
      <c r="F107" s="68" t="str">
        <f>IFERROR(ElcO_PASTI!I186/1000,"")</f>
        <v/>
      </c>
      <c r="G107" s="68" t="str">
        <f>IFERROR(ElcO_PASTI!J186/1000,"")</f>
        <v/>
      </c>
      <c r="H107" s="68" t="str">
        <f>IFERROR(ElcO_PASTI!K186/1000,"")</f>
        <v/>
      </c>
      <c r="I107" s="68" t="str">
        <f>IFERROR(ElcO_PASTI!L186/1000,"")</f>
        <v/>
      </c>
      <c r="J107" s="68" t="str">
        <f>IFERROR(ElcO_PASTI!M186/1000,"")</f>
        <v/>
      </c>
      <c r="K107" s="68" t="str">
        <f>IFERROR(ElcO_PASTI!N186/1000,"")</f>
        <v/>
      </c>
      <c r="L107" s="68" t="str">
        <f>IFERROR(ElcO_PASTI!O186/1000,"")</f>
        <v/>
      </c>
      <c r="N107" t="str">
        <f>ElcO_CapBnd!F186</f>
        <v>DK</v>
      </c>
      <c r="O107" t="str">
        <f>ElcO_CapBnd!G186</f>
        <v>CAP_BND</v>
      </c>
      <c r="P107" t="str">
        <f>ElcO_CapBnd!H186</f>
        <v>EEPP_biomass_CCGT</v>
      </c>
      <c r="Q107" s="78" t="s">
        <v>176</v>
      </c>
      <c r="R107" s="68" t="str">
        <f t="shared" si="14"/>
        <v/>
      </c>
      <c r="S107" s="68" t="str">
        <f t="shared" si="15"/>
        <v/>
      </c>
      <c r="T107" s="68" t="str">
        <f t="shared" si="16"/>
        <v/>
      </c>
      <c r="W107" s="68">
        <f>IFERROR(ElcO_CapBnd!I186/1000,"")</f>
        <v>0</v>
      </c>
      <c r="X107" s="68">
        <f>IFERROR(ElcO_CapBnd!J186/1000,"")</f>
        <v>0</v>
      </c>
      <c r="Y107" s="68">
        <f>IFERROR(ElcO_CapBnd!K186/1000,"")</f>
        <v>0</v>
      </c>
      <c r="AA107" s="68">
        <f t="shared" si="11"/>
        <v>0</v>
      </c>
      <c r="AB107" s="68">
        <f t="shared" si="12"/>
        <v>0</v>
      </c>
      <c r="AC107" s="68">
        <f t="shared" si="13"/>
        <v>0</v>
      </c>
    </row>
    <row r="108" spans="2:29">
      <c r="B108" t="str">
        <f>ElcO_PASTI!F187</f>
        <v>DK</v>
      </c>
      <c r="C108" t="str">
        <f>ElcO_PASTI!G187</f>
        <v>PASTI</v>
      </c>
      <c r="D108" t="str">
        <f>ElcO_PASTI!H187</f>
        <v>EEPP_biomass_thermal</v>
      </c>
      <c r="E108" s="78">
        <v>1</v>
      </c>
      <c r="F108" s="68">
        <f>IFERROR(ElcO_PASTI!I187/1000,"")</f>
        <v>2.4750000000000002E-3</v>
      </c>
      <c r="G108" s="68">
        <f>IFERROR(ElcO_PASTI!J187/1000,"")</f>
        <v>2.4750000000000002E-3</v>
      </c>
      <c r="H108" s="68">
        <f>IFERROR(ElcO_PASTI!K187/1000,"")</f>
        <v>2.4750000000000002E-3</v>
      </c>
      <c r="I108" s="68">
        <f>IFERROR(ElcO_PASTI!L187/1000,"")</f>
        <v>2.4750000000000002E-3</v>
      </c>
      <c r="J108" s="68" t="str">
        <f>IFERROR(ElcO_PASTI!M187/1000,"")</f>
        <v/>
      </c>
      <c r="K108" s="68">
        <f>IFERROR(ElcO_PASTI!N187/1000,"")</f>
        <v>3.8399999999999997E-3</v>
      </c>
      <c r="L108" s="68" t="str">
        <f>IFERROR(ElcO_PASTI!O187/1000,"")</f>
        <v/>
      </c>
      <c r="N108" t="str">
        <f>ElcO_CapBnd!F187</f>
        <v>DK</v>
      </c>
      <c r="O108" t="str">
        <f>ElcO_CapBnd!G187</f>
        <v>CAP_BND</v>
      </c>
      <c r="P108" t="str">
        <f>ElcO_CapBnd!H187</f>
        <v>EEPP_biomass_thermal</v>
      </c>
      <c r="Q108" s="78" t="s">
        <v>176</v>
      </c>
      <c r="R108" s="68" t="str">
        <f t="shared" si="14"/>
        <v/>
      </c>
      <c r="S108" s="68" t="str">
        <f t="shared" si="15"/>
        <v/>
      </c>
      <c r="T108" s="68" t="str">
        <f t="shared" si="16"/>
        <v/>
      </c>
      <c r="W108" s="68">
        <f>IFERROR(ElcO_CapBnd!I187/1000,"")</f>
        <v>9.9000000000000008E-3</v>
      </c>
      <c r="X108" s="68">
        <f>IFERROR(ElcO_CapBnd!J187/1000,"")</f>
        <v>1.374E-2</v>
      </c>
      <c r="Y108" s="68">
        <f>IFERROR(ElcO_CapBnd!K187/1000,"")</f>
        <v>1.374E-2</v>
      </c>
      <c r="AA108" s="68">
        <f t="shared" si="11"/>
        <v>0</v>
      </c>
      <c r="AB108" s="68">
        <f t="shared" si="12"/>
        <v>0</v>
      </c>
      <c r="AC108" s="68">
        <f t="shared" si="13"/>
        <v>0</v>
      </c>
    </row>
    <row r="109" spans="2:29">
      <c r="B109" t="str">
        <f>ElcO_PASTI!F190</f>
        <v>DK</v>
      </c>
      <c r="C109" t="str">
        <f>ElcO_PASTI!G190</f>
        <v>PASTI</v>
      </c>
      <c r="D109" t="str">
        <f>ElcO_PASTI!H190</f>
        <v>EEPP_windON</v>
      </c>
      <c r="E109" s="78">
        <v>1</v>
      </c>
      <c r="F109" s="68" t="str">
        <f>IFERROR(ElcO_PASTI!I190/1000,"")</f>
        <v/>
      </c>
      <c r="G109" s="68" t="str">
        <f>IFERROR(ElcO_PASTI!J190/1000,"")</f>
        <v/>
      </c>
      <c r="H109" s="68" t="str">
        <f>IFERROR(ElcO_PASTI!K190/1000,"")</f>
        <v/>
      </c>
      <c r="I109" s="68">
        <f>IFERROR(ElcO_PASTI!L190/1000,"")</f>
        <v>2.3794499999999998</v>
      </c>
      <c r="J109" s="68">
        <f>IFERROR(ElcO_PASTI!M190/1000,"")</f>
        <v>0.85340600000000044</v>
      </c>
      <c r="K109" s="68">
        <f>IFERROR(ElcO_PASTI!N190/1000,"")</f>
        <v>1.0998790000000003</v>
      </c>
      <c r="L109" s="68">
        <f>IFERROR(ElcO_PASTI!O190/1000,"")</f>
        <v>0.54003399999999968</v>
      </c>
      <c r="N109" t="str">
        <f>ElcO_CapBnd!F190</f>
        <v>DK</v>
      </c>
      <c r="O109" t="str">
        <f>ElcO_CapBnd!G190</f>
        <v>CAP_BND</v>
      </c>
      <c r="P109" t="str">
        <f>ElcO_CapBnd!H190</f>
        <v>EEPP_windON</v>
      </c>
      <c r="Q109" s="78" t="s">
        <v>176</v>
      </c>
      <c r="R109" s="68">
        <f>IF(AA109&gt;0.01,W109,"")</f>
        <v>2.9340999999999995</v>
      </c>
      <c r="S109" s="68">
        <f>IF(AB109&gt;0.01,X109,"")</f>
        <v>3.8049000000000004</v>
      </c>
      <c r="T109" s="68">
        <f t="shared" si="16"/>
        <v>4.0903700000000001</v>
      </c>
      <c r="W109" s="68">
        <f>IFERROR(ElcO_CapBnd!I190/1000,"")</f>
        <v>2.9340999999999995</v>
      </c>
      <c r="X109" s="68">
        <f>IFERROR(ElcO_CapBnd!J190/1000,"")</f>
        <v>3.8049000000000004</v>
      </c>
      <c r="Y109" s="68">
        <f>IFERROR(ElcO_CapBnd!K190/1000,"")</f>
        <v>4.0903700000000001</v>
      </c>
      <c r="AA109" s="68">
        <f t="shared" si="11"/>
        <v>0.29875600000000091</v>
      </c>
      <c r="AB109" s="68">
        <f t="shared" si="12"/>
        <v>0.52783500000000005</v>
      </c>
      <c r="AC109" s="68">
        <f t="shared" si="13"/>
        <v>0.78239899999999984</v>
      </c>
    </row>
    <row r="110" spans="2:29">
      <c r="B110" t="str">
        <f>ElcO_PASTI!F191</f>
        <v>DK</v>
      </c>
      <c r="C110" t="str">
        <f>ElcO_PASTI!G191</f>
        <v>PASTI</v>
      </c>
      <c r="D110" t="str">
        <f>ElcO_PASTI!H191</f>
        <v>EEPP_windOFF</v>
      </c>
      <c r="E110" s="78">
        <v>1</v>
      </c>
      <c r="F110" s="68" t="str">
        <f>IFERROR(ElcO_PASTI!I191/1000,"")</f>
        <v/>
      </c>
      <c r="G110" s="68" t="str">
        <f>IFERROR(ElcO_PASTI!J191/1000,"")</f>
        <v/>
      </c>
      <c r="H110" s="68" t="str">
        <f>IFERROR(ElcO_PASTI!K191/1000,"")</f>
        <v/>
      </c>
      <c r="I110" s="68">
        <f>IFERROR(ElcO_PASTI!L191/1000,"")</f>
        <v>1.055E-2</v>
      </c>
      <c r="J110" s="68">
        <f>IFERROR(ElcO_PASTI!M191/1000,"")</f>
        <v>0.86009999999999998</v>
      </c>
      <c r="K110" s="68">
        <f>IFERROR(ElcO_PASTI!N191/1000,"")</f>
        <v>0.4032</v>
      </c>
      <c r="L110" s="68">
        <f>IFERROR(ElcO_PASTI!O191/1000,"")</f>
        <v>0.77800000000000002</v>
      </c>
      <c r="N110" t="str">
        <f>ElcO_CapBnd!F191</f>
        <v>DK</v>
      </c>
      <c r="O110" t="str">
        <f>ElcO_CapBnd!G191</f>
        <v>CAP_BND</v>
      </c>
      <c r="P110" t="str">
        <f>ElcO_CapBnd!H191</f>
        <v>EEPP_windOFF</v>
      </c>
      <c r="Q110" s="78" t="s">
        <v>176</v>
      </c>
      <c r="R110" s="68" t="str">
        <f t="shared" si="14"/>
        <v/>
      </c>
      <c r="S110" s="68" t="str">
        <f t="shared" si="15"/>
        <v/>
      </c>
      <c r="T110" s="68">
        <f>IF(AC110&gt;0.01,Y110,"")</f>
        <v>2.0391000000000004</v>
      </c>
      <c r="W110" s="68">
        <f>IFERROR(ElcO_CapBnd!I191/1000,"")</f>
        <v>0.87064999999999992</v>
      </c>
      <c r="X110" s="68">
        <f>IFERROR(ElcO_CapBnd!J191/1000,"")</f>
        <v>1.27105</v>
      </c>
      <c r="Y110" s="68">
        <f>IFERROR(ElcO_CapBnd!K191/1000,"")</f>
        <v>2.0391000000000004</v>
      </c>
      <c r="AA110" s="68">
        <f t="shared" si="11"/>
        <v>0</v>
      </c>
      <c r="AB110" s="68">
        <f t="shared" si="12"/>
        <v>2.7999999999999137E-3</v>
      </c>
      <c r="AC110" s="68">
        <f t="shared" si="13"/>
        <v>1.2749999999999595E-2</v>
      </c>
    </row>
    <row r="111" spans="2:29">
      <c r="B111" t="str">
        <f>ElcO_PASTI!F192</f>
        <v>DK</v>
      </c>
      <c r="C111" t="str">
        <f>ElcO_PASTI!G192</f>
        <v>PASTI</v>
      </c>
      <c r="D111" t="str">
        <f>ElcO_PASTI!H192</f>
        <v>EEPP_PV</v>
      </c>
      <c r="E111" s="78">
        <v>1</v>
      </c>
      <c r="F111" s="68" t="str">
        <f>IFERROR(ElcO_PASTI!I192/1000,"")</f>
        <v/>
      </c>
      <c r="G111" s="68" t="str">
        <f>IFERROR(ElcO_PASTI!J192/1000,"")</f>
        <v/>
      </c>
      <c r="H111" s="68" t="str">
        <f>IFERROR(ElcO_PASTI!K192/1000,"")</f>
        <v/>
      </c>
      <c r="I111" s="68">
        <f>IFERROR(ElcO_PASTI!L192/1000,"")</f>
        <v>1E-3</v>
      </c>
      <c r="J111" s="68">
        <f>IFERROR(ElcO_PASTI!M192/1000,"")</f>
        <v>6.0000000000000001E-3</v>
      </c>
      <c r="K111" s="68">
        <f>IFERROR(ElcO_PASTI!N192/1000,"")</f>
        <v>0.77500000000000002</v>
      </c>
      <c r="L111" s="68">
        <f>IFERROR(ElcO_PASTI!O192/1000,"")</f>
        <v>0.22469999999999998</v>
      </c>
      <c r="N111" t="str">
        <f>ElcO_CapBnd!F192</f>
        <v>DK</v>
      </c>
      <c r="O111" t="str">
        <f>ElcO_CapBnd!G192</f>
        <v>CAP_BND</v>
      </c>
      <c r="P111" t="str">
        <f>ElcO_CapBnd!H192</f>
        <v>EEPP_PV</v>
      </c>
      <c r="Q111" s="78" t="s">
        <v>176</v>
      </c>
      <c r="R111" s="68" t="str">
        <f t="shared" si="14"/>
        <v/>
      </c>
      <c r="S111" s="68" t="str">
        <f t="shared" si="15"/>
        <v/>
      </c>
      <c r="T111" s="68" t="str">
        <f t="shared" si="16"/>
        <v/>
      </c>
      <c r="W111" s="68">
        <f>IFERROR(ElcO_CapBnd!I192/1000,"")</f>
        <v>7.0000000000000001E-3</v>
      </c>
      <c r="X111" s="68">
        <f>IFERROR(ElcO_CapBnd!J192/1000,"")</f>
        <v>0.78200000000000025</v>
      </c>
      <c r="Y111" s="68">
        <f>IFERROR(ElcO_CapBnd!K192/1000,"")</f>
        <v>1.0067000000000002</v>
      </c>
      <c r="AA111" s="68">
        <f t="shared" si="11"/>
        <v>0</v>
      </c>
      <c r="AB111" s="68">
        <f t="shared" si="12"/>
        <v>0</v>
      </c>
      <c r="AC111" s="68">
        <f t="shared" si="13"/>
        <v>0</v>
      </c>
    </row>
    <row r="112" spans="2:29">
      <c r="B112" t="str">
        <f>ElcO_PASTI!F193</f>
        <v>DK</v>
      </c>
      <c r="C112" t="str">
        <f>ElcO_PASTI!G193</f>
        <v>PASTI</v>
      </c>
      <c r="D112" t="str">
        <f>ElcO_PASTI!H193</f>
        <v>EEPP_CSP</v>
      </c>
      <c r="E112" s="78">
        <v>1</v>
      </c>
      <c r="F112" s="68" t="str">
        <f>IFERROR(ElcO_PASTI!I193/1000,"")</f>
        <v/>
      </c>
      <c r="G112" s="68" t="str">
        <f>IFERROR(ElcO_PASTI!J193/1000,"")</f>
        <v/>
      </c>
      <c r="H112" s="68" t="str">
        <f>IFERROR(ElcO_PASTI!K193/1000,"")</f>
        <v/>
      </c>
      <c r="I112" s="68" t="str">
        <f>IFERROR(ElcO_PASTI!L193/1000,"")</f>
        <v/>
      </c>
      <c r="J112" s="68" t="str">
        <f>IFERROR(ElcO_PASTI!M193/1000,"")</f>
        <v/>
      </c>
      <c r="K112" s="68" t="str">
        <f>IFERROR(ElcO_PASTI!N193/1000,"")</f>
        <v/>
      </c>
      <c r="L112" s="68" t="str">
        <f>IFERROR(ElcO_PASTI!O193/1000,"")</f>
        <v/>
      </c>
      <c r="N112" t="str">
        <f>ElcO_CapBnd!F193</f>
        <v>DK</v>
      </c>
      <c r="O112" t="str">
        <f>ElcO_CapBnd!G193</f>
        <v>CAP_BND</v>
      </c>
      <c r="P112" t="str">
        <f>ElcO_CapBnd!H193</f>
        <v>EEPP_CSP</v>
      </c>
      <c r="Q112" s="78" t="s">
        <v>176</v>
      </c>
      <c r="R112" s="68" t="str">
        <f t="shared" si="14"/>
        <v/>
      </c>
      <c r="S112" s="68" t="str">
        <f t="shared" si="15"/>
        <v/>
      </c>
      <c r="T112" s="68" t="str">
        <f t="shared" si="16"/>
        <v/>
      </c>
      <c r="W112" s="68">
        <f>IFERROR(ElcO_CapBnd!I193/1000,"")</f>
        <v>0</v>
      </c>
      <c r="X112" s="68">
        <f>IFERROR(ElcO_CapBnd!J193/1000,"")</f>
        <v>0</v>
      </c>
      <c r="Y112" s="68">
        <f>IFERROR(ElcO_CapBnd!K193/1000,"")</f>
        <v>0</v>
      </c>
      <c r="AA112" s="68">
        <f t="shared" si="11"/>
        <v>0</v>
      </c>
      <c r="AB112" s="68">
        <f t="shared" si="12"/>
        <v>0</v>
      </c>
      <c r="AC112" s="68">
        <f t="shared" si="13"/>
        <v>0</v>
      </c>
    </row>
    <row r="113" spans="2:29">
      <c r="B113" t="str">
        <f>ElcO_PASTI!F194</f>
        <v>DK</v>
      </c>
      <c r="C113" t="str">
        <f>ElcO_PASTI!G194</f>
        <v>PASTI</v>
      </c>
      <c r="D113" t="str">
        <f>ElcO_PASTI!H194</f>
        <v>EEPP_geothermal</v>
      </c>
      <c r="E113" s="78">
        <v>1</v>
      </c>
      <c r="F113" s="68" t="str">
        <f>IFERROR(ElcO_PASTI!I194/1000,"")</f>
        <v/>
      </c>
      <c r="G113" s="68" t="str">
        <f>IFERROR(ElcO_PASTI!J194/1000,"")</f>
        <v/>
      </c>
      <c r="H113" s="68" t="str">
        <f>IFERROR(ElcO_PASTI!K194/1000,"")</f>
        <v/>
      </c>
      <c r="I113" s="68" t="str">
        <f>IFERROR(ElcO_PASTI!L194/1000,"")</f>
        <v/>
      </c>
      <c r="J113" s="68" t="str">
        <f>IFERROR(ElcO_PASTI!M194/1000,"")</f>
        <v/>
      </c>
      <c r="K113" s="68" t="str">
        <f>IFERROR(ElcO_PASTI!N194/1000,"")</f>
        <v/>
      </c>
      <c r="L113" s="68" t="str">
        <f>IFERROR(ElcO_PASTI!O194/1000,"")</f>
        <v/>
      </c>
      <c r="N113" t="str">
        <f>ElcO_CapBnd!F194</f>
        <v>DK</v>
      </c>
      <c r="O113" t="str">
        <f>ElcO_CapBnd!G194</f>
        <v>CAP_BND</v>
      </c>
      <c r="P113" t="str">
        <f>ElcO_CapBnd!H194</f>
        <v>EEPP_geothermal</v>
      </c>
      <c r="Q113" s="78" t="s">
        <v>176</v>
      </c>
      <c r="R113" s="68" t="str">
        <f t="shared" si="14"/>
        <v/>
      </c>
      <c r="S113" s="68" t="str">
        <f t="shared" si="15"/>
        <v/>
      </c>
      <c r="T113" s="68" t="str">
        <f t="shared" si="16"/>
        <v/>
      </c>
      <c r="W113" s="68">
        <f>IFERROR(ElcO_CapBnd!I194/1000,"")</f>
        <v>0</v>
      </c>
      <c r="X113" s="68">
        <f>IFERROR(ElcO_CapBnd!J194/1000,"")</f>
        <v>0</v>
      </c>
      <c r="Y113" s="68">
        <f>IFERROR(ElcO_CapBnd!K194/1000,"")</f>
        <v>0</v>
      </c>
      <c r="AA113" s="68">
        <f t="shared" si="11"/>
        <v>0</v>
      </c>
      <c r="AB113" s="68">
        <f t="shared" si="12"/>
        <v>0</v>
      </c>
      <c r="AC113" s="68">
        <f t="shared" si="13"/>
        <v>0</v>
      </c>
    </row>
    <row r="114" spans="2:29">
      <c r="B114" t="str">
        <f>ElcO_PASTI!F195</f>
        <v>DK</v>
      </c>
      <c r="C114" t="str">
        <f>ElcO_PASTI!G195</f>
        <v>PASTI</v>
      </c>
      <c r="D114" t="str">
        <f>ElcO_PASTI!H195</f>
        <v>EEPP_OCE</v>
      </c>
      <c r="E114" s="78">
        <v>1</v>
      </c>
      <c r="F114" s="68" t="str">
        <f>IFERROR(ElcO_PASTI!I195/1000,"")</f>
        <v/>
      </c>
      <c r="G114" s="68" t="str">
        <f>IFERROR(ElcO_PASTI!J195/1000,"")</f>
        <v/>
      </c>
      <c r="H114" s="68" t="str">
        <f>IFERROR(ElcO_PASTI!K195/1000,"")</f>
        <v/>
      </c>
      <c r="I114" s="68" t="str">
        <f>IFERROR(ElcO_PASTI!L195/1000,"")</f>
        <v/>
      </c>
      <c r="J114" s="68" t="str">
        <f>IFERROR(ElcO_PASTI!M195/1000,"")</f>
        <v/>
      </c>
      <c r="K114" s="68" t="str">
        <f>IFERROR(ElcO_PASTI!N195/1000,"")</f>
        <v/>
      </c>
      <c r="L114" s="68" t="str">
        <f>IFERROR(ElcO_PASTI!O195/1000,"")</f>
        <v/>
      </c>
      <c r="N114" t="str">
        <f>ElcO_CapBnd!F195</f>
        <v>DK</v>
      </c>
      <c r="O114" t="str">
        <f>ElcO_CapBnd!G195</f>
        <v>CAP_BND</v>
      </c>
      <c r="P114" t="str">
        <f>ElcO_CapBnd!H195</f>
        <v>EEPP_OCE</v>
      </c>
      <c r="Q114" s="78" t="s">
        <v>176</v>
      </c>
      <c r="R114" s="68" t="str">
        <f t="shared" si="14"/>
        <v/>
      </c>
      <c r="S114" s="68" t="str">
        <f t="shared" si="15"/>
        <v/>
      </c>
      <c r="T114" s="68" t="str">
        <f t="shared" si="16"/>
        <v/>
      </c>
      <c r="W114" s="68">
        <f>IFERROR(ElcO_CapBnd!I195/1000,"")</f>
        <v>0</v>
      </c>
      <c r="X114" s="68">
        <f>IFERROR(ElcO_CapBnd!J195/1000,"")</f>
        <v>0</v>
      </c>
      <c r="Y114" s="68">
        <f>IFERROR(ElcO_CapBnd!K195/1000,"")</f>
        <v>0</v>
      </c>
      <c r="AA114" s="68">
        <f t="shared" si="11"/>
        <v>0</v>
      </c>
      <c r="AB114" s="68">
        <f t="shared" si="12"/>
        <v>0</v>
      </c>
      <c r="AC114" s="68">
        <f t="shared" si="13"/>
        <v>0</v>
      </c>
    </row>
    <row r="115" spans="2:29">
      <c r="B115" t="str">
        <f>ElcO_PASTI!F196</f>
        <v>EE</v>
      </c>
      <c r="C115" t="str">
        <f>ElcO_PASTI!G196</f>
        <v>PASTI</v>
      </c>
      <c r="D115" t="str">
        <f>ElcO_PASTI!H196</f>
        <v>EEPP_coal_CCGT</v>
      </c>
      <c r="E115" s="78">
        <v>1</v>
      </c>
      <c r="F115" s="68" t="str">
        <f>IFERROR(ElcO_PASTI!I196/1000,"")</f>
        <v/>
      </c>
      <c r="G115" s="68" t="str">
        <f>IFERROR(ElcO_PASTI!J196/1000,"")</f>
        <v/>
      </c>
      <c r="H115" s="68" t="str">
        <f>IFERROR(ElcO_PASTI!K196/1000,"")</f>
        <v/>
      </c>
      <c r="I115" s="68" t="str">
        <f>IFERROR(ElcO_PASTI!L196/1000,"")</f>
        <v/>
      </c>
      <c r="J115" s="68" t="str">
        <f>IFERROR(ElcO_PASTI!M196/1000,"")</f>
        <v/>
      </c>
      <c r="K115" s="68" t="str">
        <f>IFERROR(ElcO_PASTI!N196/1000,"")</f>
        <v/>
      </c>
      <c r="L115" s="68" t="str">
        <f>IFERROR(ElcO_PASTI!O196/1000,"")</f>
        <v/>
      </c>
      <c r="N115" t="str">
        <f>ElcO_CapBnd!F196</f>
        <v>EE</v>
      </c>
      <c r="O115" t="str">
        <f>ElcO_CapBnd!G196</f>
        <v>CAP_BND</v>
      </c>
      <c r="P115" t="str">
        <f>ElcO_CapBnd!H196</f>
        <v>EEPP_coal_CCGT</v>
      </c>
      <c r="Q115" s="78" t="s">
        <v>176</v>
      </c>
      <c r="R115" s="68" t="str">
        <f t="shared" si="14"/>
        <v/>
      </c>
      <c r="S115" s="68" t="str">
        <f t="shared" si="15"/>
        <v/>
      </c>
      <c r="T115" s="68" t="str">
        <f t="shared" si="16"/>
        <v/>
      </c>
      <c r="W115" s="68">
        <f>IFERROR(ElcO_CapBnd!I196/1000,"")</f>
        <v>0</v>
      </c>
      <c r="X115" s="68">
        <f>IFERROR(ElcO_CapBnd!J196/1000,"")</f>
        <v>0</v>
      </c>
      <c r="Y115" s="68">
        <f>IFERROR(ElcO_CapBnd!K196/1000,"")</f>
        <v>0</v>
      </c>
      <c r="AA115" s="68">
        <f t="shared" si="11"/>
        <v>0</v>
      </c>
      <c r="AB115" s="68">
        <f t="shared" si="12"/>
        <v>0</v>
      </c>
      <c r="AC115" s="68">
        <f t="shared" si="13"/>
        <v>0</v>
      </c>
    </row>
    <row r="116" spans="2:29">
      <c r="B116" t="str">
        <f>ElcO_PASTI!F197</f>
        <v>EE</v>
      </c>
      <c r="C116" t="str">
        <f>ElcO_PASTI!G197</f>
        <v>PASTI</v>
      </c>
      <c r="D116" t="str">
        <f>ElcO_PASTI!H197</f>
        <v>EEPP_coal_thermal</v>
      </c>
      <c r="E116" s="78">
        <v>1</v>
      </c>
      <c r="F116" s="68" t="str">
        <f>IFERROR(ElcO_PASTI!I197/1000,"")</f>
        <v/>
      </c>
      <c r="G116" s="68" t="str">
        <f>IFERROR(ElcO_PASTI!J197/1000,"")</f>
        <v/>
      </c>
      <c r="H116" s="68" t="str">
        <f>IFERROR(ElcO_PASTI!K197/1000,"")</f>
        <v/>
      </c>
      <c r="I116" s="68" t="str">
        <f>IFERROR(ElcO_PASTI!L197/1000,"")</f>
        <v/>
      </c>
      <c r="J116" s="68" t="str">
        <f>IFERROR(ElcO_PASTI!M197/1000,"")</f>
        <v/>
      </c>
      <c r="K116" s="68" t="str">
        <f>IFERROR(ElcO_PASTI!N197/1000,"")</f>
        <v/>
      </c>
      <c r="L116" s="68" t="str">
        <f>IFERROR(ElcO_PASTI!O197/1000,"")</f>
        <v/>
      </c>
      <c r="N116" t="str">
        <f>ElcO_CapBnd!F197</f>
        <v>EE</v>
      </c>
      <c r="O116" t="str">
        <f>ElcO_CapBnd!G197</f>
        <v>CAP_BND</v>
      </c>
      <c r="P116" t="str">
        <f>ElcO_CapBnd!H197</f>
        <v>EEPP_coal_thermal</v>
      </c>
      <c r="Q116" s="78" t="s">
        <v>176</v>
      </c>
      <c r="R116" s="68" t="str">
        <f t="shared" si="14"/>
        <v/>
      </c>
      <c r="S116" s="68" t="str">
        <f t="shared" si="15"/>
        <v/>
      </c>
      <c r="T116" s="68" t="str">
        <f t="shared" si="16"/>
        <v/>
      </c>
      <c r="W116" s="68">
        <f>IFERROR(ElcO_CapBnd!I197/1000,"")</f>
        <v>0</v>
      </c>
      <c r="X116" s="68">
        <f>IFERROR(ElcO_CapBnd!J197/1000,"")</f>
        <v>0</v>
      </c>
      <c r="Y116" s="68">
        <f>IFERROR(ElcO_CapBnd!K197/1000,"")</f>
        <v>0</v>
      </c>
      <c r="AA116" s="68">
        <f t="shared" si="11"/>
        <v>0</v>
      </c>
      <c r="AB116" s="68">
        <f t="shared" si="12"/>
        <v>0</v>
      </c>
      <c r="AC116" s="68">
        <f t="shared" si="13"/>
        <v>0</v>
      </c>
    </row>
    <row r="117" spans="2:29">
      <c r="B117" t="str">
        <f>ElcO_PASTI!F201</f>
        <v>EE</v>
      </c>
      <c r="C117" t="str">
        <f>ElcO_PASTI!G201</f>
        <v>PASTI</v>
      </c>
      <c r="D117" t="str">
        <f>ElcO_PASTI!H201</f>
        <v>EEPP_lignite_thermal</v>
      </c>
      <c r="E117" s="78">
        <v>1</v>
      </c>
      <c r="F117" s="68">
        <f>IFERROR(ElcO_PASTI!I201/1000,"")</f>
        <v>0.56359999999999999</v>
      </c>
      <c r="G117" s="68">
        <f>IFERROR(ElcO_PASTI!J201/1000,"")</f>
        <v>0.56359999999999999</v>
      </c>
      <c r="H117" s="68">
        <f>IFERROR(ElcO_PASTI!K201/1000,"")</f>
        <v>0.56359999999999999</v>
      </c>
      <c r="I117" s="68">
        <f>IFERROR(ElcO_PASTI!L201/1000,"")</f>
        <v>0.56359999999999999</v>
      </c>
      <c r="J117" s="68">
        <f>IFERROR(ElcO_PASTI!M201/1000,"")</f>
        <v>0.4128</v>
      </c>
      <c r="K117" s="68" t="str">
        <f>IFERROR(ElcO_PASTI!N201/1000,"")</f>
        <v/>
      </c>
      <c r="L117" s="68">
        <f>IFERROR(ElcO_PASTI!O201/1000,"")</f>
        <v>0.28499999999999998</v>
      </c>
      <c r="N117" t="str">
        <f>ElcO_CapBnd!F201</f>
        <v>EE</v>
      </c>
      <c r="O117" t="str">
        <f>ElcO_CapBnd!G201</f>
        <v>CAP_BND</v>
      </c>
      <c r="P117" t="str">
        <f>ElcO_CapBnd!H201</f>
        <v>EEPP_lignite_thermal</v>
      </c>
      <c r="Q117" s="78" t="s">
        <v>176</v>
      </c>
      <c r="R117" s="68">
        <f t="shared" si="14"/>
        <v>2.0436000000000001</v>
      </c>
      <c r="S117" s="68">
        <f t="shared" si="15"/>
        <v>1.6439999999999999</v>
      </c>
      <c r="T117" s="68">
        <f t="shared" si="16"/>
        <v>1.5977999999999999</v>
      </c>
      <c r="W117" s="68">
        <f>IFERROR(ElcO_CapBnd!I201/1000,"")</f>
        <v>2.0436000000000001</v>
      </c>
      <c r="X117" s="68">
        <f>IFERROR(ElcO_CapBnd!J201/1000,"")</f>
        <v>1.6439999999999999</v>
      </c>
      <c r="Y117" s="68">
        <f>IFERROR(ElcO_CapBnd!K201/1000,"")</f>
        <v>1.5977999999999999</v>
      </c>
      <c r="AA117" s="68">
        <f t="shared" si="11"/>
        <v>0.62359999999999971</v>
      </c>
      <c r="AB117" s="68">
        <f t="shared" si="12"/>
        <v>1.0231999999999999</v>
      </c>
      <c r="AC117" s="68">
        <f t="shared" si="13"/>
        <v>1.3544</v>
      </c>
    </row>
    <row r="118" spans="2:29">
      <c r="B118" t="str">
        <f>ElcO_PASTI!F205</f>
        <v>EE</v>
      </c>
      <c r="C118" t="str">
        <f>ElcO_PASTI!G205</f>
        <v>PASTI</v>
      </c>
      <c r="D118" t="str">
        <f>ElcO_PASTI!H205</f>
        <v>EEPP_naturalgas_CCGT</v>
      </c>
      <c r="E118" s="78">
        <v>1</v>
      </c>
      <c r="F118" s="68" t="str">
        <f>IFERROR(ElcO_PASTI!I205/1000,"")</f>
        <v/>
      </c>
      <c r="G118" s="68" t="str">
        <f>IFERROR(ElcO_PASTI!J205/1000,"")</f>
        <v/>
      </c>
      <c r="H118" s="68" t="str">
        <f>IFERROR(ElcO_PASTI!K205/1000,"")</f>
        <v/>
      </c>
      <c r="I118" s="68" t="str">
        <f>IFERROR(ElcO_PASTI!L205/1000,"")</f>
        <v/>
      </c>
      <c r="J118" s="68" t="str">
        <f>IFERROR(ElcO_PASTI!M205/1000,"")</f>
        <v/>
      </c>
      <c r="K118" s="68" t="str">
        <f>IFERROR(ElcO_PASTI!N205/1000,"")</f>
        <v/>
      </c>
      <c r="L118" s="68" t="str">
        <f>IFERROR(ElcO_PASTI!O205/1000,"")</f>
        <v/>
      </c>
      <c r="N118" t="str">
        <f>ElcO_CapBnd!F205</f>
        <v>EE</v>
      </c>
      <c r="O118" t="str">
        <f>ElcO_CapBnd!G205</f>
        <v>CAP_BND</v>
      </c>
      <c r="P118" t="str">
        <f>ElcO_CapBnd!H205</f>
        <v>EEPP_naturalgas_CCGT</v>
      </c>
      <c r="Q118" s="78" t="s">
        <v>176</v>
      </c>
      <c r="R118" s="68" t="str">
        <f t="shared" si="14"/>
        <v/>
      </c>
      <c r="S118" s="68" t="str">
        <f t="shared" si="15"/>
        <v/>
      </c>
      <c r="T118" s="68" t="str">
        <f t="shared" si="16"/>
        <v/>
      </c>
      <c r="W118" s="68">
        <f>IFERROR(ElcO_CapBnd!I205/1000,"")</f>
        <v>0</v>
      </c>
      <c r="X118" s="68">
        <f>IFERROR(ElcO_CapBnd!J205/1000,"")</f>
        <v>0</v>
      </c>
      <c r="Y118" s="68">
        <f>IFERROR(ElcO_CapBnd!K205/1000,"")</f>
        <v>0</v>
      </c>
      <c r="AA118" s="68">
        <f t="shared" si="11"/>
        <v>0</v>
      </c>
      <c r="AB118" s="68">
        <f t="shared" si="12"/>
        <v>0</v>
      </c>
      <c r="AC118" s="68">
        <f t="shared" si="13"/>
        <v>0</v>
      </c>
    </row>
    <row r="119" spans="2:29">
      <c r="B119" t="str">
        <f>ElcO_PASTI!F206</f>
        <v>EE</v>
      </c>
      <c r="C119" t="str">
        <f>ElcO_PASTI!G206</f>
        <v>PASTI</v>
      </c>
      <c r="D119" t="str">
        <f>ElcO_PASTI!H206</f>
        <v>EEPP_naturalgas_OCGT</v>
      </c>
      <c r="E119" s="78">
        <v>1</v>
      </c>
      <c r="F119" s="68" t="str">
        <f>IFERROR(ElcO_PASTI!I206/1000,"")</f>
        <v/>
      </c>
      <c r="G119" s="68" t="str">
        <f>IFERROR(ElcO_PASTI!J206/1000,"")</f>
        <v/>
      </c>
      <c r="H119" s="68" t="str">
        <f>IFERROR(ElcO_PASTI!K206/1000,"")</f>
        <v/>
      </c>
      <c r="I119" s="68" t="str">
        <f>IFERROR(ElcO_PASTI!L206/1000,"")</f>
        <v/>
      </c>
      <c r="J119" s="68" t="str">
        <f>IFERROR(ElcO_PASTI!M206/1000,"")</f>
        <v/>
      </c>
      <c r="K119" s="68" t="str">
        <f>IFERROR(ElcO_PASTI!N206/1000,"")</f>
        <v/>
      </c>
      <c r="L119" s="68" t="str">
        <f>IFERROR(ElcO_PASTI!O206/1000,"")</f>
        <v/>
      </c>
      <c r="N119" t="str">
        <f>ElcO_CapBnd!F206</f>
        <v>EE</v>
      </c>
      <c r="O119" t="str">
        <f>ElcO_CapBnd!G206</f>
        <v>CAP_BND</v>
      </c>
      <c r="P119" t="str">
        <f>ElcO_CapBnd!H206</f>
        <v>EEPP_naturalgas_OCGT</v>
      </c>
      <c r="Q119" s="78" t="s">
        <v>176</v>
      </c>
      <c r="R119" s="68" t="str">
        <f t="shared" si="14"/>
        <v/>
      </c>
      <c r="S119" s="68" t="str">
        <f t="shared" si="15"/>
        <v/>
      </c>
      <c r="T119" s="68" t="str">
        <f t="shared" si="16"/>
        <v/>
      </c>
      <c r="W119" s="68">
        <f>IFERROR(ElcO_CapBnd!I206/1000,"")</f>
        <v>0</v>
      </c>
      <c r="X119" s="68">
        <f>IFERROR(ElcO_CapBnd!J206/1000,"")</f>
        <v>0</v>
      </c>
      <c r="Y119" s="68">
        <f>IFERROR(ElcO_CapBnd!K206/1000,"")</f>
        <v>0</v>
      </c>
      <c r="AA119" s="68">
        <f t="shared" si="11"/>
        <v>0</v>
      </c>
      <c r="AB119" s="68">
        <f t="shared" si="12"/>
        <v>0</v>
      </c>
      <c r="AC119" s="68">
        <f t="shared" si="13"/>
        <v>0</v>
      </c>
    </row>
    <row r="120" spans="2:29">
      <c r="B120" t="str">
        <f>ElcO_PASTI!F207</f>
        <v>EE</v>
      </c>
      <c r="C120" t="str">
        <f>ElcO_PASTI!G207</f>
        <v>PASTI</v>
      </c>
      <c r="D120" t="str">
        <f>ElcO_PASTI!H207</f>
        <v>EEPP_naturalgas_thermal</v>
      </c>
      <c r="E120" s="78">
        <v>1</v>
      </c>
      <c r="F120" s="68">
        <f>IFERROR(ElcO_PASTI!I207/1000,"")</f>
        <v>1.925E-2</v>
      </c>
      <c r="G120" s="68">
        <f>IFERROR(ElcO_PASTI!J207/1000,"")</f>
        <v>1.925E-2</v>
      </c>
      <c r="H120" s="68">
        <f>IFERROR(ElcO_PASTI!K207/1000,"")</f>
        <v>1.925E-2</v>
      </c>
      <c r="I120" s="68">
        <f>IFERROR(ElcO_PASTI!L207/1000,"")</f>
        <v>1.925E-2</v>
      </c>
      <c r="J120" s="68" t="str">
        <f>IFERROR(ElcO_PASTI!M207/1000,"")</f>
        <v/>
      </c>
      <c r="K120" s="68">
        <f>IFERROR(ElcO_PASTI!N207/1000,"")</f>
        <v>9.5000000000000001E-2</v>
      </c>
      <c r="L120" s="68" t="str">
        <f>IFERROR(ElcO_PASTI!O207/1000,"")</f>
        <v/>
      </c>
      <c r="N120" t="str">
        <f>ElcO_CapBnd!F207</f>
        <v>EE</v>
      </c>
      <c r="O120" t="str">
        <f>ElcO_CapBnd!G207</f>
        <v>CAP_BND</v>
      </c>
      <c r="P120" t="str">
        <f>ElcO_CapBnd!H207</f>
        <v>EEPP_naturalgas_thermal</v>
      </c>
      <c r="Q120" s="78" t="s">
        <v>176</v>
      </c>
      <c r="R120" s="68" t="str">
        <f t="shared" si="14"/>
        <v/>
      </c>
      <c r="S120" s="68" t="str">
        <f t="shared" si="15"/>
        <v/>
      </c>
      <c r="T120" s="68">
        <f t="shared" si="16"/>
        <v>9.5000000000000001E-2</v>
      </c>
      <c r="W120" s="68">
        <f>IFERROR(ElcO_CapBnd!I207/1000,"")</f>
        <v>7.6999999999999999E-2</v>
      </c>
      <c r="X120" s="68">
        <f>IFERROR(ElcO_CapBnd!J207/1000,"")</f>
        <v>0.17199999999999999</v>
      </c>
      <c r="Y120" s="68">
        <f>IFERROR(ElcO_CapBnd!K207/1000,"")</f>
        <v>9.5000000000000001E-2</v>
      </c>
      <c r="AA120" s="68">
        <f t="shared" si="11"/>
        <v>0</v>
      </c>
      <c r="AB120" s="68">
        <f t="shared" si="12"/>
        <v>0</v>
      </c>
      <c r="AC120" s="68">
        <f t="shared" si="13"/>
        <v>7.6999999999999985E-2</v>
      </c>
    </row>
    <row r="121" spans="2:29">
      <c r="B121" t="str">
        <f>ElcO_PASTI!F211</f>
        <v>EE</v>
      </c>
      <c r="C121" t="str">
        <f>ElcO_PASTI!G211</f>
        <v>PASTI</v>
      </c>
      <c r="D121" t="str">
        <f>ElcO_PASTI!H211</f>
        <v>EEPP_LFO_thermal</v>
      </c>
      <c r="E121" s="78">
        <v>1</v>
      </c>
      <c r="F121" s="68">
        <f>IFERROR(ElcO_PASTI!I211/1000,"")</f>
        <v>1.6249999999999999E-3</v>
      </c>
      <c r="G121" s="68">
        <f>IFERROR(ElcO_PASTI!J211/1000,"")</f>
        <v>1.6249999999999999E-3</v>
      </c>
      <c r="H121" s="68">
        <f>IFERROR(ElcO_PASTI!K211/1000,"")</f>
        <v>1.6249999999999999E-3</v>
      </c>
      <c r="I121" s="68">
        <f>IFERROR(ElcO_PASTI!L211/1000,"")</f>
        <v>1.6249999999999999E-3</v>
      </c>
      <c r="J121" s="68" t="str">
        <f>IFERROR(ElcO_PASTI!M211/1000,"")</f>
        <v/>
      </c>
      <c r="K121" s="68">
        <f>IFERROR(ElcO_PASTI!N211/1000,"")</f>
        <v>0.23351999999999992</v>
      </c>
      <c r="L121" s="68">
        <f>IFERROR(ElcO_PASTI!O211/1000,"")</f>
        <v>2.9190000000000001E-2</v>
      </c>
      <c r="N121" t="str">
        <f>ElcO_CapBnd!F211</f>
        <v>EE</v>
      </c>
      <c r="O121" t="str">
        <f>ElcO_CapBnd!G211</f>
        <v>CAP_BND</v>
      </c>
      <c r="P121" t="str">
        <f>ElcO_CapBnd!H211</f>
        <v>EEPP_LFO_thermal</v>
      </c>
      <c r="Q121" s="78" t="s">
        <v>176</v>
      </c>
      <c r="R121" s="68" t="str">
        <f t="shared" si="14"/>
        <v/>
      </c>
      <c r="S121" s="68" t="str">
        <f t="shared" si="15"/>
        <v/>
      </c>
      <c r="T121" s="68" t="str">
        <f t="shared" si="16"/>
        <v/>
      </c>
      <c r="W121" s="68">
        <f>IFERROR(ElcO_CapBnd!I211/1000,"")</f>
        <v>0</v>
      </c>
      <c r="X121" s="68">
        <f>IFERROR(ElcO_CapBnd!J211/1000,"")</f>
        <v>0.23351999999999992</v>
      </c>
      <c r="Y121" s="68">
        <f>IFERROR(ElcO_CapBnd!K211/1000,"")</f>
        <v>0.26270999999999994</v>
      </c>
      <c r="AA121" s="68">
        <f t="shared" si="11"/>
        <v>6.4999999999999997E-3</v>
      </c>
      <c r="AB121" s="68">
        <f t="shared" si="12"/>
        <v>6.5000000000000058E-3</v>
      </c>
      <c r="AC121" s="68">
        <f t="shared" si="13"/>
        <v>6.5000000000000058E-3</v>
      </c>
    </row>
    <row r="122" spans="2:29">
      <c r="B122" t="str">
        <f>ElcO_PASTI!F212</f>
        <v>EE</v>
      </c>
      <c r="C122" t="str">
        <f>ElcO_PASTI!G212</f>
        <v>PASTI</v>
      </c>
      <c r="D122" t="str">
        <f>ElcO_PASTI!H212</f>
        <v>EEPP_HFO_thermal</v>
      </c>
      <c r="E122" s="78">
        <v>1</v>
      </c>
      <c r="F122" s="68">
        <f>IFERROR(ElcO_PASTI!I212/1000,"")</f>
        <v>2.225E-3</v>
      </c>
      <c r="G122" s="68">
        <f>IFERROR(ElcO_PASTI!J212/1000,"")</f>
        <v>2.225E-3</v>
      </c>
      <c r="H122" s="68">
        <f>IFERROR(ElcO_PASTI!K212/1000,"")</f>
        <v>2.225E-3</v>
      </c>
      <c r="I122" s="68">
        <f>IFERROR(ElcO_PASTI!L212/1000,"")</f>
        <v>2.225E-3</v>
      </c>
      <c r="J122" s="68">
        <f>IFERROR(ElcO_PASTI!M212/1000,"")</f>
        <v>2.5600000000000001E-2</v>
      </c>
      <c r="K122" s="68" t="str">
        <f>IFERROR(ElcO_PASTI!N212/1000,"")</f>
        <v/>
      </c>
      <c r="L122" s="68" t="str">
        <f>IFERROR(ElcO_PASTI!O212/1000,"")</f>
        <v/>
      </c>
      <c r="N122" t="str">
        <f>ElcO_CapBnd!F212</f>
        <v>EE</v>
      </c>
      <c r="O122" t="str">
        <f>ElcO_CapBnd!G212</f>
        <v>CAP_BND</v>
      </c>
      <c r="P122" t="str">
        <f>ElcO_CapBnd!H212</f>
        <v>EEPP_HFO_thermal</v>
      </c>
      <c r="Q122" s="78" t="s">
        <v>176</v>
      </c>
      <c r="R122" s="68" t="str">
        <f t="shared" si="14"/>
        <v/>
      </c>
      <c r="S122" s="68" t="str">
        <f t="shared" si="15"/>
        <v/>
      </c>
      <c r="T122" s="68" t="str">
        <f t="shared" si="16"/>
        <v/>
      </c>
      <c r="W122" s="68">
        <f>IFERROR(ElcO_CapBnd!I212/1000,"")</f>
        <v>3.32E-2</v>
      </c>
      <c r="X122" s="68">
        <f>IFERROR(ElcO_CapBnd!J212/1000,"")</f>
        <v>3.32E-2</v>
      </c>
      <c r="Y122" s="68">
        <f>IFERROR(ElcO_CapBnd!K212/1000,"")</f>
        <v>3.32E-2</v>
      </c>
      <c r="AA122" s="68">
        <f t="shared" si="11"/>
        <v>1.3000000000000025E-3</v>
      </c>
      <c r="AB122" s="68">
        <f t="shared" si="12"/>
        <v>1.3000000000000025E-3</v>
      </c>
      <c r="AC122" s="68">
        <f t="shared" si="13"/>
        <v>1.3000000000000025E-3</v>
      </c>
    </row>
    <row r="123" spans="2:29">
      <c r="B123" t="str">
        <f>ElcO_PASTI!F213</f>
        <v>EE</v>
      </c>
      <c r="C123" t="str">
        <f>ElcO_PASTI!G213</f>
        <v>PASTI</v>
      </c>
      <c r="D123" t="str">
        <f>ElcO_PASTI!H213</f>
        <v>EEPP_biomass_CCGT</v>
      </c>
      <c r="E123" s="78">
        <v>1</v>
      </c>
      <c r="F123" s="68" t="str">
        <f>IFERROR(ElcO_PASTI!I213/1000,"")</f>
        <v/>
      </c>
      <c r="G123" s="68" t="str">
        <f>IFERROR(ElcO_PASTI!J213/1000,"")</f>
        <v/>
      </c>
      <c r="H123" s="68" t="str">
        <f>IFERROR(ElcO_PASTI!K213/1000,"")</f>
        <v/>
      </c>
      <c r="I123" s="68" t="str">
        <f>IFERROR(ElcO_PASTI!L213/1000,"")</f>
        <v/>
      </c>
      <c r="J123" s="68" t="str">
        <f>IFERROR(ElcO_PASTI!M213/1000,"")</f>
        <v/>
      </c>
      <c r="K123" s="68" t="str">
        <f>IFERROR(ElcO_PASTI!N213/1000,"")</f>
        <v/>
      </c>
      <c r="L123" s="68" t="str">
        <f>IFERROR(ElcO_PASTI!O213/1000,"")</f>
        <v/>
      </c>
      <c r="N123" t="str">
        <f>ElcO_CapBnd!F213</f>
        <v>EE</v>
      </c>
      <c r="O123" t="str">
        <f>ElcO_CapBnd!G213</f>
        <v>CAP_BND</v>
      </c>
      <c r="P123" t="str">
        <f>ElcO_CapBnd!H213</f>
        <v>EEPP_biomass_CCGT</v>
      </c>
      <c r="Q123" s="78" t="s">
        <v>176</v>
      </c>
      <c r="R123" s="68" t="str">
        <f t="shared" si="14"/>
        <v/>
      </c>
      <c r="S123" s="68" t="str">
        <f t="shared" si="15"/>
        <v/>
      </c>
      <c r="T123" s="68" t="str">
        <f t="shared" si="16"/>
        <v/>
      </c>
      <c r="W123" s="68">
        <f>IFERROR(ElcO_CapBnd!I213/1000,"")</f>
        <v>0</v>
      </c>
      <c r="X123" s="68">
        <f>IFERROR(ElcO_CapBnd!J213/1000,"")</f>
        <v>0</v>
      </c>
      <c r="Y123" s="68">
        <f>IFERROR(ElcO_CapBnd!K213/1000,"")</f>
        <v>0</v>
      </c>
      <c r="AA123" s="68">
        <f t="shared" si="11"/>
        <v>0</v>
      </c>
      <c r="AB123" s="68">
        <f t="shared" si="12"/>
        <v>0</v>
      </c>
      <c r="AC123" s="68">
        <f t="shared" si="13"/>
        <v>0</v>
      </c>
    </row>
    <row r="124" spans="2:29">
      <c r="B124" t="str">
        <f>ElcO_PASTI!F214</f>
        <v>EE</v>
      </c>
      <c r="C124" t="str">
        <f>ElcO_PASTI!G214</f>
        <v>PASTI</v>
      </c>
      <c r="D124" t="str">
        <f>ElcO_PASTI!H214</f>
        <v>EEPP_biomass_thermal</v>
      </c>
      <c r="E124" s="78">
        <v>1</v>
      </c>
      <c r="F124" s="68" t="str">
        <f>IFERROR(ElcO_PASTI!I214/1000,"")</f>
        <v/>
      </c>
      <c r="G124" s="68" t="str">
        <f>IFERROR(ElcO_PASTI!J214/1000,"")</f>
        <v/>
      </c>
      <c r="H124" s="68" t="str">
        <f>IFERROR(ElcO_PASTI!K214/1000,"")</f>
        <v/>
      </c>
      <c r="I124" s="68" t="str">
        <f>IFERROR(ElcO_PASTI!L214/1000,"")</f>
        <v/>
      </c>
      <c r="J124" s="68">
        <f>IFERROR(ElcO_PASTI!M214/1000,"")</f>
        <v>2.555E-2</v>
      </c>
      <c r="K124" s="68">
        <f>IFERROR(ElcO_PASTI!N214/1000,"")</f>
        <v>3.0800000000000003E-3</v>
      </c>
      <c r="L124" s="68" t="str">
        <f>IFERROR(ElcO_PASTI!O214/1000,"")</f>
        <v/>
      </c>
      <c r="N124" t="str">
        <f>ElcO_CapBnd!F214</f>
        <v>EE</v>
      </c>
      <c r="O124" t="str">
        <f>ElcO_CapBnd!G214</f>
        <v>CAP_BND</v>
      </c>
      <c r="P124" t="str">
        <f>ElcO_CapBnd!H214</f>
        <v>EEPP_biomass_thermal</v>
      </c>
      <c r="Q124" s="78" t="s">
        <v>176</v>
      </c>
      <c r="R124" s="68" t="str">
        <f t="shared" si="14"/>
        <v/>
      </c>
      <c r="S124" s="68" t="str">
        <f t="shared" si="15"/>
        <v/>
      </c>
      <c r="T124" s="68" t="str">
        <f t="shared" si="16"/>
        <v/>
      </c>
      <c r="W124" s="68">
        <f>IFERROR(ElcO_CapBnd!I214/1000,"")</f>
        <v>2.555E-2</v>
      </c>
      <c r="X124" s="68">
        <f>IFERROR(ElcO_CapBnd!J214/1000,"")</f>
        <v>2.8630000000000003E-2</v>
      </c>
      <c r="Y124" s="68">
        <f>IFERROR(ElcO_CapBnd!K214/1000,"")</f>
        <v>2.8630000000000003E-2</v>
      </c>
      <c r="AA124" s="68">
        <f t="shared" si="11"/>
        <v>0</v>
      </c>
      <c r="AB124" s="68">
        <f t="shared" si="12"/>
        <v>0</v>
      </c>
      <c r="AC124" s="68">
        <f t="shared" si="13"/>
        <v>0</v>
      </c>
    </row>
    <row r="125" spans="2:29">
      <c r="B125" t="str">
        <f>ElcO_PASTI!F217</f>
        <v>EE</v>
      </c>
      <c r="C125" t="str">
        <f>ElcO_PASTI!G217</f>
        <v>PASTI</v>
      </c>
      <c r="D125" t="str">
        <f>ElcO_PASTI!H217</f>
        <v>EEPP_windON</v>
      </c>
      <c r="E125" s="78">
        <v>1</v>
      </c>
      <c r="F125" s="68" t="str">
        <f>IFERROR(ElcO_PASTI!I217/1000,"")</f>
        <v/>
      </c>
      <c r="G125" s="68" t="str">
        <f>IFERROR(ElcO_PASTI!J217/1000,"")</f>
        <v/>
      </c>
      <c r="H125" s="68" t="str">
        <f>IFERROR(ElcO_PASTI!K217/1000,"")</f>
        <v/>
      </c>
      <c r="I125" s="68">
        <f>IFERROR(ElcO_PASTI!L217/1000,"")</f>
        <v>2.9999999999999997E-4</v>
      </c>
      <c r="J125" s="68">
        <f>IFERROR(ElcO_PASTI!M217/1000,"")</f>
        <v>0.10770000000000002</v>
      </c>
      <c r="K125" s="68">
        <f>IFERROR(ElcO_PASTI!N217/1000,"")</f>
        <v>0.19215000000000002</v>
      </c>
      <c r="L125" s="68">
        <f>IFERROR(ElcO_PASTI!O217/1000,"")</f>
        <v>1.6365999999999999E-2</v>
      </c>
      <c r="N125" t="str">
        <f>ElcO_CapBnd!F217</f>
        <v>EE</v>
      </c>
      <c r="O125" t="str">
        <f>ElcO_CapBnd!G217</f>
        <v>CAP_BND</v>
      </c>
      <c r="P125" t="str">
        <f>ElcO_CapBnd!H217</f>
        <v>EEPP_windON</v>
      </c>
      <c r="Q125" s="78" t="s">
        <v>176</v>
      </c>
      <c r="R125" s="68" t="str">
        <f t="shared" si="14"/>
        <v/>
      </c>
      <c r="S125" s="68" t="str">
        <f t="shared" si="15"/>
        <v/>
      </c>
      <c r="T125" s="68" t="str">
        <f t="shared" si="16"/>
        <v/>
      </c>
      <c r="W125" s="68">
        <f>IFERROR(ElcO_CapBnd!I217/1000,"")</f>
        <v>0.108</v>
      </c>
      <c r="X125" s="68">
        <f>IFERROR(ElcO_CapBnd!J217/1000,"")</f>
        <v>0.3</v>
      </c>
      <c r="Y125" s="68">
        <f>IFERROR(ElcO_CapBnd!K217/1000,"")</f>
        <v>0.31636599999999993</v>
      </c>
      <c r="AA125" s="68">
        <f t="shared" si="11"/>
        <v>0</v>
      </c>
      <c r="AB125" s="68">
        <f t="shared" si="12"/>
        <v>1.5000000000003899E-4</v>
      </c>
      <c r="AC125" s="68">
        <f t="shared" si="13"/>
        <v>1.500000000000945E-4</v>
      </c>
    </row>
    <row r="126" spans="2:29">
      <c r="B126" t="str">
        <f>ElcO_PASTI!F218</f>
        <v>EE</v>
      </c>
      <c r="C126" t="str">
        <f>ElcO_PASTI!G218</f>
        <v>PASTI</v>
      </c>
      <c r="D126" t="str">
        <f>ElcO_PASTI!H218</f>
        <v>EEPP_windOFF</v>
      </c>
      <c r="E126" s="78">
        <v>1</v>
      </c>
      <c r="F126" s="68" t="str">
        <f>IFERROR(ElcO_PASTI!I218/1000,"")</f>
        <v/>
      </c>
      <c r="G126" s="68" t="str">
        <f>IFERROR(ElcO_PASTI!J218/1000,"")</f>
        <v/>
      </c>
      <c r="H126" s="68" t="str">
        <f>IFERROR(ElcO_PASTI!K218/1000,"")</f>
        <v/>
      </c>
      <c r="I126" s="68" t="str">
        <f>IFERROR(ElcO_PASTI!L218/1000,"")</f>
        <v/>
      </c>
      <c r="J126" s="68" t="str">
        <f>IFERROR(ElcO_PASTI!M218/1000,"")</f>
        <v/>
      </c>
      <c r="K126" s="68" t="str">
        <f>IFERROR(ElcO_PASTI!N218/1000,"")</f>
        <v/>
      </c>
      <c r="L126" s="68" t="str">
        <f>IFERROR(ElcO_PASTI!O218/1000,"")</f>
        <v/>
      </c>
      <c r="N126" t="str">
        <f>ElcO_CapBnd!F218</f>
        <v>EE</v>
      </c>
      <c r="O126" t="str">
        <f>ElcO_CapBnd!G218</f>
        <v>CAP_BND</v>
      </c>
      <c r="P126" t="str">
        <f>ElcO_CapBnd!H218</f>
        <v>EEPP_windOFF</v>
      </c>
      <c r="Q126" s="78" t="s">
        <v>176</v>
      </c>
      <c r="R126" s="68" t="str">
        <f t="shared" si="14"/>
        <v/>
      </c>
      <c r="S126" s="68" t="str">
        <f t="shared" si="15"/>
        <v/>
      </c>
      <c r="T126" s="68" t="str">
        <f t="shared" si="16"/>
        <v/>
      </c>
      <c r="W126" s="68">
        <f>IFERROR(ElcO_CapBnd!I218/1000,"")</f>
        <v>0</v>
      </c>
      <c r="X126" s="68">
        <f>IFERROR(ElcO_CapBnd!J218/1000,"")</f>
        <v>0</v>
      </c>
      <c r="Y126" s="68">
        <f>IFERROR(ElcO_CapBnd!K218/1000,"")</f>
        <v>0</v>
      </c>
      <c r="AA126" s="68">
        <f t="shared" si="11"/>
        <v>0</v>
      </c>
      <c r="AB126" s="68">
        <f t="shared" si="12"/>
        <v>0</v>
      </c>
      <c r="AC126" s="68">
        <f t="shared" si="13"/>
        <v>0</v>
      </c>
    </row>
    <row r="127" spans="2:29">
      <c r="B127" t="str">
        <f>ElcO_PASTI!F219</f>
        <v>EE</v>
      </c>
      <c r="C127" t="str">
        <f>ElcO_PASTI!G219</f>
        <v>PASTI</v>
      </c>
      <c r="D127" t="str">
        <f>ElcO_PASTI!H219</f>
        <v>EEPP_PV</v>
      </c>
      <c r="E127" s="78">
        <v>1</v>
      </c>
      <c r="F127" s="68" t="str">
        <f>IFERROR(ElcO_PASTI!I219/1000,"")</f>
        <v/>
      </c>
      <c r="G127" s="68" t="str">
        <f>IFERROR(ElcO_PASTI!J219/1000,"")</f>
        <v/>
      </c>
      <c r="H127" s="68" t="str">
        <f>IFERROR(ElcO_PASTI!K219/1000,"")</f>
        <v/>
      </c>
      <c r="I127" s="68" t="str">
        <f>IFERROR(ElcO_PASTI!L219/1000,"")</f>
        <v/>
      </c>
      <c r="J127" s="68" t="str">
        <f>IFERROR(ElcO_PASTI!M219/1000,"")</f>
        <v/>
      </c>
      <c r="K127" s="68" t="str">
        <f>IFERROR(ElcO_PASTI!N219/1000,"")</f>
        <v/>
      </c>
      <c r="L127" s="68">
        <f>IFERROR(ElcO_PASTI!O219/1000,"")</f>
        <v>2.9999999999999997E-4</v>
      </c>
      <c r="N127" t="str">
        <f>ElcO_CapBnd!F219</f>
        <v>EE</v>
      </c>
      <c r="O127" t="str">
        <f>ElcO_CapBnd!G219</f>
        <v>CAP_BND</v>
      </c>
      <c r="P127" t="str">
        <f>ElcO_CapBnd!H219</f>
        <v>EEPP_PV</v>
      </c>
      <c r="Q127" s="78" t="s">
        <v>176</v>
      </c>
      <c r="R127" s="68" t="str">
        <f t="shared" si="14"/>
        <v/>
      </c>
      <c r="S127" s="68" t="str">
        <f t="shared" si="15"/>
        <v/>
      </c>
      <c r="T127" s="68" t="str">
        <f t="shared" si="16"/>
        <v/>
      </c>
      <c r="W127" s="68">
        <f>IFERROR(ElcO_CapBnd!I219/1000,"")</f>
        <v>0</v>
      </c>
      <c r="X127" s="68">
        <f>IFERROR(ElcO_CapBnd!J219/1000,"")</f>
        <v>0</v>
      </c>
      <c r="Y127" s="68">
        <f>IFERROR(ElcO_CapBnd!K219/1000,"")</f>
        <v>2.9999999999999997E-4</v>
      </c>
      <c r="AA127" s="68">
        <f t="shared" si="11"/>
        <v>0</v>
      </c>
      <c r="AB127" s="68">
        <f t="shared" si="12"/>
        <v>0</v>
      </c>
      <c r="AC127" s="68">
        <f t="shared" si="13"/>
        <v>0</v>
      </c>
    </row>
    <row r="128" spans="2:29">
      <c r="B128" t="str">
        <f>ElcO_PASTI!F220</f>
        <v>EE</v>
      </c>
      <c r="C128" t="str">
        <f>ElcO_PASTI!G220</f>
        <v>PASTI</v>
      </c>
      <c r="D128" t="str">
        <f>ElcO_PASTI!H220</f>
        <v>EEPP_CSP</v>
      </c>
      <c r="E128" s="78">
        <v>1</v>
      </c>
      <c r="F128" s="68" t="str">
        <f>IFERROR(ElcO_PASTI!I220/1000,"")</f>
        <v/>
      </c>
      <c r="G128" s="68" t="str">
        <f>IFERROR(ElcO_PASTI!J220/1000,"")</f>
        <v/>
      </c>
      <c r="H128" s="68" t="str">
        <f>IFERROR(ElcO_PASTI!K220/1000,"")</f>
        <v/>
      </c>
      <c r="I128" s="68" t="str">
        <f>IFERROR(ElcO_PASTI!L220/1000,"")</f>
        <v/>
      </c>
      <c r="J128" s="68" t="str">
        <f>IFERROR(ElcO_PASTI!M220/1000,"")</f>
        <v/>
      </c>
      <c r="K128" s="68" t="str">
        <f>IFERROR(ElcO_PASTI!N220/1000,"")</f>
        <v/>
      </c>
      <c r="L128" s="68" t="str">
        <f>IFERROR(ElcO_PASTI!O220/1000,"")</f>
        <v/>
      </c>
      <c r="N128" t="str">
        <f>ElcO_CapBnd!F220</f>
        <v>EE</v>
      </c>
      <c r="O128" t="str">
        <f>ElcO_CapBnd!G220</f>
        <v>CAP_BND</v>
      </c>
      <c r="P128" t="str">
        <f>ElcO_CapBnd!H220</f>
        <v>EEPP_CSP</v>
      </c>
      <c r="Q128" s="78" t="s">
        <v>176</v>
      </c>
      <c r="R128" s="68" t="str">
        <f t="shared" si="14"/>
        <v/>
      </c>
      <c r="S128" s="68" t="str">
        <f t="shared" si="15"/>
        <v/>
      </c>
      <c r="T128" s="68" t="str">
        <f t="shared" si="16"/>
        <v/>
      </c>
      <c r="W128" s="68">
        <f>IFERROR(ElcO_CapBnd!I220/1000,"")</f>
        <v>0</v>
      </c>
      <c r="X128" s="68">
        <f>IFERROR(ElcO_CapBnd!J220/1000,"")</f>
        <v>0</v>
      </c>
      <c r="Y128" s="68">
        <f>IFERROR(ElcO_CapBnd!K220/1000,"")</f>
        <v>0</v>
      </c>
      <c r="AA128" s="68">
        <f t="shared" si="11"/>
        <v>0</v>
      </c>
      <c r="AB128" s="68">
        <f t="shared" si="12"/>
        <v>0</v>
      </c>
      <c r="AC128" s="68">
        <f t="shared" si="13"/>
        <v>0</v>
      </c>
    </row>
    <row r="129" spans="2:29">
      <c r="B129" t="str">
        <f>ElcO_PASTI!F221</f>
        <v>EE</v>
      </c>
      <c r="C129" t="str">
        <f>ElcO_PASTI!G221</f>
        <v>PASTI</v>
      </c>
      <c r="D129" t="str">
        <f>ElcO_PASTI!H221</f>
        <v>EEPP_geothermal</v>
      </c>
      <c r="E129" s="78">
        <v>1</v>
      </c>
      <c r="F129" s="68" t="str">
        <f>IFERROR(ElcO_PASTI!I221/1000,"")</f>
        <v/>
      </c>
      <c r="G129" s="68" t="str">
        <f>IFERROR(ElcO_PASTI!J221/1000,"")</f>
        <v/>
      </c>
      <c r="H129" s="68" t="str">
        <f>IFERROR(ElcO_PASTI!K221/1000,"")</f>
        <v/>
      </c>
      <c r="I129" s="68" t="str">
        <f>IFERROR(ElcO_PASTI!L221/1000,"")</f>
        <v/>
      </c>
      <c r="J129" s="68" t="str">
        <f>IFERROR(ElcO_PASTI!M221/1000,"")</f>
        <v/>
      </c>
      <c r="K129" s="68" t="str">
        <f>IFERROR(ElcO_PASTI!N221/1000,"")</f>
        <v/>
      </c>
      <c r="L129" s="68" t="str">
        <f>IFERROR(ElcO_PASTI!O221/1000,"")</f>
        <v/>
      </c>
      <c r="N129" t="str">
        <f>ElcO_CapBnd!F221</f>
        <v>EE</v>
      </c>
      <c r="O129" t="str">
        <f>ElcO_CapBnd!G221</f>
        <v>CAP_BND</v>
      </c>
      <c r="P129" t="str">
        <f>ElcO_CapBnd!H221</f>
        <v>EEPP_geothermal</v>
      </c>
      <c r="Q129" s="78" t="s">
        <v>176</v>
      </c>
      <c r="R129" s="68" t="str">
        <f t="shared" si="14"/>
        <v/>
      </c>
      <c r="S129" s="68" t="str">
        <f t="shared" si="15"/>
        <v/>
      </c>
      <c r="T129" s="68" t="str">
        <f t="shared" si="16"/>
        <v/>
      </c>
      <c r="W129" s="68">
        <f>IFERROR(ElcO_CapBnd!I221/1000,"")</f>
        <v>0</v>
      </c>
      <c r="X129" s="68">
        <f>IFERROR(ElcO_CapBnd!J221/1000,"")</f>
        <v>0</v>
      </c>
      <c r="Y129" s="68">
        <f>IFERROR(ElcO_CapBnd!K221/1000,"")</f>
        <v>0</v>
      </c>
      <c r="AA129" s="68">
        <f t="shared" si="11"/>
        <v>0</v>
      </c>
      <c r="AB129" s="68">
        <f t="shared" si="12"/>
        <v>0</v>
      </c>
      <c r="AC129" s="68">
        <f t="shared" si="13"/>
        <v>0</v>
      </c>
    </row>
    <row r="130" spans="2:29">
      <c r="B130" t="str">
        <f>ElcO_PASTI!F222</f>
        <v>EE</v>
      </c>
      <c r="C130" t="str">
        <f>ElcO_PASTI!G222</f>
        <v>PASTI</v>
      </c>
      <c r="D130" t="str">
        <f>ElcO_PASTI!H222</f>
        <v>EEPP_OCE</v>
      </c>
      <c r="E130" s="78">
        <v>1</v>
      </c>
      <c r="F130" s="68" t="str">
        <f>IFERROR(ElcO_PASTI!I222/1000,"")</f>
        <v/>
      </c>
      <c r="G130" s="68" t="str">
        <f>IFERROR(ElcO_PASTI!J222/1000,"")</f>
        <v/>
      </c>
      <c r="H130" s="68" t="str">
        <f>IFERROR(ElcO_PASTI!K222/1000,"")</f>
        <v/>
      </c>
      <c r="I130" s="68" t="str">
        <f>IFERROR(ElcO_PASTI!L222/1000,"")</f>
        <v/>
      </c>
      <c r="J130" s="68" t="str">
        <f>IFERROR(ElcO_PASTI!M222/1000,"")</f>
        <v/>
      </c>
      <c r="K130" s="68" t="str">
        <f>IFERROR(ElcO_PASTI!N222/1000,"")</f>
        <v/>
      </c>
      <c r="L130" s="68" t="str">
        <f>IFERROR(ElcO_PASTI!O222/1000,"")</f>
        <v/>
      </c>
      <c r="N130" t="str">
        <f>ElcO_CapBnd!F222</f>
        <v>EE</v>
      </c>
      <c r="O130" t="str">
        <f>ElcO_CapBnd!G222</f>
        <v>CAP_BND</v>
      </c>
      <c r="P130" t="str">
        <f>ElcO_CapBnd!H222</f>
        <v>EEPP_OCE</v>
      </c>
      <c r="Q130" s="78" t="s">
        <v>176</v>
      </c>
      <c r="R130" s="68" t="str">
        <f t="shared" si="14"/>
        <v/>
      </c>
      <c r="S130" s="68" t="str">
        <f t="shared" si="15"/>
        <v/>
      </c>
      <c r="T130" s="68" t="str">
        <f t="shared" si="16"/>
        <v/>
      </c>
      <c r="W130" s="68">
        <f>IFERROR(ElcO_CapBnd!I222/1000,"")</f>
        <v>0</v>
      </c>
      <c r="X130" s="68">
        <f>IFERROR(ElcO_CapBnd!J222/1000,"")</f>
        <v>0</v>
      </c>
      <c r="Y130" s="68">
        <f>IFERROR(ElcO_CapBnd!K222/1000,"")</f>
        <v>0</v>
      </c>
      <c r="AA130" s="68">
        <f t="shared" si="11"/>
        <v>0</v>
      </c>
      <c r="AB130" s="68">
        <f t="shared" si="12"/>
        <v>0</v>
      </c>
      <c r="AC130" s="68">
        <f t="shared" si="13"/>
        <v>0</v>
      </c>
    </row>
    <row r="131" spans="2:29">
      <c r="B131" t="str">
        <f>ElcO_PASTI!F223</f>
        <v>EL</v>
      </c>
      <c r="C131" t="str">
        <f>ElcO_PASTI!G223</f>
        <v>PASTI</v>
      </c>
      <c r="D131" t="str">
        <f>ElcO_PASTI!H223</f>
        <v>EEPP_coal_CCGT</v>
      </c>
      <c r="E131" s="78">
        <v>1</v>
      </c>
      <c r="F131" s="68" t="str">
        <f>IFERROR(ElcO_PASTI!I223/1000,"")</f>
        <v/>
      </c>
      <c r="G131" s="68" t="str">
        <f>IFERROR(ElcO_PASTI!J223/1000,"")</f>
        <v/>
      </c>
      <c r="H131" s="68" t="str">
        <f>IFERROR(ElcO_PASTI!K223/1000,"")</f>
        <v/>
      </c>
      <c r="I131" s="68" t="str">
        <f>IFERROR(ElcO_PASTI!L223/1000,"")</f>
        <v/>
      </c>
      <c r="J131" s="68" t="str">
        <f>IFERROR(ElcO_PASTI!M223/1000,"")</f>
        <v/>
      </c>
      <c r="K131" s="68" t="str">
        <f>IFERROR(ElcO_PASTI!N223/1000,"")</f>
        <v/>
      </c>
      <c r="L131" s="68" t="str">
        <f>IFERROR(ElcO_PASTI!O223/1000,"")</f>
        <v/>
      </c>
      <c r="N131" t="str">
        <f>ElcO_CapBnd!F223</f>
        <v>EL</v>
      </c>
      <c r="O131" t="str">
        <f>ElcO_CapBnd!G223</f>
        <v>CAP_BND</v>
      </c>
      <c r="P131" t="str">
        <f>ElcO_CapBnd!H223</f>
        <v>EEPP_coal_CCGT</v>
      </c>
      <c r="Q131" s="78" t="s">
        <v>176</v>
      </c>
      <c r="R131" s="68" t="str">
        <f t="shared" si="14"/>
        <v/>
      </c>
      <c r="S131" s="68" t="str">
        <f t="shared" si="15"/>
        <v/>
      </c>
      <c r="T131" s="68" t="str">
        <f t="shared" si="16"/>
        <v/>
      </c>
      <c r="W131" s="68">
        <f>IFERROR(ElcO_CapBnd!I223/1000,"")</f>
        <v>0</v>
      </c>
      <c r="X131" s="68">
        <f>IFERROR(ElcO_CapBnd!J223/1000,"")</f>
        <v>0</v>
      </c>
      <c r="Y131" s="68">
        <f>IFERROR(ElcO_CapBnd!K223/1000,"")</f>
        <v>0</v>
      </c>
      <c r="AA131" s="68">
        <f t="shared" ref="AA131:AA194" si="17">SUM(F131:J131)-W131</f>
        <v>0</v>
      </c>
      <c r="AB131" s="68">
        <f t="shared" ref="AB131:AB194" si="18">SUM(F131:K131)-X131</f>
        <v>0</v>
      </c>
      <c r="AC131" s="68">
        <f t="shared" ref="AC131:AC194" si="19">SUM(F131:L131)-Y131</f>
        <v>0</v>
      </c>
    </row>
    <row r="132" spans="2:29">
      <c r="B132" t="str">
        <f>ElcO_PASTI!F224</f>
        <v>EL</v>
      </c>
      <c r="C132" t="str">
        <f>ElcO_PASTI!G224</f>
        <v>PASTI</v>
      </c>
      <c r="D132" t="str">
        <f>ElcO_PASTI!H224</f>
        <v>EEPP_coal_thermal</v>
      </c>
      <c r="E132" s="78">
        <v>1</v>
      </c>
      <c r="F132" s="68" t="str">
        <f>IFERROR(ElcO_PASTI!I224/1000,"")</f>
        <v/>
      </c>
      <c r="G132" s="68" t="str">
        <f>IFERROR(ElcO_PASTI!J224/1000,"")</f>
        <v/>
      </c>
      <c r="H132" s="68" t="str">
        <f>IFERROR(ElcO_PASTI!K224/1000,"")</f>
        <v/>
      </c>
      <c r="I132" s="68" t="str">
        <f>IFERROR(ElcO_PASTI!L224/1000,"")</f>
        <v/>
      </c>
      <c r="J132" s="68" t="str">
        <f>IFERROR(ElcO_PASTI!M224/1000,"")</f>
        <v/>
      </c>
      <c r="K132" s="68" t="str">
        <f>IFERROR(ElcO_PASTI!N224/1000,"")</f>
        <v/>
      </c>
      <c r="L132" s="68" t="str">
        <f>IFERROR(ElcO_PASTI!O224/1000,"")</f>
        <v/>
      </c>
      <c r="N132" t="str">
        <f>ElcO_CapBnd!F224</f>
        <v>EL</v>
      </c>
      <c r="O132" t="str">
        <f>ElcO_CapBnd!G224</f>
        <v>CAP_BND</v>
      </c>
      <c r="P132" t="str">
        <f>ElcO_CapBnd!H224</f>
        <v>EEPP_coal_thermal</v>
      </c>
      <c r="Q132" s="78" t="s">
        <v>176</v>
      </c>
      <c r="R132" s="68" t="str">
        <f t="shared" si="14"/>
        <v/>
      </c>
      <c r="S132" s="68" t="str">
        <f t="shared" si="15"/>
        <v/>
      </c>
      <c r="T132" s="68" t="str">
        <f t="shared" si="16"/>
        <v/>
      </c>
      <c r="W132" s="68">
        <f>IFERROR(ElcO_CapBnd!I224/1000,"")</f>
        <v>0</v>
      </c>
      <c r="X132" s="68">
        <f>IFERROR(ElcO_CapBnd!J224/1000,"")</f>
        <v>0</v>
      </c>
      <c r="Y132" s="68">
        <f>IFERROR(ElcO_CapBnd!K224/1000,"")</f>
        <v>0</v>
      </c>
      <c r="AA132" s="68">
        <f t="shared" si="17"/>
        <v>0</v>
      </c>
      <c r="AB132" s="68">
        <f t="shared" si="18"/>
        <v>0</v>
      </c>
      <c r="AC132" s="68">
        <f t="shared" si="19"/>
        <v>0</v>
      </c>
    </row>
    <row r="133" spans="2:29">
      <c r="B133" t="str">
        <f>ElcO_PASTI!F228</f>
        <v>EL</v>
      </c>
      <c r="C133" t="str">
        <f>ElcO_PASTI!G228</f>
        <v>PASTI</v>
      </c>
      <c r="D133" t="str">
        <f>ElcO_PASTI!H228</f>
        <v>EEPP_lignite_thermal</v>
      </c>
      <c r="E133" s="78">
        <v>1</v>
      </c>
      <c r="F133" s="68">
        <f>IFERROR(ElcO_PASTI!I228/1000,"")</f>
        <v>0.88900000000000001</v>
      </c>
      <c r="G133" s="68">
        <f>IFERROR(ElcO_PASTI!J228/1000,"")</f>
        <v>0.88900000000000001</v>
      </c>
      <c r="H133" s="68">
        <f>IFERROR(ElcO_PASTI!K228/1000,"")</f>
        <v>0.88900000000000001</v>
      </c>
      <c r="I133" s="68">
        <f>IFERROR(ElcO_PASTI!L228/1000,"")</f>
        <v>0.88900000000000001</v>
      </c>
      <c r="J133" s="68" t="str">
        <f>IFERROR(ElcO_PASTI!M228/1000,"")</f>
        <v/>
      </c>
      <c r="K133" s="68" t="str">
        <f>IFERROR(ElcO_PASTI!N228/1000,"")</f>
        <v/>
      </c>
      <c r="L133" s="68" t="str">
        <f>IFERROR(ElcO_PASTI!O228/1000,"")</f>
        <v/>
      </c>
      <c r="N133" t="str">
        <f>ElcO_CapBnd!F228</f>
        <v>EL</v>
      </c>
      <c r="O133" t="str">
        <f>ElcO_CapBnd!G228</f>
        <v>CAP_BND</v>
      </c>
      <c r="P133" t="str">
        <f>ElcO_CapBnd!H228</f>
        <v>EEPP_lignite_thermal</v>
      </c>
      <c r="Q133" s="78" t="s">
        <v>176</v>
      </c>
      <c r="R133" s="68" t="str">
        <f t="shared" si="14"/>
        <v/>
      </c>
      <c r="S133" s="68">
        <f t="shared" si="15"/>
        <v>2.556</v>
      </c>
      <c r="T133" s="68">
        <f t="shared" si="16"/>
        <v>2.556</v>
      </c>
      <c r="W133" s="68">
        <f>IFERROR(ElcO_CapBnd!I228/1000,"")</f>
        <v>3.556</v>
      </c>
      <c r="X133" s="68">
        <f>IFERROR(ElcO_CapBnd!J228/1000,"")</f>
        <v>2.556</v>
      </c>
      <c r="Y133" s="68">
        <f>IFERROR(ElcO_CapBnd!K228/1000,"")</f>
        <v>2.556</v>
      </c>
      <c r="AA133" s="68">
        <f t="shared" si="17"/>
        <v>0</v>
      </c>
      <c r="AB133" s="68">
        <f t="shared" si="18"/>
        <v>1</v>
      </c>
      <c r="AC133" s="68">
        <f t="shared" si="19"/>
        <v>1</v>
      </c>
    </row>
    <row r="134" spans="2:29">
      <c r="B134" t="str">
        <f>ElcO_PASTI!F232</f>
        <v>EL</v>
      </c>
      <c r="C134" t="str">
        <f>ElcO_PASTI!G232</f>
        <v>PASTI</v>
      </c>
      <c r="D134" t="str">
        <f>ElcO_PASTI!H232</f>
        <v>EEPP_naturalgas_CCGT</v>
      </c>
      <c r="E134" s="78">
        <v>1</v>
      </c>
      <c r="F134" s="68">
        <f>IFERROR(ElcO_PASTI!I232/1000,"")</f>
        <v>0.20974999999999999</v>
      </c>
      <c r="G134" s="68">
        <f>IFERROR(ElcO_PASTI!J232/1000,"")</f>
        <v>0.20974999999999999</v>
      </c>
      <c r="H134" s="68">
        <f>IFERROR(ElcO_PASTI!K232/1000,"")</f>
        <v>0.20974999999999999</v>
      </c>
      <c r="I134" s="68">
        <f>IFERROR(ElcO_PASTI!L232/1000,"")</f>
        <v>0.20974999999999999</v>
      </c>
      <c r="J134" s="68">
        <f>IFERROR(ElcO_PASTI!M232/1000,"")</f>
        <v>0.95650000000000002</v>
      </c>
      <c r="K134" s="68">
        <f>IFERROR(ElcO_PASTI!N232/1000,"")</f>
        <v>2.0265</v>
      </c>
      <c r="L134" s="68" t="str">
        <f>IFERROR(ElcO_PASTI!O232/1000,"")</f>
        <v/>
      </c>
      <c r="N134" t="str">
        <f>ElcO_CapBnd!F232</f>
        <v>EL</v>
      </c>
      <c r="O134" t="str">
        <f>ElcO_CapBnd!G232</f>
        <v>CAP_BND</v>
      </c>
      <c r="P134" t="str">
        <f>ElcO_CapBnd!H232</f>
        <v>EEPP_naturalgas_CCGT</v>
      </c>
      <c r="Q134" s="78" t="s">
        <v>176</v>
      </c>
      <c r="R134" s="68" t="str">
        <f t="shared" si="14"/>
        <v/>
      </c>
      <c r="S134" s="68" t="str">
        <f t="shared" si="15"/>
        <v/>
      </c>
      <c r="T134" s="68" t="str">
        <f t="shared" si="16"/>
        <v/>
      </c>
      <c r="W134" s="68">
        <f>IFERROR(ElcO_CapBnd!I232/1000,"")</f>
        <v>1.7955000000000001</v>
      </c>
      <c r="X134" s="68">
        <f>IFERROR(ElcO_CapBnd!J232/1000,"")</f>
        <v>3.8220000000000001</v>
      </c>
      <c r="Y134" s="68">
        <f>IFERROR(ElcO_CapBnd!K232/1000,"")</f>
        <v>3.8220000000000001</v>
      </c>
      <c r="AA134" s="68">
        <f t="shared" si="17"/>
        <v>0</v>
      </c>
      <c r="AB134" s="68">
        <f t="shared" si="18"/>
        <v>0</v>
      </c>
      <c r="AC134" s="68">
        <f t="shared" si="19"/>
        <v>0</v>
      </c>
    </row>
    <row r="135" spans="2:29">
      <c r="B135" t="str">
        <f>ElcO_PASTI!F233</f>
        <v>EL</v>
      </c>
      <c r="C135" t="str">
        <f>ElcO_PASTI!G233</f>
        <v>PASTI</v>
      </c>
      <c r="D135" t="str">
        <f>ElcO_PASTI!H233</f>
        <v>EEPP_naturalgas_OCGT</v>
      </c>
      <c r="E135" s="78">
        <v>1</v>
      </c>
      <c r="F135" s="68" t="str">
        <f>IFERROR(ElcO_PASTI!I233/1000,"")</f>
        <v/>
      </c>
      <c r="G135" s="68" t="str">
        <f>IFERROR(ElcO_PASTI!J233/1000,"")</f>
        <v/>
      </c>
      <c r="H135" s="68" t="str">
        <f>IFERROR(ElcO_PASTI!K233/1000,"")</f>
        <v/>
      </c>
      <c r="I135" s="68" t="str">
        <f>IFERROR(ElcO_PASTI!L233/1000,"")</f>
        <v/>
      </c>
      <c r="J135" s="68">
        <f>IFERROR(ElcO_PASTI!M233/1000,"")</f>
        <v>0.25190000000000001</v>
      </c>
      <c r="K135" s="68" t="str">
        <f>IFERROR(ElcO_PASTI!N233/1000,"")</f>
        <v/>
      </c>
      <c r="L135" s="68" t="str">
        <f>IFERROR(ElcO_PASTI!O233/1000,"")</f>
        <v/>
      </c>
      <c r="N135" t="str">
        <f>ElcO_CapBnd!F233</f>
        <v>EL</v>
      </c>
      <c r="O135" t="str">
        <f>ElcO_CapBnd!G233</f>
        <v>CAP_BND</v>
      </c>
      <c r="P135" t="str">
        <f>ElcO_CapBnd!H233</f>
        <v>EEPP_naturalgas_OCGT</v>
      </c>
      <c r="Q135" s="78" t="s">
        <v>176</v>
      </c>
      <c r="R135" s="68" t="str">
        <f t="shared" si="14"/>
        <v/>
      </c>
      <c r="S135" s="68" t="str">
        <f t="shared" si="15"/>
        <v/>
      </c>
      <c r="T135" s="68" t="str">
        <f t="shared" si="16"/>
        <v/>
      </c>
      <c r="W135" s="68">
        <f>IFERROR(ElcO_CapBnd!I233/1000,"")</f>
        <v>0.25190000000000001</v>
      </c>
      <c r="X135" s="68">
        <f>IFERROR(ElcO_CapBnd!J233/1000,"")</f>
        <v>0.25190000000000001</v>
      </c>
      <c r="Y135" s="68">
        <f>IFERROR(ElcO_CapBnd!K233/1000,"")</f>
        <v>0.25190000000000001</v>
      </c>
      <c r="AA135" s="68">
        <f t="shared" si="17"/>
        <v>0</v>
      </c>
      <c r="AB135" s="68">
        <f t="shared" si="18"/>
        <v>0</v>
      </c>
      <c r="AC135" s="68">
        <f t="shared" si="19"/>
        <v>0</v>
      </c>
    </row>
    <row r="136" spans="2:29">
      <c r="B136" t="str">
        <f>ElcO_PASTI!F234</f>
        <v>EL</v>
      </c>
      <c r="C136" t="str">
        <f>ElcO_PASTI!G234</f>
        <v>PASTI</v>
      </c>
      <c r="D136" t="str">
        <f>ElcO_PASTI!H234</f>
        <v>EEPP_naturalgas_thermal</v>
      </c>
      <c r="E136" s="78">
        <v>1</v>
      </c>
      <c r="F136" s="68" t="str">
        <f>IFERROR(ElcO_PASTI!I234/1000,"")</f>
        <v/>
      </c>
      <c r="G136" s="68" t="str">
        <f>IFERROR(ElcO_PASTI!J234/1000,"")</f>
        <v/>
      </c>
      <c r="H136" s="68" t="str">
        <f>IFERROR(ElcO_PASTI!K234/1000,"")</f>
        <v/>
      </c>
      <c r="I136" s="68" t="str">
        <f>IFERROR(ElcO_PASTI!L234/1000,"")</f>
        <v/>
      </c>
      <c r="J136" s="68" t="str">
        <f>IFERROR(ElcO_PASTI!M234/1000,"")</f>
        <v/>
      </c>
      <c r="K136" s="68" t="str">
        <f>IFERROR(ElcO_PASTI!N234/1000,"")</f>
        <v/>
      </c>
      <c r="L136" s="68" t="str">
        <f>IFERROR(ElcO_PASTI!O234/1000,"")</f>
        <v/>
      </c>
      <c r="N136" t="str">
        <f>ElcO_CapBnd!F234</f>
        <v>EL</v>
      </c>
      <c r="O136" t="str">
        <f>ElcO_CapBnd!G234</f>
        <v>CAP_BND</v>
      </c>
      <c r="P136" t="str">
        <f>ElcO_CapBnd!H234</f>
        <v>EEPP_naturalgas_thermal</v>
      </c>
      <c r="Q136" s="78" t="s">
        <v>176</v>
      </c>
      <c r="R136" s="68" t="str">
        <f t="shared" si="14"/>
        <v/>
      </c>
      <c r="S136" s="68" t="str">
        <f t="shared" si="15"/>
        <v/>
      </c>
      <c r="T136" s="68" t="str">
        <f t="shared" si="16"/>
        <v/>
      </c>
      <c r="W136" s="68">
        <f>IFERROR(ElcO_CapBnd!I234/1000,"")</f>
        <v>0</v>
      </c>
      <c r="X136" s="68">
        <f>IFERROR(ElcO_CapBnd!J234/1000,"")</f>
        <v>0</v>
      </c>
      <c r="Y136" s="68">
        <f>IFERROR(ElcO_CapBnd!K234/1000,"")</f>
        <v>0</v>
      </c>
      <c r="AA136" s="68">
        <f t="shared" si="17"/>
        <v>0</v>
      </c>
      <c r="AB136" s="68">
        <f t="shared" si="18"/>
        <v>0</v>
      </c>
      <c r="AC136" s="68">
        <f t="shared" si="19"/>
        <v>0</v>
      </c>
    </row>
    <row r="137" spans="2:29">
      <c r="B137" t="str">
        <f>ElcO_PASTI!F238</f>
        <v>EL</v>
      </c>
      <c r="C137" t="str">
        <f>ElcO_PASTI!G238</f>
        <v>PASTI</v>
      </c>
      <c r="D137" t="str">
        <f>ElcO_PASTI!H238</f>
        <v>EEPP_LFO_thermal</v>
      </c>
      <c r="E137" s="78">
        <v>1</v>
      </c>
      <c r="F137" s="68">
        <f>IFERROR(ElcO_PASTI!I238/1000,"")</f>
        <v>0.22485674999999997</v>
      </c>
      <c r="G137" s="68">
        <f>IFERROR(ElcO_PASTI!J238/1000,"")</f>
        <v>0.22485674999999997</v>
      </c>
      <c r="H137" s="68">
        <f>IFERROR(ElcO_PASTI!K238/1000,"")</f>
        <v>0.22485674999999997</v>
      </c>
      <c r="I137" s="68">
        <f>IFERROR(ElcO_PASTI!L238/1000,"")</f>
        <v>0.22485674999999997</v>
      </c>
      <c r="J137" s="68">
        <f>IFERROR(ElcO_PASTI!M238/1000,"")</f>
        <v>0.36098000000000002</v>
      </c>
      <c r="K137" s="68">
        <f>IFERROR(ElcO_PASTI!N238/1000,"")</f>
        <v>3.007E-2</v>
      </c>
      <c r="L137" s="68">
        <f>IFERROR(ElcO_PASTI!O238/1000,"")</f>
        <v>0.12865000000000001</v>
      </c>
      <c r="N137" t="str">
        <f>ElcO_CapBnd!F238</f>
        <v>EL</v>
      </c>
      <c r="O137" t="str">
        <f>ElcO_CapBnd!G238</f>
        <v>CAP_BND</v>
      </c>
      <c r="P137" t="str">
        <f>ElcO_CapBnd!H238</f>
        <v>EEPP_LFO_thermal</v>
      </c>
      <c r="Q137" s="78" t="s">
        <v>176</v>
      </c>
      <c r="R137" s="68">
        <f t="shared" si="14"/>
        <v>1.029668</v>
      </c>
      <c r="S137" s="68">
        <f t="shared" si="15"/>
        <v>0.79976000000000003</v>
      </c>
      <c r="T137" s="68">
        <f t="shared" si="16"/>
        <v>0.81607999999999992</v>
      </c>
      <c r="W137" s="68">
        <f>IFERROR(ElcO_CapBnd!I238/1000,"")</f>
        <v>1.029668</v>
      </c>
      <c r="X137" s="68">
        <f>IFERROR(ElcO_CapBnd!J238/1000,"")</f>
        <v>0.79976000000000003</v>
      </c>
      <c r="Y137" s="68">
        <f>IFERROR(ElcO_CapBnd!K238/1000,"")</f>
        <v>0.81607999999999992</v>
      </c>
      <c r="AA137" s="68">
        <f t="shared" si="17"/>
        <v>0.23073899999999981</v>
      </c>
      <c r="AB137" s="68">
        <f t="shared" si="18"/>
        <v>0.49071699999999985</v>
      </c>
      <c r="AC137" s="68">
        <f t="shared" si="19"/>
        <v>0.60304699999999989</v>
      </c>
    </row>
    <row r="138" spans="2:29">
      <c r="B138" t="str">
        <f>ElcO_PASTI!F239</f>
        <v>EL</v>
      </c>
      <c r="C138" t="str">
        <f>ElcO_PASTI!G239</f>
        <v>PASTI</v>
      </c>
      <c r="D138" t="str">
        <f>ElcO_PASTI!H239</f>
        <v>EEPP_HFO_thermal</v>
      </c>
      <c r="E138" s="78">
        <v>1</v>
      </c>
      <c r="F138" s="68">
        <f>IFERROR(ElcO_PASTI!I239/1000,"")</f>
        <v>0.31474999999999997</v>
      </c>
      <c r="G138" s="68">
        <f>IFERROR(ElcO_PASTI!J239/1000,"")</f>
        <v>0.31474999999999997</v>
      </c>
      <c r="H138" s="68">
        <f>IFERROR(ElcO_PASTI!K239/1000,"")</f>
        <v>0.31474999999999997</v>
      </c>
      <c r="I138" s="68">
        <f>IFERROR(ElcO_PASTI!L239/1000,"")</f>
        <v>0.31474999999999997</v>
      </c>
      <c r="J138" s="68">
        <f>IFERROR(ElcO_PASTI!M239/1000,"")</f>
        <v>9.1999999999999998E-2</v>
      </c>
      <c r="K138" s="68" t="str">
        <f>IFERROR(ElcO_PASTI!N239/1000,"")</f>
        <v/>
      </c>
      <c r="L138" s="68" t="str">
        <f>IFERROR(ElcO_PASTI!O239/1000,"")</f>
        <v/>
      </c>
      <c r="N138" t="str">
        <f>ElcO_CapBnd!F239</f>
        <v>EL</v>
      </c>
      <c r="O138" t="str">
        <f>ElcO_CapBnd!G239</f>
        <v>CAP_BND</v>
      </c>
      <c r="P138" t="str">
        <f>ElcO_CapBnd!H239</f>
        <v>EEPP_HFO_thermal</v>
      </c>
      <c r="Q138" s="78" t="s">
        <v>176</v>
      </c>
      <c r="R138" s="68">
        <f t="shared" si="14"/>
        <v>1.3274999999999999</v>
      </c>
      <c r="S138" s="68">
        <f t="shared" si="15"/>
        <v>0.64229999999999998</v>
      </c>
      <c r="T138" s="68">
        <f t="shared" si="16"/>
        <v>0.13950000000000001</v>
      </c>
      <c r="W138" s="68">
        <f>IFERROR(ElcO_CapBnd!I239/1000,"")</f>
        <v>1.3274999999999999</v>
      </c>
      <c r="X138" s="68">
        <f>IFERROR(ElcO_CapBnd!J239/1000,"")</f>
        <v>0.64229999999999998</v>
      </c>
      <c r="Y138" s="68">
        <f>IFERROR(ElcO_CapBnd!K239/1000,"")</f>
        <v>0.13950000000000001</v>
      </c>
      <c r="AA138" s="68">
        <f t="shared" si="17"/>
        <v>2.3500000000000076E-2</v>
      </c>
      <c r="AB138" s="68">
        <f t="shared" si="18"/>
        <v>0.7087</v>
      </c>
      <c r="AC138" s="68">
        <f t="shared" si="19"/>
        <v>1.2115</v>
      </c>
    </row>
    <row r="139" spans="2:29">
      <c r="B139" t="str">
        <f>ElcO_PASTI!F240</f>
        <v>EL</v>
      </c>
      <c r="C139" t="str">
        <f>ElcO_PASTI!G240</f>
        <v>PASTI</v>
      </c>
      <c r="D139" t="str">
        <f>ElcO_PASTI!H240</f>
        <v>EEPP_biomass_CCGT</v>
      </c>
      <c r="E139" s="78">
        <v>1</v>
      </c>
      <c r="F139" s="68" t="str">
        <f>IFERROR(ElcO_PASTI!I240/1000,"")</f>
        <v/>
      </c>
      <c r="G139" s="68" t="str">
        <f>IFERROR(ElcO_PASTI!J240/1000,"")</f>
        <v/>
      </c>
      <c r="H139" s="68" t="str">
        <f>IFERROR(ElcO_PASTI!K240/1000,"")</f>
        <v/>
      </c>
      <c r="I139" s="68" t="str">
        <f>IFERROR(ElcO_PASTI!L240/1000,"")</f>
        <v/>
      </c>
      <c r="J139" s="68" t="str">
        <f>IFERROR(ElcO_PASTI!M240/1000,"")</f>
        <v/>
      </c>
      <c r="K139" s="68" t="str">
        <f>IFERROR(ElcO_PASTI!N240/1000,"")</f>
        <v/>
      </c>
      <c r="L139" s="68" t="str">
        <f>IFERROR(ElcO_PASTI!O240/1000,"")</f>
        <v/>
      </c>
      <c r="N139" t="str">
        <f>ElcO_CapBnd!F240</f>
        <v>EL</v>
      </c>
      <c r="O139" t="str">
        <f>ElcO_CapBnd!G240</f>
        <v>CAP_BND</v>
      </c>
      <c r="P139" t="str">
        <f>ElcO_CapBnd!H240</f>
        <v>EEPP_biomass_CCGT</v>
      </c>
      <c r="Q139" s="78" t="s">
        <v>176</v>
      </c>
      <c r="R139" s="68" t="str">
        <f t="shared" si="14"/>
        <v/>
      </c>
      <c r="S139" s="68" t="str">
        <f t="shared" si="15"/>
        <v/>
      </c>
      <c r="T139" s="68" t="str">
        <f t="shared" si="16"/>
        <v/>
      </c>
      <c r="W139" s="68">
        <f>IFERROR(ElcO_CapBnd!I240/1000,"")</f>
        <v>0</v>
      </c>
      <c r="X139" s="68">
        <f>IFERROR(ElcO_CapBnd!J240/1000,"")</f>
        <v>0</v>
      </c>
      <c r="Y139" s="68">
        <f>IFERROR(ElcO_CapBnd!K240/1000,"")</f>
        <v>0</v>
      </c>
      <c r="AA139" s="68">
        <f t="shared" si="17"/>
        <v>0</v>
      </c>
      <c r="AB139" s="68">
        <f t="shared" si="18"/>
        <v>0</v>
      </c>
      <c r="AC139" s="68">
        <f t="shared" si="19"/>
        <v>0</v>
      </c>
    </row>
    <row r="140" spans="2:29">
      <c r="B140" t="str">
        <f>ElcO_PASTI!F241</f>
        <v>EL</v>
      </c>
      <c r="C140" t="str">
        <f>ElcO_PASTI!G241</f>
        <v>PASTI</v>
      </c>
      <c r="D140" t="str">
        <f>ElcO_PASTI!H241</f>
        <v>EEPP_biomass_thermal</v>
      </c>
      <c r="E140" s="78">
        <v>1</v>
      </c>
      <c r="F140" s="68" t="str">
        <f>IFERROR(ElcO_PASTI!I241/1000,"")</f>
        <v/>
      </c>
      <c r="G140" s="68" t="str">
        <f>IFERROR(ElcO_PASTI!J241/1000,"")</f>
        <v/>
      </c>
      <c r="H140" s="68" t="str">
        <f>IFERROR(ElcO_PASTI!K241/1000,"")</f>
        <v/>
      </c>
      <c r="I140" s="68" t="str">
        <f>IFERROR(ElcO_PASTI!L241/1000,"")</f>
        <v/>
      </c>
      <c r="J140" s="68" t="str">
        <f>IFERROR(ElcO_PASTI!M241/1000,"")</f>
        <v/>
      </c>
      <c r="K140" s="68">
        <f>IFERROR(ElcO_PASTI!N241/1000,"")</f>
        <v>9.5E-4</v>
      </c>
      <c r="L140" s="68">
        <f>IFERROR(ElcO_PASTI!O241/1000,"")</f>
        <v>3.1E-4</v>
      </c>
      <c r="N140" t="str">
        <f>ElcO_CapBnd!F241</f>
        <v>EL</v>
      </c>
      <c r="O140" t="str">
        <f>ElcO_CapBnd!G241</f>
        <v>CAP_BND</v>
      </c>
      <c r="P140" t="str">
        <f>ElcO_CapBnd!H241</f>
        <v>EEPP_biomass_thermal</v>
      </c>
      <c r="Q140" s="78" t="s">
        <v>176</v>
      </c>
      <c r="R140" s="68" t="str">
        <f t="shared" si="14"/>
        <v/>
      </c>
      <c r="S140" s="68" t="str">
        <f t="shared" si="15"/>
        <v/>
      </c>
      <c r="T140" s="68" t="str">
        <f t="shared" si="16"/>
        <v/>
      </c>
      <c r="W140" s="68">
        <f>IFERROR(ElcO_CapBnd!I241/1000,"")</f>
        <v>0</v>
      </c>
      <c r="X140" s="68">
        <f>IFERROR(ElcO_CapBnd!J241/1000,"")</f>
        <v>9.5E-4</v>
      </c>
      <c r="Y140" s="68">
        <f>IFERROR(ElcO_CapBnd!K241/1000,"")</f>
        <v>1.2600000000000001E-3</v>
      </c>
      <c r="AA140" s="68">
        <f t="shared" si="17"/>
        <v>0</v>
      </c>
      <c r="AB140" s="68">
        <f t="shared" si="18"/>
        <v>0</v>
      </c>
      <c r="AC140" s="68">
        <f t="shared" si="19"/>
        <v>0</v>
      </c>
    </row>
    <row r="141" spans="2:29">
      <c r="B141" t="str">
        <f>ElcO_PASTI!F244</f>
        <v>EL</v>
      </c>
      <c r="C141" t="str">
        <f>ElcO_PASTI!G244</f>
        <v>PASTI</v>
      </c>
      <c r="D141" t="str">
        <f>ElcO_PASTI!H244</f>
        <v>EEPP_windON</v>
      </c>
      <c r="E141" s="78">
        <v>1</v>
      </c>
      <c r="F141" s="68" t="str">
        <f>IFERROR(ElcO_PASTI!I244/1000,"")</f>
        <v/>
      </c>
      <c r="G141" s="68" t="str">
        <f>IFERROR(ElcO_PASTI!J244/1000,"")</f>
        <v/>
      </c>
      <c r="H141" s="68" t="str">
        <f>IFERROR(ElcO_PASTI!K244/1000,"")</f>
        <v/>
      </c>
      <c r="I141" s="68">
        <f>IFERROR(ElcO_PASTI!L244/1000,"")</f>
        <v>0.22600000000000001</v>
      </c>
      <c r="J141" s="68">
        <f>IFERROR(ElcO_PASTI!M244/1000,"")</f>
        <v>1.0723799999999999</v>
      </c>
      <c r="K141" s="68">
        <f>IFERROR(ElcO_PASTI!N244/1000,"")</f>
        <v>0.7939529999999998</v>
      </c>
      <c r="L141" s="68">
        <f>IFERROR(ElcO_PASTI!O244/1000,"")</f>
        <v>0.75992999999999988</v>
      </c>
      <c r="N141" t="str">
        <f>ElcO_CapBnd!F244</f>
        <v>EL</v>
      </c>
      <c r="O141" t="str">
        <f>ElcO_CapBnd!G244</f>
        <v>CAP_BND</v>
      </c>
      <c r="P141" t="str">
        <f>ElcO_CapBnd!H244</f>
        <v>EEPP_windON</v>
      </c>
      <c r="Q141" s="78" t="s">
        <v>176</v>
      </c>
      <c r="R141" s="68" t="str">
        <f t="shared" si="14"/>
        <v/>
      </c>
      <c r="S141" s="68" t="str">
        <f t="shared" si="15"/>
        <v/>
      </c>
      <c r="T141" s="68">
        <f t="shared" si="16"/>
        <v>2.8224999999999998</v>
      </c>
      <c r="W141" s="68">
        <f>IFERROR(ElcO_CapBnd!I244/1000,"")</f>
        <v>1.298</v>
      </c>
      <c r="X141" s="68">
        <f>IFERROR(ElcO_CapBnd!J244/1000,"")</f>
        <v>2.0910000000000002</v>
      </c>
      <c r="Y141" s="68">
        <f>IFERROR(ElcO_CapBnd!K244/1000,"")</f>
        <v>2.8224999999999998</v>
      </c>
      <c r="AA141" s="68">
        <f t="shared" si="17"/>
        <v>3.7999999999982492E-4</v>
      </c>
      <c r="AB141" s="68">
        <f t="shared" si="18"/>
        <v>1.3329999999993625E-3</v>
      </c>
      <c r="AC141" s="68">
        <f t="shared" si="19"/>
        <v>2.976299999999954E-2</v>
      </c>
    </row>
    <row r="142" spans="2:29">
      <c r="B142" t="str">
        <f>ElcO_PASTI!F245</f>
        <v>EL</v>
      </c>
      <c r="C142" t="str">
        <f>ElcO_PASTI!G245</f>
        <v>PASTI</v>
      </c>
      <c r="D142" t="str">
        <f>ElcO_PASTI!H245</f>
        <v>EEPP_windOFF</v>
      </c>
      <c r="E142" s="78">
        <v>1</v>
      </c>
      <c r="F142" s="68" t="str">
        <f>IFERROR(ElcO_PASTI!I245/1000,"")</f>
        <v/>
      </c>
      <c r="G142" s="68" t="str">
        <f>IFERROR(ElcO_PASTI!J245/1000,"")</f>
        <v/>
      </c>
      <c r="H142" s="68" t="str">
        <f>IFERROR(ElcO_PASTI!K245/1000,"")</f>
        <v/>
      </c>
      <c r="I142" s="68" t="str">
        <f>IFERROR(ElcO_PASTI!L245/1000,"")</f>
        <v/>
      </c>
      <c r="J142" s="68" t="str">
        <f>IFERROR(ElcO_PASTI!M245/1000,"")</f>
        <v/>
      </c>
      <c r="K142" s="68" t="str">
        <f>IFERROR(ElcO_PASTI!N245/1000,"")</f>
        <v/>
      </c>
      <c r="L142" s="68" t="str">
        <f>IFERROR(ElcO_PASTI!O245/1000,"")</f>
        <v/>
      </c>
      <c r="N142" t="str">
        <f>ElcO_CapBnd!F245</f>
        <v>EL</v>
      </c>
      <c r="O142" t="str">
        <f>ElcO_CapBnd!G245</f>
        <v>CAP_BND</v>
      </c>
      <c r="P142" t="str">
        <f>ElcO_CapBnd!H245</f>
        <v>EEPP_windOFF</v>
      </c>
      <c r="Q142" s="78" t="s">
        <v>176</v>
      </c>
      <c r="R142" s="68" t="str">
        <f t="shared" si="14"/>
        <v/>
      </c>
      <c r="S142" s="68" t="str">
        <f t="shared" si="15"/>
        <v/>
      </c>
      <c r="T142" s="68" t="str">
        <f t="shared" si="16"/>
        <v/>
      </c>
      <c r="W142" s="68">
        <f>IFERROR(ElcO_CapBnd!I245/1000,"")</f>
        <v>0</v>
      </c>
      <c r="X142" s="68">
        <f>IFERROR(ElcO_CapBnd!J245/1000,"")</f>
        <v>0</v>
      </c>
      <c r="Y142" s="68">
        <f>IFERROR(ElcO_CapBnd!K245/1000,"")</f>
        <v>0</v>
      </c>
      <c r="AA142" s="68">
        <f t="shared" si="17"/>
        <v>0</v>
      </c>
      <c r="AB142" s="68">
        <f t="shared" si="18"/>
        <v>0</v>
      </c>
      <c r="AC142" s="68">
        <f t="shared" si="19"/>
        <v>0</v>
      </c>
    </row>
    <row r="143" spans="2:29">
      <c r="B143" t="str">
        <f>ElcO_PASTI!F246</f>
        <v>EL</v>
      </c>
      <c r="C143" t="str">
        <f>ElcO_PASTI!G246</f>
        <v>PASTI</v>
      </c>
      <c r="D143" t="str">
        <f>ElcO_PASTI!H246</f>
        <v>EEPP_PV</v>
      </c>
      <c r="E143" s="78">
        <v>1</v>
      </c>
      <c r="F143" s="68" t="str">
        <f>IFERROR(ElcO_PASTI!I246/1000,"")</f>
        <v/>
      </c>
      <c r="G143" s="68" t="str">
        <f>IFERROR(ElcO_PASTI!J246/1000,"")</f>
        <v/>
      </c>
      <c r="H143" s="68" t="str">
        <f>IFERROR(ElcO_PASTI!K246/1000,"")</f>
        <v/>
      </c>
      <c r="I143" s="68">
        <f>IFERROR(ElcO_PASTI!L246/1000,"")</f>
        <v>3.3500000000000001E-4</v>
      </c>
      <c r="J143" s="68">
        <f>IFERROR(ElcO_PASTI!M246/1000,"")</f>
        <v>0.20186500000000002</v>
      </c>
      <c r="K143" s="68">
        <f>IFERROR(ElcO_PASTI!N246/1000,"")</f>
        <v>2.4020000000000006</v>
      </c>
      <c r="L143" s="68" t="str">
        <f>IFERROR(ElcO_PASTI!O246/1000,"")</f>
        <v/>
      </c>
      <c r="N143" t="str">
        <f>ElcO_CapBnd!F246</f>
        <v>EL</v>
      </c>
      <c r="O143" t="str">
        <f>ElcO_CapBnd!G246</f>
        <v>CAP_BND</v>
      </c>
      <c r="P143" t="str">
        <f>ElcO_CapBnd!H246</f>
        <v>EEPP_PV</v>
      </c>
      <c r="Q143" s="78" t="s">
        <v>176</v>
      </c>
      <c r="R143" s="68" t="str">
        <f t="shared" si="14"/>
        <v/>
      </c>
      <c r="S143" s="68" t="str">
        <f t="shared" si="15"/>
        <v/>
      </c>
      <c r="T143" s="68" t="str">
        <f t="shared" si="16"/>
        <v/>
      </c>
      <c r="W143" s="68">
        <f>IFERROR(ElcO_CapBnd!I246/1000,"")</f>
        <v>0.20200000000000001</v>
      </c>
      <c r="X143" s="68">
        <f>IFERROR(ElcO_CapBnd!J246/1000,"")</f>
        <v>2.6040000000000005</v>
      </c>
      <c r="Y143" s="68">
        <f>IFERROR(ElcO_CapBnd!K246/1000,"")</f>
        <v>2.6040000000000005</v>
      </c>
      <c r="AA143" s="68">
        <f t="shared" si="17"/>
        <v>2.0000000000000573E-4</v>
      </c>
      <c r="AB143" s="68">
        <f t="shared" si="18"/>
        <v>1.9999999999997797E-4</v>
      </c>
      <c r="AC143" s="68">
        <f t="shared" si="19"/>
        <v>1.9999999999997797E-4</v>
      </c>
    </row>
    <row r="144" spans="2:29">
      <c r="B144" t="str">
        <f>ElcO_PASTI!F247</f>
        <v>EL</v>
      </c>
      <c r="C144" t="str">
        <f>ElcO_PASTI!G247</f>
        <v>PASTI</v>
      </c>
      <c r="D144" t="str">
        <f>ElcO_PASTI!H247</f>
        <v>EEPP_CSP</v>
      </c>
      <c r="E144" s="78">
        <v>1</v>
      </c>
      <c r="F144" s="68" t="str">
        <f>IFERROR(ElcO_PASTI!I247/1000,"")</f>
        <v/>
      </c>
      <c r="G144" s="68" t="str">
        <f>IFERROR(ElcO_PASTI!J247/1000,"")</f>
        <v/>
      </c>
      <c r="H144" s="68" t="str">
        <f>IFERROR(ElcO_PASTI!K247/1000,"")</f>
        <v/>
      </c>
      <c r="I144" s="68" t="str">
        <f>IFERROR(ElcO_PASTI!L247/1000,"")</f>
        <v/>
      </c>
      <c r="J144" s="68" t="str">
        <f>IFERROR(ElcO_PASTI!M247/1000,"")</f>
        <v/>
      </c>
      <c r="K144" s="68" t="str">
        <f>IFERROR(ElcO_PASTI!N247/1000,"")</f>
        <v/>
      </c>
      <c r="L144" s="68" t="str">
        <f>IFERROR(ElcO_PASTI!O247/1000,"")</f>
        <v/>
      </c>
      <c r="N144" t="str">
        <f>ElcO_CapBnd!F247</f>
        <v>EL</v>
      </c>
      <c r="O144" t="str">
        <f>ElcO_CapBnd!G247</f>
        <v>CAP_BND</v>
      </c>
      <c r="P144" t="str">
        <f>ElcO_CapBnd!H247</f>
        <v>EEPP_CSP</v>
      </c>
      <c r="Q144" s="78" t="s">
        <v>176</v>
      </c>
      <c r="R144" s="68" t="str">
        <f t="shared" si="14"/>
        <v/>
      </c>
      <c r="S144" s="68" t="str">
        <f t="shared" si="15"/>
        <v/>
      </c>
      <c r="T144" s="68" t="str">
        <f t="shared" si="16"/>
        <v/>
      </c>
      <c r="W144" s="68">
        <f>IFERROR(ElcO_CapBnd!I247/1000,"")</f>
        <v>0</v>
      </c>
      <c r="X144" s="68">
        <f>IFERROR(ElcO_CapBnd!J247/1000,"")</f>
        <v>0</v>
      </c>
      <c r="Y144" s="68">
        <f>IFERROR(ElcO_CapBnd!K247/1000,"")</f>
        <v>0</v>
      </c>
      <c r="AA144" s="68">
        <f t="shared" si="17"/>
        <v>0</v>
      </c>
      <c r="AB144" s="68">
        <f t="shared" si="18"/>
        <v>0</v>
      </c>
      <c r="AC144" s="68">
        <f t="shared" si="19"/>
        <v>0</v>
      </c>
    </row>
    <row r="145" spans="2:29">
      <c r="B145" t="str">
        <f>ElcO_PASTI!F248</f>
        <v>EL</v>
      </c>
      <c r="C145" t="str">
        <f>ElcO_PASTI!G248</f>
        <v>PASTI</v>
      </c>
      <c r="D145" t="str">
        <f>ElcO_PASTI!H248</f>
        <v>EEPP_geothermal</v>
      </c>
      <c r="E145" s="78">
        <v>1</v>
      </c>
      <c r="F145" s="68" t="str">
        <f>IFERROR(ElcO_PASTI!I248/1000,"")</f>
        <v/>
      </c>
      <c r="G145" s="68" t="str">
        <f>IFERROR(ElcO_PASTI!J248/1000,"")</f>
        <v/>
      </c>
      <c r="H145" s="68" t="str">
        <f>IFERROR(ElcO_PASTI!K248/1000,"")</f>
        <v/>
      </c>
      <c r="I145" s="68" t="str">
        <f>IFERROR(ElcO_PASTI!L248/1000,"")</f>
        <v/>
      </c>
      <c r="J145" s="68">
        <f>IFERROR(ElcO_PASTI!M248/1000,"")</f>
        <v>1E-3</v>
      </c>
      <c r="K145" s="68" t="str">
        <f>IFERROR(ElcO_PASTI!N248/1000,"")</f>
        <v/>
      </c>
      <c r="L145" s="68" t="str">
        <f>IFERROR(ElcO_PASTI!O248/1000,"")</f>
        <v/>
      </c>
      <c r="N145" t="str">
        <f>ElcO_CapBnd!F248</f>
        <v>EL</v>
      </c>
      <c r="O145" t="str">
        <f>ElcO_CapBnd!G248</f>
        <v>CAP_BND</v>
      </c>
      <c r="P145" t="str">
        <f>ElcO_CapBnd!H248</f>
        <v>EEPP_geothermal</v>
      </c>
      <c r="Q145" s="78" t="s">
        <v>176</v>
      </c>
      <c r="R145" s="68" t="str">
        <f t="shared" si="14"/>
        <v/>
      </c>
      <c r="S145" s="68" t="str">
        <f t="shared" si="15"/>
        <v/>
      </c>
      <c r="T145" s="68" t="str">
        <f t="shared" si="16"/>
        <v/>
      </c>
      <c r="W145" s="68">
        <f>IFERROR(ElcO_CapBnd!I248/1000,"")</f>
        <v>1E-3</v>
      </c>
      <c r="X145" s="68">
        <f>IFERROR(ElcO_CapBnd!J248/1000,"")</f>
        <v>1E-3</v>
      </c>
      <c r="Y145" s="68">
        <f>IFERROR(ElcO_CapBnd!K248/1000,"")</f>
        <v>1E-3</v>
      </c>
      <c r="AA145" s="68">
        <f t="shared" si="17"/>
        <v>0</v>
      </c>
      <c r="AB145" s="68">
        <f t="shared" si="18"/>
        <v>0</v>
      </c>
      <c r="AC145" s="68">
        <f t="shared" si="19"/>
        <v>0</v>
      </c>
    </row>
    <row r="146" spans="2:29">
      <c r="B146" t="str">
        <f>ElcO_PASTI!F249</f>
        <v>EL</v>
      </c>
      <c r="C146" t="str">
        <f>ElcO_PASTI!G249</f>
        <v>PASTI</v>
      </c>
      <c r="D146" t="str">
        <f>ElcO_PASTI!H249</f>
        <v>EEPP_OCE</v>
      </c>
      <c r="E146" s="78">
        <v>1</v>
      </c>
      <c r="F146" s="68" t="str">
        <f>IFERROR(ElcO_PASTI!I249/1000,"")</f>
        <v/>
      </c>
      <c r="G146" s="68" t="str">
        <f>IFERROR(ElcO_PASTI!J249/1000,"")</f>
        <v/>
      </c>
      <c r="H146" s="68" t="str">
        <f>IFERROR(ElcO_PASTI!K249/1000,"")</f>
        <v/>
      </c>
      <c r="I146" s="68" t="str">
        <f>IFERROR(ElcO_PASTI!L249/1000,"")</f>
        <v/>
      </c>
      <c r="J146" s="68" t="str">
        <f>IFERROR(ElcO_PASTI!M249/1000,"")</f>
        <v/>
      </c>
      <c r="K146" s="68" t="str">
        <f>IFERROR(ElcO_PASTI!N249/1000,"")</f>
        <v/>
      </c>
      <c r="L146" s="68" t="str">
        <f>IFERROR(ElcO_PASTI!O249/1000,"")</f>
        <v/>
      </c>
      <c r="N146" t="str">
        <f>ElcO_CapBnd!F249</f>
        <v>EL</v>
      </c>
      <c r="O146" t="str">
        <f>ElcO_CapBnd!G249</f>
        <v>CAP_BND</v>
      </c>
      <c r="P146" t="str">
        <f>ElcO_CapBnd!H249</f>
        <v>EEPP_OCE</v>
      </c>
      <c r="Q146" s="78" t="s">
        <v>176</v>
      </c>
      <c r="R146" s="68" t="str">
        <f t="shared" si="14"/>
        <v/>
      </c>
      <c r="S146" s="68" t="str">
        <f t="shared" si="15"/>
        <v/>
      </c>
      <c r="T146" s="68" t="str">
        <f t="shared" si="16"/>
        <v/>
      </c>
      <c r="W146" s="68">
        <f>IFERROR(ElcO_CapBnd!I249/1000,"")</f>
        <v>0</v>
      </c>
      <c r="X146" s="68">
        <f>IFERROR(ElcO_CapBnd!J249/1000,"")</f>
        <v>0</v>
      </c>
      <c r="Y146" s="68">
        <f>IFERROR(ElcO_CapBnd!K249/1000,"")</f>
        <v>0</v>
      </c>
      <c r="AA146" s="68">
        <f t="shared" si="17"/>
        <v>0</v>
      </c>
      <c r="AB146" s="68">
        <f t="shared" si="18"/>
        <v>0</v>
      </c>
      <c r="AC146" s="68">
        <f t="shared" si="19"/>
        <v>0</v>
      </c>
    </row>
    <row r="147" spans="2:29">
      <c r="B147" t="str">
        <f>ElcO_PASTI!F250</f>
        <v>ES</v>
      </c>
      <c r="C147" t="str">
        <f>ElcO_PASTI!G250</f>
        <v>PASTI</v>
      </c>
      <c r="D147" t="str">
        <f>ElcO_PASTI!H250</f>
        <v>EEPP_coal_CCGT</v>
      </c>
      <c r="E147" s="78">
        <v>1</v>
      </c>
      <c r="F147" s="68">
        <f>IFERROR(ElcO_PASTI!I250/1000,"")</f>
        <v>8.3750000000000005E-2</v>
      </c>
      <c r="G147" s="68">
        <f>IFERROR(ElcO_PASTI!J250/1000,"")</f>
        <v>8.3750000000000005E-2</v>
      </c>
      <c r="H147" s="68">
        <f>IFERROR(ElcO_PASTI!K250/1000,"")</f>
        <v>8.3750000000000005E-2</v>
      </c>
      <c r="I147" s="68">
        <f>IFERROR(ElcO_PASTI!L250/1000,"")</f>
        <v>8.3750000000000005E-2</v>
      </c>
      <c r="J147" s="68" t="str">
        <f>IFERROR(ElcO_PASTI!M250/1000,"")</f>
        <v/>
      </c>
      <c r="K147" s="68" t="str">
        <f>IFERROR(ElcO_PASTI!N250/1000,"")</f>
        <v/>
      </c>
      <c r="L147" s="68" t="str">
        <f>IFERROR(ElcO_PASTI!O250/1000,"")</f>
        <v/>
      </c>
      <c r="N147" t="str">
        <f>ElcO_CapBnd!F250</f>
        <v>ES</v>
      </c>
      <c r="O147" t="str">
        <f>ElcO_CapBnd!G250</f>
        <v>CAP_BND</v>
      </c>
      <c r="P147" t="str">
        <f>ElcO_CapBnd!H250</f>
        <v>EEPP_coal_CCGT</v>
      </c>
      <c r="Q147" s="78" t="s">
        <v>176</v>
      </c>
      <c r="R147" s="68" t="str">
        <f t="shared" si="14"/>
        <v/>
      </c>
      <c r="S147" s="68" t="str">
        <f t="shared" si="15"/>
        <v/>
      </c>
      <c r="T147" s="68" t="str">
        <f t="shared" si="16"/>
        <v/>
      </c>
      <c r="W147" s="68">
        <f>IFERROR(ElcO_CapBnd!I250/1000,"")</f>
        <v>0.33500000000000002</v>
      </c>
      <c r="X147" s="68">
        <f>IFERROR(ElcO_CapBnd!J250/1000,"")</f>
        <v>0.33500000000000002</v>
      </c>
      <c r="Y147" s="68">
        <f>IFERROR(ElcO_CapBnd!K250/1000,"")</f>
        <v>0.33500000000000002</v>
      </c>
      <c r="AA147" s="68">
        <f t="shared" si="17"/>
        <v>0</v>
      </c>
      <c r="AB147" s="68">
        <f t="shared" si="18"/>
        <v>0</v>
      </c>
      <c r="AC147" s="68">
        <f t="shared" si="19"/>
        <v>0</v>
      </c>
    </row>
    <row r="148" spans="2:29">
      <c r="B148" t="str">
        <f>ElcO_PASTI!F251</f>
        <v>ES</v>
      </c>
      <c r="C148" t="str">
        <f>ElcO_PASTI!G251</f>
        <v>PASTI</v>
      </c>
      <c r="D148" t="str">
        <f>ElcO_PASTI!H251</f>
        <v>EEPP_coal_thermal</v>
      </c>
      <c r="E148" s="78">
        <v>1</v>
      </c>
      <c r="F148" s="68">
        <f>IFERROR(ElcO_PASTI!I251/1000,"")</f>
        <v>2.6508250000000002</v>
      </c>
      <c r="G148" s="68">
        <f>IFERROR(ElcO_PASTI!J251/1000,"")</f>
        <v>2.6508250000000002</v>
      </c>
      <c r="H148" s="68">
        <f>IFERROR(ElcO_PASTI!K251/1000,"")</f>
        <v>2.6508250000000002</v>
      </c>
      <c r="I148" s="68">
        <f>IFERROR(ElcO_PASTI!L251/1000,"")</f>
        <v>2.6508250000000002</v>
      </c>
      <c r="J148" s="68" t="str">
        <f>IFERROR(ElcO_PASTI!M251/1000,"")</f>
        <v/>
      </c>
      <c r="K148" s="68" t="str">
        <f>IFERROR(ElcO_PASTI!N251/1000,"")</f>
        <v/>
      </c>
      <c r="L148" s="68" t="str">
        <f>IFERROR(ElcO_PASTI!O251/1000,"")</f>
        <v/>
      </c>
      <c r="N148" t="str">
        <f>ElcO_CapBnd!F251</f>
        <v>ES</v>
      </c>
      <c r="O148" t="str">
        <f>ElcO_CapBnd!G251</f>
        <v>CAP_BND</v>
      </c>
      <c r="P148" t="str">
        <f>ElcO_CapBnd!H251</f>
        <v>EEPP_coal_thermal</v>
      </c>
      <c r="Q148" s="78" t="s">
        <v>176</v>
      </c>
      <c r="R148" s="68">
        <f t="shared" si="14"/>
        <v>10.411800000000001</v>
      </c>
      <c r="S148" s="68">
        <f t="shared" si="15"/>
        <v>10.400300000000001</v>
      </c>
      <c r="T148" s="68">
        <f t="shared" si="16"/>
        <v>7.7651000000000003</v>
      </c>
      <c r="W148" s="68">
        <f>IFERROR(ElcO_CapBnd!I251/1000,"")</f>
        <v>10.411800000000001</v>
      </c>
      <c r="X148" s="68">
        <f>IFERROR(ElcO_CapBnd!J251/1000,"")</f>
        <v>10.400300000000001</v>
      </c>
      <c r="Y148" s="68">
        <f>IFERROR(ElcO_CapBnd!K251/1000,"")</f>
        <v>7.7651000000000003</v>
      </c>
      <c r="AA148" s="68">
        <f t="shared" si="17"/>
        <v>0.19149999999999956</v>
      </c>
      <c r="AB148" s="68">
        <f t="shared" si="18"/>
        <v>0.2029999999999994</v>
      </c>
      <c r="AC148" s="68">
        <f t="shared" si="19"/>
        <v>2.8382000000000005</v>
      </c>
    </row>
    <row r="149" spans="2:29">
      <c r="B149" t="str">
        <f>ElcO_PASTI!F255</f>
        <v>ES</v>
      </c>
      <c r="C149" t="str">
        <f>ElcO_PASTI!G255</f>
        <v>PASTI</v>
      </c>
      <c r="D149" t="str">
        <f>ElcO_PASTI!H255</f>
        <v>EEPP_lignite_thermal</v>
      </c>
      <c r="E149" s="78">
        <v>1</v>
      </c>
      <c r="F149" s="68">
        <f>IFERROR(ElcO_PASTI!I255/1000,"")</f>
        <v>0.18605000000000002</v>
      </c>
      <c r="G149" s="68">
        <f>IFERROR(ElcO_PASTI!J255/1000,"")</f>
        <v>0.18605000000000002</v>
      </c>
      <c r="H149" s="68">
        <f>IFERROR(ElcO_PASTI!K255/1000,"")</f>
        <v>0.18605000000000002</v>
      </c>
      <c r="I149" s="68">
        <f>IFERROR(ElcO_PASTI!L255/1000,"")</f>
        <v>0.18605000000000002</v>
      </c>
      <c r="J149" s="68" t="str">
        <f>IFERROR(ElcO_PASTI!M255/1000,"")</f>
        <v/>
      </c>
      <c r="K149" s="68" t="str">
        <f>IFERROR(ElcO_PASTI!N255/1000,"")</f>
        <v/>
      </c>
      <c r="L149" s="68" t="str">
        <f>IFERROR(ElcO_PASTI!O255/1000,"")</f>
        <v/>
      </c>
      <c r="N149" t="str">
        <f>ElcO_CapBnd!F255</f>
        <v>ES</v>
      </c>
      <c r="O149" t="str">
        <f>ElcO_CapBnd!G255</f>
        <v>CAP_BND</v>
      </c>
      <c r="P149" t="str">
        <f>ElcO_CapBnd!H255</f>
        <v>EEPP_lignite_thermal</v>
      </c>
      <c r="Q149" s="78" t="s">
        <v>176</v>
      </c>
      <c r="R149" s="68">
        <f t="shared" si="14"/>
        <v>0.5181</v>
      </c>
      <c r="S149" s="68">
        <f t="shared" si="15"/>
        <v>0.5181</v>
      </c>
      <c r="T149" s="68">
        <f t="shared" si="16"/>
        <v>0</v>
      </c>
      <c r="W149" s="68">
        <f>IFERROR(ElcO_CapBnd!I255/1000,"")</f>
        <v>0.5181</v>
      </c>
      <c r="X149" s="68">
        <f>IFERROR(ElcO_CapBnd!J255/1000,"")</f>
        <v>0.5181</v>
      </c>
      <c r="Y149" s="68">
        <f>IFERROR(ElcO_CapBnd!K255/1000,"")</f>
        <v>0</v>
      </c>
      <c r="AA149" s="68">
        <f t="shared" si="17"/>
        <v>0.22610000000000008</v>
      </c>
      <c r="AB149" s="68">
        <f t="shared" si="18"/>
        <v>0.22610000000000008</v>
      </c>
      <c r="AC149" s="68">
        <f t="shared" si="19"/>
        <v>0.74420000000000008</v>
      </c>
    </row>
    <row r="150" spans="2:29">
      <c r="B150" t="str">
        <f>ElcO_PASTI!F259</f>
        <v>ES</v>
      </c>
      <c r="C150" t="str">
        <f>ElcO_PASTI!G259</f>
        <v>PASTI</v>
      </c>
      <c r="D150" t="str">
        <f>ElcO_PASTI!H259</f>
        <v>EEPP_naturalgas_CCGT</v>
      </c>
      <c r="E150" s="78">
        <v>1</v>
      </c>
      <c r="F150" s="68">
        <f>IFERROR(ElcO_PASTI!I259/1000,"")</f>
        <v>3.5775000000000001E-2</v>
      </c>
      <c r="G150" s="68">
        <f>IFERROR(ElcO_PASTI!J259/1000,"")</f>
        <v>3.5775000000000001E-2</v>
      </c>
      <c r="H150" s="68">
        <f>IFERROR(ElcO_PASTI!K259/1000,"")</f>
        <v>3.5775000000000001E-2</v>
      </c>
      <c r="I150" s="68">
        <f>IFERROR(ElcO_PASTI!L259/1000,"")</f>
        <v>3.5775000000000001E-2</v>
      </c>
      <c r="J150" s="68">
        <f>IFERROR(ElcO_PASTI!M259/1000,"")</f>
        <v>26.224215000000004</v>
      </c>
      <c r="K150" s="68" t="str">
        <f>IFERROR(ElcO_PASTI!N259/1000,"")</f>
        <v/>
      </c>
      <c r="L150" s="68" t="str">
        <f>IFERROR(ElcO_PASTI!O259/1000,"")</f>
        <v/>
      </c>
      <c r="N150" t="str">
        <f>ElcO_CapBnd!F259</f>
        <v>ES</v>
      </c>
      <c r="O150" t="str">
        <f>ElcO_CapBnd!G259</f>
        <v>CAP_BND</v>
      </c>
      <c r="P150" t="str">
        <f>ElcO_CapBnd!H259</f>
        <v>EEPP_naturalgas_CCGT</v>
      </c>
      <c r="Q150" s="78" t="s">
        <v>176</v>
      </c>
      <c r="R150" s="68" t="str">
        <f t="shared" si="14"/>
        <v/>
      </c>
      <c r="S150" s="68" t="str">
        <f t="shared" si="15"/>
        <v/>
      </c>
      <c r="T150" s="68" t="str">
        <f t="shared" si="16"/>
        <v/>
      </c>
      <c r="W150" s="68">
        <f>IFERROR(ElcO_CapBnd!I259/1000,"")</f>
        <v>26.367314999999994</v>
      </c>
      <c r="X150" s="68">
        <f>IFERROR(ElcO_CapBnd!J259/1000,"")</f>
        <v>26.367314999999994</v>
      </c>
      <c r="Y150" s="68">
        <f>IFERROR(ElcO_CapBnd!K259/1000,"")</f>
        <v>26.367314999999994</v>
      </c>
      <c r="AA150" s="68">
        <f t="shared" si="17"/>
        <v>0</v>
      </c>
      <c r="AB150" s="68">
        <f t="shared" si="18"/>
        <v>0</v>
      </c>
      <c r="AC150" s="68">
        <f t="shared" si="19"/>
        <v>0</v>
      </c>
    </row>
    <row r="151" spans="2:29">
      <c r="B151" t="str">
        <f>ElcO_PASTI!F260</f>
        <v>ES</v>
      </c>
      <c r="C151" t="str">
        <f>ElcO_PASTI!G260</f>
        <v>PASTI</v>
      </c>
      <c r="D151" t="str">
        <f>ElcO_PASTI!H260</f>
        <v>EEPP_naturalgas_OCGT</v>
      </c>
      <c r="E151" s="78">
        <v>1</v>
      </c>
      <c r="F151" s="68">
        <f>IFERROR(ElcO_PASTI!I260/1000,"")</f>
        <v>1.745E-2</v>
      </c>
      <c r="G151" s="68">
        <f>IFERROR(ElcO_PASTI!J260/1000,"")</f>
        <v>1.745E-2</v>
      </c>
      <c r="H151" s="68">
        <f>IFERROR(ElcO_PASTI!K260/1000,"")</f>
        <v>1.745E-2</v>
      </c>
      <c r="I151" s="68">
        <f>IFERROR(ElcO_PASTI!L260/1000,"")</f>
        <v>1.745E-2</v>
      </c>
      <c r="J151" s="68">
        <f>IFERROR(ElcO_PASTI!M260/1000,"")</f>
        <v>0.15509999999999999</v>
      </c>
      <c r="K151" s="68" t="str">
        <f>IFERROR(ElcO_PASTI!N260/1000,"")</f>
        <v/>
      </c>
      <c r="L151" s="68" t="str">
        <f>IFERROR(ElcO_PASTI!O260/1000,"")</f>
        <v/>
      </c>
      <c r="N151" t="str">
        <f>ElcO_CapBnd!F260</f>
        <v>ES</v>
      </c>
      <c r="O151" t="str">
        <f>ElcO_CapBnd!G260</f>
        <v>CAP_BND</v>
      </c>
      <c r="P151" t="str">
        <f>ElcO_CapBnd!H260</f>
        <v>EEPP_naturalgas_OCGT</v>
      </c>
      <c r="Q151" s="78" t="s">
        <v>176</v>
      </c>
      <c r="R151" s="68" t="str">
        <f t="shared" si="14"/>
        <v/>
      </c>
      <c r="S151" s="68">
        <f t="shared" si="15"/>
        <v>0.20269999999999996</v>
      </c>
      <c r="T151" s="68">
        <f t="shared" si="16"/>
        <v>0.17759999999999995</v>
      </c>
      <c r="W151" s="68">
        <f>IFERROR(ElcO_CapBnd!I260/1000,"")</f>
        <v>0.22489999999999996</v>
      </c>
      <c r="X151" s="68">
        <f>IFERROR(ElcO_CapBnd!J260/1000,"")</f>
        <v>0.20269999999999996</v>
      </c>
      <c r="Y151" s="68">
        <f>IFERROR(ElcO_CapBnd!K260/1000,"")</f>
        <v>0.17759999999999995</v>
      </c>
      <c r="AA151" s="68">
        <f t="shared" si="17"/>
        <v>0</v>
      </c>
      <c r="AB151" s="68">
        <f t="shared" si="18"/>
        <v>2.2200000000000025E-2</v>
      </c>
      <c r="AC151" s="68">
        <f t="shared" si="19"/>
        <v>4.7300000000000036E-2</v>
      </c>
    </row>
    <row r="152" spans="2:29">
      <c r="B152" t="str">
        <f>ElcO_PASTI!F261</f>
        <v>ES</v>
      </c>
      <c r="C152" t="str">
        <f>ElcO_PASTI!G261</f>
        <v>PASTI</v>
      </c>
      <c r="D152" t="str">
        <f>ElcO_PASTI!H261</f>
        <v>EEPP_naturalgas_thermal</v>
      </c>
      <c r="E152" s="78">
        <v>1</v>
      </c>
      <c r="F152" s="68">
        <f>IFERROR(ElcO_PASTI!I261/1000,"")</f>
        <v>1.18425</v>
      </c>
      <c r="G152" s="68">
        <f>IFERROR(ElcO_PASTI!J261/1000,"")</f>
        <v>1.18425</v>
      </c>
      <c r="H152" s="68">
        <f>IFERROR(ElcO_PASTI!K261/1000,"")</f>
        <v>1.18425</v>
      </c>
      <c r="I152" s="68">
        <f>IFERROR(ElcO_PASTI!L261/1000,"")</f>
        <v>1.18425</v>
      </c>
      <c r="J152" s="68">
        <f>IFERROR(ElcO_PASTI!M261/1000,"")</f>
        <v>4.8499999999999995E-2</v>
      </c>
      <c r="K152" s="68" t="str">
        <f>IFERROR(ElcO_PASTI!N261/1000,"")</f>
        <v/>
      </c>
      <c r="L152" s="68" t="str">
        <f>IFERROR(ElcO_PASTI!O261/1000,"")</f>
        <v/>
      </c>
      <c r="N152" t="str">
        <f>ElcO_CapBnd!F261</f>
        <v>ES</v>
      </c>
      <c r="O152" t="str">
        <f>ElcO_CapBnd!G261</f>
        <v>CAP_BND</v>
      </c>
      <c r="P152" t="str">
        <f>ElcO_CapBnd!H261</f>
        <v>EEPP_naturalgas_thermal</v>
      </c>
      <c r="Q152" s="78" t="s">
        <v>176</v>
      </c>
      <c r="R152" s="68">
        <f t="shared" si="14"/>
        <v>3.2967999999999997</v>
      </c>
      <c r="S152" s="68">
        <f t="shared" si="15"/>
        <v>2.7868000000000004</v>
      </c>
      <c r="T152" s="68">
        <f t="shared" si="16"/>
        <v>1.8512</v>
      </c>
      <c r="W152" s="68">
        <f>IFERROR(ElcO_CapBnd!I261/1000,"")</f>
        <v>3.2967999999999997</v>
      </c>
      <c r="X152" s="68">
        <f>IFERROR(ElcO_CapBnd!J261/1000,"")</f>
        <v>2.7868000000000004</v>
      </c>
      <c r="Y152" s="68">
        <f>IFERROR(ElcO_CapBnd!K261/1000,"")</f>
        <v>1.8512</v>
      </c>
      <c r="AA152" s="68">
        <f t="shared" si="17"/>
        <v>1.4887000000000001</v>
      </c>
      <c r="AB152" s="68">
        <f t="shared" si="18"/>
        <v>1.9986999999999995</v>
      </c>
      <c r="AC152" s="68">
        <f t="shared" si="19"/>
        <v>2.9342999999999999</v>
      </c>
    </row>
    <row r="153" spans="2:29">
      <c r="B153" t="str">
        <f>ElcO_PASTI!F265</f>
        <v>ES</v>
      </c>
      <c r="C153" t="str">
        <f>ElcO_PASTI!G265</f>
        <v>PASTI</v>
      </c>
      <c r="D153" t="str">
        <f>ElcO_PASTI!H265</f>
        <v>EEPP_LFO_thermal</v>
      </c>
      <c r="E153" s="78">
        <v>1</v>
      </c>
      <c r="F153" s="68">
        <f>IFERROR(ElcO_PASTI!I265/1000,"")</f>
        <v>0.34356149999999996</v>
      </c>
      <c r="G153" s="68">
        <f>IFERROR(ElcO_PASTI!J265/1000,"")</f>
        <v>0.34356149999999996</v>
      </c>
      <c r="H153" s="68">
        <f>IFERROR(ElcO_PASTI!K265/1000,"")</f>
        <v>0.34356149999999996</v>
      </c>
      <c r="I153" s="68">
        <f>IFERROR(ElcO_PASTI!L265/1000,"")</f>
        <v>0.34356149999999996</v>
      </c>
      <c r="J153" s="68">
        <f>IFERROR(ElcO_PASTI!M265/1000,"")</f>
        <v>0.51936600000000011</v>
      </c>
      <c r="K153" s="68" t="str">
        <f>IFERROR(ElcO_PASTI!N265/1000,"")</f>
        <v/>
      </c>
      <c r="L153" s="68" t="str">
        <f>IFERROR(ElcO_PASTI!O265/1000,"")</f>
        <v/>
      </c>
      <c r="N153" t="str">
        <f>ElcO_CapBnd!F265</f>
        <v>ES</v>
      </c>
      <c r="O153" t="str">
        <f>ElcO_CapBnd!G265</f>
        <v>CAP_BND</v>
      </c>
      <c r="P153" t="str">
        <f>ElcO_CapBnd!H265</f>
        <v>EEPP_LFO_thermal</v>
      </c>
      <c r="Q153" s="78" t="s">
        <v>176</v>
      </c>
      <c r="R153" s="68">
        <f t="shared" si="14"/>
        <v>1.5907100000000003</v>
      </c>
      <c r="S153" s="68">
        <f t="shared" si="15"/>
        <v>1.1738360000000003</v>
      </c>
      <c r="T153" s="68">
        <f t="shared" si="16"/>
        <v>0.7479110000000001</v>
      </c>
      <c r="W153" s="68">
        <f>IFERROR(ElcO_CapBnd!I265/1000,"")</f>
        <v>1.5907100000000003</v>
      </c>
      <c r="X153" s="68">
        <f>IFERROR(ElcO_CapBnd!J265/1000,"")</f>
        <v>1.1738360000000003</v>
      </c>
      <c r="Y153" s="68">
        <f>IFERROR(ElcO_CapBnd!K265/1000,"")</f>
        <v>0.7479110000000001</v>
      </c>
      <c r="AA153" s="68">
        <f t="shared" si="17"/>
        <v>0.30290199999999978</v>
      </c>
      <c r="AB153" s="68">
        <f t="shared" si="18"/>
        <v>0.71977599999999975</v>
      </c>
      <c r="AC153" s="68">
        <f t="shared" si="19"/>
        <v>1.1457009999999999</v>
      </c>
    </row>
    <row r="154" spans="2:29">
      <c r="B154" t="str">
        <f>ElcO_PASTI!F266</f>
        <v>ES</v>
      </c>
      <c r="C154" t="str">
        <f>ElcO_PASTI!G266</f>
        <v>PASTI</v>
      </c>
      <c r="D154" t="str">
        <f>ElcO_PASTI!H266</f>
        <v>EEPP_HFO_thermal</v>
      </c>
      <c r="E154" s="78">
        <v>1</v>
      </c>
      <c r="F154" s="68">
        <f>IFERROR(ElcO_PASTI!I266/1000,"")</f>
        <v>0.91954999999999998</v>
      </c>
      <c r="G154" s="68">
        <f>IFERROR(ElcO_PASTI!J266/1000,"")</f>
        <v>0.91954999999999998</v>
      </c>
      <c r="H154" s="68">
        <f>IFERROR(ElcO_PASTI!K266/1000,"")</f>
        <v>0.91954999999999998</v>
      </c>
      <c r="I154" s="68">
        <f>IFERROR(ElcO_PASTI!L266/1000,"")</f>
        <v>0.91954999999999998</v>
      </c>
      <c r="J154" s="68" t="str">
        <f>IFERROR(ElcO_PASTI!M266/1000,"")</f>
        <v/>
      </c>
      <c r="K154" s="68" t="str">
        <f>IFERROR(ElcO_PASTI!N266/1000,"")</f>
        <v/>
      </c>
      <c r="L154" s="68" t="str">
        <f>IFERROR(ElcO_PASTI!O266/1000,"")</f>
        <v/>
      </c>
      <c r="N154" t="str">
        <f>ElcO_CapBnd!F266</f>
        <v>ES</v>
      </c>
      <c r="O154" t="str">
        <f>ElcO_CapBnd!G266</f>
        <v>CAP_BND</v>
      </c>
      <c r="P154" t="str">
        <f>ElcO_CapBnd!H266</f>
        <v>EEPP_HFO_thermal</v>
      </c>
      <c r="Q154" s="78" t="s">
        <v>176</v>
      </c>
      <c r="R154" s="68">
        <f t="shared" si="14"/>
        <v>1.7401999999999997</v>
      </c>
      <c r="S154" s="68">
        <f t="shared" si="15"/>
        <v>1.7010999999999998</v>
      </c>
      <c r="T154" s="68">
        <f t="shared" si="16"/>
        <v>0.44619999999999999</v>
      </c>
      <c r="W154" s="68">
        <f>IFERROR(ElcO_CapBnd!I266/1000,"")</f>
        <v>1.7401999999999997</v>
      </c>
      <c r="X154" s="68">
        <f>IFERROR(ElcO_CapBnd!J266/1000,"")</f>
        <v>1.7010999999999998</v>
      </c>
      <c r="Y154" s="68">
        <f>IFERROR(ElcO_CapBnd!K266/1000,"")</f>
        <v>0.44619999999999999</v>
      </c>
      <c r="AA154" s="68">
        <f t="shared" si="17"/>
        <v>1.9380000000000002</v>
      </c>
      <c r="AB154" s="68">
        <f t="shared" si="18"/>
        <v>1.9771000000000001</v>
      </c>
      <c r="AC154" s="68">
        <f t="shared" si="19"/>
        <v>3.2319999999999998</v>
      </c>
    </row>
    <row r="155" spans="2:29">
      <c r="B155" t="str">
        <f>ElcO_PASTI!F267</f>
        <v>ES</v>
      </c>
      <c r="C155" t="str">
        <f>ElcO_PASTI!G267</f>
        <v>PASTI</v>
      </c>
      <c r="D155" t="str">
        <f>ElcO_PASTI!H267</f>
        <v>EEPP_biomass_CCGT</v>
      </c>
      <c r="E155" s="78">
        <v>1</v>
      </c>
      <c r="F155" s="68" t="str">
        <f>IFERROR(ElcO_PASTI!I267/1000,"")</f>
        <v/>
      </c>
      <c r="G155" s="68" t="str">
        <f>IFERROR(ElcO_PASTI!J267/1000,"")</f>
        <v/>
      </c>
      <c r="H155" s="68" t="str">
        <f>IFERROR(ElcO_PASTI!K267/1000,"")</f>
        <v/>
      </c>
      <c r="I155" s="68" t="str">
        <f>IFERROR(ElcO_PASTI!L267/1000,"")</f>
        <v/>
      </c>
      <c r="J155" s="68" t="str">
        <f>IFERROR(ElcO_PASTI!M267/1000,"")</f>
        <v/>
      </c>
      <c r="K155" s="68" t="str">
        <f>IFERROR(ElcO_PASTI!N267/1000,"")</f>
        <v/>
      </c>
      <c r="L155" s="68" t="str">
        <f>IFERROR(ElcO_PASTI!O267/1000,"")</f>
        <v/>
      </c>
      <c r="N155" t="str">
        <f>ElcO_CapBnd!F267</f>
        <v>ES</v>
      </c>
      <c r="O155" t="str">
        <f>ElcO_CapBnd!G267</f>
        <v>CAP_BND</v>
      </c>
      <c r="P155" t="str">
        <f>ElcO_CapBnd!H267</f>
        <v>EEPP_biomass_CCGT</v>
      </c>
      <c r="Q155" s="78" t="s">
        <v>176</v>
      </c>
      <c r="R155" s="68" t="str">
        <f t="shared" si="14"/>
        <v/>
      </c>
      <c r="S155" s="68" t="str">
        <f t="shared" si="15"/>
        <v/>
      </c>
      <c r="T155" s="68" t="str">
        <f t="shared" si="16"/>
        <v/>
      </c>
      <c r="W155" s="68">
        <f>IFERROR(ElcO_CapBnd!I267/1000,"")</f>
        <v>0</v>
      </c>
      <c r="X155" s="68">
        <f>IFERROR(ElcO_CapBnd!J267/1000,"")</f>
        <v>0</v>
      </c>
      <c r="Y155" s="68">
        <f>IFERROR(ElcO_CapBnd!K267/1000,"")</f>
        <v>0</v>
      </c>
      <c r="AA155" s="68">
        <f t="shared" si="17"/>
        <v>0</v>
      </c>
      <c r="AB155" s="68">
        <f t="shared" si="18"/>
        <v>0</v>
      </c>
      <c r="AC155" s="68">
        <f t="shared" si="19"/>
        <v>0</v>
      </c>
    </row>
    <row r="156" spans="2:29">
      <c r="B156" t="str">
        <f>ElcO_PASTI!F268</f>
        <v>ES</v>
      </c>
      <c r="C156" t="str">
        <f>ElcO_PASTI!G268</f>
        <v>PASTI</v>
      </c>
      <c r="D156" t="str">
        <f>ElcO_PASTI!H268</f>
        <v>EEPP_biomass_thermal</v>
      </c>
      <c r="E156" s="78">
        <v>1</v>
      </c>
      <c r="F156" s="68">
        <f>IFERROR(ElcO_PASTI!I268/1000,"")</f>
        <v>5.1225E-2</v>
      </c>
      <c r="G156" s="68">
        <f>IFERROR(ElcO_PASTI!J268/1000,"")</f>
        <v>5.1225E-2</v>
      </c>
      <c r="H156" s="68">
        <f>IFERROR(ElcO_PASTI!K268/1000,"")</f>
        <v>5.1225E-2</v>
      </c>
      <c r="I156" s="68">
        <f>IFERROR(ElcO_PASTI!L268/1000,"")</f>
        <v>5.1225E-2</v>
      </c>
      <c r="J156" s="68">
        <f>IFERROR(ElcO_PASTI!M268/1000,"")</f>
        <v>0.20788000000000004</v>
      </c>
      <c r="K156" s="68">
        <f>IFERROR(ElcO_PASTI!N268/1000,"")</f>
        <v>3.057E-2</v>
      </c>
      <c r="L156" s="68" t="str">
        <f>IFERROR(ElcO_PASTI!O268/1000,"")</f>
        <v/>
      </c>
      <c r="N156" t="str">
        <f>ElcO_CapBnd!F268</f>
        <v>ES</v>
      </c>
      <c r="O156" t="str">
        <f>ElcO_CapBnd!G268</f>
        <v>CAP_BND</v>
      </c>
      <c r="P156" t="str">
        <f>ElcO_CapBnd!H268</f>
        <v>EEPP_biomass_thermal</v>
      </c>
      <c r="Q156" s="78" t="s">
        <v>176</v>
      </c>
      <c r="R156" s="68" t="str">
        <f t="shared" si="14"/>
        <v/>
      </c>
      <c r="S156" s="68">
        <f t="shared" si="15"/>
        <v>0.41835</v>
      </c>
      <c r="T156" s="68">
        <f t="shared" si="16"/>
        <v>0.41835</v>
      </c>
      <c r="W156" s="68">
        <f>IFERROR(ElcO_CapBnd!I268/1000,"")</f>
        <v>0.41277999999999998</v>
      </c>
      <c r="X156" s="68">
        <f>IFERROR(ElcO_CapBnd!J268/1000,"")</f>
        <v>0.41835</v>
      </c>
      <c r="Y156" s="68">
        <f>IFERROR(ElcO_CapBnd!K268/1000,"")</f>
        <v>0.41835</v>
      </c>
      <c r="AA156" s="68">
        <f t="shared" si="17"/>
        <v>0</v>
      </c>
      <c r="AB156" s="68">
        <f t="shared" si="18"/>
        <v>2.5000000000000022E-2</v>
      </c>
      <c r="AC156" s="68">
        <f t="shared" si="19"/>
        <v>2.5000000000000022E-2</v>
      </c>
    </row>
    <row r="157" spans="2:29">
      <c r="B157" t="str">
        <f>ElcO_PASTI!F271</f>
        <v>ES</v>
      </c>
      <c r="C157" t="str">
        <f>ElcO_PASTI!G271</f>
        <v>PASTI</v>
      </c>
      <c r="D157" t="str">
        <f>ElcO_PASTI!H271</f>
        <v>EEPP_windON</v>
      </c>
      <c r="E157" s="78">
        <v>1</v>
      </c>
      <c r="F157" s="68" t="str">
        <f>IFERROR(ElcO_PASTI!I271/1000,"")</f>
        <v/>
      </c>
      <c r="G157" s="68" t="str">
        <f>IFERROR(ElcO_PASTI!J271/1000,"")</f>
        <v/>
      </c>
      <c r="H157" s="68" t="str">
        <f>IFERROR(ElcO_PASTI!K271/1000,"")</f>
        <v/>
      </c>
      <c r="I157" s="68">
        <f>IFERROR(ElcO_PASTI!L271/1000,"")</f>
        <v>2.206</v>
      </c>
      <c r="J157" s="68">
        <f>IFERROR(ElcO_PASTI!M271/1000,"")</f>
        <v>18.518360000000001</v>
      </c>
      <c r="K157" s="68">
        <f>IFERROR(ElcO_PASTI!N271/1000,"")</f>
        <v>2.2832000000000008</v>
      </c>
      <c r="L157" s="68">
        <f>IFERROR(ElcO_PASTI!O271/1000,"")</f>
        <v>0.65273700000000168</v>
      </c>
      <c r="N157" t="str">
        <f>ElcO_CapBnd!F271</f>
        <v>ES</v>
      </c>
      <c r="O157" t="str">
        <f>ElcO_CapBnd!G271</f>
        <v>CAP_BND</v>
      </c>
      <c r="P157" t="str">
        <f>ElcO_CapBnd!H271</f>
        <v>EEPP_windON</v>
      </c>
      <c r="Q157" s="78" t="s">
        <v>176</v>
      </c>
      <c r="R157" s="68">
        <f t="shared" si="14"/>
        <v>20.693000000000005</v>
      </c>
      <c r="S157" s="68">
        <f t="shared" si="15"/>
        <v>22.967789999999997</v>
      </c>
      <c r="T157" s="68">
        <f t="shared" si="16"/>
        <v>23.548787000000001</v>
      </c>
      <c r="W157" s="68">
        <f>IFERROR(ElcO_CapBnd!I271/1000,"")</f>
        <v>20.693000000000005</v>
      </c>
      <c r="X157" s="68">
        <f>IFERROR(ElcO_CapBnd!J271/1000,"")</f>
        <v>22.967789999999997</v>
      </c>
      <c r="Y157" s="68">
        <f>IFERROR(ElcO_CapBnd!K271/1000,"")</f>
        <v>23.548787000000001</v>
      </c>
      <c r="AA157" s="68">
        <f t="shared" si="17"/>
        <v>3.1359999999995836E-2</v>
      </c>
      <c r="AB157" s="68">
        <f t="shared" si="18"/>
        <v>3.9770000000004302E-2</v>
      </c>
      <c r="AC157" s="68">
        <f t="shared" si="19"/>
        <v>0.11151000000000266</v>
      </c>
    </row>
    <row r="158" spans="2:29">
      <c r="B158" t="str">
        <f>ElcO_PASTI!F272</f>
        <v>ES</v>
      </c>
      <c r="C158" t="str">
        <f>ElcO_PASTI!G272</f>
        <v>PASTI</v>
      </c>
      <c r="D158" t="str">
        <f>ElcO_PASTI!H272</f>
        <v>EEPP_windOFF</v>
      </c>
      <c r="E158" s="78">
        <v>1</v>
      </c>
      <c r="F158" s="68" t="str">
        <f>IFERROR(ElcO_PASTI!I272/1000,"")</f>
        <v/>
      </c>
      <c r="G158" s="68" t="str">
        <f>IFERROR(ElcO_PASTI!J272/1000,"")</f>
        <v/>
      </c>
      <c r="H158" s="68" t="str">
        <f>IFERROR(ElcO_PASTI!K272/1000,"")</f>
        <v/>
      </c>
      <c r="I158" s="68" t="str">
        <f>IFERROR(ElcO_PASTI!L272/1000,"")</f>
        <v/>
      </c>
      <c r="J158" s="68" t="str">
        <f>IFERROR(ElcO_PASTI!M272/1000,"")</f>
        <v/>
      </c>
      <c r="K158" s="68">
        <f>IFERROR(ElcO_PASTI!N272/1000,"")</f>
        <v>5.0000000000000001E-3</v>
      </c>
      <c r="L158" s="68" t="str">
        <f>IFERROR(ElcO_PASTI!O272/1000,"")</f>
        <v/>
      </c>
      <c r="N158" t="str">
        <f>ElcO_CapBnd!F272</f>
        <v>ES</v>
      </c>
      <c r="O158" t="str">
        <f>ElcO_CapBnd!G272</f>
        <v>CAP_BND</v>
      </c>
      <c r="P158" t="str">
        <f>ElcO_CapBnd!H272</f>
        <v>EEPP_windOFF</v>
      </c>
      <c r="Q158" s="78" t="s">
        <v>176</v>
      </c>
      <c r="R158" s="68" t="str">
        <f t="shared" si="14"/>
        <v/>
      </c>
      <c r="S158" s="68" t="str">
        <f t="shared" si="15"/>
        <v/>
      </c>
      <c r="T158" s="68" t="str">
        <f t="shared" si="16"/>
        <v/>
      </c>
      <c r="W158" s="68">
        <f>IFERROR(ElcO_CapBnd!I272/1000,"")</f>
        <v>0</v>
      </c>
      <c r="X158" s="68">
        <f>IFERROR(ElcO_CapBnd!J272/1000,"")</f>
        <v>5.0000000000000001E-3</v>
      </c>
      <c r="Y158" s="68">
        <f>IFERROR(ElcO_CapBnd!K272/1000,"")</f>
        <v>5.0000000000000001E-3</v>
      </c>
      <c r="AA158" s="68">
        <f t="shared" si="17"/>
        <v>0</v>
      </c>
      <c r="AB158" s="68">
        <f t="shared" si="18"/>
        <v>0</v>
      </c>
      <c r="AC158" s="68">
        <f t="shared" si="19"/>
        <v>0</v>
      </c>
    </row>
    <row r="159" spans="2:29">
      <c r="B159" t="str">
        <f>ElcO_PASTI!F273</f>
        <v>ES</v>
      </c>
      <c r="C159" t="str">
        <f>ElcO_PASTI!G273</f>
        <v>PASTI</v>
      </c>
      <c r="D159" t="str">
        <f>ElcO_PASTI!H273</f>
        <v>EEPP_PV</v>
      </c>
      <c r="E159" s="78">
        <v>1</v>
      </c>
      <c r="F159" s="68" t="str">
        <f>IFERROR(ElcO_PASTI!I273/1000,"")</f>
        <v/>
      </c>
      <c r="G159" s="68" t="str">
        <f>IFERROR(ElcO_PASTI!J273/1000,"")</f>
        <v/>
      </c>
      <c r="H159" s="68" t="str">
        <f>IFERROR(ElcO_PASTI!K273/1000,"")</f>
        <v/>
      </c>
      <c r="I159" s="68">
        <f>IFERROR(ElcO_PASTI!L273/1000,"")</f>
        <v>1.2E-2</v>
      </c>
      <c r="J159" s="68">
        <f>IFERROR(ElcO_PASTI!M273/1000,"")</f>
        <v>3.9089999999999998</v>
      </c>
      <c r="K159" s="68">
        <f>IFERROR(ElcO_PASTI!N273/1000,"")</f>
        <v>0.93510000000000038</v>
      </c>
      <c r="L159" s="68">
        <f>IFERROR(ElcO_PASTI!O273/1000,"")</f>
        <v>0.42130000000000017</v>
      </c>
      <c r="N159" t="str">
        <f>ElcO_CapBnd!F273</f>
        <v>ES</v>
      </c>
      <c r="O159" t="str">
        <f>ElcO_CapBnd!G273</f>
        <v>CAP_BND</v>
      </c>
      <c r="P159" t="str">
        <f>ElcO_CapBnd!H273</f>
        <v>EEPP_PV</v>
      </c>
      <c r="Q159" s="78" t="s">
        <v>176</v>
      </c>
      <c r="R159" s="68" t="str">
        <f t="shared" si="14"/>
        <v/>
      </c>
      <c r="S159" s="68" t="str">
        <f t="shared" si="15"/>
        <v/>
      </c>
      <c r="T159" s="68" t="str">
        <f t="shared" si="16"/>
        <v/>
      </c>
      <c r="W159" s="68">
        <f>IFERROR(ElcO_CapBnd!I273/1000,"")</f>
        <v>3.9209999999999998</v>
      </c>
      <c r="X159" s="68">
        <f>IFERROR(ElcO_CapBnd!J273/1000,"")</f>
        <v>4.8559999999999999</v>
      </c>
      <c r="Y159" s="68">
        <f>IFERROR(ElcO_CapBnd!K273/1000,"")</f>
        <v>5.2760200000000008</v>
      </c>
      <c r="AA159" s="68">
        <f t="shared" si="17"/>
        <v>0</v>
      </c>
      <c r="AB159" s="68">
        <f t="shared" si="18"/>
        <v>1.0000000000065512E-4</v>
      </c>
      <c r="AC159" s="68">
        <f t="shared" si="19"/>
        <v>1.3800000000001589E-3</v>
      </c>
    </row>
    <row r="160" spans="2:29">
      <c r="B160" t="str">
        <f>ElcO_PASTI!F274</f>
        <v>ES</v>
      </c>
      <c r="C160" t="str">
        <f>ElcO_PASTI!G274</f>
        <v>PASTI</v>
      </c>
      <c r="D160" t="str">
        <f>ElcO_PASTI!H274</f>
        <v>EEPP_CSP</v>
      </c>
      <c r="E160" s="78">
        <v>1</v>
      </c>
      <c r="F160" s="68" t="str">
        <f>IFERROR(ElcO_PASTI!I274/1000,"")</f>
        <v/>
      </c>
      <c r="G160" s="68" t="str">
        <f>IFERROR(ElcO_PASTI!J274/1000,"")</f>
        <v/>
      </c>
      <c r="H160" s="68" t="str">
        <f>IFERROR(ElcO_PASTI!K274/1000,"")</f>
        <v/>
      </c>
      <c r="I160" s="68" t="str">
        <f>IFERROR(ElcO_PASTI!L274/1000,"")</f>
        <v/>
      </c>
      <c r="J160" s="68">
        <f>IFERROR(ElcO_PASTI!M274/1000,"")</f>
        <v>0.73190000000000011</v>
      </c>
      <c r="K160" s="68">
        <f>IFERROR(ElcO_PASTI!N274/1000,"")</f>
        <v>1.5692000000000002</v>
      </c>
      <c r="L160" s="68">
        <f>IFERROR(ElcO_PASTI!O274/1000,"")</f>
        <v>0.05</v>
      </c>
      <c r="N160" t="str">
        <f>ElcO_CapBnd!F274</f>
        <v>ES</v>
      </c>
      <c r="O160" t="str">
        <f>ElcO_CapBnd!G274</f>
        <v>CAP_BND</v>
      </c>
      <c r="P160" t="str">
        <f>ElcO_CapBnd!H274</f>
        <v>EEPP_CSP</v>
      </c>
      <c r="Q160" s="78" t="s">
        <v>176</v>
      </c>
      <c r="R160" s="68" t="str">
        <f t="shared" si="14"/>
        <v/>
      </c>
      <c r="S160" s="68" t="str">
        <f t="shared" si="15"/>
        <v/>
      </c>
      <c r="T160" s="68" t="str">
        <f t="shared" si="16"/>
        <v/>
      </c>
      <c r="W160" s="68">
        <f>IFERROR(ElcO_CapBnd!I274/1000,"")</f>
        <v>0.7319</v>
      </c>
      <c r="X160" s="68">
        <f>IFERROR(ElcO_CapBnd!J274/1000,"")</f>
        <v>2.3010999999999999</v>
      </c>
      <c r="Y160" s="68">
        <f>IFERROR(ElcO_CapBnd!K274/1000,"")</f>
        <v>2.3510999999999997</v>
      </c>
      <c r="AA160" s="68">
        <f t="shared" si="17"/>
        <v>0</v>
      </c>
      <c r="AB160" s="68">
        <f t="shared" si="18"/>
        <v>0</v>
      </c>
      <c r="AC160" s="68">
        <f t="shared" si="19"/>
        <v>0</v>
      </c>
    </row>
    <row r="161" spans="2:29">
      <c r="B161" t="str">
        <f>ElcO_PASTI!F275</f>
        <v>ES</v>
      </c>
      <c r="C161" t="str">
        <f>ElcO_PASTI!G275</f>
        <v>PASTI</v>
      </c>
      <c r="D161" t="str">
        <f>ElcO_PASTI!H275</f>
        <v>EEPP_geothermal</v>
      </c>
      <c r="E161" s="78">
        <v>1</v>
      </c>
      <c r="F161" s="68" t="str">
        <f>IFERROR(ElcO_PASTI!I275/1000,"")</f>
        <v/>
      </c>
      <c r="G161" s="68" t="str">
        <f>IFERROR(ElcO_PASTI!J275/1000,"")</f>
        <v/>
      </c>
      <c r="H161" s="68" t="str">
        <f>IFERROR(ElcO_PASTI!K275/1000,"")</f>
        <v/>
      </c>
      <c r="I161" s="68" t="str">
        <f>IFERROR(ElcO_PASTI!L275/1000,"")</f>
        <v/>
      </c>
      <c r="J161" s="68" t="str">
        <f>IFERROR(ElcO_PASTI!M275/1000,"")</f>
        <v/>
      </c>
      <c r="K161" s="68" t="str">
        <f>IFERROR(ElcO_PASTI!N275/1000,"")</f>
        <v/>
      </c>
      <c r="L161" s="68" t="str">
        <f>IFERROR(ElcO_PASTI!O275/1000,"")</f>
        <v/>
      </c>
      <c r="N161" t="str">
        <f>ElcO_CapBnd!F275</f>
        <v>ES</v>
      </c>
      <c r="O161" t="str">
        <f>ElcO_CapBnd!G275</f>
        <v>CAP_BND</v>
      </c>
      <c r="P161" t="str">
        <f>ElcO_CapBnd!H275</f>
        <v>EEPP_geothermal</v>
      </c>
      <c r="Q161" s="78" t="s">
        <v>176</v>
      </c>
      <c r="R161" s="68" t="str">
        <f t="shared" si="14"/>
        <v/>
      </c>
      <c r="S161" s="68" t="str">
        <f t="shared" si="15"/>
        <v/>
      </c>
      <c r="T161" s="68" t="str">
        <f t="shared" si="16"/>
        <v/>
      </c>
      <c r="W161" s="68">
        <f>IFERROR(ElcO_CapBnd!I275/1000,"")</f>
        <v>0</v>
      </c>
      <c r="X161" s="68">
        <f>IFERROR(ElcO_CapBnd!J275/1000,"")</f>
        <v>0</v>
      </c>
      <c r="Y161" s="68">
        <f>IFERROR(ElcO_CapBnd!K275/1000,"")</f>
        <v>0</v>
      </c>
      <c r="AA161" s="68">
        <f t="shared" si="17"/>
        <v>0</v>
      </c>
      <c r="AB161" s="68">
        <f t="shared" si="18"/>
        <v>0</v>
      </c>
      <c r="AC161" s="68">
        <f t="shared" si="19"/>
        <v>0</v>
      </c>
    </row>
    <row r="162" spans="2:29">
      <c r="B162" t="str">
        <f>ElcO_PASTI!F276</f>
        <v>ES</v>
      </c>
      <c r="C162" t="str">
        <f>ElcO_PASTI!G276</f>
        <v>PASTI</v>
      </c>
      <c r="D162" t="str">
        <f>ElcO_PASTI!H276</f>
        <v>EEPP_OCE</v>
      </c>
      <c r="E162" s="78">
        <v>1</v>
      </c>
      <c r="F162" s="68" t="str">
        <f>IFERROR(ElcO_PASTI!I276/1000,"")</f>
        <v/>
      </c>
      <c r="G162" s="68" t="str">
        <f>IFERROR(ElcO_PASTI!J276/1000,"")</f>
        <v/>
      </c>
      <c r="H162" s="68" t="str">
        <f>IFERROR(ElcO_PASTI!K276/1000,"")</f>
        <v/>
      </c>
      <c r="I162" s="68" t="str">
        <f>IFERROR(ElcO_PASTI!L276/1000,"")</f>
        <v/>
      </c>
      <c r="J162" s="68">
        <f>IFERROR(ElcO_PASTI!M276/1000,"")</f>
        <v>4.0000000000000003E-5</v>
      </c>
      <c r="K162" s="68">
        <f>IFERROR(ElcO_PASTI!N276/1000,"")</f>
        <v>2.9999999999999997E-4</v>
      </c>
      <c r="L162" s="68" t="str">
        <f>IFERROR(ElcO_PASTI!O276/1000,"")</f>
        <v/>
      </c>
      <c r="N162" t="str">
        <f>ElcO_CapBnd!F276</f>
        <v>ES</v>
      </c>
      <c r="O162" t="str">
        <f>ElcO_CapBnd!G276</f>
        <v>CAP_BND</v>
      </c>
      <c r="P162" t="str">
        <f>ElcO_CapBnd!H276</f>
        <v>EEPP_OCE</v>
      </c>
      <c r="Q162" s="78" t="s">
        <v>176</v>
      </c>
      <c r="R162" s="68" t="str">
        <f t="shared" si="14"/>
        <v/>
      </c>
      <c r="S162" s="68" t="str">
        <f t="shared" si="15"/>
        <v/>
      </c>
      <c r="T162" s="68" t="str">
        <f t="shared" si="16"/>
        <v/>
      </c>
      <c r="W162" s="68">
        <f>IFERROR(ElcO_CapBnd!I276/1000,"")</f>
        <v>4.0000000000000003E-5</v>
      </c>
      <c r="X162" s="68">
        <f>IFERROR(ElcO_CapBnd!J276/1000,"")</f>
        <v>3.3999999999999997E-4</v>
      </c>
      <c r="Y162" s="68">
        <f>IFERROR(ElcO_CapBnd!K276/1000,"")</f>
        <v>3.3999999999999997E-4</v>
      </c>
      <c r="AA162" s="68">
        <f t="shared" si="17"/>
        <v>0</v>
      </c>
      <c r="AB162" s="68">
        <f t="shared" si="18"/>
        <v>0</v>
      </c>
      <c r="AC162" s="68">
        <f t="shared" si="19"/>
        <v>0</v>
      </c>
    </row>
    <row r="163" spans="2:29">
      <c r="B163" t="str">
        <f>ElcO_PASTI!F277</f>
        <v>FI</v>
      </c>
      <c r="C163" t="str">
        <f>ElcO_PASTI!G277</f>
        <v>PASTI</v>
      </c>
      <c r="D163" t="str">
        <f>ElcO_PASTI!H277</f>
        <v>EEPP_coal_CCGT</v>
      </c>
      <c r="E163" s="78">
        <v>1</v>
      </c>
      <c r="F163" s="68" t="str">
        <f>IFERROR(ElcO_PASTI!I277/1000,"")</f>
        <v/>
      </c>
      <c r="G163" s="68" t="str">
        <f>IFERROR(ElcO_PASTI!J277/1000,"")</f>
        <v/>
      </c>
      <c r="H163" s="68" t="str">
        <f>IFERROR(ElcO_PASTI!K277/1000,"")</f>
        <v/>
      </c>
      <c r="I163" s="68" t="str">
        <f>IFERROR(ElcO_PASTI!L277/1000,"")</f>
        <v/>
      </c>
      <c r="J163" s="68" t="str">
        <f>IFERROR(ElcO_PASTI!M277/1000,"")</f>
        <v/>
      </c>
      <c r="K163" s="68" t="str">
        <f>IFERROR(ElcO_PASTI!N277/1000,"")</f>
        <v/>
      </c>
      <c r="L163" s="68" t="str">
        <f>IFERROR(ElcO_PASTI!O277/1000,"")</f>
        <v/>
      </c>
      <c r="N163" t="str">
        <f>ElcO_CapBnd!F277</f>
        <v>FI</v>
      </c>
      <c r="O163" t="str">
        <f>ElcO_CapBnd!G277</f>
        <v>CAP_BND</v>
      </c>
      <c r="P163" t="str">
        <f>ElcO_CapBnd!H277</f>
        <v>EEPP_coal_CCGT</v>
      </c>
      <c r="Q163" s="78" t="s">
        <v>176</v>
      </c>
      <c r="R163" s="68" t="str">
        <f t="shared" si="14"/>
        <v/>
      </c>
      <c r="S163" s="68" t="str">
        <f t="shared" si="15"/>
        <v/>
      </c>
      <c r="T163" s="68" t="str">
        <f t="shared" si="16"/>
        <v/>
      </c>
      <c r="W163" s="68">
        <f>IFERROR(ElcO_CapBnd!I277/1000,"")</f>
        <v>0</v>
      </c>
      <c r="X163" s="68">
        <f>IFERROR(ElcO_CapBnd!J277/1000,"")</f>
        <v>0</v>
      </c>
      <c r="Y163" s="68">
        <f>IFERROR(ElcO_CapBnd!K277/1000,"")</f>
        <v>0</v>
      </c>
      <c r="AA163" s="68">
        <f t="shared" si="17"/>
        <v>0</v>
      </c>
      <c r="AB163" s="68">
        <f t="shared" si="18"/>
        <v>0</v>
      </c>
      <c r="AC163" s="68">
        <f t="shared" si="19"/>
        <v>0</v>
      </c>
    </row>
    <row r="164" spans="2:29">
      <c r="B164" t="str">
        <f>ElcO_PASTI!F278</f>
        <v>FI</v>
      </c>
      <c r="C164" t="str">
        <f>ElcO_PASTI!G278</f>
        <v>PASTI</v>
      </c>
      <c r="D164" t="str">
        <f>ElcO_PASTI!H278</f>
        <v>EEPP_coal_thermal</v>
      </c>
      <c r="E164" s="78">
        <v>1</v>
      </c>
      <c r="F164" s="68">
        <f>IFERROR(ElcO_PASTI!I278/1000,"")</f>
        <v>0.73633124999999999</v>
      </c>
      <c r="G164" s="68">
        <f>IFERROR(ElcO_PASTI!J278/1000,"")</f>
        <v>0.73633124999999999</v>
      </c>
      <c r="H164" s="68">
        <f>IFERROR(ElcO_PASTI!K278/1000,"")</f>
        <v>0.73633124999999999</v>
      </c>
      <c r="I164" s="68">
        <f>IFERROR(ElcO_PASTI!L278/1000,"")</f>
        <v>0.73633124999999999</v>
      </c>
      <c r="J164" s="68" t="str">
        <f>IFERROR(ElcO_PASTI!M278/1000,"")</f>
        <v/>
      </c>
      <c r="K164" s="68" t="str">
        <f>IFERROR(ElcO_PASTI!N278/1000,"")</f>
        <v/>
      </c>
      <c r="L164" s="68" t="str">
        <f>IFERROR(ElcO_PASTI!O278/1000,"")</f>
        <v/>
      </c>
      <c r="N164" t="str">
        <f>ElcO_CapBnd!F278</f>
        <v>FI</v>
      </c>
      <c r="O164" t="str">
        <f>ElcO_CapBnd!G278</f>
        <v>CAP_BND</v>
      </c>
      <c r="P164" t="str">
        <f>ElcO_CapBnd!H278</f>
        <v>EEPP_coal_thermal</v>
      </c>
      <c r="Q164" s="78" t="s">
        <v>176</v>
      </c>
      <c r="R164" s="68">
        <f t="shared" ref="R164:R227" si="20">IF(AA164&gt;0.01,W164,"")</f>
        <v>2.0150000000000001</v>
      </c>
      <c r="S164" s="68">
        <f t="shared" ref="S164:S227" si="21">IF(AB164&gt;0.01,X164,"")</f>
        <v>2.0150000000000001</v>
      </c>
      <c r="T164" s="68">
        <f t="shared" ref="T164:T227" si="22">IF(AC164&gt;0.01,Y164,"")</f>
        <v>2.0045000000000002</v>
      </c>
      <c r="W164" s="68">
        <f>IFERROR(ElcO_CapBnd!I278/1000,"")</f>
        <v>2.0150000000000001</v>
      </c>
      <c r="X164" s="68">
        <f>IFERROR(ElcO_CapBnd!J278/1000,"")</f>
        <v>2.0150000000000001</v>
      </c>
      <c r="Y164" s="68">
        <f>IFERROR(ElcO_CapBnd!K278/1000,"")</f>
        <v>2.0045000000000002</v>
      </c>
      <c r="AA164" s="68">
        <f t="shared" si="17"/>
        <v>0.93032499999999985</v>
      </c>
      <c r="AB164" s="68">
        <f t="shared" si="18"/>
        <v>0.93032499999999985</v>
      </c>
      <c r="AC164" s="68">
        <f t="shared" si="19"/>
        <v>0.9408249999999998</v>
      </c>
    </row>
    <row r="165" spans="2:29">
      <c r="B165" t="str">
        <f>ElcO_PASTI!F282</f>
        <v>FI</v>
      </c>
      <c r="C165" t="str">
        <f>ElcO_PASTI!G282</f>
        <v>PASTI</v>
      </c>
      <c r="D165" t="str">
        <f>ElcO_PASTI!H282</f>
        <v>EEPP_lignite_thermal</v>
      </c>
      <c r="E165" s="78">
        <v>1</v>
      </c>
      <c r="F165" s="68">
        <f>IFERROR(ElcO_PASTI!I282/1000,"")</f>
        <v>0.1062</v>
      </c>
      <c r="G165" s="68">
        <f>IFERROR(ElcO_PASTI!J282/1000,"")</f>
        <v>0.1062</v>
      </c>
      <c r="H165" s="68">
        <f>IFERROR(ElcO_PASTI!K282/1000,"")</f>
        <v>0.1062</v>
      </c>
      <c r="I165" s="68">
        <f>IFERROR(ElcO_PASTI!L282/1000,"")</f>
        <v>0.1062</v>
      </c>
      <c r="J165" s="68">
        <f>IFERROR(ElcO_PASTI!M282/1000,"")</f>
        <v>7.5999999999999998E-2</v>
      </c>
      <c r="K165" s="68" t="str">
        <f>IFERROR(ElcO_PASTI!N282/1000,"")</f>
        <v/>
      </c>
      <c r="L165" s="68" t="str">
        <f>IFERROR(ElcO_PASTI!O282/1000,"")</f>
        <v/>
      </c>
      <c r="N165" t="str">
        <f>ElcO_CapBnd!F282</f>
        <v>FI</v>
      </c>
      <c r="O165" t="str">
        <f>ElcO_CapBnd!G282</f>
        <v>CAP_BND</v>
      </c>
      <c r="P165" t="str">
        <f>ElcO_CapBnd!H282</f>
        <v>EEPP_lignite_thermal</v>
      </c>
      <c r="Q165" s="78" t="s">
        <v>176</v>
      </c>
      <c r="R165" s="68" t="str">
        <f t="shared" si="20"/>
        <v/>
      </c>
      <c r="S165" s="68" t="str">
        <f t="shared" si="21"/>
        <v/>
      </c>
      <c r="T165" s="68" t="str">
        <f t="shared" si="22"/>
        <v/>
      </c>
      <c r="W165" s="68">
        <f>IFERROR(ElcO_CapBnd!I282/1000,"")</f>
        <v>0.50080000000000002</v>
      </c>
      <c r="X165" s="68">
        <f>IFERROR(ElcO_CapBnd!J282/1000,"")</f>
        <v>0.50080000000000002</v>
      </c>
      <c r="Y165" s="68">
        <f>IFERROR(ElcO_CapBnd!K282/1000,"")</f>
        <v>0.50080000000000002</v>
      </c>
      <c r="AA165" s="68">
        <f t="shared" si="17"/>
        <v>0</v>
      </c>
      <c r="AB165" s="68">
        <f t="shared" si="18"/>
        <v>0</v>
      </c>
      <c r="AC165" s="68">
        <f t="shared" si="19"/>
        <v>0</v>
      </c>
    </row>
    <row r="166" spans="2:29">
      <c r="B166" t="str">
        <f>ElcO_PASTI!F286</f>
        <v>FI</v>
      </c>
      <c r="C166" t="str">
        <f>ElcO_PASTI!G286</f>
        <v>PASTI</v>
      </c>
      <c r="D166" t="str">
        <f>ElcO_PASTI!H286</f>
        <v>EEPP_naturalgas_CCGT</v>
      </c>
      <c r="E166" s="78">
        <v>1</v>
      </c>
      <c r="F166" s="68">
        <f>IFERROR(ElcO_PASTI!I286/1000,"")</f>
        <v>3.8625E-2</v>
      </c>
      <c r="G166" s="68">
        <f>IFERROR(ElcO_PASTI!J286/1000,"")</f>
        <v>3.8625E-2</v>
      </c>
      <c r="H166" s="68">
        <f>IFERROR(ElcO_PASTI!K286/1000,"")</f>
        <v>3.8625E-2</v>
      </c>
      <c r="I166" s="68">
        <f>IFERROR(ElcO_PASTI!L286/1000,"")</f>
        <v>3.8625E-2</v>
      </c>
      <c r="J166" s="68" t="str">
        <f>IFERROR(ElcO_PASTI!M286/1000,"")</f>
        <v/>
      </c>
      <c r="K166" s="68" t="str">
        <f>IFERROR(ElcO_PASTI!N286/1000,"")</f>
        <v/>
      </c>
      <c r="L166" s="68" t="str">
        <f>IFERROR(ElcO_PASTI!O286/1000,"")</f>
        <v/>
      </c>
      <c r="N166" t="str">
        <f>ElcO_CapBnd!F286</f>
        <v>FI</v>
      </c>
      <c r="O166" t="str">
        <f>ElcO_CapBnd!G286</f>
        <v>CAP_BND</v>
      </c>
      <c r="P166" t="str">
        <f>ElcO_CapBnd!H286</f>
        <v>EEPP_naturalgas_CCGT</v>
      </c>
      <c r="Q166" s="78" t="s">
        <v>176</v>
      </c>
      <c r="R166" s="68">
        <f t="shared" si="20"/>
        <v>0.1045</v>
      </c>
      <c r="S166" s="68">
        <f t="shared" si="21"/>
        <v>0.1045</v>
      </c>
      <c r="T166" s="68">
        <f t="shared" si="22"/>
        <v>6.1749999999999999E-2</v>
      </c>
      <c r="W166" s="68">
        <f>IFERROR(ElcO_CapBnd!I286/1000,"")</f>
        <v>0.1045</v>
      </c>
      <c r="X166" s="68">
        <f>IFERROR(ElcO_CapBnd!J286/1000,"")</f>
        <v>0.1045</v>
      </c>
      <c r="Y166" s="68">
        <f>IFERROR(ElcO_CapBnd!K286/1000,"")</f>
        <v>6.1749999999999999E-2</v>
      </c>
      <c r="AA166" s="68">
        <f t="shared" si="17"/>
        <v>0.05</v>
      </c>
      <c r="AB166" s="68">
        <f t="shared" si="18"/>
        <v>0.05</v>
      </c>
      <c r="AC166" s="68">
        <f t="shared" si="19"/>
        <v>9.2749999999999999E-2</v>
      </c>
    </row>
    <row r="167" spans="2:29">
      <c r="B167" t="str">
        <f>ElcO_PASTI!F287</f>
        <v>FI</v>
      </c>
      <c r="C167" t="str">
        <f>ElcO_PASTI!G287</f>
        <v>PASTI</v>
      </c>
      <c r="D167" t="str">
        <f>ElcO_PASTI!H287</f>
        <v>EEPP_naturalgas_OCGT</v>
      </c>
      <c r="E167" s="78">
        <v>1</v>
      </c>
      <c r="F167" s="68">
        <f>IFERROR(ElcO_PASTI!I287/1000,"")</f>
        <v>9.4000000000000004E-3</v>
      </c>
      <c r="G167" s="68">
        <f>IFERROR(ElcO_PASTI!J287/1000,"")</f>
        <v>9.4000000000000004E-3</v>
      </c>
      <c r="H167" s="68">
        <f>IFERROR(ElcO_PASTI!K287/1000,"")</f>
        <v>9.4000000000000004E-3</v>
      </c>
      <c r="I167" s="68">
        <f>IFERROR(ElcO_PASTI!L287/1000,"")</f>
        <v>9.4000000000000004E-3</v>
      </c>
      <c r="J167" s="68" t="str">
        <f>IFERROR(ElcO_PASTI!M287/1000,"")</f>
        <v/>
      </c>
      <c r="K167" s="68" t="str">
        <f>IFERROR(ElcO_PASTI!N287/1000,"")</f>
        <v/>
      </c>
      <c r="L167" s="68" t="str">
        <f>IFERROR(ElcO_PASTI!O287/1000,"")</f>
        <v/>
      </c>
      <c r="N167" t="str">
        <f>ElcO_CapBnd!F287</f>
        <v>FI</v>
      </c>
      <c r="O167" t="str">
        <f>ElcO_CapBnd!G287</f>
        <v>CAP_BND</v>
      </c>
      <c r="P167" t="str">
        <f>ElcO_CapBnd!H287</f>
        <v>EEPP_naturalgas_OCGT</v>
      </c>
      <c r="Q167" s="78" t="s">
        <v>176</v>
      </c>
      <c r="R167" s="68">
        <f t="shared" si="20"/>
        <v>1.7000000000000001E-2</v>
      </c>
      <c r="S167" s="68">
        <f t="shared" si="21"/>
        <v>1.7000000000000001E-2</v>
      </c>
      <c r="T167" s="68">
        <f t="shared" si="22"/>
        <v>1.2E-2</v>
      </c>
      <c r="W167" s="68">
        <f>IFERROR(ElcO_CapBnd!I287/1000,"")</f>
        <v>1.7000000000000001E-2</v>
      </c>
      <c r="X167" s="68">
        <f>IFERROR(ElcO_CapBnd!J287/1000,"")</f>
        <v>1.7000000000000001E-2</v>
      </c>
      <c r="Y167" s="68">
        <f>IFERROR(ElcO_CapBnd!K287/1000,"")</f>
        <v>1.2E-2</v>
      </c>
      <c r="AA167" s="68">
        <f t="shared" si="17"/>
        <v>2.06E-2</v>
      </c>
      <c r="AB167" s="68">
        <f t="shared" si="18"/>
        <v>2.06E-2</v>
      </c>
      <c r="AC167" s="68">
        <f t="shared" si="19"/>
        <v>2.5600000000000001E-2</v>
      </c>
    </row>
    <row r="168" spans="2:29">
      <c r="B168" t="str">
        <f>ElcO_PASTI!F288</f>
        <v>FI</v>
      </c>
      <c r="C168" t="str">
        <f>ElcO_PASTI!G288</f>
        <v>PASTI</v>
      </c>
      <c r="D168" t="str">
        <f>ElcO_PASTI!H288</f>
        <v>EEPP_naturalgas_thermal</v>
      </c>
      <c r="E168" s="78">
        <v>1</v>
      </c>
      <c r="F168" s="68">
        <f>IFERROR(ElcO_PASTI!I288/1000,"")</f>
        <v>9.5831250000000007E-2</v>
      </c>
      <c r="G168" s="68">
        <f>IFERROR(ElcO_PASTI!J288/1000,"")</f>
        <v>9.5831250000000007E-2</v>
      </c>
      <c r="H168" s="68">
        <f>IFERROR(ElcO_PASTI!K288/1000,"")</f>
        <v>9.5831250000000007E-2</v>
      </c>
      <c r="I168" s="68">
        <f>IFERROR(ElcO_PASTI!L288/1000,"")</f>
        <v>9.5831250000000007E-2</v>
      </c>
      <c r="J168" s="68" t="str">
        <f>IFERROR(ElcO_PASTI!M288/1000,"")</f>
        <v/>
      </c>
      <c r="K168" s="68">
        <f>IFERROR(ElcO_PASTI!N288/1000,"")</f>
        <v>0.02</v>
      </c>
      <c r="L168" s="68" t="str">
        <f>IFERROR(ElcO_PASTI!O288/1000,"")</f>
        <v/>
      </c>
      <c r="N168" t="str">
        <f>ElcO_CapBnd!F288</f>
        <v>FI</v>
      </c>
      <c r="O168" t="str">
        <f>ElcO_CapBnd!G288</f>
        <v>CAP_BND</v>
      </c>
      <c r="P168" t="str">
        <f>ElcO_CapBnd!H288</f>
        <v>EEPP_naturalgas_thermal</v>
      </c>
      <c r="Q168" s="78" t="s">
        <v>176</v>
      </c>
      <c r="R168" s="68">
        <f t="shared" si="20"/>
        <v>0.35332500000000006</v>
      </c>
      <c r="S168" s="68">
        <f t="shared" si="21"/>
        <v>0.11700000000000001</v>
      </c>
      <c r="T168" s="68">
        <f t="shared" si="22"/>
        <v>6.7000000000000004E-2</v>
      </c>
      <c r="W168" s="68">
        <f>IFERROR(ElcO_CapBnd!I288/1000,"")</f>
        <v>0.35332500000000006</v>
      </c>
      <c r="X168" s="68">
        <f>IFERROR(ElcO_CapBnd!J288/1000,"")</f>
        <v>0.11700000000000001</v>
      </c>
      <c r="Y168" s="68">
        <f>IFERROR(ElcO_CapBnd!K288/1000,"")</f>
        <v>6.7000000000000004E-2</v>
      </c>
      <c r="AA168" s="68">
        <f t="shared" si="17"/>
        <v>2.9999999999999971E-2</v>
      </c>
      <c r="AB168" s="68">
        <f t="shared" si="18"/>
        <v>0.28632500000000005</v>
      </c>
      <c r="AC168" s="68">
        <f t="shared" si="19"/>
        <v>0.33632500000000004</v>
      </c>
    </row>
    <row r="169" spans="2:29">
      <c r="B169" t="str">
        <f>ElcO_PASTI!F292</f>
        <v>FI</v>
      </c>
      <c r="C169" t="str">
        <f>ElcO_PASTI!G292</f>
        <v>PASTI</v>
      </c>
      <c r="D169" t="str">
        <f>ElcO_PASTI!H292</f>
        <v>EEPP_LFO_thermal</v>
      </c>
      <c r="E169" s="78">
        <v>1</v>
      </c>
      <c r="F169" s="68">
        <f>IFERROR(ElcO_PASTI!I292/1000,"")</f>
        <v>0.14962</v>
      </c>
      <c r="G169" s="68">
        <f>IFERROR(ElcO_PASTI!J292/1000,"")</f>
        <v>0.14962</v>
      </c>
      <c r="H169" s="68">
        <f>IFERROR(ElcO_PASTI!K292/1000,"")</f>
        <v>0.14962</v>
      </c>
      <c r="I169" s="68">
        <f>IFERROR(ElcO_PASTI!L292/1000,"")</f>
        <v>0.14962</v>
      </c>
      <c r="J169" s="68">
        <f>IFERROR(ElcO_PASTI!M292/1000,"")</f>
        <v>0.11799999999999999</v>
      </c>
      <c r="K169" s="68">
        <f>IFERROR(ElcO_PASTI!N292/1000,"")</f>
        <v>0.28499999999999998</v>
      </c>
      <c r="L169" s="68" t="str">
        <f>IFERROR(ElcO_PASTI!O292/1000,"")</f>
        <v/>
      </c>
      <c r="N169" t="str">
        <f>ElcO_CapBnd!F292</f>
        <v>FI</v>
      </c>
      <c r="O169" t="str">
        <f>ElcO_CapBnd!G292</f>
        <v>CAP_BND</v>
      </c>
      <c r="P169" t="str">
        <f>ElcO_CapBnd!H292</f>
        <v>EEPP_LFO_thermal</v>
      </c>
      <c r="Q169" s="78" t="s">
        <v>176</v>
      </c>
      <c r="R169" s="68">
        <f t="shared" si="20"/>
        <v>0.32994000000000001</v>
      </c>
      <c r="S169" s="68">
        <f t="shared" si="21"/>
        <v>0.40300000000000002</v>
      </c>
      <c r="T169" s="68">
        <f t="shared" si="22"/>
        <v>0.40300000000000002</v>
      </c>
      <c r="W169" s="68">
        <f>IFERROR(ElcO_CapBnd!I292/1000,"")</f>
        <v>0.32994000000000001</v>
      </c>
      <c r="X169" s="68">
        <f>IFERROR(ElcO_CapBnd!J292/1000,"")</f>
        <v>0.40300000000000002</v>
      </c>
      <c r="Y169" s="68">
        <f>IFERROR(ElcO_CapBnd!K292/1000,"")</f>
        <v>0.40300000000000002</v>
      </c>
      <c r="AA169" s="68">
        <f t="shared" si="17"/>
        <v>0.38653999999999999</v>
      </c>
      <c r="AB169" s="68">
        <f t="shared" si="18"/>
        <v>0.5984799999999999</v>
      </c>
      <c r="AC169" s="68">
        <f t="shared" si="19"/>
        <v>0.5984799999999999</v>
      </c>
    </row>
    <row r="170" spans="2:29">
      <c r="B170" t="str">
        <f>ElcO_PASTI!F293</f>
        <v>FI</v>
      </c>
      <c r="C170" t="str">
        <f>ElcO_PASTI!G293</f>
        <v>PASTI</v>
      </c>
      <c r="D170" t="str">
        <f>ElcO_PASTI!H293</f>
        <v>EEPP_HFO_thermal</v>
      </c>
      <c r="E170" s="78">
        <v>1</v>
      </c>
      <c r="F170" s="68">
        <f>IFERROR(ElcO_PASTI!I293/1000,"")</f>
        <v>3.2342500000000003E-2</v>
      </c>
      <c r="G170" s="68">
        <f>IFERROR(ElcO_PASTI!J293/1000,"")</f>
        <v>3.2342500000000003E-2</v>
      </c>
      <c r="H170" s="68">
        <f>IFERROR(ElcO_PASTI!K293/1000,"")</f>
        <v>3.2342500000000003E-2</v>
      </c>
      <c r="I170" s="68">
        <f>IFERROR(ElcO_PASTI!L293/1000,"")</f>
        <v>3.2342500000000003E-2</v>
      </c>
      <c r="J170" s="68" t="str">
        <f>IFERROR(ElcO_PASTI!M293/1000,"")</f>
        <v/>
      </c>
      <c r="K170" s="68" t="str">
        <f>IFERROR(ElcO_PASTI!N293/1000,"")</f>
        <v/>
      </c>
      <c r="L170" s="68" t="str">
        <f>IFERROR(ElcO_PASTI!O293/1000,"")</f>
        <v/>
      </c>
      <c r="N170" t="str">
        <f>ElcO_CapBnd!F293</f>
        <v>FI</v>
      </c>
      <c r="O170" t="str">
        <f>ElcO_CapBnd!G293</f>
        <v>CAP_BND</v>
      </c>
      <c r="P170" t="str">
        <f>ElcO_CapBnd!H293</f>
        <v>EEPP_HFO_thermal</v>
      </c>
      <c r="Q170" s="78" t="s">
        <v>176</v>
      </c>
      <c r="R170" s="68">
        <f t="shared" si="20"/>
        <v>4.6359999999999998E-2</v>
      </c>
      <c r="S170" s="68">
        <f t="shared" si="21"/>
        <v>3.211E-2</v>
      </c>
      <c r="T170" s="68">
        <f t="shared" si="22"/>
        <v>6.4599999999999996E-3</v>
      </c>
      <c r="W170" s="68">
        <f>IFERROR(ElcO_CapBnd!I293/1000,"")</f>
        <v>4.6359999999999998E-2</v>
      </c>
      <c r="X170" s="68">
        <f>IFERROR(ElcO_CapBnd!J293/1000,"")</f>
        <v>3.211E-2</v>
      </c>
      <c r="Y170" s="68">
        <f>IFERROR(ElcO_CapBnd!K293/1000,"")</f>
        <v>6.4599999999999996E-3</v>
      </c>
      <c r="AA170" s="68">
        <f t="shared" si="17"/>
        <v>8.3010000000000014E-2</v>
      </c>
      <c r="AB170" s="68">
        <f t="shared" si="18"/>
        <v>9.7260000000000013E-2</v>
      </c>
      <c r="AC170" s="68">
        <f t="shared" si="19"/>
        <v>0.12291000000000002</v>
      </c>
    </row>
    <row r="171" spans="2:29">
      <c r="B171" t="str">
        <f>ElcO_PASTI!F294</f>
        <v>FI</v>
      </c>
      <c r="C171" t="str">
        <f>ElcO_PASTI!G294</f>
        <v>PASTI</v>
      </c>
      <c r="D171" t="str">
        <f>ElcO_PASTI!H294</f>
        <v>EEPP_biomass_CCGT</v>
      </c>
      <c r="E171" s="78">
        <v>1</v>
      </c>
      <c r="F171" s="68" t="str">
        <f>IFERROR(ElcO_PASTI!I294/1000,"")</f>
        <v/>
      </c>
      <c r="G171" s="68" t="str">
        <f>IFERROR(ElcO_PASTI!J294/1000,"")</f>
        <v/>
      </c>
      <c r="H171" s="68" t="str">
        <f>IFERROR(ElcO_PASTI!K294/1000,"")</f>
        <v/>
      </c>
      <c r="I171" s="68" t="str">
        <f>IFERROR(ElcO_PASTI!L294/1000,"")</f>
        <v/>
      </c>
      <c r="J171" s="68" t="str">
        <f>IFERROR(ElcO_PASTI!M294/1000,"")</f>
        <v/>
      </c>
      <c r="K171" s="68" t="str">
        <f>IFERROR(ElcO_PASTI!N294/1000,"")</f>
        <v/>
      </c>
      <c r="L171" s="68" t="str">
        <f>IFERROR(ElcO_PASTI!O294/1000,"")</f>
        <v/>
      </c>
      <c r="N171" t="str">
        <f>ElcO_CapBnd!F294</f>
        <v>FI</v>
      </c>
      <c r="O171" t="str">
        <f>ElcO_CapBnd!G294</f>
        <v>CAP_BND</v>
      </c>
      <c r="P171" t="str">
        <f>ElcO_CapBnd!H294</f>
        <v>EEPP_biomass_CCGT</v>
      </c>
      <c r="Q171" s="78" t="s">
        <v>176</v>
      </c>
      <c r="R171" s="68" t="str">
        <f t="shared" si="20"/>
        <v/>
      </c>
      <c r="S171" s="68" t="str">
        <f t="shared" si="21"/>
        <v/>
      </c>
      <c r="T171" s="68" t="str">
        <f t="shared" si="22"/>
        <v/>
      </c>
      <c r="W171" s="68">
        <f>IFERROR(ElcO_CapBnd!I294/1000,"")</f>
        <v>0</v>
      </c>
      <c r="X171" s="68">
        <f>IFERROR(ElcO_CapBnd!J294/1000,"")</f>
        <v>0</v>
      </c>
      <c r="Y171" s="68">
        <f>IFERROR(ElcO_CapBnd!K294/1000,"")</f>
        <v>0</v>
      </c>
      <c r="AA171" s="68">
        <f t="shared" si="17"/>
        <v>0</v>
      </c>
      <c r="AB171" s="68">
        <f t="shared" si="18"/>
        <v>0</v>
      </c>
      <c r="AC171" s="68">
        <f t="shared" si="19"/>
        <v>0</v>
      </c>
    </row>
    <row r="172" spans="2:29">
      <c r="B172" t="str">
        <f>ElcO_PASTI!F295</f>
        <v>FI</v>
      </c>
      <c r="C172" t="str">
        <f>ElcO_PASTI!G295</f>
        <v>PASTI</v>
      </c>
      <c r="D172" t="str">
        <f>ElcO_PASTI!H295</f>
        <v>EEPP_biomass_thermal</v>
      </c>
      <c r="E172" s="78">
        <v>1</v>
      </c>
      <c r="F172" s="68">
        <f>IFERROR(ElcO_PASTI!I295/1000,"")</f>
        <v>3.5453250000000006E-2</v>
      </c>
      <c r="G172" s="68">
        <f>IFERROR(ElcO_PASTI!J295/1000,"")</f>
        <v>3.5453250000000006E-2</v>
      </c>
      <c r="H172" s="68">
        <f>IFERROR(ElcO_PASTI!K295/1000,"")</f>
        <v>3.5453250000000006E-2</v>
      </c>
      <c r="I172" s="68">
        <f>IFERROR(ElcO_PASTI!L295/1000,"")</f>
        <v>3.5453250000000006E-2</v>
      </c>
      <c r="J172" s="68">
        <f>IFERROR(ElcO_PASTI!M295/1000,"")</f>
        <v>4.5399999999999996E-2</v>
      </c>
      <c r="K172" s="68" t="str">
        <f>IFERROR(ElcO_PASTI!N295/1000,"")</f>
        <v/>
      </c>
      <c r="L172" s="68" t="str">
        <f>IFERROR(ElcO_PASTI!O295/1000,"")</f>
        <v/>
      </c>
      <c r="N172" t="str">
        <f>ElcO_CapBnd!F295</f>
        <v>FI</v>
      </c>
      <c r="O172" t="str">
        <f>ElcO_CapBnd!G295</f>
        <v>CAP_BND</v>
      </c>
      <c r="P172" t="str">
        <f>ElcO_CapBnd!H295</f>
        <v>EEPP_biomass_thermal</v>
      </c>
      <c r="Q172" s="78" t="s">
        <v>176</v>
      </c>
      <c r="R172" s="68">
        <f t="shared" si="20"/>
        <v>0.17022100000000001</v>
      </c>
      <c r="S172" s="68">
        <f t="shared" si="21"/>
        <v>0.152221</v>
      </c>
      <c r="T172" s="68">
        <f t="shared" si="22"/>
        <v>0.152221</v>
      </c>
      <c r="W172" s="68">
        <f>IFERROR(ElcO_CapBnd!I295/1000,"")</f>
        <v>0.17022100000000001</v>
      </c>
      <c r="X172" s="68">
        <f>IFERROR(ElcO_CapBnd!J295/1000,"")</f>
        <v>0.152221</v>
      </c>
      <c r="Y172" s="68">
        <f>IFERROR(ElcO_CapBnd!K295/1000,"")</f>
        <v>0.152221</v>
      </c>
      <c r="AA172" s="68">
        <f t="shared" si="17"/>
        <v>1.6992000000000007E-2</v>
      </c>
      <c r="AB172" s="68">
        <f t="shared" si="18"/>
        <v>3.4992000000000023E-2</v>
      </c>
      <c r="AC172" s="68">
        <f t="shared" si="19"/>
        <v>3.4992000000000023E-2</v>
      </c>
    </row>
    <row r="173" spans="2:29">
      <c r="B173" t="str">
        <f>ElcO_PASTI!F298</f>
        <v>FI</v>
      </c>
      <c r="C173" t="str">
        <f>ElcO_PASTI!G298</f>
        <v>PASTI</v>
      </c>
      <c r="D173" t="str">
        <f>ElcO_PASTI!H298</f>
        <v>EEPP_windON</v>
      </c>
      <c r="E173" s="78">
        <v>1</v>
      </c>
      <c r="F173" s="68" t="str">
        <f>IFERROR(ElcO_PASTI!I298/1000,"")</f>
        <v/>
      </c>
      <c r="G173" s="68" t="str">
        <f>IFERROR(ElcO_PASTI!J298/1000,"")</f>
        <v/>
      </c>
      <c r="H173" s="68" t="str">
        <f>IFERROR(ElcO_PASTI!K298/1000,"")</f>
        <v/>
      </c>
      <c r="I173" s="68">
        <f>IFERROR(ElcO_PASTI!L298/1000,"")</f>
        <v>3.7999999999999999E-2</v>
      </c>
      <c r="J173" s="68">
        <f>IFERROR(ElcO_PASTI!M298/1000,"")</f>
        <v>0.13333499999999998</v>
      </c>
      <c r="K173" s="68">
        <f>IFERROR(ElcO_PASTI!N298/1000,"")</f>
        <v>0.82475500000000002</v>
      </c>
      <c r="L173" s="68">
        <f>IFERROR(ElcO_PASTI!O298/1000,"")</f>
        <v>1.0278300000000005</v>
      </c>
      <c r="N173" t="str">
        <f>ElcO_CapBnd!F298</f>
        <v>FI</v>
      </c>
      <c r="O173" t="str">
        <f>ElcO_CapBnd!G298</f>
        <v>CAP_BND</v>
      </c>
      <c r="P173" t="str">
        <f>ElcO_CapBnd!H298</f>
        <v>EEPP_windON</v>
      </c>
      <c r="Q173" s="78" t="s">
        <v>176</v>
      </c>
      <c r="R173" s="68" t="str">
        <f t="shared" si="20"/>
        <v/>
      </c>
      <c r="S173" s="68">
        <f t="shared" si="21"/>
        <v>0.97700000000000009</v>
      </c>
      <c r="T173" s="68">
        <f t="shared" si="22"/>
        <v>2.0012800000000004</v>
      </c>
      <c r="W173" s="68">
        <f>IFERROR(ElcO_CapBnd!I298/1000,"")</f>
        <v>0.17100000000000001</v>
      </c>
      <c r="X173" s="68">
        <f>IFERROR(ElcO_CapBnd!J298/1000,"")</f>
        <v>0.97700000000000009</v>
      </c>
      <c r="Y173" s="68">
        <f>IFERROR(ElcO_CapBnd!K298/1000,"")</f>
        <v>2.0012800000000004</v>
      </c>
      <c r="AA173" s="68">
        <f t="shared" si="17"/>
        <v>3.3499999999997421E-4</v>
      </c>
      <c r="AB173" s="68">
        <f t="shared" si="18"/>
        <v>1.908999999999994E-2</v>
      </c>
      <c r="AC173" s="68">
        <f t="shared" si="19"/>
        <v>2.2639999999999993E-2</v>
      </c>
    </row>
    <row r="174" spans="2:29">
      <c r="B174" t="str">
        <f>ElcO_PASTI!F299</f>
        <v>FI</v>
      </c>
      <c r="C174" t="str">
        <f>ElcO_PASTI!G299</f>
        <v>PASTI</v>
      </c>
      <c r="D174" t="str">
        <f>ElcO_PASTI!H299</f>
        <v>EEPP_windOFF</v>
      </c>
      <c r="E174" s="78">
        <v>1</v>
      </c>
      <c r="F174" s="68" t="str">
        <f>IFERROR(ElcO_PASTI!I299/1000,"")</f>
        <v/>
      </c>
      <c r="G174" s="68" t="str">
        <f>IFERROR(ElcO_PASTI!J299/1000,"")</f>
        <v/>
      </c>
      <c r="H174" s="68" t="str">
        <f>IFERROR(ElcO_PASTI!K299/1000,"")</f>
        <v/>
      </c>
      <c r="I174" s="68" t="str">
        <f>IFERROR(ElcO_PASTI!L299/1000,"")</f>
        <v/>
      </c>
      <c r="J174" s="68">
        <f>IFERROR(ElcO_PASTI!M299/1000,"")</f>
        <v>2.63E-2</v>
      </c>
      <c r="K174" s="68">
        <f>IFERROR(ElcO_PASTI!N299/1000,"")</f>
        <v>3.0000000000000001E-3</v>
      </c>
      <c r="L174" s="68">
        <f>IFERROR(ElcO_PASTI!O299/1000,"")</f>
        <v>0.11009999999999999</v>
      </c>
      <c r="N174" t="str">
        <f>ElcO_CapBnd!F299</f>
        <v>FI</v>
      </c>
      <c r="O174" t="str">
        <f>ElcO_CapBnd!G299</f>
        <v>CAP_BND</v>
      </c>
      <c r="P174" t="str">
        <f>ElcO_CapBnd!H299</f>
        <v>EEPP_windOFF</v>
      </c>
      <c r="Q174" s="78" t="s">
        <v>176</v>
      </c>
      <c r="R174" s="68" t="str">
        <f t="shared" si="20"/>
        <v/>
      </c>
      <c r="S174" s="68" t="str">
        <f t="shared" si="21"/>
        <v/>
      </c>
      <c r="T174" s="68">
        <f t="shared" si="22"/>
        <v>0.11839999999999999</v>
      </c>
      <c r="W174" s="68">
        <f>IFERROR(ElcO_CapBnd!I299/1000,"")</f>
        <v>2.63E-2</v>
      </c>
      <c r="X174" s="68">
        <f>IFERROR(ElcO_CapBnd!J299/1000,"")</f>
        <v>2.93E-2</v>
      </c>
      <c r="Y174" s="68">
        <f>IFERROR(ElcO_CapBnd!K299/1000,"")</f>
        <v>0.11839999999999999</v>
      </c>
      <c r="AA174" s="68">
        <f t="shared" si="17"/>
        <v>0</v>
      </c>
      <c r="AB174" s="68">
        <f t="shared" si="18"/>
        <v>0</v>
      </c>
      <c r="AC174" s="68">
        <f t="shared" si="19"/>
        <v>2.1000000000000005E-2</v>
      </c>
    </row>
    <row r="175" spans="2:29">
      <c r="B175" t="str">
        <f>ElcO_PASTI!F300</f>
        <v>FI</v>
      </c>
      <c r="C175" t="str">
        <f>ElcO_PASTI!G300</f>
        <v>PASTI</v>
      </c>
      <c r="D175" t="str">
        <f>ElcO_PASTI!H300</f>
        <v>EEPP_PV</v>
      </c>
      <c r="E175" s="78">
        <v>1</v>
      </c>
      <c r="F175" s="68" t="str">
        <f>IFERROR(ElcO_PASTI!I300/1000,"")</f>
        <v/>
      </c>
      <c r="G175" s="68" t="str">
        <f>IFERROR(ElcO_PASTI!J300/1000,"")</f>
        <v/>
      </c>
      <c r="H175" s="68" t="str">
        <f>IFERROR(ElcO_PASTI!K300/1000,"")</f>
        <v/>
      </c>
      <c r="I175" s="68">
        <f>IFERROR(ElcO_PASTI!L300/1000,"")</f>
        <v>2E-3</v>
      </c>
      <c r="J175" s="68">
        <f>IFERROR(ElcO_PASTI!M300/1000,"")</f>
        <v>5.0000000000000001E-3</v>
      </c>
      <c r="K175" s="68">
        <f>IFERROR(ElcO_PASTI!N300/1000,"")</f>
        <v>7.9999999999999984E-3</v>
      </c>
      <c r="L175" s="68">
        <f>Y175-SUM(I175:K175)</f>
        <v>9.8000000000000004E-2</v>
      </c>
      <c r="N175" t="str">
        <f>ElcO_CapBnd!F300</f>
        <v>FI</v>
      </c>
      <c r="O175" t="str">
        <f>ElcO_CapBnd!G300</f>
        <v>CAP_BND</v>
      </c>
      <c r="P175" t="str">
        <f>ElcO_CapBnd!H300</f>
        <v>EEPP_PV</v>
      </c>
      <c r="Q175" s="78" t="s">
        <v>176</v>
      </c>
      <c r="R175" s="68" t="str">
        <f t="shared" si="20"/>
        <v/>
      </c>
      <c r="S175" s="68" t="str">
        <f t="shared" si="21"/>
        <v/>
      </c>
      <c r="T175" s="68" t="str">
        <f t="shared" si="22"/>
        <v/>
      </c>
      <c r="W175" s="68">
        <f>IFERROR(ElcO_CapBnd!I300/1000,"")</f>
        <v>7.000000000000001E-3</v>
      </c>
      <c r="X175" s="68">
        <f>IFERROR(ElcO_CapBnd!J300/1000,"")</f>
        <v>1.4999999999999999E-2</v>
      </c>
      <c r="Y175" s="68">
        <f>VLOOKUP(N175,'ENTSO-E Stat Factsheet 2018'!$B$2:$Z$37,22,FALSE)/1000</f>
        <v>0.113</v>
      </c>
      <c r="AA175" s="68">
        <f t="shared" si="17"/>
        <v>0</v>
      </c>
      <c r="AB175" s="68">
        <f t="shared" si="18"/>
        <v>0</v>
      </c>
      <c r="AC175" s="68">
        <f t="shared" si="19"/>
        <v>0</v>
      </c>
    </row>
    <row r="176" spans="2:29">
      <c r="B176" t="str">
        <f>ElcO_PASTI!F301</f>
        <v>FI</v>
      </c>
      <c r="C176" t="str">
        <f>ElcO_PASTI!G301</f>
        <v>PASTI</v>
      </c>
      <c r="D176" t="str">
        <f>ElcO_PASTI!H301</f>
        <v>EEPP_CSP</v>
      </c>
      <c r="E176" s="78">
        <v>1</v>
      </c>
      <c r="F176" s="68" t="str">
        <f>IFERROR(ElcO_PASTI!I301/1000,"")</f>
        <v/>
      </c>
      <c r="G176" s="68" t="str">
        <f>IFERROR(ElcO_PASTI!J301/1000,"")</f>
        <v/>
      </c>
      <c r="H176" s="68" t="str">
        <f>IFERROR(ElcO_PASTI!K301/1000,"")</f>
        <v/>
      </c>
      <c r="I176" s="68" t="str">
        <f>IFERROR(ElcO_PASTI!L301/1000,"")</f>
        <v/>
      </c>
      <c r="J176" s="68" t="str">
        <f>IFERROR(ElcO_PASTI!M301/1000,"")</f>
        <v/>
      </c>
      <c r="K176" s="68" t="str">
        <f>IFERROR(ElcO_PASTI!N301/1000,"")</f>
        <v/>
      </c>
      <c r="L176" s="68" t="str">
        <f>IFERROR(ElcO_PASTI!O301/1000,"")</f>
        <v/>
      </c>
      <c r="N176" t="str">
        <f>ElcO_CapBnd!F301</f>
        <v>FI</v>
      </c>
      <c r="O176" t="str">
        <f>ElcO_CapBnd!G301</f>
        <v>CAP_BND</v>
      </c>
      <c r="P176" t="str">
        <f>ElcO_CapBnd!H301</f>
        <v>EEPP_CSP</v>
      </c>
      <c r="Q176" s="78" t="s">
        <v>176</v>
      </c>
      <c r="R176" s="68" t="str">
        <f t="shared" si="20"/>
        <v/>
      </c>
      <c r="S176" s="68" t="str">
        <f t="shared" si="21"/>
        <v/>
      </c>
      <c r="T176" s="68" t="str">
        <f t="shared" si="22"/>
        <v/>
      </c>
      <c r="W176" s="68">
        <f>IFERROR(ElcO_CapBnd!I301/1000,"")</f>
        <v>0</v>
      </c>
      <c r="X176" s="68">
        <f>IFERROR(ElcO_CapBnd!J301/1000,"")</f>
        <v>0</v>
      </c>
      <c r="Y176" s="68">
        <f>IFERROR(ElcO_CapBnd!K301/1000,"")</f>
        <v>0</v>
      </c>
      <c r="AA176" s="68">
        <f t="shared" si="17"/>
        <v>0</v>
      </c>
      <c r="AB176" s="68">
        <f t="shared" si="18"/>
        <v>0</v>
      </c>
      <c r="AC176" s="68">
        <f t="shared" si="19"/>
        <v>0</v>
      </c>
    </row>
    <row r="177" spans="2:29">
      <c r="B177" t="str">
        <f>ElcO_PASTI!F302</f>
        <v>FI</v>
      </c>
      <c r="C177" t="str">
        <f>ElcO_PASTI!G302</f>
        <v>PASTI</v>
      </c>
      <c r="D177" t="str">
        <f>ElcO_PASTI!H302</f>
        <v>EEPP_geothermal</v>
      </c>
      <c r="E177" s="78">
        <v>1</v>
      </c>
      <c r="F177" s="68" t="str">
        <f>IFERROR(ElcO_PASTI!I302/1000,"")</f>
        <v/>
      </c>
      <c r="G177" s="68" t="str">
        <f>IFERROR(ElcO_PASTI!J302/1000,"")</f>
        <v/>
      </c>
      <c r="H177" s="68" t="str">
        <f>IFERROR(ElcO_PASTI!K302/1000,"")</f>
        <v/>
      </c>
      <c r="I177" s="68" t="str">
        <f>IFERROR(ElcO_PASTI!L302/1000,"")</f>
        <v/>
      </c>
      <c r="J177" s="68" t="str">
        <f>IFERROR(ElcO_PASTI!M302/1000,"")</f>
        <v/>
      </c>
      <c r="K177" s="68" t="str">
        <f>IFERROR(ElcO_PASTI!N302/1000,"")</f>
        <v/>
      </c>
      <c r="L177" s="68" t="str">
        <f>IFERROR(ElcO_PASTI!O302/1000,"")</f>
        <v/>
      </c>
      <c r="N177" t="str">
        <f>ElcO_CapBnd!F302</f>
        <v>FI</v>
      </c>
      <c r="O177" t="str">
        <f>ElcO_CapBnd!G302</f>
        <v>CAP_BND</v>
      </c>
      <c r="P177" t="str">
        <f>ElcO_CapBnd!H302</f>
        <v>EEPP_geothermal</v>
      </c>
      <c r="Q177" s="78" t="s">
        <v>176</v>
      </c>
      <c r="R177" s="68" t="str">
        <f t="shared" si="20"/>
        <v/>
      </c>
      <c r="S177" s="68" t="str">
        <f t="shared" si="21"/>
        <v/>
      </c>
      <c r="T177" s="68" t="str">
        <f t="shared" si="22"/>
        <v/>
      </c>
      <c r="W177" s="68">
        <f>IFERROR(ElcO_CapBnd!I302/1000,"")</f>
        <v>0</v>
      </c>
      <c r="X177" s="68">
        <f>IFERROR(ElcO_CapBnd!J302/1000,"")</f>
        <v>0</v>
      </c>
      <c r="Y177" s="68">
        <f>IFERROR(ElcO_CapBnd!K302/1000,"")</f>
        <v>0</v>
      </c>
      <c r="AA177" s="68">
        <f t="shared" si="17"/>
        <v>0</v>
      </c>
      <c r="AB177" s="68">
        <f t="shared" si="18"/>
        <v>0</v>
      </c>
      <c r="AC177" s="68">
        <f t="shared" si="19"/>
        <v>0</v>
      </c>
    </row>
    <row r="178" spans="2:29">
      <c r="B178" t="str">
        <f>ElcO_PASTI!F303</f>
        <v>FI</v>
      </c>
      <c r="C178" t="str">
        <f>ElcO_PASTI!G303</f>
        <v>PASTI</v>
      </c>
      <c r="D178" t="str">
        <f>ElcO_PASTI!H303</f>
        <v>EEPP_OCE</v>
      </c>
      <c r="E178" s="78">
        <v>1</v>
      </c>
      <c r="F178" s="68" t="str">
        <f>IFERROR(ElcO_PASTI!I303/1000,"")</f>
        <v/>
      </c>
      <c r="G178" s="68" t="str">
        <f>IFERROR(ElcO_PASTI!J303/1000,"")</f>
        <v/>
      </c>
      <c r="H178" s="68" t="str">
        <f>IFERROR(ElcO_PASTI!K303/1000,"")</f>
        <v/>
      </c>
      <c r="I178" s="68" t="str">
        <f>IFERROR(ElcO_PASTI!L303/1000,"")</f>
        <v/>
      </c>
      <c r="J178" s="68" t="str">
        <f>IFERROR(ElcO_PASTI!M303/1000,"")</f>
        <v/>
      </c>
      <c r="K178" s="68" t="str">
        <f>IFERROR(ElcO_PASTI!N303/1000,"")</f>
        <v/>
      </c>
      <c r="L178" s="68" t="str">
        <f>IFERROR(ElcO_PASTI!O303/1000,"")</f>
        <v/>
      </c>
      <c r="N178" t="str">
        <f>ElcO_CapBnd!F303</f>
        <v>FI</v>
      </c>
      <c r="O178" t="str">
        <f>ElcO_CapBnd!G303</f>
        <v>CAP_BND</v>
      </c>
      <c r="P178" t="str">
        <f>ElcO_CapBnd!H303</f>
        <v>EEPP_OCE</v>
      </c>
      <c r="Q178" s="78" t="s">
        <v>176</v>
      </c>
      <c r="R178" s="68" t="str">
        <f t="shared" si="20"/>
        <v/>
      </c>
      <c r="S178" s="68" t="str">
        <f t="shared" si="21"/>
        <v/>
      </c>
      <c r="T178" s="68" t="str">
        <f t="shared" si="22"/>
        <v/>
      </c>
      <c r="W178" s="68">
        <f>IFERROR(ElcO_CapBnd!I303/1000,"")</f>
        <v>0</v>
      </c>
      <c r="X178" s="68">
        <f>IFERROR(ElcO_CapBnd!J303/1000,"")</f>
        <v>0</v>
      </c>
      <c r="Y178" s="68">
        <f>IFERROR(ElcO_CapBnd!K303/1000,"")</f>
        <v>0</v>
      </c>
      <c r="AA178" s="68">
        <f t="shared" si="17"/>
        <v>0</v>
      </c>
      <c r="AB178" s="68">
        <f t="shared" si="18"/>
        <v>0</v>
      </c>
      <c r="AC178" s="68">
        <f t="shared" si="19"/>
        <v>0</v>
      </c>
    </row>
    <row r="179" spans="2:29">
      <c r="B179" t="str">
        <f>ElcO_PASTI!F304</f>
        <v>FR</v>
      </c>
      <c r="C179" t="str">
        <f>ElcO_PASTI!G304</f>
        <v>PASTI</v>
      </c>
      <c r="D179" t="str">
        <f>ElcO_PASTI!H304</f>
        <v>EEPP_coal_CCGT</v>
      </c>
      <c r="E179" s="78">
        <v>1</v>
      </c>
      <c r="F179" s="68" t="str">
        <f>IFERROR(ElcO_PASTI!I304/1000,"")</f>
        <v/>
      </c>
      <c r="G179" s="68" t="str">
        <f>IFERROR(ElcO_PASTI!J304/1000,"")</f>
        <v/>
      </c>
      <c r="H179" s="68" t="str">
        <f>IFERROR(ElcO_PASTI!K304/1000,"")</f>
        <v/>
      </c>
      <c r="I179" s="68" t="str">
        <f>IFERROR(ElcO_PASTI!L304/1000,"")</f>
        <v/>
      </c>
      <c r="J179" s="68" t="str">
        <f>IFERROR(ElcO_PASTI!M304/1000,"")</f>
        <v/>
      </c>
      <c r="K179" s="68" t="str">
        <f>IFERROR(ElcO_PASTI!N304/1000,"")</f>
        <v/>
      </c>
      <c r="L179" s="68" t="str">
        <f>IFERROR(ElcO_PASTI!O304/1000,"")</f>
        <v/>
      </c>
      <c r="N179" t="str">
        <f>ElcO_CapBnd!F304</f>
        <v>FR</v>
      </c>
      <c r="O179" t="str">
        <f>ElcO_CapBnd!G304</f>
        <v>CAP_BND</v>
      </c>
      <c r="P179" t="str">
        <f>ElcO_CapBnd!H304</f>
        <v>EEPP_coal_CCGT</v>
      </c>
      <c r="Q179" s="78" t="s">
        <v>176</v>
      </c>
      <c r="R179" s="68" t="str">
        <f t="shared" si="20"/>
        <v/>
      </c>
      <c r="S179" s="68" t="str">
        <f t="shared" si="21"/>
        <v/>
      </c>
      <c r="T179" s="68" t="str">
        <f t="shared" si="22"/>
        <v/>
      </c>
      <c r="W179" s="68">
        <f>IFERROR(ElcO_CapBnd!I304/1000,"")</f>
        <v>0</v>
      </c>
      <c r="X179" s="68">
        <f>IFERROR(ElcO_CapBnd!J304/1000,"")</f>
        <v>0</v>
      </c>
      <c r="Y179" s="68">
        <f>IFERROR(ElcO_CapBnd!K304/1000,"")</f>
        <v>0</v>
      </c>
      <c r="AA179" s="68">
        <f t="shared" si="17"/>
        <v>0</v>
      </c>
      <c r="AB179" s="68">
        <f t="shared" si="18"/>
        <v>0</v>
      </c>
      <c r="AC179" s="68">
        <f t="shared" si="19"/>
        <v>0</v>
      </c>
    </row>
    <row r="180" spans="2:29">
      <c r="B180" t="str">
        <f>ElcO_PASTI!F305</f>
        <v>FR</v>
      </c>
      <c r="C180" t="str">
        <f>ElcO_PASTI!G305</f>
        <v>PASTI</v>
      </c>
      <c r="D180" t="str">
        <f>ElcO_PASTI!H305</f>
        <v>EEPP_coal_thermal</v>
      </c>
      <c r="E180" s="78">
        <v>1</v>
      </c>
      <c r="F180" s="68">
        <f>IFERROR(ElcO_PASTI!I305/1000,"")</f>
        <v>2.6335750000000004</v>
      </c>
      <c r="G180" s="68">
        <f>IFERROR(ElcO_PASTI!J305/1000,"")</f>
        <v>2.6335750000000004</v>
      </c>
      <c r="H180" s="68">
        <f>IFERROR(ElcO_PASTI!K305/1000,"")</f>
        <v>2.6335750000000004</v>
      </c>
      <c r="I180" s="68">
        <f>IFERROR(ElcO_PASTI!L305/1000,"")</f>
        <v>2.6335750000000004</v>
      </c>
      <c r="J180" s="68" t="str">
        <f>IFERROR(ElcO_PASTI!M305/1000,"")</f>
        <v/>
      </c>
      <c r="K180" s="68" t="str">
        <f>IFERROR(ElcO_PASTI!N305/1000,"")</f>
        <v/>
      </c>
      <c r="L180" s="68" t="str">
        <f>IFERROR(ElcO_PASTI!O305/1000,"")</f>
        <v/>
      </c>
      <c r="N180" t="str">
        <f>ElcO_CapBnd!F305</f>
        <v>FR</v>
      </c>
      <c r="O180" t="str">
        <f>ElcO_CapBnd!G305</f>
        <v>CAP_BND</v>
      </c>
      <c r="P180" t="str">
        <f>ElcO_CapBnd!H305</f>
        <v>EEPP_coal_thermal</v>
      </c>
      <c r="Q180" s="78" t="s">
        <v>176</v>
      </c>
      <c r="R180" s="68">
        <f t="shared" si="20"/>
        <v>8.1449999999999996</v>
      </c>
      <c r="S180" s="68">
        <f t="shared" si="21"/>
        <v>4.2868000000000004</v>
      </c>
      <c r="T180" s="68">
        <f t="shared" si="22"/>
        <v>3.7776999999999998</v>
      </c>
      <c r="W180" s="68">
        <f>IFERROR(ElcO_CapBnd!I305/1000,"")</f>
        <v>8.1449999999999996</v>
      </c>
      <c r="X180" s="68">
        <f>IFERROR(ElcO_CapBnd!J305/1000,"")</f>
        <v>4.2868000000000004</v>
      </c>
      <c r="Y180" s="68">
        <f>IFERROR(ElcO_CapBnd!K305/1000,"")</f>
        <v>3.7776999999999998</v>
      </c>
      <c r="AA180" s="68">
        <f t="shared" si="17"/>
        <v>2.3893000000000022</v>
      </c>
      <c r="AB180" s="68">
        <f t="shared" si="18"/>
        <v>6.2475000000000014</v>
      </c>
      <c r="AC180" s="68">
        <f t="shared" si="19"/>
        <v>6.7566000000000024</v>
      </c>
    </row>
    <row r="181" spans="2:29">
      <c r="B181" t="str">
        <f>ElcO_PASTI!F309</f>
        <v>FR</v>
      </c>
      <c r="C181" t="str">
        <f>ElcO_PASTI!G309</f>
        <v>PASTI</v>
      </c>
      <c r="D181" t="str">
        <f>ElcO_PASTI!H309</f>
        <v>EEPP_lignite_thermal</v>
      </c>
      <c r="E181" s="78">
        <v>1</v>
      </c>
      <c r="F181" s="68" t="str">
        <f>IFERROR(ElcO_PASTI!I309/1000,"")</f>
        <v/>
      </c>
      <c r="G181" s="68" t="str">
        <f>IFERROR(ElcO_PASTI!J309/1000,"")</f>
        <v/>
      </c>
      <c r="H181" s="68" t="str">
        <f>IFERROR(ElcO_PASTI!K309/1000,"")</f>
        <v/>
      </c>
      <c r="I181" s="68" t="str">
        <f>IFERROR(ElcO_PASTI!L309/1000,"")</f>
        <v/>
      </c>
      <c r="J181" s="68" t="str">
        <f>IFERROR(ElcO_PASTI!M309/1000,"")</f>
        <v/>
      </c>
      <c r="K181" s="68" t="str">
        <f>IFERROR(ElcO_PASTI!N309/1000,"")</f>
        <v/>
      </c>
      <c r="L181" s="68" t="str">
        <f>IFERROR(ElcO_PASTI!O309/1000,"")</f>
        <v/>
      </c>
      <c r="N181" t="str">
        <f>ElcO_CapBnd!F309</f>
        <v>FR</v>
      </c>
      <c r="O181" t="str">
        <f>ElcO_CapBnd!G309</f>
        <v>CAP_BND</v>
      </c>
      <c r="P181" t="str">
        <f>ElcO_CapBnd!H309</f>
        <v>EEPP_lignite_thermal</v>
      </c>
      <c r="Q181" s="78" t="s">
        <v>176</v>
      </c>
      <c r="R181" s="68" t="str">
        <f t="shared" si="20"/>
        <v/>
      </c>
      <c r="S181" s="68" t="str">
        <f t="shared" si="21"/>
        <v/>
      </c>
      <c r="T181" s="68" t="str">
        <f t="shared" si="22"/>
        <v/>
      </c>
      <c r="W181" s="68">
        <f>IFERROR(ElcO_CapBnd!I309/1000,"")</f>
        <v>0</v>
      </c>
      <c r="X181" s="68">
        <f>IFERROR(ElcO_CapBnd!J309/1000,"")</f>
        <v>0</v>
      </c>
      <c r="Y181" s="68">
        <f>IFERROR(ElcO_CapBnd!K309/1000,"")</f>
        <v>0</v>
      </c>
      <c r="AA181" s="68">
        <f t="shared" si="17"/>
        <v>0</v>
      </c>
      <c r="AB181" s="68">
        <f t="shared" si="18"/>
        <v>0</v>
      </c>
      <c r="AC181" s="68">
        <f t="shared" si="19"/>
        <v>0</v>
      </c>
    </row>
    <row r="182" spans="2:29">
      <c r="B182" t="str">
        <f>ElcO_PASTI!F313</f>
        <v>FR</v>
      </c>
      <c r="C182" t="str">
        <f>ElcO_PASTI!G313</f>
        <v>PASTI</v>
      </c>
      <c r="D182" t="str">
        <f>ElcO_PASTI!H313</f>
        <v>EEPP_naturalgas_CCGT</v>
      </c>
      <c r="E182" s="78">
        <v>1</v>
      </c>
      <c r="F182" s="68">
        <f>IFERROR(ElcO_PASTI!I313/1000,"")</f>
        <v>2.8000000000000001E-2</v>
      </c>
      <c r="G182" s="68">
        <f>IFERROR(ElcO_PASTI!J313/1000,"")</f>
        <v>2.8000000000000001E-2</v>
      </c>
      <c r="H182" s="68">
        <f>IFERROR(ElcO_PASTI!K313/1000,"")</f>
        <v>2.8000000000000001E-2</v>
      </c>
      <c r="I182" s="68">
        <f>IFERROR(ElcO_PASTI!L313/1000,"")</f>
        <v>2.8000000000000001E-2</v>
      </c>
      <c r="J182" s="68">
        <f>IFERROR(ElcO_PASTI!M313/1000,"")</f>
        <v>4.2273000000000005</v>
      </c>
      <c r="K182" s="68">
        <f>IFERROR(ElcO_PASTI!N313/1000,"")</f>
        <v>1.6168</v>
      </c>
      <c r="L182" s="68" t="str">
        <f>IFERROR(ElcO_PASTI!O313/1000,"")</f>
        <v/>
      </c>
      <c r="N182" t="str">
        <f>ElcO_CapBnd!F313</f>
        <v>FR</v>
      </c>
      <c r="O182" t="str">
        <f>ElcO_CapBnd!G313</f>
        <v>CAP_BND</v>
      </c>
      <c r="P182" t="str">
        <f>ElcO_CapBnd!H313</f>
        <v>EEPP_naturalgas_CCGT</v>
      </c>
      <c r="Q182" s="78" t="s">
        <v>176</v>
      </c>
      <c r="R182" s="68" t="str">
        <f t="shared" si="20"/>
        <v/>
      </c>
      <c r="S182" s="68" t="str">
        <f t="shared" si="21"/>
        <v/>
      </c>
      <c r="T182" s="68" t="str">
        <f t="shared" si="22"/>
        <v/>
      </c>
      <c r="W182" s="68">
        <f>IFERROR(ElcO_CapBnd!I313/1000,"")</f>
        <v>4.3393000000000006</v>
      </c>
      <c r="X182" s="68">
        <f>IFERROR(ElcO_CapBnd!J313/1000,"")</f>
        <v>5.9561000000000002</v>
      </c>
      <c r="Y182" s="68">
        <f>IFERROR(ElcO_CapBnd!K313/1000,"")</f>
        <v>5.9561000000000002</v>
      </c>
      <c r="AA182" s="68">
        <f t="shared" si="17"/>
        <v>0</v>
      </c>
      <c r="AB182" s="68">
        <f t="shared" si="18"/>
        <v>0</v>
      </c>
      <c r="AC182" s="68">
        <f t="shared" si="19"/>
        <v>0</v>
      </c>
    </row>
    <row r="183" spans="2:29">
      <c r="B183" t="str">
        <f>ElcO_PASTI!F314</f>
        <v>FR</v>
      </c>
      <c r="C183" t="str">
        <f>ElcO_PASTI!G314</f>
        <v>PASTI</v>
      </c>
      <c r="D183" t="str">
        <f>ElcO_PASTI!H314</f>
        <v>EEPP_naturalgas_OCGT</v>
      </c>
      <c r="E183" s="78">
        <v>1</v>
      </c>
      <c r="F183" s="68">
        <f>IFERROR(ElcO_PASTI!I314/1000,"")</f>
        <v>7.4830000000000008E-2</v>
      </c>
      <c r="G183" s="68">
        <f>IFERROR(ElcO_PASTI!J314/1000,"")</f>
        <v>7.4830000000000008E-2</v>
      </c>
      <c r="H183" s="68">
        <f>IFERROR(ElcO_PASTI!K314/1000,"")</f>
        <v>7.4830000000000008E-2</v>
      </c>
      <c r="I183" s="68">
        <f>IFERROR(ElcO_PASTI!L314/1000,"")</f>
        <v>7.4830000000000008E-2</v>
      </c>
      <c r="J183" s="68">
        <f>IFERROR(ElcO_PASTI!M314/1000,"")</f>
        <v>0.41282999999999997</v>
      </c>
      <c r="K183" s="68" t="str">
        <f>IFERROR(ElcO_PASTI!N314/1000,"")</f>
        <v/>
      </c>
      <c r="L183" s="68">
        <f>IFERROR(ElcO_PASTI!O314/1000,"")</f>
        <v>3.15E-3</v>
      </c>
      <c r="N183" t="str">
        <f>ElcO_CapBnd!F314</f>
        <v>FR</v>
      </c>
      <c r="O183" t="str">
        <f>ElcO_CapBnd!G314</f>
        <v>CAP_BND</v>
      </c>
      <c r="P183" t="str">
        <f>ElcO_CapBnd!H314</f>
        <v>EEPP_naturalgas_OCGT</v>
      </c>
      <c r="Q183" s="78" t="s">
        <v>176</v>
      </c>
      <c r="R183" s="68">
        <f t="shared" si="20"/>
        <v>0.50252999999999992</v>
      </c>
      <c r="S183" s="68">
        <f t="shared" si="21"/>
        <v>0.45852999999999999</v>
      </c>
      <c r="T183" s="68">
        <f t="shared" si="22"/>
        <v>0.43337999999999999</v>
      </c>
      <c r="W183" s="68">
        <f>IFERROR(ElcO_CapBnd!I314/1000,"")</f>
        <v>0.50252999999999992</v>
      </c>
      <c r="X183" s="68">
        <f>IFERROR(ElcO_CapBnd!J314/1000,"")</f>
        <v>0.45852999999999999</v>
      </c>
      <c r="Y183" s="68">
        <f>IFERROR(ElcO_CapBnd!K314/1000,"")</f>
        <v>0.43337999999999999</v>
      </c>
      <c r="AA183" s="68">
        <f t="shared" si="17"/>
        <v>0.20962000000000014</v>
      </c>
      <c r="AB183" s="68">
        <f t="shared" si="18"/>
        <v>0.25362000000000007</v>
      </c>
      <c r="AC183" s="68">
        <f t="shared" si="19"/>
        <v>0.28192000000000006</v>
      </c>
    </row>
    <row r="184" spans="2:29">
      <c r="B184" t="str">
        <f>ElcO_PASTI!F315</f>
        <v>FR</v>
      </c>
      <c r="C184" t="str">
        <f>ElcO_PASTI!G315</f>
        <v>PASTI</v>
      </c>
      <c r="D184" t="str">
        <f>ElcO_PASTI!H315</f>
        <v>EEPP_naturalgas_thermal</v>
      </c>
      <c r="E184" s="78">
        <v>1</v>
      </c>
      <c r="F184" s="68">
        <f>IFERROR(ElcO_PASTI!I315/1000,"")</f>
        <v>0.21378749999999999</v>
      </c>
      <c r="G184" s="68">
        <f>IFERROR(ElcO_PASTI!J315/1000,"")</f>
        <v>0.21378749999999999</v>
      </c>
      <c r="H184" s="68">
        <f>IFERROR(ElcO_PASTI!K315/1000,"")</f>
        <v>0.21378749999999999</v>
      </c>
      <c r="I184" s="68">
        <f>IFERROR(ElcO_PASTI!L315/1000,"")</f>
        <v>0.21378749999999999</v>
      </c>
      <c r="J184" s="68" t="str">
        <f>IFERROR(ElcO_PASTI!M315/1000,"")</f>
        <v/>
      </c>
      <c r="K184" s="68">
        <f>IFERROR(ElcO_PASTI!N315/1000,"")</f>
        <v>3.7800000000000014E-2</v>
      </c>
      <c r="L184" s="68" t="str">
        <f>IFERROR(ElcO_PASTI!O315/1000,"")</f>
        <v/>
      </c>
      <c r="N184" t="str">
        <f>ElcO_CapBnd!F315</f>
        <v>FR</v>
      </c>
      <c r="O184" t="str">
        <f>ElcO_CapBnd!G315</f>
        <v>CAP_BND</v>
      </c>
      <c r="P184" t="str">
        <f>ElcO_CapBnd!H315</f>
        <v>EEPP_naturalgas_thermal</v>
      </c>
      <c r="Q184" s="78" t="s">
        <v>176</v>
      </c>
      <c r="R184" s="68">
        <f t="shared" si="20"/>
        <v>0.63354999999999995</v>
      </c>
      <c r="S184" s="68">
        <f t="shared" si="21"/>
        <v>0.52264999999999995</v>
      </c>
      <c r="T184" s="68">
        <f t="shared" si="22"/>
        <v>0.51464999999999994</v>
      </c>
      <c r="W184" s="68">
        <f>IFERROR(ElcO_CapBnd!I315/1000,"")</f>
        <v>0.63354999999999995</v>
      </c>
      <c r="X184" s="68">
        <f>IFERROR(ElcO_CapBnd!J315/1000,"")</f>
        <v>0.52264999999999995</v>
      </c>
      <c r="Y184" s="68">
        <f>IFERROR(ElcO_CapBnd!K315/1000,"")</f>
        <v>0.51464999999999994</v>
      </c>
      <c r="AA184" s="68">
        <f t="shared" si="17"/>
        <v>0.22160000000000002</v>
      </c>
      <c r="AB184" s="68">
        <f t="shared" si="18"/>
        <v>0.37030000000000007</v>
      </c>
      <c r="AC184" s="68">
        <f t="shared" si="19"/>
        <v>0.37830000000000008</v>
      </c>
    </row>
    <row r="185" spans="2:29">
      <c r="B185" t="str">
        <f>ElcO_PASTI!F319</f>
        <v>FR</v>
      </c>
      <c r="C185" t="str">
        <f>ElcO_PASTI!G319</f>
        <v>PASTI</v>
      </c>
      <c r="D185" t="str">
        <f>ElcO_PASTI!H319</f>
        <v>EEPP_LFO_thermal</v>
      </c>
      <c r="E185" s="78">
        <v>1</v>
      </c>
      <c r="F185" s="68">
        <f>IFERROR(ElcO_PASTI!I319/1000,"")</f>
        <v>0.396125</v>
      </c>
      <c r="G185" s="68">
        <f>IFERROR(ElcO_PASTI!J319/1000,"")</f>
        <v>0.396125</v>
      </c>
      <c r="H185" s="68">
        <f>IFERROR(ElcO_PASTI!K319/1000,"")</f>
        <v>0.396125</v>
      </c>
      <c r="I185" s="68">
        <f>IFERROR(ElcO_PASTI!L319/1000,"")</f>
        <v>0.396125</v>
      </c>
      <c r="J185" s="68">
        <f>IFERROR(ElcO_PASTI!M319/1000,"")</f>
        <v>0.66037000000000001</v>
      </c>
      <c r="K185" s="68">
        <f>IFERROR(ElcO_PASTI!N319/1000,"")</f>
        <v>0.12180000000000001</v>
      </c>
      <c r="L185" s="68" t="str">
        <f>IFERROR(ElcO_PASTI!O319/1000,"")</f>
        <v/>
      </c>
      <c r="N185" t="str">
        <f>ElcO_CapBnd!F319</f>
        <v>FR</v>
      </c>
      <c r="O185" t="str">
        <f>ElcO_CapBnd!G319</f>
        <v>CAP_BND</v>
      </c>
      <c r="P185" t="str">
        <f>ElcO_CapBnd!H319</f>
        <v>EEPP_LFO_thermal</v>
      </c>
      <c r="Q185" s="78" t="s">
        <v>176</v>
      </c>
      <c r="R185" s="68">
        <f t="shared" si="20"/>
        <v>1.9628699999999999</v>
      </c>
      <c r="S185" s="68">
        <f t="shared" si="21"/>
        <v>1.91957</v>
      </c>
      <c r="T185" s="68">
        <f t="shared" si="22"/>
        <v>1.67517</v>
      </c>
      <c r="W185" s="68">
        <f>IFERROR(ElcO_CapBnd!I319/1000,"")</f>
        <v>1.9628699999999999</v>
      </c>
      <c r="X185" s="68">
        <f>IFERROR(ElcO_CapBnd!J319/1000,"")</f>
        <v>1.91957</v>
      </c>
      <c r="Y185" s="68">
        <f>IFERROR(ElcO_CapBnd!K319/1000,"")</f>
        <v>1.67517</v>
      </c>
      <c r="AA185" s="68">
        <f t="shared" si="17"/>
        <v>0.28200000000000025</v>
      </c>
      <c r="AB185" s="68">
        <f t="shared" si="18"/>
        <v>0.44710000000000005</v>
      </c>
      <c r="AC185" s="68">
        <f t="shared" si="19"/>
        <v>0.6915</v>
      </c>
    </row>
    <row r="186" spans="2:29">
      <c r="B186" t="str">
        <f>ElcO_PASTI!F320</f>
        <v>FR</v>
      </c>
      <c r="C186" t="str">
        <f>ElcO_PASTI!G320</f>
        <v>PASTI</v>
      </c>
      <c r="D186" t="str">
        <f>ElcO_PASTI!H320</f>
        <v>EEPP_HFO_thermal</v>
      </c>
      <c r="E186" s="78">
        <v>1</v>
      </c>
      <c r="F186" s="68">
        <f>IFERROR(ElcO_PASTI!I320/1000,"")</f>
        <v>2.0770500000000003</v>
      </c>
      <c r="G186" s="68">
        <f>IFERROR(ElcO_PASTI!J320/1000,"")</f>
        <v>2.0770500000000003</v>
      </c>
      <c r="H186" s="68">
        <f>IFERROR(ElcO_PASTI!K320/1000,"")</f>
        <v>2.0770500000000003</v>
      </c>
      <c r="I186" s="68">
        <f>IFERROR(ElcO_PASTI!L320/1000,"")</f>
        <v>2.0770500000000003</v>
      </c>
      <c r="J186" s="68" t="str">
        <f>IFERROR(ElcO_PASTI!M320/1000,"")</f>
        <v/>
      </c>
      <c r="K186" s="68" t="str">
        <f>IFERROR(ElcO_PASTI!N320/1000,"")</f>
        <v/>
      </c>
      <c r="L186" s="68" t="str">
        <f>IFERROR(ElcO_PASTI!O320/1000,"")</f>
        <v/>
      </c>
      <c r="N186" t="str">
        <f>ElcO_CapBnd!F320</f>
        <v>FR</v>
      </c>
      <c r="O186" t="str">
        <f>ElcO_CapBnd!G320</f>
        <v>CAP_BND</v>
      </c>
      <c r="P186" t="str">
        <f>ElcO_CapBnd!H320</f>
        <v>EEPP_HFO_thermal</v>
      </c>
      <c r="Q186" s="78" t="s">
        <v>176</v>
      </c>
      <c r="R186" s="68">
        <f t="shared" si="20"/>
        <v>7.7796000000000003</v>
      </c>
      <c r="S186" s="68">
        <f t="shared" si="21"/>
        <v>5.9386000000000001</v>
      </c>
      <c r="T186" s="68">
        <f t="shared" si="22"/>
        <v>4.5495000000000001</v>
      </c>
      <c r="W186" s="68">
        <f>IFERROR(ElcO_CapBnd!I320/1000,"")</f>
        <v>7.7796000000000003</v>
      </c>
      <c r="X186" s="68">
        <f>IFERROR(ElcO_CapBnd!J320/1000,"")</f>
        <v>5.9386000000000001</v>
      </c>
      <c r="Y186" s="68">
        <f>IFERROR(ElcO_CapBnd!K320/1000,"")</f>
        <v>4.5495000000000001</v>
      </c>
      <c r="AA186" s="68">
        <f t="shared" si="17"/>
        <v>0.52860000000000085</v>
      </c>
      <c r="AB186" s="68">
        <f t="shared" si="18"/>
        <v>2.369600000000001</v>
      </c>
      <c r="AC186" s="68">
        <f t="shared" si="19"/>
        <v>3.758700000000001</v>
      </c>
    </row>
    <row r="187" spans="2:29">
      <c r="B187" t="str">
        <f>ElcO_PASTI!F321</f>
        <v>FR</v>
      </c>
      <c r="C187" t="str">
        <f>ElcO_PASTI!G321</f>
        <v>PASTI</v>
      </c>
      <c r="D187" t="str">
        <f>ElcO_PASTI!H321</f>
        <v>EEPP_biomass_CCGT</v>
      </c>
      <c r="E187" s="78">
        <v>1</v>
      </c>
      <c r="F187" s="68" t="str">
        <f>IFERROR(ElcO_PASTI!I321/1000,"")</f>
        <v/>
      </c>
      <c r="G187" s="68" t="str">
        <f>IFERROR(ElcO_PASTI!J321/1000,"")</f>
        <v/>
      </c>
      <c r="H187" s="68" t="str">
        <f>IFERROR(ElcO_PASTI!K321/1000,"")</f>
        <v/>
      </c>
      <c r="I187" s="68" t="str">
        <f>IFERROR(ElcO_PASTI!L321/1000,"")</f>
        <v/>
      </c>
      <c r="J187" s="68" t="str">
        <f>IFERROR(ElcO_PASTI!M321/1000,"")</f>
        <v/>
      </c>
      <c r="K187" s="68" t="str">
        <f>IFERROR(ElcO_PASTI!N321/1000,"")</f>
        <v/>
      </c>
      <c r="L187" s="68" t="str">
        <f>IFERROR(ElcO_PASTI!O321/1000,"")</f>
        <v/>
      </c>
      <c r="N187" t="str">
        <f>ElcO_CapBnd!F321</f>
        <v>FR</v>
      </c>
      <c r="O187" t="str">
        <f>ElcO_CapBnd!G321</f>
        <v>CAP_BND</v>
      </c>
      <c r="P187" t="str">
        <f>ElcO_CapBnd!H321</f>
        <v>EEPP_biomass_CCGT</v>
      </c>
      <c r="Q187" s="78" t="s">
        <v>176</v>
      </c>
      <c r="R187" s="68" t="str">
        <f t="shared" si="20"/>
        <v/>
      </c>
      <c r="S187" s="68" t="str">
        <f t="shared" si="21"/>
        <v/>
      </c>
      <c r="T187" s="68" t="str">
        <f t="shared" si="22"/>
        <v/>
      </c>
      <c r="W187" s="68">
        <f>IFERROR(ElcO_CapBnd!I321/1000,"")</f>
        <v>0</v>
      </c>
      <c r="X187" s="68">
        <f>IFERROR(ElcO_CapBnd!J321/1000,"")</f>
        <v>0</v>
      </c>
      <c r="Y187" s="68">
        <f>IFERROR(ElcO_CapBnd!K321/1000,"")</f>
        <v>0</v>
      </c>
      <c r="AA187" s="68">
        <f t="shared" si="17"/>
        <v>0</v>
      </c>
      <c r="AB187" s="68">
        <f t="shared" si="18"/>
        <v>0</v>
      </c>
      <c r="AC187" s="68">
        <f t="shared" si="19"/>
        <v>0</v>
      </c>
    </row>
    <row r="188" spans="2:29">
      <c r="B188" t="str">
        <f>ElcO_PASTI!F322</f>
        <v>FR</v>
      </c>
      <c r="C188" t="str">
        <f>ElcO_PASTI!G322</f>
        <v>PASTI</v>
      </c>
      <c r="D188" t="str">
        <f>ElcO_PASTI!H322</f>
        <v>EEPP_biomass_thermal</v>
      </c>
      <c r="E188" s="78">
        <v>1</v>
      </c>
      <c r="F188" s="68">
        <f>IFERROR(ElcO_PASTI!I322/1000,"")</f>
        <v>9.1662500000000008E-2</v>
      </c>
      <c r="G188" s="68">
        <f>IFERROR(ElcO_PASTI!J322/1000,"")</f>
        <v>9.1662500000000008E-2</v>
      </c>
      <c r="H188" s="68">
        <f>IFERROR(ElcO_PASTI!K322/1000,"")</f>
        <v>9.1662500000000008E-2</v>
      </c>
      <c r="I188" s="68">
        <f>IFERROR(ElcO_PASTI!L322/1000,"")</f>
        <v>9.1662500000000008E-2</v>
      </c>
      <c r="J188" s="68">
        <f>IFERROR(ElcO_PASTI!M322/1000,"")</f>
        <v>0.29210000000000003</v>
      </c>
      <c r="K188" s="68">
        <f>IFERROR(ElcO_PASTI!N322/1000,"")</f>
        <v>2.4500000000000001E-2</v>
      </c>
      <c r="L188" s="68" t="str">
        <f>IFERROR(ElcO_PASTI!O322/1000,"")</f>
        <v/>
      </c>
      <c r="N188" t="str">
        <f>ElcO_CapBnd!F322</f>
        <v>FR</v>
      </c>
      <c r="O188" t="str">
        <f>ElcO_CapBnd!G322</f>
        <v>CAP_BND</v>
      </c>
      <c r="P188" t="str">
        <f>ElcO_CapBnd!H322</f>
        <v>EEPP_biomass_thermal</v>
      </c>
      <c r="Q188" s="78" t="s">
        <v>176</v>
      </c>
      <c r="R188" s="68">
        <f t="shared" si="20"/>
        <v>0.58665000000000012</v>
      </c>
      <c r="S188" s="68">
        <f t="shared" si="21"/>
        <v>0.59524999999999995</v>
      </c>
      <c r="T188" s="68">
        <f t="shared" si="22"/>
        <v>0.59345000000000003</v>
      </c>
      <c r="W188" s="68">
        <f>IFERROR(ElcO_CapBnd!I322/1000,"")</f>
        <v>0.58665000000000012</v>
      </c>
      <c r="X188" s="68">
        <f>IFERROR(ElcO_CapBnd!J322/1000,"")</f>
        <v>0.59524999999999995</v>
      </c>
      <c r="Y188" s="68">
        <f>IFERROR(ElcO_CapBnd!K322/1000,"")</f>
        <v>0.59345000000000003</v>
      </c>
      <c r="AA188" s="68">
        <f t="shared" si="17"/>
        <v>7.2099999999999942E-2</v>
      </c>
      <c r="AB188" s="68">
        <f t="shared" si="18"/>
        <v>8.8000000000000078E-2</v>
      </c>
      <c r="AC188" s="68">
        <f t="shared" si="19"/>
        <v>8.9799999999999991E-2</v>
      </c>
    </row>
    <row r="189" spans="2:29">
      <c r="B189" t="str">
        <f>ElcO_PASTI!F325</f>
        <v>FR</v>
      </c>
      <c r="C189" t="str">
        <f>ElcO_PASTI!G325</f>
        <v>PASTI</v>
      </c>
      <c r="D189" t="str">
        <f>ElcO_PASTI!H325</f>
        <v>EEPP_windON</v>
      </c>
      <c r="E189" s="78">
        <v>1</v>
      </c>
      <c r="F189" s="68" t="str">
        <f>IFERROR(ElcO_PASTI!I325/1000,"")</f>
        <v/>
      </c>
      <c r="G189" s="68" t="str">
        <f>IFERROR(ElcO_PASTI!J325/1000,"")</f>
        <v/>
      </c>
      <c r="H189" s="68" t="str">
        <f>IFERROR(ElcO_PASTI!K325/1000,"")</f>
        <v/>
      </c>
      <c r="I189" s="68">
        <f>IFERROR(ElcO_PASTI!L325/1000,"")</f>
        <v>3.7999999999999999E-2</v>
      </c>
      <c r="J189" s="68">
        <f>IFERROR(ElcO_PASTI!M325/1000,"")</f>
        <v>5.8781999999999988</v>
      </c>
      <c r="K189" s="68">
        <f>IFERROR(ElcO_PASTI!N325/1000,"")</f>
        <v>4.3162699999999994</v>
      </c>
      <c r="L189" s="68">
        <f>IFERROR(ElcO_PASTI!O325/1000,"")</f>
        <v>3.4667499999999984</v>
      </c>
      <c r="N189" t="str">
        <f>ElcO_CapBnd!F325</f>
        <v>FR</v>
      </c>
      <c r="O189" t="str">
        <f>ElcO_CapBnd!G325</f>
        <v>CAP_BND</v>
      </c>
      <c r="P189" t="str">
        <f>ElcO_CapBnd!H325</f>
        <v>EEPP_windON</v>
      </c>
      <c r="Q189" s="78" t="s">
        <v>176</v>
      </c>
      <c r="R189" s="68" t="str">
        <f t="shared" si="20"/>
        <v/>
      </c>
      <c r="S189" s="68">
        <f t="shared" si="21"/>
        <v>10.217000000000001</v>
      </c>
      <c r="T189" s="68">
        <f t="shared" si="22"/>
        <v>13.676750000000002</v>
      </c>
      <c r="W189" s="68">
        <f>IFERROR(ElcO_CapBnd!I325/1000,"")</f>
        <v>5.9120000000000008</v>
      </c>
      <c r="X189" s="68">
        <f>IFERROR(ElcO_CapBnd!J325/1000,"")</f>
        <v>10.217000000000001</v>
      </c>
      <c r="Y189" s="68">
        <f>IFERROR(ElcO_CapBnd!K325/1000,"")</f>
        <v>13.676750000000002</v>
      </c>
      <c r="AA189" s="68">
        <f t="shared" si="17"/>
        <v>4.1999999999982052E-3</v>
      </c>
      <c r="AB189" s="68">
        <f t="shared" si="18"/>
        <v>1.5469999999998763E-2</v>
      </c>
      <c r="AC189" s="68">
        <f t="shared" si="19"/>
        <v>2.2469999999994883E-2</v>
      </c>
    </row>
    <row r="190" spans="2:29">
      <c r="B190" t="str">
        <f>ElcO_PASTI!F326</f>
        <v>FR</v>
      </c>
      <c r="C190" t="str">
        <f>ElcO_PASTI!G326</f>
        <v>PASTI</v>
      </c>
      <c r="D190" t="str">
        <f>ElcO_PASTI!H326</f>
        <v>EEPP_windOFF</v>
      </c>
      <c r="E190" s="78">
        <v>1</v>
      </c>
      <c r="F190" s="68" t="str">
        <f>IFERROR(ElcO_PASTI!I326/1000,"")</f>
        <v/>
      </c>
      <c r="G190" s="68" t="str">
        <f>IFERROR(ElcO_PASTI!J326/1000,"")</f>
        <v/>
      </c>
      <c r="H190" s="68" t="str">
        <f>IFERROR(ElcO_PASTI!K326/1000,"")</f>
        <v/>
      </c>
      <c r="I190" s="68" t="str">
        <f>IFERROR(ElcO_PASTI!L326/1000,"")</f>
        <v/>
      </c>
      <c r="J190" s="68" t="str">
        <f>IFERROR(ElcO_PASTI!M326/1000,"")</f>
        <v/>
      </c>
      <c r="K190" s="68" t="str">
        <f>IFERROR(ElcO_PASTI!N326/1000,"")</f>
        <v/>
      </c>
      <c r="L190" s="68" t="str">
        <f>IFERROR(ElcO_PASTI!O326/1000,"")</f>
        <v/>
      </c>
      <c r="N190" t="str">
        <f>ElcO_CapBnd!F326</f>
        <v>FR</v>
      </c>
      <c r="O190" t="str">
        <f>ElcO_CapBnd!G326</f>
        <v>CAP_BND</v>
      </c>
      <c r="P190" t="str">
        <f>ElcO_CapBnd!H326</f>
        <v>EEPP_windOFF</v>
      </c>
      <c r="Q190" s="78" t="s">
        <v>176</v>
      </c>
      <c r="R190" s="68" t="str">
        <f t="shared" si="20"/>
        <v/>
      </c>
      <c r="S190" s="68" t="str">
        <f t="shared" si="21"/>
        <v/>
      </c>
      <c r="T190" s="68" t="str">
        <f t="shared" si="22"/>
        <v/>
      </c>
      <c r="W190" s="68">
        <f>IFERROR(ElcO_CapBnd!I326/1000,"")</f>
        <v>0</v>
      </c>
      <c r="X190" s="68">
        <f>IFERROR(ElcO_CapBnd!J326/1000,"")</f>
        <v>0</v>
      </c>
      <c r="Y190" s="68">
        <f>IFERROR(ElcO_CapBnd!K326/1000,"")</f>
        <v>0</v>
      </c>
      <c r="AA190" s="68">
        <f t="shared" si="17"/>
        <v>0</v>
      </c>
      <c r="AB190" s="68">
        <f t="shared" si="18"/>
        <v>0</v>
      </c>
      <c r="AC190" s="68">
        <f t="shared" si="19"/>
        <v>0</v>
      </c>
    </row>
    <row r="191" spans="2:29">
      <c r="B191" t="str">
        <f>ElcO_PASTI!F327</f>
        <v>FR</v>
      </c>
      <c r="C191" t="str">
        <f>ElcO_PASTI!G327</f>
        <v>PASTI</v>
      </c>
      <c r="D191" t="str">
        <f>ElcO_PASTI!H327</f>
        <v>EEPP_PV</v>
      </c>
      <c r="E191" s="78">
        <v>1</v>
      </c>
      <c r="F191" s="68" t="str">
        <f>IFERROR(ElcO_PASTI!I327/1000,"")</f>
        <v/>
      </c>
      <c r="G191" s="68" t="str">
        <f>IFERROR(ElcO_PASTI!J327/1000,"")</f>
        <v/>
      </c>
      <c r="H191" s="68" t="str">
        <f>IFERROR(ElcO_PASTI!K327/1000,"")</f>
        <v/>
      </c>
      <c r="I191" s="68">
        <f>IFERROR(ElcO_PASTI!L327/1000,"")</f>
        <v>7.0000000000000001E-3</v>
      </c>
      <c r="J191" s="68">
        <f>IFERROR(ElcO_PASTI!M327/1000,"")</f>
        <v>1.0369999999999999</v>
      </c>
      <c r="K191" s="68">
        <f>IFERROR(ElcO_PASTI!N327/1000,"")</f>
        <v>5.7110000000000003</v>
      </c>
      <c r="L191" s="68">
        <f>Y191-SUM(I191:K191)</f>
        <v>1.7709999999999999</v>
      </c>
      <c r="N191" t="str">
        <f>ElcO_CapBnd!F327</f>
        <v>FR</v>
      </c>
      <c r="O191" t="str">
        <f>ElcO_CapBnd!G327</f>
        <v>CAP_BND</v>
      </c>
      <c r="P191" t="str">
        <f>ElcO_CapBnd!H327</f>
        <v>EEPP_PV</v>
      </c>
      <c r="Q191" s="78" t="s">
        <v>176</v>
      </c>
      <c r="R191" s="68" t="str">
        <f t="shared" si="20"/>
        <v/>
      </c>
      <c r="S191" s="68" t="str">
        <f t="shared" si="21"/>
        <v/>
      </c>
      <c r="T191" s="68" t="str">
        <f t="shared" si="22"/>
        <v/>
      </c>
      <c r="W191" s="68">
        <f>IFERROR(ElcO_CapBnd!I327/1000,"")</f>
        <v>1.044</v>
      </c>
      <c r="X191" s="68">
        <f>IFERROR(ElcO_CapBnd!J327/1000,"")</f>
        <v>6.754999999999999</v>
      </c>
      <c r="Y191" s="68">
        <f>VLOOKUP(N191,'ENTSO-E Stat Factsheet 2018'!$B$2:$Z$37,22,FALSE)/1000</f>
        <v>8.5259999999999998</v>
      </c>
      <c r="AA191" s="68">
        <f t="shared" si="17"/>
        <v>0</v>
      </c>
      <c r="AB191" s="68">
        <f t="shared" si="18"/>
        <v>0</v>
      </c>
      <c r="AC191" s="68">
        <f t="shared" si="19"/>
        <v>0</v>
      </c>
    </row>
    <row r="192" spans="2:29">
      <c r="B192" t="str">
        <f>ElcO_PASTI!F328</f>
        <v>FR</v>
      </c>
      <c r="C192" t="str">
        <f>ElcO_PASTI!G328</f>
        <v>PASTI</v>
      </c>
      <c r="D192" t="str">
        <f>ElcO_PASTI!H328</f>
        <v>EEPP_CSP</v>
      </c>
      <c r="E192" s="78">
        <v>1</v>
      </c>
      <c r="F192" s="68" t="str">
        <f>IFERROR(ElcO_PASTI!I328/1000,"")</f>
        <v/>
      </c>
      <c r="G192" s="68" t="str">
        <f>IFERROR(ElcO_PASTI!J328/1000,"")</f>
        <v/>
      </c>
      <c r="H192" s="68" t="str">
        <f>IFERROR(ElcO_PASTI!K328/1000,"")</f>
        <v/>
      </c>
      <c r="I192" s="68">
        <f>IFERROR(ElcO_PASTI!L328/1000,"")</f>
        <v>2.5000000000000001E-3</v>
      </c>
      <c r="J192" s="68" t="str">
        <f>IFERROR(ElcO_PASTI!M328/1000,"")</f>
        <v/>
      </c>
      <c r="K192" s="68">
        <f>IFERROR(ElcO_PASTI!N328/1000,"")</f>
        <v>1.2E-2</v>
      </c>
      <c r="L192" s="68" t="str">
        <f>IFERROR(ElcO_PASTI!O328/1000,"")</f>
        <v/>
      </c>
      <c r="N192" t="str">
        <f>ElcO_CapBnd!F328</f>
        <v>FR</v>
      </c>
      <c r="O192" t="str">
        <f>ElcO_CapBnd!G328</f>
        <v>CAP_BND</v>
      </c>
      <c r="P192" t="str">
        <f>ElcO_CapBnd!H328</f>
        <v>EEPP_CSP</v>
      </c>
      <c r="Q192" s="78" t="s">
        <v>176</v>
      </c>
      <c r="R192" s="68" t="str">
        <f t="shared" si="20"/>
        <v/>
      </c>
      <c r="S192" s="68" t="str">
        <f t="shared" si="21"/>
        <v/>
      </c>
      <c r="T192" s="68" t="str">
        <f t="shared" si="22"/>
        <v/>
      </c>
      <c r="W192" s="68">
        <f>IFERROR(ElcO_CapBnd!I328/1000,"")</f>
        <v>0</v>
      </c>
      <c r="X192" s="68">
        <f>IFERROR(ElcO_CapBnd!J328/1000,"")</f>
        <v>1.2E-2</v>
      </c>
      <c r="Y192" s="68">
        <f>IFERROR(ElcO_CapBnd!K328/1000,"")</f>
        <v>1.2E-2</v>
      </c>
      <c r="AA192" s="68">
        <f t="shared" si="17"/>
        <v>2.5000000000000001E-3</v>
      </c>
      <c r="AB192" s="68">
        <f t="shared" si="18"/>
        <v>2.5000000000000005E-3</v>
      </c>
      <c r="AC192" s="68">
        <f t="shared" si="19"/>
        <v>2.5000000000000005E-3</v>
      </c>
    </row>
    <row r="193" spans="2:29">
      <c r="B193" t="str">
        <f>ElcO_PASTI!F329</f>
        <v>FR</v>
      </c>
      <c r="C193" t="str">
        <f>ElcO_PASTI!G329</f>
        <v>PASTI</v>
      </c>
      <c r="D193" t="str">
        <f>ElcO_PASTI!H329</f>
        <v>EEPP_geothermal</v>
      </c>
      <c r="E193" s="78">
        <v>1</v>
      </c>
      <c r="F193" s="68" t="str">
        <f>IFERROR(ElcO_PASTI!I329/1000,"")</f>
        <v/>
      </c>
      <c r="G193" s="68" t="str">
        <f>IFERROR(ElcO_PASTI!J329/1000,"")</f>
        <v/>
      </c>
      <c r="H193" s="68" t="str">
        <f>IFERROR(ElcO_PASTI!K329/1000,"")</f>
        <v/>
      </c>
      <c r="I193" s="68" t="str">
        <f>IFERROR(ElcO_PASTI!L329/1000,"")</f>
        <v/>
      </c>
      <c r="J193" s="68">
        <f>IFERROR(ElcO_PASTI!M329/1000,"")</f>
        <v>1.4E-3</v>
      </c>
      <c r="K193" s="68" t="str">
        <f>IFERROR(ElcO_PASTI!N329/1000,"")</f>
        <v/>
      </c>
      <c r="L193" s="68" t="str">
        <f>IFERROR(ElcO_PASTI!O329/1000,"")</f>
        <v/>
      </c>
      <c r="N193" t="str">
        <f>ElcO_CapBnd!F329</f>
        <v>FR</v>
      </c>
      <c r="O193" t="str">
        <f>ElcO_CapBnd!G329</f>
        <v>CAP_BND</v>
      </c>
      <c r="P193" t="str">
        <f>ElcO_CapBnd!H329</f>
        <v>EEPP_geothermal</v>
      </c>
      <c r="Q193" s="78" t="s">
        <v>176</v>
      </c>
      <c r="R193" s="68" t="str">
        <f t="shared" si="20"/>
        <v/>
      </c>
      <c r="S193" s="68" t="str">
        <f t="shared" si="21"/>
        <v/>
      </c>
      <c r="T193" s="68" t="str">
        <f t="shared" si="22"/>
        <v/>
      </c>
      <c r="W193" s="68">
        <f>IFERROR(ElcO_CapBnd!I329/1000,"")</f>
        <v>1.4E-3</v>
      </c>
      <c r="X193" s="68">
        <f>IFERROR(ElcO_CapBnd!J329/1000,"")</f>
        <v>1.4E-3</v>
      </c>
      <c r="Y193" s="68">
        <f>IFERROR(ElcO_CapBnd!K329/1000,"")</f>
        <v>1.4E-3</v>
      </c>
      <c r="AA193" s="68">
        <f t="shared" si="17"/>
        <v>0</v>
      </c>
      <c r="AB193" s="68">
        <f t="shared" si="18"/>
        <v>0</v>
      </c>
      <c r="AC193" s="68">
        <f t="shared" si="19"/>
        <v>0</v>
      </c>
    </row>
    <row r="194" spans="2:29">
      <c r="B194" t="str">
        <f>ElcO_PASTI!F330</f>
        <v>FR</v>
      </c>
      <c r="C194" t="str">
        <f>ElcO_PASTI!G330</f>
        <v>PASTI</v>
      </c>
      <c r="D194" t="str">
        <f>ElcO_PASTI!H330</f>
        <v>EEPP_OCE</v>
      </c>
      <c r="E194" s="78">
        <v>1</v>
      </c>
      <c r="F194" s="68" t="str">
        <f>IFERROR(ElcO_PASTI!I330/1000,"")</f>
        <v/>
      </c>
      <c r="G194" s="68" t="str">
        <f>IFERROR(ElcO_PASTI!J330/1000,"")</f>
        <v/>
      </c>
      <c r="H194" s="68" t="str">
        <f>IFERROR(ElcO_PASTI!K330/1000,"")</f>
        <v/>
      </c>
      <c r="I194" s="68">
        <f>IFERROR(ElcO_PASTI!L330/1000,"")</f>
        <v>0.24</v>
      </c>
      <c r="J194" s="68" t="str">
        <f>IFERROR(ElcO_PASTI!M330/1000,"")</f>
        <v/>
      </c>
      <c r="K194" s="68" t="str">
        <f>IFERROR(ElcO_PASTI!N330/1000,"")</f>
        <v/>
      </c>
      <c r="L194" s="68">
        <f>IFERROR(ElcO_PASTI!O330/1000,"")</f>
        <v>1.4999999999999999E-2</v>
      </c>
      <c r="N194" t="str">
        <f>ElcO_CapBnd!F330</f>
        <v>FR</v>
      </c>
      <c r="O194" t="str">
        <f>ElcO_CapBnd!G330</f>
        <v>CAP_BND</v>
      </c>
      <c r="P194" t="str">
        <f>ElcO_CapBnd!H330</f>
        <v>EEPP_OCE</v>
      </c>
      <c r="Q194" s="78" t="s">
        <v>176</v>
      </c>
      <c r="R194" s="68" t="str">
        <f t="shared" si="20"/>
        <v/>
      </c>
      <c r="S194" s="68" t="str">
        <f t="shared" si="21"/>
        <v/>
      </c>
      <c r="T194" s="68" t="str">
        <f t="shared" si="22"/>
        <v/>
      </c>
      <c r="W194" s="68">
        <f>IFERROR(ElcO_CapBnd!I330/1000,"")</f>
        <v>0.24</v>
      </c>
      <c r="X194" s="68">
        <f>IFERROR(ElcO_CapBnd!J330/1000,"")</f>
        <v>0.24</v>
      </c>
      <c r="Y194" s="68">
        <f>IFERROR(ElcO_CapBnd!K330/1000,"")</f>
        <v>0.255</v>
      </c>
      <c r="AA194" s="68">
        <f t="shared" si="17"/>
        <v>0</v>
      </c>
      <c r="AB194" s="68">
        <f t="shared" si="18"/>
        <v>0</v>
      </c>
      <c r="AC194" s="68">
        <f t="shared" si="19"/>
        <v>0</v>
      </c>
    </row>
    <row r="195" spans="2:29">
      <c r="B195" t="str">
        <f>ElcO_PASTI!F331</f>
        <v>HR</v>
      </c>
      <c r="C195" t="str">
        <f>ElcO_PASTI!G331</f>
        <v>PASTI</v>
      </c>
      <c r="D195" t="str">
        <f>ElcO_PASTI!H331</f>
        <v>EEPP_coal_CCGT</v>
      </c>
      <c r="E195" s="78">
        <v>1</v>
      </c>
      <c r="F195" s="68" t="str">
        <f>IFERROR(ElcO_PASTI!I331/1000,"")</f>
        <v/>
      </c>
      <c r="G195" s="68" t="str">
        <f>IFERROR(ElcO_PASTI!J331/1000,"")</f>
        <v/>
      </c>
      <c r="H195" s="68" t="str">
        <f>IFERROR(ElcO_PASTI!K331/1000,"")</f>
        <v/>
      </c>
      <c r="I195" s="68" t="str">
        <f>IFERROR(ElcO_PASTI!L331/1000,"")</f>
        <v/>
      </c>
      <c r="J195" s="68" t="str">
        <f>IFERROR(ElcO_PASTI!M331/1000,"")</f>
        <v/>
      </c>
      <c r="K195" s="68" t="str">
        <f>IFERROR(ElcO_PASTI!N331/1000,"")</f>
        <v/>
      </c>
      <c r="L195" s="68" t="str">
        <f>IFERROR(ElcO_PASTI!O331/1000,"")</f>
        <v/>
      </c>
      <c r="N195" t="str">
        <f>ElcO_CapBnd!F331</f>
        <v>HR</v>
      </c>
      <c r="O195" t="str">
        <f>ElcO_CapBnd!G331</f>
        <v>CAP_BND</v>
      </c>
      <c r="P195" t="str">
        <f>ElcO_CapBnd!H331</f>
        <v>EEPP_coal_CCGT</v>
      </c>
      <c r="Q195" s="78" t="s">
        <v>176</v>
      </c>
      <c r="R195" s="68" t="str">
        <f t="shared" si="20"/>
        <v/>
      </c>
      <c r="S195" s="68" t="str">
        <f t="shared" si="21"/>
        <v/>
      </c>
      <c r="T195" s="68" t="str">
        <f t="shared" si="22"/>
        <v/>
      </c>
      <c r="W195" s="68">
        <f>IFERROR(ElcO_CapBnd!I331/1000,"")</f>
        <v>0</v>
      </c>
      <c r="X195" s="68">
        <f>IFERROR(ElcO_CapBnd!J331/1000,"")</f>
        <v>0</v>
      </c>
      <c r="Y195" s="68">
        <f>IFERROR(ElcO_CapBnd!K331/1000,"")</f>
        <v>0</v>
      </c>
      <c r="AA195" s="68">
        <f t="shared" ref="AA195:AA258" si="23">SUM(F195:J195)-W195</f>
        <v>0</v>
      </c>
      <c r="AB195" s="68">
        <f t="shared" ref="AB195:AB258" si="24">SUM(F195:K195)-X195</f>
        <v>0</v>
      </c>
      <c r="AC195" s="68">
        <f t="shared" ref="AC195:AC258" si="25">SUM(F195:L195)-Y195</f>
        <v>0</v>
      </c>
    </row>
    <row r="196" spans="2:29">
      <c r="B196" t="str">
        <f>ElcO_PASTI!F332</f>
        <v>HR</v>
      </c>
      <c r="C196" t="str">
        <f>ElcO_PASTI!G332</f>
        <v>PASTI</v>
      </c>
      <c r="D196" t="str">
        <f>ElcO_PASTI!H332</f>
        <v>EEPP_coal_thermal</v>
      </c>
      <c r="E196" s="78">
        <v>1</v>
      </c>
      <c r="F196" s="68">
        <f>IFERROR(ElcO_PASTI!I332/1000,"")</f>
        <v>8.3750000000000005E-2</v>
      </c>
      <c r="G196" s="68">
        <f>IFERROR(ElcO_PASTI!J332/1000,"")</f>
        <v>8.3750000000000005E-2</v>
      </c>
      <c r="H196" s="68">
        <f>IFERROR(ElcO_PASTI!K332/1000,"")</f>
        <v>8.3750000000000005E-2</v>
      </c>
      <c r="I196" s="68">
        <f>IFERROR(ElcO_PASTI!L332/1000,"")</f>
        <v>8.3750000000000005E-2</v>
      </c>
      <c r="J196" s="68" t="str">
        <f>IFERROR(ElcO_PASTI!M332/1000,"")</f>
        <v/>
      </c>
      <c r="K196" s="68" t="str">
        <f>IFERROR(ElcO_PASTI!N332/1000,"")</f>
        <v/>
      </c>
      <c r="L196" s="68" t="str">
        <f>IFERROR(ElcO_PASTI!O332/1000,"")</f>
        <v/>
      </c>
      <c r="N196" t="str">
        <f>ElcO_CapBnd!F332</f>
        <v>HR</v>
      </c>
      <c r="O196" t="str">
        <f>ElcO_CapBnd!G332</f>
        <v>CAP_BND</v>
      </c>
      <c r="P196" t="str">
        <f>ElcO_CapBnd!H332</f>
        <v>EEPP_coal_thermal</v>
      </c>
      <c r="Q196" s="78" t="s">
        <v>176</v>
      </c>
      <c r="R196" s="68" t="str">
        <f t="shared" si="20"/>
        <v/>
      </c>
      <c r="S196" s="68" t="str">
        <f t="shared" si="21"/>
        <v/>
      </c>
      <c r="T196" s="68">
        <f t="shared" si="22"/>
        <v>0.21</v>
      </c>
      <c r="W196" s="68">
        <f>IFERROR(ElcO_CapBnd!I332/1000,"")</f>
        <v>0.33500000000000002</v>
      </c>
      <c r="X196" s="68">
        <f>IFERROR(ElcO_CapBnd!J332/1000,"")</f>
        <v>0.33500000000000002</v>
      </c>
      <c r="Y196" s="68">
        <f>IFERROR(ElcO_CapBnd!K332/1000,"")</f>
        <v>0.21</v>
      </c>
      <c r="AA196" s="68">
        <f t="shared" si="23"/>
        <v>0</v>
      </c>
      <c r="AB196" s="68">
        <f t="shared" si="24"/>
        <v>0</v>
      </c>
      <c r="AC196" s="68">
        <f t="shared" si="25"/>
        <v>0.12500000000000003</v>
      </c>
    </row>
    <row r="197" spans="2:29">
      <c r="B197" t="str">
        <f>ElcO_PASTI!F336</f>
        <v>HR</v>
      </c>
      <c r="C197" t="str">
        <f>ElcO_PASTI!G336</f>
        <v>PASTI</v>
      </c>
      <c r="D197" t="str">
        <f>ElcO_PASTI!H336</f>
        <v>EEPP_lignite_thermal</v>
      </c>
      <c r="E197" s="78">
        <v>1</v>
      </c>
      <c r="F197" s="68" t="str">
        <f>IFERROR(ElcO_PASTI!I336/1000,"")</f>
        <v/>
      </c>
      <c r="G197" s="68" t="str">
        <f>IFERROR(ElcO_PASTI!J336/1000,"")</f>
        <v/>
      </c>
      <c r="H197" s="68" t="str">
        <f>IFERROR(ElcO_PASTI!K336/1000,"")</f>
        <v/>
      </c>
      <c r="I197" s="68" t="str">
        <f>IFERROR(ElcO_PASTI!L336/1000,"")</f>
        <v/>
      </c>
      <c r="J197" s="68" t="str">
        <f>IFERROR(ElcO_PASTI!M336/1000,"")</f>
        <v/>
      </c>
      <c r="K197" s="68" t="str">
        <f>IFERROR(ElcO_PASTI!N336/1000,"")</f>
        <v/>
      </c>
      <c r="L197" s="68" t="str">
        <f>IFERROR(ElcO_PASTI!O336/1000,"")</f>
        <v/>
      </c>
      <c r="N197" t="str">
        <f>ElcO_CapBnd!F336</f>
        <v>HR</v>
      </c>
      <c r="O197" t="str">
        <f>ElcO_CapBnd!G336</f>
        <v>CAP_BND</v>
      </c>
      <c r="P197" t="str">
        <f>ElcO_CapBnd!H336</f>
        <v>EEPP_lignite_thermal</v>
      </c>
      <c r="Q197" s="78" t="s">
        <v>176</v>
      </c>
      <c r="R197" s="68" t="str">
        <f t="shared" si="20"/>
        <v/>
      </c>
      <c r="S197" s="68" t="str">
        <f t="shared" si="21"/>
        <v/>
      </c>
      <c r="T197" s="68" t="str">
        <f t="shared" si="22"/>
        <v/>
      </c>
      <c r="W197" s="68">
        <f>IFERROR(ElcO_CapBnd!I336/1000,"")</f>
        <v>0</v>
      </c>
      <c r="X197" s="68">
        <f>IFERROR(ElcO_CapBnd!J336/1000,"")</f>
        <v>0</v>
      </c>
      <c r="Y197" s="68">
        <f>IFERROR(ElcO_CapBnd!K336/1000,"")</f>
        <v>0</v>
      </c>
      <c r="AA197" s="68">
        <f t="shared" si="23"/>
        <v>0</v>
      </c>
      <c r="AB197" s="68">
        <f t="shared" si="24"/>
        <v>0</v>
      </c>
      <c r="AC197" s="68">
        <f t="shared" si="25"/>
        <v>0</v>
      </c>
    </row>
    <row r="198" spans="2:29">
      <c r="B198" t="str">
        <f>ElcO_PASTI!F340</f>
        <v>HR</v>
      </c>
      <c r="C198" t="str">
        <f>ElcO_PASTI!G340</f>
        <v>PASTI</v>
      </c>
      <c r="D198" t="str">
        <f>ElcO_PASTI!H340</f>
        <v>EEPP_naturalgas_CCGT</v>
      </c>
      <c r="E198" s="78">
        <v>1</v>
      </c>
      <c r="F198" s="68">
        <f>IFERROR(ElcO_PASTI!I340/1000,"")</f>
        <v>5.475E-2</v>
      </c>
      <c r="G198" s="68">
        <f>IFERROR(ElcO_PASTI!J340/1000,"")</f>
        <v>5.475E-2</v>
      </c>
      <c r="H198" s="68">
        <f>IFERROR(ElcO_PASTI!K340/1000,"")</f>
        <v>5.475E-2</v>
      </c>
      <c r="I198" s="68">
        <f>IFERROR(ElcO_PASTI!L340/1000,"")</f>
        <v>5.475E-2</v>
      </c>
      <c r="J198" s="68" t="str">
        <f>IFERROR(ElcO_PASTI!M340/1000,"")</f>
        <v/>
      </c>
      <c r="K198" s="68" t="str">
        <f>IFERROR(ElcO_PASTI!N340/1000,"")</f>
        <v/>
      </c>
      <c r="L198" s="68" t="str">
        <f>IFERROR(ElcO_PASTI!O340/1000,"")</f>
        <v/>
      </c>
      <c r="N198" t="str">
        <f>ElcO_CapBnd!F340</f>
        <v>HR</v>
      </c>
      <c r="O198" t="str">
        <f>ElcO_CapBnd!G340</f>
        <v>CAP_BND</v>
      </c>
      <c r="P198" t="str">
        <f>ElcO_CapBnd!H340</f>
        <v>EEPP_naturalgas_CCGT</v>
      </c>
      <c r="Q198" s="78" t="s">
        <v>176</v>
      </c>
      <c r="R198" s="68" t="str">
        <f t="shared" si="20"/>
        <v/>
      </c>
      <c r="S198" s="68" t="str">
        <f t="shared" si="21"/>
        <v/>
      </c>
      <c r="T198" s="68">
        <f t="shared" si="22"/>
        <v>0.13800000000000001</v>
      </c>
      <c r="W198" s="68">
        <f>IFERROR(ElcO_CapBnd!I340/1000,"")</f>
        <v>0.20899999999999999</v>
      </c>
      <c r="X198" s="68">
        <f>IFERROR(ElcO_CapBnd!J340/1000,"")</f>
        <v>0.20899999999999999</v>
      </c>
      <c r="Y198" s="68">
        <f>IFERROR(ElcO_CapBnd!K340/1000,"")</f>
        <v>0.13800000000000001</v>
      </c>
      <c r="AA198" s="68">
        <f t="shared" si="23"/>
        <v>1.0000000000000009E-2</v>
      </c>
      <c r="AB198" s="68">
        <f t="shared" si="24"/>
        <v>1.0000000000000009E-2</v>
      </c>
      <c r="AC198" s="68">
        <f t="shared" si="25"/>
        <v>8.0999999999999989E-2</v>
      </c>
    </row>
    <row r="199" spans="2:29">
      <c r="B199" t="str">
        <f>ElcO_PASTI!F341</f>
        <v>HR</v>
      </c>
      <c r="C199" t="str">
        <f>ElcO_PASTI!G341</f>
        <v>PASTI</v>
      </c>
      <c r="D199" t="str">
        <f>ElcO_PASTI!H341</f>
        <v>EEPP_naturalgas_OCGT</v>
      </c>
      <c r="E199" s="78">
        <v>1</v>
      </c>
      <c r="F199" s="68">
        <f>IFERROR(ElcO_PASTI!I341/1000,"")</f>
        <v>3.1749999999999999E-3</v>
      </c>
      <c r="G199" s="68">
        <f>IFERROR(ElcO_PASTI!J341/1000,"")</f>
        <v>3.1749999999999999E-3</v>
      </c>
      <c r="H199" s="68">
        <f>IFERROR(ElcO_PASTI!K341/1000,"")</f>
        <v>3.1749999999999999E-3</v>
      </c>
      <c r="I199" s="68">
        <f>IFERROR(ElcO_PASTI!L341/1000,"")</f>
        <v>3.1749999999999999E-3</v>
      </c>
      <c r="J199" s="68">
        <f>IFERROR(ElcO_PASTI!M341/1000,"")</f>
        <v>2.8649999999999999E-3</v>
      </c>
      <c r="K199" s="68" t="str">
        <f>IFERROR(ElcO_PASTI!N341/1000,"")</f>
        <v/>
      </c>
      <c r="L199" s="68" t="str">
        <f>IFERROR(ElcO_PASTI!O341/1000,"")</f>
        <v/>
      </c>
      <c r="N199" t="str">
        <f>ElcO_CapBnd!F341</f>
        <v>HR</v>
      </c>
      <c r="O199" t="str">
        <f>ElcO_CapBnd!G341</f>
        <v>CAP_BND</v>
      </c>
      <c r="P199" t="str">
        <f>ElcO_CapBnd!H341</f>
        <v>EEPP_naturalgas_OCGT</v>
      </c>
      <c r="Q199" s="78" t="s">
        <v>176</v>
      </c>
      <c r="R199" s="68" t="str">
        <f t="shared" si="20"/>
        <v/>
      </c>
      <c r="S199" s="68" t="str">
        <f t="shared" si="21"/>
        <v/>
      </c>
      <c r="T199" s="68">
        <f t="shared" si="22"/>
        <v>2.8649999999999999E-3</v>
      </c>
      <c r="W199" s="68">
        <f>IFERROR(ElcO_CapBnd!I341/1000,"")</f>
        <v>1.5564999999999999E-2</v>
      </c>
      <c r="X199" s="68">
        <f>IFERROR(ElcO_CapBnd!J341/1000,"")</f>
        <v>1.5564999999999999E-2</v>
      </c>
      <c r="Y199" s="68">
        <f>IFERROR(ElcO_CapBnd!K341/1000,"")</f>
        <v>2.8649999999999999E-3</v>
      </c>
      <c r="AA199" s="68">
        <f t="shared" si="23"/>
        <v>0</v>
      </c>
      <c r="AB199" s="68">
        <f t="shared" si="24"/>
        <v>0</v>
      </c>
      <c r="AC199" s="68">
        <f t="shared" si="25"/>
        <v>1.2699999999999999E-2</v>
      </c>
    </row>
    <row r="200" spans="2:29">
      <c r="B200" t="str">
        <f>ElcO_PASTI!F342</f>
        <v>HR</v>
      </c>
      <c r="C200" t="str">
        <f>ElcO_PASTI!G342</f>
        <v>PASTI</v>
      </c>
      <c r="D200" t="str">
        <f>ElcO_PASTI!H342</f>
        <v>EEPP_naturalgas_thermal</v>
      </c>
      <c r="E200" s="78">
        <v>1</v>
      </c>
      <c r="F200" s="68" t="str">
        <f>IFERROR(ElcO_PASTI!I342/1000,"")</f>
        <v/>
      </c>
      <c r="G200" s="68" t="str">
        <f>IFERROR(ElcO_PASTI!J342/1000,"")</f>
        <v/>
      </c>
      <c r="H200" s="68" t="str">
        <f>IFERROR(ElcO_PASTI!K342/1000,"")</f>
        <v/>
      </c>
      <c r="I200" s="68" t="str">
        <f>IFERROR(ElcO_PASTI!L342/1000,"")</f>
        <v/>
      </c>
      <c r="J200" s="68" t="str">
        <f>IFERROR(ElcO_PASTI!M342/1000,"")</f>
        <v/>
      </c>
      <c r="K200" s="68" t="str">
        <f>IFERROR(ElcO_PASTI!N342/1000,"")</f>
        <v/>
      </c>
      <c r="L200" s="68" t="str">
        <f>IFERROR(ElcO_PASTI!O342/1000,"")</f>
        <v/>
      </c>
      <c r="N200" t="str">
        <f>ElcO_CapBnd!F342</f>
        <v>HR</v>
      </c>
      <c r="O200" t="str">
        <f>ElcO_CapBnd!G342</f>
        <v>CAP_BND</v>
      </c>
      <c r="P200" t="str">
        <f>ElcO_CapBnd!H342</f>
        <v>EEPP_naturalgas_thermal</v>
      </c>
      <c r="Q200" s="78" t="s">
        <v>176</v>
      </c>
      <c r="R200" s="68" t="str">
        <f t="shared" si="20"/>
        <v/>
      </c>
      <c r="S200" s="68" t="str">
        <f t="shared" si="21"/>
        <v/>
      </c>
      <c r="T200" s="68" t="str">
        <f t="shared" si="22"/>
        <v/>
      </c>
      <c r="W200" s="68">
        <f>IFERROR(ElcO_CapBnd!I342/1000,"")</f>
        <v>0</v>
      </c>
      <c r="X200" s="68">
        <f>IFERROR(ElcO_CapBnd!J342/1000,"")</f>
        <v>0</v>
      </c>
      <c r="Y200" s="68">
        <f>IFERROR(ElcO_CapBnd!K342/1000,"")</f>
        <v>0</v>
      </c>
      <c r="AA200" s="68">
        <f t="shared" si="23"/>
        <v>0</v>
      </c>
      <c r="AB200" s="68">
        <f t="shared" si="24"/>
        <v>0</v>
      </c>
      <c r="AC200" s="68">
        <f t="shared" si="25"/>
        <v>0</v>
      </c>
    </row>
    <row r="201" spans="2:29">
      <c r="B201" t="str">
        <f>ElcO_PASTI!F346</f>
        <v>HR</v>
      </c>
      <c r="C201" t="str">
        <f>ElcO_PASTI!G346</f>
        <v>PASTI</v>
      </c>
      <c r="D201" t="str">
        <f>ElcO_PASTI!H346</f>
        <v>EEPP_LFO_thermal</v>
      </c>
      <c r="E201" s="78">
        <v>1</v>
      </c>
      <c r="F201" s="68">
        <f>IFERROR(ElcO_PASTI!I346/1000,"")</f>
        <v>1.21075E-2</v>
      </c>
      <c r="G201" s="68">
        <f>IFERROR(ElcO_PASTI!J346/1000,"")</f>
        <v>1.21075E-2</v>
      </c>
      <c r="H201" s="68">
        <f>IFERROR(ElcO_PASTI!K346/1000,"")</f>
        <v>1.21075E-2</v>
      </c>
      <c r="I201" s="68">
        <f>IFERROR(ElcO_PASTI!L346/1000,"")</f>
        <v>1.21075E-2</v>
      </c>
      <c r="J201" s="68" t="str">
        <f>IFERROR(ElcO_PASTI!M346/1000,"")</f>
        <v/>
      </c>
      <c r="K201" s="68" t="str">
        <f>IFERROR(ElcO_PASTI!N346/1000,"")</f>
        <v/>
      </c>
      <c r="L201" s="68" t="str">
        <f>IFERROR(ElcO_PASTI!O346/1000,"")</f>
        <v/>
      </c>
      <c r="N201" t="str">
        <f>ElcO_CapBnd!F346</f>
        <v>HR</v>
      </c>
      <c r="O201" t="str">
        <f>ElcO_CapBnd!G346</f>
        <v>CAP_BND</v>
      </c>
      <c r="P201" t="str">
        <f>ElcO_CapBnd!H346</f>
        <v>EEPP_LFO_thermal</v>
      </c>
      <c r="Q201" s="78" t="s">
        <v>176</v>
      </c>
      <c r="R201" s="68" t="str">
        <f t="shared" si="20"/>
        <v/>
      </c>
      <c r="S201" s="68">
        <f t="shared" si="21"/>
        <v>7.43E-3</v>
      </c>
      <c r="T201" s="68">
        <f t="shared" si="22"/>
        <v>0</v>
      </c>
      <c r="W201" s="68">
        <f>IFERROR(ElcO_CapBnd!I346/1000,"")</f>
        <v>4.8430000000000001E-2</v>
      </c>
      <c r="X201" s="68">
        <f>IFERROR(ElcO_CapBnd!J346/1000,"")</f>
        <v>7.43E-3</v>
      </c>
      <c r="Y201" s="68">
        <f>IFERROR(ElcO_CapBnd!K346/1000,"")</f>
        <v>0</v>
      </c>
      <c r="AA201" s="68">
        <f t="shared" si="23"/>
        <v>0</v>
      </c>
      <c r="AB201" s="68">
        <f t="shared" si="24"/>
        <v>4.1000000000000002E-2</v>
      </c>
      <c r="AC201" s="68">
        <f t="shared" si="25"/>
        <v>4.8430000000000001E-2</v>
      </c>
    </row>
    <row r="202" spans="2:29">
      <c r="B202" t="str">
        <f>ElcO_PASTI!F347</f>
        <v>HR</v>
      </c>
      <c r="C202" t="str">
        <f>ElcO_PASTI!G347</f>
        <v>PASTI</v>
      </c>
      <c r="D202" t="str">
        <f>ElcO_PASTI!H347</f>
        <v>EEPP_HFO_thermal</v>
      </c>
      <c r="E202" s="78">
        <v>1</v>
      </c>
      <c r="F202" s="68">
        <f>IFERROR(ElcO_PASTI!I347/1000,"")</f>
        <v>0.10607999999999999</v>
      </c>
      <c r="G202" s="68">
        <f>IFERROR(ElcO_PASTI!J347/1000,"")</f>
        <v>0.10607999999999999</v>
      </c>
      <c r="H202" s="68">
        <f>IFERROR(ElcO_PASTI!K347/1000,"")</f>
        <v>0.10607999999999999</v>
      </c>
      <c r="I202" s="68">
        <f>IFERROR(ElcO_PASTI!L347/1000,"")</f>
        <v>0.10607999999999999</v>
      </c>
      <c r="J202" s="68" t="str">
        <f>IFERROR(ElcO_PASTI!M347/1000,"")</f>
        <v/>
      </c>
      <c r="K202" s="68" t="str">
        <f>IFERROR(ElcO_PASTI!N347/1000,"")</f>
        <v/>
      </c>
      <c r="L202" s="68" t="str">
        <f>IFERROR(ElcO_PASTI!O347/1000,"")</f>
        <v/>
      </c>
      <c r="N202" t="str">
        <f>ElcO_CapBnd!F347</f>
        <v>HR</v>
      </c>
      <c r="O202" t="str">
        <f>ElcO_CapBnd!G347</f>
        <v>CAP_BND</v>
      </c>
      <c r="P202" t="str">
        <f>ElcO_CapBnd!H347</f>
        <v>EEPP_HFO_thermal</v>
      </c>
      <c r="Q202" s="78" t="s">
        <v>176</v>
      </c>
      <c r="R202" s="68">
        <f t="shared" si="20"/>
        <v>0.40550000000000003</v>
      </c>
      <c r="S202" s="68">
        <f t="shared" si="21"/>
        <v>0.40550000000000003</v>
      </c>
      <c r="T202" s="68">
        <f t="shared" si="22"/>
        <v>5.1700000000000003E-2</v>
      </c>
      <c r="W202" s="68">
        <f>IFERROR(ElcO_CapBnd!I347/1000,"")</f>
        <v>0.40550000000000003</v>
      </c>
      <c r="X202" s="68">
        <f>IFERROR(ElcO_CapBnd!J347/1000,"")</f>
        <v>0.40550000000000003</v>
      </c>
      <c r="Y202" s="68">
        <f>IFERROR(ElcO_CapBnd!K347/1000,"")</f>
        <v>5.1700000000000003E-2</v>
      </c>
      <c r="AA202" s="68">
        <f t="shared" si="23"/>
        <v>1.8819999999999948E-2</v>
      </c>
      <c r="AB202" s="68">
        <f t="shared" si="24"/>
        <v>1.8819999999999948E-2</v>
      </c>
      <c r="AC202" s="68">
        <f t="shared" si="25"/>
        <v>0.37261999999999995</v>
      </c>
    </row>
    <row r="203" spans="2:29">
      <c r="B203" t="str">
        <f>ElcO_PASTI!F348</f>
        <v>HR</v>
      </c>
      <c r="C203" t="str">
        <f>ElcO_PASTI!G348</f>
        <v>PASTI</v>
      </c>
      <c r="D203" t="str">
        <f>ElcO_PASTI!H348</f>
        <v>EEPP_biomass_CCGT</v>
      </c>
      <c r="E203" s="78">
        <v>1</v>
      </c>
      <c r="F203" s="68" t="str">
        <f>IFERROR(ElcO_PASTI!I348/1000,"")</f>
        <v/>
      </c>
      <c r="G203" s="68" t="str">
        <f>IFERROR(ElcO_PASTI!J348/1000,"")</f>
        <v/>
      </c>
      <c r="H203" s="68" t="str">
        <f>IFERROR(ElcO_PASTI!K348/1000,"")</f>
        <v/>
      </c>
      <c r="I203" s="68" t="str">
        <f>IFERROR(ElcO_PASTI!L348/1000,"")</f>
        <v/>
      </c>
      <c r="J203" s="68" t="str">
        <f>IFERROR(ElcO_PASTI!M348/1000,"")</f>
        <v/>
      </c>
      <c r="K203" s="68" t="str">
        <f>IFERROR(ElcO_PASTI!N348/1000,"")</f>
        <v/>
      </c>
      <c r="L203" s="68" t="str">
        <f>IFERROR(ElcO_PASTI!O348/1000,"")</f>
        <v/>
      </c>
      <c r="N203" t="str">
        <f>ElcO_CapBnd!F348</f>
        <v>HR</v>
      </c>
      <c r="O203" t="str">
        <f>ElcO_CapBnd!G348</f>
        <v>CAP_BND</v>
      </c>
      <c r="P203" t="str">
        <f>ElcO_CapBnd!H348</f>
        <v>EEPP_biomass_CCGT</v>
      </c>
      <c r="Q203" s="78" t="s">
        <v>176</v>
      </c>
      <c r="R203" s="68" t="str">
        <f t="shared" si="20"/>
        <v/>
      </c>
      <c r="S203" s="68" t="str">
        <f t="shared" si="21"/>
        <v/>
      </c>
      <c r="T203" s="68" t="str">
        <f t="shared" si="22"/>
        <v/>
      </c>
      <c r="W203" s="68">
        <f>IFERROR(ElcO_CapBnd!I348/1000,"")</f>
        <v>0</v>
      </c>
      <c r="X203" s="68">
        <f>IFERROR(ElcO_CapBnd!J348/1000,"")</f>
        <v>0</v>
      </c>
      <c r="Y203" s="68">
        <f>IFERROR(ElcO_CapBnd!K348/1000,"")</f>
        <v>0</v>
      </c>
      <c r="AA203" s="68">
        <f t="shared" si="23"/>
        <v>0</v>
      </c>
      <c r="AB203" s="68">
        <f t="shared" si="24"/>
        <v>0</v>
      </c>
      <c r="AC203" s="68">
        <f t="shared" si="25"/>
        <v>0</v>
      </c>
    </row>
    <row r="204" spans="2:29">
      <c r="B204" t="str">
        <f>ElcO_PASTI!F349</f>
        <v>HR</v>
      </c>
      <c r="C204" t="str">
        <f>ElcO_PASTI!G349</f>
        <v>PASTI</v>
      </c>
      <c r="D204" t="str">
        <f>ElcO_PASTI!H349</f>
        <v>EEPP_biomass_thermal</v>
      </c>
      <c r="E204" s="78">
        <v>1</v>
      </c>
      <c r="F204" s="68" t="str">
        <f>IFERROR(ElcO_PASTI!I349/1000,"")</f>
        <v/>
      </c>
      <c r="G204" s="68" t="str">
        <f>IFERROR(ElcO_PASTI!J349/1000,"")</f>
        <v/>
      </c>
      <c r="H204" s="68" t="str">
        <f>IFERROR(ElcO_PASTI!K349/1000,"")</f>
        <v/>
      </c>
      <c r="I204" s="68" t="str">
        <f>IFERROR(ElcO_PASTI!L349/1000,"")</f>
        <v/>
      </c>
      <c r="J204" s="68" t="str">
        <f>IFERROR(ElcO_PASTI!M349/1000,"")</f>
        <v/>
      </c>
      <c r="K204" s="68" t="str">
        <f>IFERROR(ElcO_PASTI!N349/1000,"")</f>
        <v/>
      </c>
      <c r="L204" s="68" t="str">
        <f>IFERROR(ElcO_PASTI!O349/1000,"")</f>
        <v/>
      </c>
      <c r="N204" t="str">
        <f>ElcO_CapBnd!F349</f>
        <v>HR</v>
      </c>
      <c r="O204" t="str">
        <f>ElcO_CapBnd!G349</f>
        <v>CAP_BND</v>
      </c>
      <c r="P204" t="str">
        <f>ElcO_CapBnd!H349</f>
        <v>EEPP_biomass_thermal</v>
      </c>
      <c r="Q204" s="78" t="s">
        <v>176</v>
      </c>
      <c r="R204" s="68" t="str">
        <f t="shared" si="20"/>
        <v/>
      </c>
      <c r="S204" s="68" t="str">
        <f t="shared" si="21"/>
        <v/>
      </c>
      <c r="T204" s="68" t="str">
        <f t="shared" si="22"/>
        <v/>
      </c>
      <c r="W204" s="68">
        <f>IFERROR(ElcO_CapBnd!I349/1000,"")</f>
        <v>0</v>
      </c>
      <c r="X204" s="68">
        <f>IFERROR(ElcO_CapBnd!J349/1000,"")</f>
        <v>0</v>
      </c>
      <c r="Y204" s="68">
        <f>IFERROR(ElcO_CapBnd!K349/1000,"")</f>
        <v>0</v>
      </c>
      <c r="AA204" s="68">
        <f t="shared" si="23"/>
        <v>0</v>
      </c>
      <c r="AB204" s="68">
        <f t="shared" si="24"/>
        <v>0</v>
      </c>
      <c r="AC204" s="68">
        <f t="shared" si="25"/>
        <v>0</v>
      </c>
    </row>
    <row r="205" spans="2:29">
      <c r="B205" t="str">
        <f>ElcO_PASTI!F352</f>
        <v>HR</v>
      </c>
      <c r="C205" t="str">
        <f>ElcO_PASTI!G352</f>
        <v>PASTI</v>
      </c>
      <c r="D205" t="str">
        <f>ElcO_PASTI!H352</f>
        <v>EEPP_windON</v>
      </c>
      <c r="E205" s="78">
        <v>1</v>
      </c>
      <c r="F205" s="68" t="str">
        <f>IFERROR(ElcO_PASTI!I352/1000,"")</f>
        <v/>
      </c>
      <c r="G205" s="68" t="str">
        <f>IFERROR(ElcO_PASTI!J352/1000,"")</f>
        <v/>
      </c>
      <c r="H205" s="68" t="str">
        <f>IFERROR(ElcO_PASTI!K352/1000,"")</f>
        <v/>
      </c>
      <c r="I205" s="68" t="str">
        <f>IFERROR(ElcO_PASTI!L352/1000,"")</f>
        <v/>
      </c>
      <c r="J205" s="68">
        <f>IFERROR(ElcO_PASTI!M352/1000,"")</f>
        <v>7.9000000000000001E-2</v>
      </c>
      <c r="K205" s="68">
        <f>IFERROR(ElcO_PASTI!N352/1000,"")</f>
        <v>0.33900000000000002</v>
      </c>
      <c r="L205" s="68">
        <f>IFERROR(ElcO_PASTI!O352/1000,"")</f>
        <v>0.14257800000000001</v>
      </c>
      <c r="N205" t="str">
        <f>ElcO_CapBnd!F352</f>
        <v>HR</v>
      </c>
      <c r="O205" t="str">
        <f>ElcO_CapBnd!G352</f>
        <v>CAP_BND</v>
      </c>
      <c r="P205" t="str">
        <f>ElcO_CapBnd!H352</f>
        <v>EEPP_windON</v>
      </c>
      <c r="Q205" s="78" t="s">
        <v>176</v>
      </c>
      <c r="R205" s="68" t="str">
        <f t="shared" si="20"/>
        <v/>
      </c>
      <c r="S205" s="68" t="str">
        <f t="shared" si="21"/>
        <v/>
      </c>
      <c r="T205" s="68" t="str">
        <f t="shared" si="22"/>
        <v/>
      </c>
      <c r="W205" s="68">
        <f>IFERROR(ElcO_CapBnd!I352/1000,"")</f>
        <v>7.9000000000000001E-2</v>
      </c>
      <c r="X205" s="68">
        <f>IFERROR(ElcO_CapBnd!J352/1000,"")</f>
        <v>0.41799999999999998</v>
      </c>
      <c r="Y205" s="68">
        <f>IFERROR(ElcO_CapBnd!K352/1000,"")</f>
        <v>0.56057800000000002</v>
      </c>
      <c r="AA205" s="68">
        <f t="shared" si="23"/>
        <v>0</v>
      </c>
      <c r="AB205" s="68">
        <f t="shared" si="24"/>
        <v>0</v>
      </c>
      <c r="AC205" s="68">
        <f t="shared" si="25"/>
        <v>0</v>
      </c>
    </row>
    <row r="206" spans="2:29">
      <c r="B206" t="str">
        <f>ElcO_PASTI!F353</f>
        <v>HR</v>
      </c>
      <c r="C206" t="str">
        <f>ElcO_PASTI!G353</f>
        <v>PASTI</v>
      </c>
      <c r="D206" t="str">
        <f>ElcO_PASTI!H353</f>
        <v>EEPP_windOFF</v>
      </c>
      <c r="E206" s="78">
        <v>1</v>
      </c>
      <c r="F206" s="68" t="str">
        <f>IFERROR(ElcO_PASTI!I353/1000,"")</f>
        <v/>
      </c>
      <c r="G206" s="68" t="str">
        <f>IFERROR(ElcO_PASTI!J353/1000,"")</f>
        <v/>
      </c>
      <c r="H206" s="68" t="str">
        <f>IFERROR(ElcO_PASTI!K353/1000,"")</f>
        <v/>
      </c>
      <c r="I206" s="68" t="str">
        <f>IFERROR(ElcO_PASTI!L353/1000,"")</f>
        <v/>
      </c>
      <c r="J206" s="68" t="str">
        <f>IFERROR(ElcO_PASTI!M353/1000,"")</f>
        <v/>
      </c>
      <c r="K206" s="68" t="str">
        <f>IFERROR(ElcO_PASTI!N353/1000,"")</f>
        <v/>
      </c>
      <c r="L206" s="68" t="str">
        <f>IFERROR(ElcO_PASTI!O353/1000,"")</f>
        <v/>
      </c>
      <c r="N206" t="str">
        <f>ElcO_CapBnd!F353</f>
        <v>HR</v>
      </c>
      <c r="O206" t="str">
        <f>ElcO_CapBnd!G353</f>
        <v>CAP_BND</v>
      </c>
      <c r="P206" t="str">
        <f>ElcO_CapBnd!H353</f>
        <v>EEPP_windOFF</v>
      </c>
      <c r="Q206" s="78" t="s">
        <v>176</v>
      </c>
      <c r="R206" s="68" t="str">
        <f t="shared" si="20"/>
        <v/>
      </c>
      <c r="S206" s="68" t="str">
        <f t="shared" si="21"/>
        <v/>
      </c>
      <c r="T206" s="68" t="str">
        <f t="shared" si="22"/>
        <v/>
      </c>
      <c r="W206" s="68">
        <f>IFERROR(ElcO_CapBnd!I353/1000,"")</f>
        <v>0</v>
      </c>
      <c r="X206" s="68">
        <f>IFERROR(ElcO_CapBnd!J353/1000,"")</f>
        <v>0</v>
      </c>
      <c r="Y206" s="68">
        <f>IFERROR(ElcO_CapBnd!K353/1000,"")</f>
        <v>0</v>
      </c>
      <c r="AA206" s="68">
        <f t="shared" si="23"/>
        <v>0</v>
      </c>
      <c r="AB206" s="68">
        <f t="shared" si="24"/>
        <v>0</v>
      </c>
      <c r="AC206" s="68">
        <f t="shared" si="25"/>
        <v>0</v>
      </c>
    </row>
    <row r="207" spans="2:29">
      <c r="B207" t="str">
        <f>ElcO_PASTI!F354</f>
        <v>HR</v>
      </c>
      <c r="C207" t="str">
        <f>ElcO_PASTI!G354</f>
        <v>PASTI</v>
      </c>
      <c r="D207" t="str">
        <f>ElcO_PASTI!H354</f>
        <v>EEPP_PV</v>
      </c>
      <c r="E207" s="78">
        <v>1</v>
      </c>
      <c r="F207" s="68" t="str">
        <f>IFERROR(ElcO_PASTI!I354/1000,"")</f>
        <v/>
      </c>
      <c r="G207" s="68" t="str">
        <f>IFERROR(ElcO_PASTI!J354/1000,"")</f>
        <v/>
      </c>
      <c r="H207" s="68" t="str">
        <f>IFERROR(ElcO_PASTI!K354/1000,"")</f>
        <v/>
      </c>
      <c r="I207" s="68" t="str">
        <f>IFERROR(ElcO_PASTI!L354/1000,"")</f>
        <v/>
      </c>
      <c r="J207" s="68">
        <f>IFERROR(ElcO_PASTI!M354/1000,"")</f>
        <v>2.0000000000000001E-4</v>
      </c>
      <c r="K207" s="68">
        <f>IFERROR(ElcO_PASTI!N354/1000,"")</f>
        <v>4.7800000000000002E-2</v>
      </c>
      <c r="L207" s="68">
        <f>IFERROR(ElcO_PASTI!O354/1000,"")</f>
        <v>8.0000000000000002E-3</v>
      </c>
      <c r="N207" t="str">
        <f>ElcO_CapBnd!F354</f>
        <v>HR</v>
      </c>
      <c r="O207" t="str">
        <f>ElcO_CapBnd!G354</f>
        <v>CAP_BND</v>
      </c>
      <c r="P207" t="str">
        <f>ElcO_CapBnd!H354</f>
        <v>EEPP_PV</v>
      </c>
      <c r="Q207" s="78" t="s">
        <v>176</v>
      </c>
      <c r="R207" s="68" t="str">
        <f t="shared" si="20"/>
        <v/>
      </c>
      <c r="S207" s="68" t="str">
        <f t="shared" si="21"/>
        <v/>
      </c>
      <c r="T207" s="68" t="str">
        <f t="shared" si="22"/>
        <v/>
      </c>
      <c r="W207" s="68">
        <f>IFERROR(ElcO_CapBnd!I354/1000,"")</f>
        <v>2.0000000000000001E-4</v>
      </c>
      <c r="X207" s="68">
        <f>IFERROR(ElcO_CapBnd!J354/1000,"")</f>
        <v>4.8000000000000001E-2</v>
      </c>
      <c r="Y207" s="68">
        <f>IFERROR(ElcO_CapBnd!K354/1000,"")</f>
        <v>5.6000000000000001E-2</v>
      </c>
      <c r="AA207" s="68">
        <f t="shared" si="23"/>
        <v>0</v>
      </c>
      <c r="AB207" s="68">
        <f t="shared" si="24"/>
        <v>0</v>
      </c>
      <c r="AC207" s="68">
        <f t="shared" si="25"/>
        <v>0</v>
      </c>
    </row>
    <row r="208" spans="2:29">
      <c r="B208" t="str">
        <f>ElcO_PASTI!F355</f>
        <v>HR</v>
      </c>
      <c r="C208" t="str">
        <f>ElcO_PASTI!G355</f>
        <v>PASTI</v>
      </c>
      <c r="D208" t="str">
        <f>ElcO_PASTI!H355</f>
        <v>EEPP_CSP</v>
      </c>
      <c r="E208" s="78">
        <v>1</v>
      </c>
      <c r="F208" s="68" t="str">
        <f>IFERROR(ElcO_PASTI!I355/1000,"")</f>
        <v/>
      </c>
      <c r="G208" s="68" t="str">
        <f>IFERROR(ElcO_PASTI!J355/1000,"")</f>
        <v/>
      </c>
      <c r="H208" s="68" t="str">
        <f>IFERROR(ElcO_PASTI!K355/1000,"")</f>
        <v/>
      </c>
      <c r="I208" s="68" t="str">
        <f>IFERROR(ElcO_PASTI!L355/1000,"")</f>
        <v/>
      </c>
      <c r="J208" s="68" t="str">
        <f>IFERROR(ElcO_PASTI!M355/1000,"")</f>
        <v/>
      </c>
      <c r="K208" s="68" t="str">
        <f>IFERROR(ElcO_PASTI!N355/1000,"")</f>
        <v/>
      </c>
      <c r="L208" s="68" t="str">
        <f>IFERROR(ElcO_PASTI!O355/1000,"")</f>
        <v/>
      </c>
      <c r="N208" t="str">
        <f>ElcO_CapBnd!F355</f>
        <v>HR</v>
      </c>
      <c r="O208" t="str">
        <f>ElcO_CapBnd!G355</f>
        <v>CAP_BND</v>
      </c>
      <c r="P208" t="str">
        <f>ElcO_CapBnd!H355</f>
        <v>EEPP_CSP</v>
      </c>
      <c r="Q208" s="78" t="s">
        <v>176</v>
      </c>
      <c r="R208" s="68" t="str">
        <f t="shared" si="20"/>
        <v/>
      </c>
      <c r="S208" s="68" t="str">
        <f t="shared" si="21"/>
        <v/>
      </c>
      <c r="T208" s="68" t="str">
        <f t="shared" si="22"/>
        <v/>
      </c>
      <c r="W208" s="68">
        <f>IFERROR(ElcO_CapBnd!I355/1000,"")</f>
        <v>0</v>
      </c>
      <c r="X208" s="68">
        <f>IFERROR(ElcO_CapBnd!J355/1000,"")</f>
        <v>0</v>
      </c>
      <c r="Y208" s="68">
        <f>IFERROR(ElcO_CapBnd!K355/1000,"")</f>
        <v>0</v>
      </c>
      <c r="AA208" s="68">
        <f t="shared" si="23"/>
        <v>0</v>
      </c>
      <c r="AB208" s="68">
        <f t="shared" si="24"/>
        <v>0</v>
      </c>
      <c r="AC208" s="68">
        <f t="shared" si="25"/>
        <v>0</v>
      </c>
    </row>
    <row r="209" spans="2:29">
      <c r="B209" t="str">
        <f>ElcO_PASTI!F356</f>
        <v>HR</v>
      </c>
      <c r="C209" t="str">
        <f>ElcO_PASTI!G356</f>
        <v>PASTI</v>
      </c>
      <c r="D209" t="str">
        <f>ElcO_PASTI!H356</f>
        <v>EEPP_geothermal</v>
      </c>
      <c r="E209" s="78">
        <v>1</v>
      </c>
      <c r="F209" s="68" t="str">
        <f>IFERROR(ElcO_PASTI!I356/1000,"")</f>
        <v/>
      </c>
      <c r="G209" s="68" t="str">
        <f>IFERROR(ElcO_PASTI!J356/1000,"")</f>
        <v/>
      </c>
      <c r="H209" s="68" t="str">
        <f>IFERROR(ElcO_PASTI!K356/1000,"")</f>
        <v/>
      </c>
      <c r="I209" s="68" t="str">
        <f>IFERROR(ElcO_PASTI!L356/1000,"")</f>
        <v/>
      </c>
      <c r="J209" s="68" t="str">
        <f>IFERROR(ElcO_PASTI!M356/1000,"")</f>
        <v/>
      </c>
      <c r="K209" s="68" t="str">
        <f>IFERROR(ElcO_PASTI!N356/1000,"")</f>
        <v/>
      </c>
      <c r="L209" s="68" t="str">
        <f>IFERROR(ElcO_PASTI!O356/1000,"")</f>
        <v/>
      </c>
      <c r="N209" t="str">
        <f>ElcO_CapBnd!F356</f>
        <v>HR</v>
      </c>
      <c r="O209" t="str">
        <f>ElcO_CapBnd!G356</f>
        <v>CAP_BND</v>
      </c>
      <c r="P209" t="str">
        <f>ElcO_CapBnd!H356</f>
        <v>EEPP_geothermal</v>
      </c>
      <c r="Q209" s="78" t="s">
        <v>176</v>
      </c>
      <c r="R209" s="68" t="str">
        <f t="shared" si="20"/>
        <v/>
      </c>
      <c r="S209" s="68" t="str">
        <f t="shared" si="21"/>
        <v/>
      </c>
      <c r="T209" s="68" t="str">
        <f t="shared" si="22"/>
        <v/>
      </c>
      <c r="W209" s="68">
        <f>IFERROR(ElcO_CapBnd!I356/1000,"")</f>
        <v>0</v>
      </c>
      <c r="X209" s="68">
        <f>IFERROR(ElcO_CapBnd!J356/1000,"")</f>
        <v>0</v>
      </c>
      <c r="Y209" s="68">
        <f>IFERROR(ElcO_CapBnd!K356/1000,"")</f>
        <v>0</v>
      </c>
      <c r="AA209" s="68">
        <f t="shared" si="23"/>
        <v>0</v>
      </c>
      <c r="AB209" s="68">
        <f t="shared" si="24"/>
        <v>0</v>
      </c>
      <c r="AC209" s="68">
        <f t="shared" si="25"/>
        <v>0</v>
      </c>
    </row>
    <row r="210" spans="2:29">
      <c r="B210" t="str">
        <f>ElcO_PASTI!F357</f>
        <v>HR</v>
      </c>
      <c r="C210" t="str">
        <f>ElcO_PASTI!G357</f>
        <v>PASTI</v>
      </c>
      <c r="D210" t="str">
        <f>ElcO_PASTI!H357</f>
        <v>EEPP_OCE</v>
      </c>
      <c r="E210" s="78">
        <v>1</v>
      </c>
      <c r="F210" s="68" t="str">
        <f>IFERROR(ElcO_PASTI!I357/1000,"")</f>
        <v/>
      </c>
      <c r="G210" s="68" t="str">
        <f>IFERROR(ElcO_PASTI!J357/1000,"")</f>
        <v/>
      </c>
      <c r="H210" s="68" t="str">
        <f>IFERROR(ElcO_PASTI!K357/1000,"")</f>
        <v/>
      </c>
      <c r="I210" s="68" t="str">
        <f>IFERROR(ElcO_PASTI!L357/1000,"")</f>
        <v/>
      </c>
      <c r="J210" s="68" t="str">
        <f>IFERROR(ElcO_PASTI!M357/1000,"")</f>
        <v/>
      </c>
      <c r="K210" s="68" t="str">
        <f>IFERROR(ElcO_PASTI!N357/1000,"")</f>
        <v/>
      </c>
      <c r="L210" s="68" t="str">
        <f>IFERROR(ElcO_PASTI!O357/1000,"")</f>
        <v/>
      </c>
      <c r="N210" t="str">
        <f>ElcO_CapBnd!F357</f>
        <v>HR</v>
      </c>
      <c r="O210" t="str">
        <f>ElcO_CapBnd!G357</f>
        <v>CAP_BND</v>
      </c>
      <c r="P210" t="str">
        <f>ElcO_CapBnd!H357</f>
        <v>EEPP_OCE</v>
      </c>
      <c r="Q210" s="78" t="s">
        <v>176</v>
      </c>
      <c r="R210" s="68" t="str">
        <f t="shared" si="20"/>
        <v/>
      </c>
      <c r="S210" s="68" t="str">
        <f t="shared" si="21"/>
        <v/>
      </c>
      <c r="T210" s="68" t="str">
        <f t="shared" si="22"/>
        <v/>
      </c>
      <c r="W210" s="68">
        <f>IFERROR(ElcO_CapBnd!I357/1000,"")</f>
        <v>0</v>
      </c>
      <c r="X210" s="68">
        <f>IFERROR(ElcO_CapBnd!J357/1000,"")</f>
        <v>0</v>
      </c>
      <c r="Y210" s="68">
        <f>IFERROR(ElcO_CapBnd!K357/1000,"")</f>
        <v>0</v>
      </c>
      <c r="AA210" s="68">
        <f t="shared" si="23"/>
        <v>0</v>
      </c>
      <c r="AB210" s="68">
        <f t="shared" si="24"/>
        <v>0</v>
      </c>
      <c r="AC210" s="68">
        <f t="shared" si="25"/>
        <v>0</v>
      </c>
    </row>
    <row r="211" spans="2:29">
      <c r="B211" t="str">
        <f>ElcO_PASTI!F358</f>
        <v>HU</v>
      </c>
      <c r="C211" t="str">
        <f>ElcO_PASTI!G358</f>
        <v>PASTI</v>
      </c>
      <c r="D211" t="str">
        <f>ElcO_PASTI!H358</f>
        <v>EEPP_coal_CCGT</v>
      </c>
      <c r="E211" s="78">
        <v>1</v>
      </c>
      <c r="F211" s="68" t="str">
        <f>IFERROR(ElcO_PASTI!I358/1000,"")</f>
        <v/>
      </c>
      <c r="G211" s="68" t="str">
        <f>IFERROR(ElcO_PASTI!J358/1000,"")</f>
        <v/>
      </c>
      <c r="H211" s="68" t="str">
        <f>IFERROR(ElcO_PASTI!K358/1000,"")</f>
        <v/>
      </c>
      <c r="I211" s="68" t="str">
        <f>IFERROR(ElcO_PASTI!L358/1000,"")</f>
        <v/>
      </c>
      <c r="J211" s="68" t="str">
        <f>IFERROR(ElcO_PASTI!M358/1000,"")</f>
        <v/>
      </c>
      <c r="K211" s="68" t="str">
        <f>IFERROR(ElcO_PASTI!N358/1000,"")</f>
        <v/>
      </c>
      <c r="L211" s="68" t="str">
        <f>IFERROR(ElcO_PASTI!O358/1000,"")</f>
        <v/>
      </c>
      <c r="N211" t="str">
        <f>ElcO_CapBnd!F358</f>
        <v>HU</v>
      </c>
      <c r="O211" t="str">
        <f>ElcO_CapBnd!G358</f>
        <v>CAP_BND</v>
      </c>
      <c r="P211" t="str">
        <f>ElcO_CapBnd!H358</f>
        <v>EEPP_coal_CCGT</v>
      </c>
      <c r="Q211" s="78" t="s">
        <v>176</v>
      </c>
      <c r="R211" s="68" t="str">
        <f t="shared" si="20"/>
        <v/>
      </c>
      <c r="S211" s="68" t="str">
        <f t="shared" si="21"/>
        <v/>
      </c>
      <c r="T211" s="68" t="str">
        <f t="shared" si="22"/>
        <v/>
      </c>
      <c r="W211" s="68">
        <f>IFERROR(ElcO_CapBnd!I358/1000,"")</f>
        <v>0</v>
      </c>
      <c r="X211" s="68">
        <f>IFERROR(ElcO_CapBnd!J358/1000,"")</f>
        <v>0</v>
      </c>
      <c r="Y211" s="68">
        <f>IFERROR(ElcO_CapBnd!K358/1000,"")</f>
        <v>0</v>
      </c>
      <c r="AA211" s="68">
        <f t="shared" si="23"/>
        <v>0</v>
      </c>
      <c r="AB211" s="68">
        <f t="shared" si="24"/>
        <v>0</v>
      </c>
      <c r="AC211" s="68">
        <f t="shared" si="25"/>
        <v>0</v>
      </c>
    </row>
    <row r="212" spans="2:29">
      <c r="B212" t="str">
        <f>ElcO_PASTI!F359</f>
        <v>HU</v>
      </c>
      <c r="C212" t="str">
        <f>ElcO_PASTI!G359</f>
        <v>PASTI</v>
      </c>
      <c r="D212" t="str">
        <f>ElcO_PASTI!H359</f>
        <v>EEPP_coal_thermal</v>
      </c>
      <c r="E212" s="78">
        <v>1</v>
      </c>
      <c r="F212" s="68">
        <f>IFERROR(ElcO_PASTI!I359/1000,"")</f>
        <v>1.5175000000000001E-2</v>
      </c>
      <c r="G212" s="68">
        <f>IFERROR(ElcO_PASTI!J359/1000,"")</f>
        <v>1.5175000000000001E-2</v>
      </c>
      <c r="H212" s="68">
        <f>IFERROR(ElcO_PASTI!K359/1000,"")</f>
        <v>1.5175000000000001E-2</v>
      </c>
      <c r="I212" s="68">
        <f>IFERROR(ElcO_PASTI!L359/1000,"")</f>
        <v>1.5175000000000001E-2</v>
      </c>
      <c r="J212" s="68" t="str">
        <f>IFERROR(ElcO_PASTI!M359/1000,"")</f>
        <v/>
      </c>
      <c r="K212" s="68" t="str">
        <f>IFERROR(ElcO_PASTI!N359/1000,"")</f>
        <v/>
      </c>
      <c r="L212" s="68" t="str">
        <f>IFERROR(ElcO_PASTI!O359/1000,"")</f>
        <v/>
      </c>
      <c r="N212" t="str">
        <f>ElcO_CapBnd!F359</f>
        <v>HU</v>
      </c>
      <c r="O212" t="str">
        <f>ElcO_CapBnd!G359</f>
        <v>CAP_BND</v>
      </c>
      <c r="P212" t="str">
        <f>ElcO_CapBnd!H359</f>
        <v>EEPP_coal_thermal</v>
      </c>
      <c r="Q212" s="78" t="s">
        <v>176</v>
      </c>
      <c r="R212" s="68" t="str">
        <f t="shared" si="20"/>
        <v/>
      </c>
      <c r="S212" s="68">
        <f t="shared" si="21"/>
        <v>0</v>
      </c>
      <c r="T212" s="68">
        <f t="shared" si="22"/>
        <v>0</v>
      </c>
      <c r="W212" s="68">
        <f>IFERROR(ElcO_CapBnd!I359/1000,"")</f>
        <v>5.5E-2</v>
      </c>
      <c r="X212" s="68">
        <f>IFERROR(ElcO_CapBnd!J359/1000,"")</f>
        <v>0</v>
      </c>
      <c r="Y212" s="68">
        <f>IFERROR(ElcO_CapBnd!K359/1000,"")</f>
        <v>0</v>
      </c>
      <c r="AA212" s="68">
        <f t="shared" si="23"/>
        <v>5.7000000000000037E-3</v>
      </c>
      <c r="AB212" s="68">
        <f t="shared" si="24"/>
        <v>6.0700000000000004E-2</v>
      </c>
      <c r="AC212" s="68">
        <f t="shared" si="25"/>
        <v>6.0700000000000004E-2</v>
      </c>
    </row>
    <row r="213" spans="2:29">
      <c r="B213" t="str">
        <f>ElcO_PASTI!F363</f>
        <v>HU</v>
      </c>
      <c r="C213" t="str">
        <f>ElcO_PASTI!G363</f>
        <v>PASTI</v>
      </c>
      <c r="D213" t="str">
        <f>ElcO_PASTI!H363</f>
        <v>EEPP_lignite_thermal</v>
      </c>
      <c r="E213" s="78">
        <v>1</v>
      </c>
      <c r="F213" s="68">
        <f>IFERROR(ElcO_PASTI!I363/1000,"")</f>
        <v>0.28452499999999997</v>
      </c>
      <c r="G213" s="68">
        <f>IFERROR(ElcO_PASTI!J363/1000,"")</f>
        <v>0.28452499999999997</v>
      </c>
      <c r="H213" s="68">
        <f>IFERROR(ElcO_PASTI!K363/1000,"")</f>
        <v>0.28452499999999997</v>
      </c>
      <c r="I213" s="68">
        <f>IFERROR(ElcO_PASTI!L363/1000,"")</f>
        <v>0.28452499999999997</v>
      </c>
      <c r="J213" s="68" t="str">
        <f>IFERROR(ElcO_PASTI!M363/1000,"")</f>
        <v/>
      </c>
      <c r="K213" s="68" t="str">
        <f>IFERROR(ElcO_PASTI!N363/1000,"")</f>
        <v/>
      </c>
      <c r="L213" s="68" t="str">
        <f>IFERROR(ElcO_PASTI!O363/1000,"")</f>
        <v/>
      </c>
      <c r="N213" t="str">
        <f>ElcO_CapBnd!F363</f>
        <v>HU</v>
      </c>
      <c r="O213" t="str">
        <f>ElcO_CapBnd!G363</f>
        <v>CAP_BND</v>
      </c>
      <c r="P213" t="str">
        <f>ElcO_CapBnd!H363</f>
        <v>EEPP_lignite_thermal</v>
      </c>
      <c r="Q213" s="78" t="s">
        <v>176</v>
      </c>
      <c r="R213" s="68">
        <f t="shared" si="20"/>
        <v>1.0508</v>
      </c>
      <c r="S213" s="68">
        <f t="shared" si="21"/>
        <v>0.81979999999999997</v>
      </c>
      <c r="T213" s="68">
        <f t="shared" si="22"/>
        <v>0</v>
      </c>
      <c r="W213" s="68">
        <f>IFERROR(ElcO_CapBnd!I363/1000,"")</f>
        <v>1.0508</v>
      </c>
      <c r="X213" s="68">
        <f>IFERROR(ElcO_CapBnd!J363/1000,"")</f>
        <v>0.81979999999999997</v>
      </c>
      <c r="Y213" s="68">
        <f>IFERROR(ElcO_CapBnd!K363/1000,"")</f>
        <v>0</v>
      </c>
      <c r="AA213" s="68">
        <f t="shared" si="23"/>
        <v>8.7299999999999933E-2</v>
      </c>
      <c r="AB213" s="68">
        <f t="shared" si="24"/>
        <v>0.31829999999999992</v>
      </c>
      <c r="AC213" s="68">
        <f t="shared" si="25"/>
        <v>1.1380999999999999</v>
      </c>
    </row>
    <row r="214" spans="2:29">
      <c r="B214" t="str">
        <f>ElcO_PASTI!F367</f>
        <v>HU</v>
      </c>
      <c r="C214" t="str">
        <f>ElcO_PASTI!G367</f>
        <v>PASTI</v>
      </c>
      <c r="D214" t="str">
        <f>ElcO_PASTI!H367</f>
        <v>EEPP_naturalgas_CCGT</v>
      </c>
      <c r="E214" s="78">
        <v>1</v>
      </c>
      <c r="F214" s="68" t="str">
        <f>IFERROR(ElcO_PASTI!I367/1000,"")</f>
        <v/>
      </c>
      <c r="G214" s="68" t="str">
        <f>IFERROR(ElcO_PASTI!J367/1000,"")</f>
        <v/>
      </c>
      <c r="H214" s="68" t="str">
        <f>IFERROR(ElcO_PASTI!K367/1000,"")</f>
        <v/>
      </c>
      <c r="I214" s="68" t="str">
        <f>IFERROR(ElcO_PASTI!L367/1000,"")</f>
        <v/>
      </c>
      <c r="J214" s="68">
        <f>IFERROR(ElcO_PASTI!M367/1000,"")</f>
        <v>0.505</v>
      </c>
      <c r="K214" s="68">
        <f>IFERROR(ElcO_PASTI!N367/1000,"")</f>
        <v>0.78800000000000003</v>
      </c>
      <c r="L214" s="68">
        <f>IFERROR(ElcO_PASTI!O367/1000,"")</f>
        <v>0.38</v>
      </c>
      <c r="N214" t="str">
        <f>ElcO_CapBnd!F367</f>
        <v>HU</v>
      </c>
      <c r="O214" t="str">
        <f>ElcO_CapBnd!G367</f>
        <v>CAP_BND</v>
      </c>
      <c r="P214" t="str">
        <f>ElcO_CapBnd!H367</f>
        <v>EEPP_naturalgas_CCGT</v>
      </c>
      <c r="Q214" s="78" t="s">
        <v>176</v>
      </c>
      <c r="R214" s="68" t="str">
        <f t="shared" si="20"/>
        <v/>
      </c>
      <c r="S214" s="68" t="str">
        <f t="shared" si="21"/>
        <v/>
      </c>
      <c r="T214" s="68" t="str">
        <f t="shared" si="22"/>
        <v/>
      </c>
      <c r="W214" s="68">
        <f>IFERROR(ElcO_CapBnd!I367/1000,"")</f>
        <v>0.505</v>
      </c>
      <c r="X214" s="68">
        <f>IFERROR(ElcO_CapBnd!J367/1000,"")</f>
        <v>1.2929999999999999</v>
      </c>
      <c r="Y214" s="68">
        <f>IFERROR(ElcO_CapBnd!K367/1000,"")</f>
        <v>1.673</v>
      </c>
      <c r="AA214" s="68">
        <f t="shared" si="23"/>
        <v>0</v>
      </c>
      <c r="AB214" s="68">
        <f t="shared" si="24"/>
        <v>0</v>
      </c>
      <c r="AC214" s="68">
        <f t="shared" si="25"/>
        <v>0</v>
      </c>
    </row>
    <row r="215" spans="2:29">
      <c r="B215" t="str">
        <f>ElcO_PASTI!F368</f>
        <v>HU</v>
      </c>
      <c r="C215" t="str">
        <f>ElcO_PASTI!G368</f>
        <v>PASTI</v>
      </c>
      <c r="D215" t="str">
        <f>ElcO_PASTI!H368</f>
        <v>EEPP_naturalgas_OCGT</v>
      </c>
      <c r="E215" s="78">
        <v>1</v>
      </c>
      <c r="F215" s="68">
        <f>IFERROR(ElcO_PASTI!I368/1000,"")</f>
        <v>0.1115</v>
      </c>
      <c r="G215" s="68">
        <f>IFERROR(ElcO_PASTI!J368/1000,"")</f>
        <v>0.1115</v>
      </c>
      <c r="H215" s="68">
        <f>IFERROR(ElcO_PASTI!K368/1000,"")</f>
        <v>0.1115</v>
      </c>
      <c r="I215" s="68">
        <f>IFERROR(ElcO_PASTI!L368/1000,"")</f>
        <v>0.1115</v>
      </c>
      <c r="J215" s="68">
        <f>IFERROR(ElcO_PASTI!M368/1000,"")</f>
        <v>7.8E-2</v>
      </c>
      <c r="K215" s="68">
        <f>IFERROR(ElcO_PASTI!N368/1000,"")</f>
        <v>0.11600000000000001</v>
      </c>
      <c r="L215" s="68" t="str">
        <f>IFERROR(ElcO_PASTI!O368/1000,"")</f>
        <v/>
      </c>
      <c r="N215" t="str">
        <f>ElcO_CapBnd!F368</f>
        <v>HU</v>
      </c>
      <c r="O215" t="str">
        <f>ElcO_CapBnd!G368</f>
        <v>CAP_BND</v>
      </c>
      <c r="P215" t="str">
        <f>ElcO_CapBnd!H368</f>
        <v>EEPP_naturalgas_OCGT</v>
      </c>
      <c r="Q215" s="78" t="s">
        <v>176</v>
      </c>
      <c r="R215" s="68" t="str">
        <f t="shared" si="20"/>
        <v/>
      </c>
      <c r="S215" s="68">
        <f t="shared" si="21"/>
        <v>0.495</v>
      </c>
      <c r="T215" s="68">
        <f t="shared" si="22"/>
        <v>0.435</v>
      </c>
      <c r="W215" s="68">
        <f>IFERROR(ElcO_CapBnd!I368/1000,"")</f>
        <v>0.52400000000000002</v>
      </c>
      <c r="X215" s="68">
        <f>IFERROR(ElcO_CapBnd!J368/1000,"")</f>
        <v>0.495</v>
      </c>
      <c r="Y215" s="68">
        <f>IFERROR(ElcO_CapBnd!K368/1000,"")</f>
        <v>0.435</v>
      </c>
      <c r="AA215" s="68">
        <f t="shared" si="23"/>
        <v>0</v>
      </c>
      <c r="AB215" s="68">
        <f t="shared" si="24"/>
        <v>0.14500000000000002</v>
      </c>
      <c r="AC215" s="68">
        <f t="shared" si="25"/>
        <v>0.20500000000000002</v>
      </c>
    </row>
    <row r="216" spans="2:29">
      <c r="B216" t="str">
        <f>ElcO_PASTI!F369</f>
        <v>HU</v>
      </c>
      <c r="C216" t="str">
        <f>ElcO_PASTI!G369</f>
        <v>PASTI</v>
      </c>
      <c r="D216" t="str">
        <f>ElcO_PASTI!H369</f>
        <v>EEPP_naturalgas_thermal</v>
      </c>
      <c r="E216" s="78">
        <v>1</v>
      </c>
      <c r="F216" s="68">
        <f>IFERROR(ElcO_PASTI!I369/1000,"")</f>
        <v>0.29487562499999997</v>
      </c>
      <c r="G216" s="68">
        <f>IFERROR(ElcO_PASTI!J369/1000,"")</f>
        <v>0.29487562499999997</v>
      </c>
      <c r="H216" s="68">
        <f>IFERROR(ElcO_PASTI!K369/1000,"")</f>
        <v>0.29487562499999997</v>
      </c>
      <c r="I216" s="68">
        <f>IFERROR(ElcO_PASTI!L369/1000,"")</f>
        <v>0.29487562499999997</v>
      </c>
      <c r="J216" s="68">
        <f>IFERROR(ElcO_PASTI!M369/1000,"")</f>
        <v>6.3E-2</v>
      </c>
      <c r="K216" s="68" t="str">
        <f>IFERROR(ElcO_PASTI!N369/1000,"")</f>
        <v/>
      </c>
      <c r="L216" s="68" t="str">
        <f>IFERROR(ElcO_PASTI!O369/1000,"")</f>
        <v/>
      </c>
      <c r="N216" t="str">
        <f>ElcO_CapBnd!F369</f>
        <v>HU</v>
      </c>
      <c r="O216" t="str">
        <f>ElcO_CapBnd!G369</f>
        <v>CAP_BND</v>
      </c>
      <c r="P216" t="str">
        <f>ElcO_CapBnd!H369</f>
        <v>EEPP_naturalgas_thermal</v>
      </c>
      <c r="Q216" s="78" t="s">
        <v>176</v>
      </c>
      <c r="R216" s="68">
        <f t="shared" si="20"/>
        <v>1.2143025000000001</v>
      </c>
      <c r="S216" s="68">
        <f t="shared" si="21"/>
        <v>0.10430250000000001</v>
      </c>
      <c r="T216" s="68">
        <f t="shared" si="22"/>
        <v>1.7600000000000001E-2</v>
      </c>
      <c r="W216" s="68">
        <f>IFERROR(ElcO_CapBnd!I369/1000,"")</f>
        <v>1.2143025000000001</v>
      </c>
      <c r="X216" s="68">
        <f>IFERROR(ElcO_CapBnd!J369/1000,"")</f>
        <v>0.10430250000000001</v>
      </c>
      <c r="Y216" s="68">
        <f>IFERROR(ElcO_CapBnd!K369/1000,"")</f>
        <v>1.7600000000000001E-2</v>
      </c>
      <c r="AA216" s="68">
        <f t="shared" si="23"/>
        <v>2.8199999999999781E-2</v>
      </c>
      <c r="AB216" s="68">
        <f t="shared" si="24"/>
        <v>1.1381999999999999</v>
      </c>
      <c r="AC216" s="68">
        <f t="shared" si="25"/>
        <v>1.2249024999999998</v>
      </c>
    </row>
    <row r="217" spans="2:29">
      <c r="B217" t="str">
        <f>ElcO_PASTI!F373</f>
        <v>HU</v>
      </c>
      <c r="C217" t="str">
        <f>ElcO_PASTI!G373</f>
        <v>PASTI</v>
      </c>
      <c r="D217" t="str">
        <f>ElcO_PASTI!H373</f>
        <v>EEPP_LFO_thermal</v>
      </c>
      <c r="E217" s="78">
        <v>1</v>
      </c>
      <c r="F217" s="68">
        <f>IFERROR(ElcO_PASTI!I373/1000,"")</f>
        <v>0.10299750000000001</v>
      </c>
      <c r="G217" s="68">
        <f>IFERROR(ElcO_PASTI!J373/1000,"")</f>
        <v>0.10299750000000001</v>
      </c>
      <c r="H217" s="68">
        <f>IFERROR(ElcO_PASTI!K373/1000,"")</f>
        <v>0.10299750000000001</v>
      </c>
      <c r="I217" s="68">
        <f>IFERROR(ElcO_PASTI!L373/1000,"")</f>
        <v>0.10299750000000001</v>
      </c>
      <c r="J217" s="68">
        <f>IFERROR(ElcO_PASTI!M373/1000,"")</f>
        <v>1.26E-2</v>
      </c>
      <c r="K217" s="68" t="str">
        <f>IFERROR(ElcO_PASTI!N373/1000,"")</f>
        <v/>
      </c>
      <c r="L217" s="68" t="str">
        <f>IFERROR(ElcO_PASTI!O373/1000,"")</f>
        <v/>
      </c>
      <c r="N217" t="str">
        <f>ElcO_CapBnd!F373</f>
        <v>HU</v>
      </c>
      <c r="O217" t="str">
        <f>ElcO_CapBnd!G373</f>
        <v>CAP_BND</v>
      </c>
      <c r="P217" t="str">
        <f>ElcO_CapBnd!H373</f>
        <v>EEPP_LFO_thermal</v>
      </c>
      <c r="Q217" s="78" t="s">
        <v>176</v>
      </c>
      <c r="R217" s="68" t="str">
        <f t="shared" si="20"/>
        <v/>
      </c>
      <c r="S217" s="68" t="str">
        <f t="shared" si="21"/>
        <v/>
      </c>
      <c r="T217" s="68">
        <f t="shared" si="22"/>
        <v>0.41260000000000002</v>
      </c>
      <c r="W217" s="68">
        <f>IFERROR(ElcO_CapBnd!I373/1000,"")</f>
        <v>0.41758999999999996</v>
      </c>
      <c r="X217" s="68">
        <f>IFERROR(ElcO_CapBnd!J373/1000,"")</f>
        <v>0.41728999999999999</v>
      </c>
      <c r="Y217" s="68">
        <f>IFERROR(ElcO_CapBnd!K373/1000,"")</f>
        <v>0.41260000000000002</v>
      </c>
      <c r="AA217" s="68">
        <f t="shared" si="23"/>
        <v>7.0000000000000617E-3</v>
      </c>
      <c r="AB217" s="68">
        <f t="shared" si="24"/>
        <v>7.3000000000000287E-3</v>
      </c>
      <c r="AC217" s="68">
        <f t="shared" si="25"/>
        <v>1.1990000000000001E-2</v>
      </c>
    </row>
    <row r="218" spans="2:29">
      <c r="B218" t="str">
        <f>ElcO_PASTI!F374</f>
        <v>HU</v>
      </c>
      <c r="C218" t="str">
        <f>ElcO_PASTI!G374</f>
        <v>PASTI</v>
      </c>
      <c r="D218" t="str">
        <f>ElcO_PASTI!H374</f>
        <v>EEPP_HFO_thermal</v>
      </c>
      <c r="E218" s="78">
        <v>1</v>
      </c>
      <c r="F218" s="68">
        <f>IFERROR(ElcO_PASTI!I374/1000,"")</f>
        <v>0.11849999999999999</v>
      </c>
      <c r="G218" s="68">
        <f>IFERROR(ElcO_PASTI!J374/1000,"")</f>
        <v>0.11849999999999999</v>
      </c>
      <c r="H218" s="68">
        <f>IFERROR(ElcO_PASTI!K374/1000,"")</f>
        <v>0.11849999999999999</v>
      </c>
      <c r="I218" s="68">
        <f>IFERROR(ElcO_PASTI!L374/1000,"")</f>
        <v>0.11849999999999999</v>
      </c>
      <c r="J218" s="68" t="str">
        <f>IFERROR(ElcO_PASTI!M374/1000,"")</f>
        <v/>
      </c>
      <c r="K218" s="68" t="str">
        <f>IFERROR(ElcO_PASTI!N374/1000,"")</f>
        <v/>
      </c>
      <c r="L218" s="68" t="str">
        <f>IFERROR(ElcO_PASTI!O374/1000,"")</f>
        <v/>
      </c>
      <c r="N218" t="str">
        <f>ElcO_CapBnd!F374</f>
        <v>HU</v>
      </c>
      <c r="O218" t="str">
        <f>ElcO_CapBnd!G374</f>
        <v>CAP_BND</v>
      </c>
      <c r="P218" t="str">
        <f>ElcO_CapBnd!H374</f>
        <v>EEPP_HFO_thermal</v>
      </c>
      <c r="Q218" s="78" t="s">
        <v>176</v>
      </c>
      <c r="R218" s="68">
        <f t="shared" si="20"/>
        <v>5.2999999999999999E-2</v>
      </c>
      <c r="S218" s="68">
        <f t="shared" si="21"/>
        <v>1.4999999999999999E-2</v>
      </c>
      <c r="T218" s="68">
        <f t="shared" si="22"/>
        <v>0</v>
      </c>
      <c r="W218" s="68">
        <f>IFERROR(ElcO_CapBnd!I374/1000,"")</f>
        <v>5.2999999999999999E-2</v>
      </c>
      <c r="X218" s="68">
        <f>IFERROR(ElcO_CapBnd!J374/1000,"")</f>
        <v>1.4999999999999999E-2</v>
      </c>
      <c r="Y218" s="68">
        <f>IFERROR(ElcO_CapBnd!K374/1000,"")</f>
        <v>0</v>
      </c>
      <c r="AA218" s="68">
        <f t="shared" si="23"/>
        <v>0.42099999999999999</v>
      </c>
      <c r="AB218" s="68">
        <f t="shared" si="24"/>
        <v>0.45899999999999996</v>
      </c>
      <c r="AC218" s="68">
        <f t="shared" si="25"/>
        <v>0.47399999999999998</v>
      </c>
    </row>
    <row r="219" spans="2:29">
      <c r="B219" t="str">
        <f>ElcO_PASTI!F375</f>
        <v>HU</v>
      </c>
      <c r="C219" t="str">
        <f>ElcO_PASTI!G375</f>
        <v>PASTI</v>
      </c>
      <c r="D219" t="str">
        <f>ElcO_PASTI!H375</f>
        <v>EEPP_biomass_CCGT</v>
      </c>
      <c r="E219" s="78">
        <v>1</v>
      </c>
      <c r="F219" s="68" t="str">
        <f>IFERROR(ElcO_PASTI!I375/1000,"")</f>
        <v/>
      </c>
      <c r="G219" s="68" t="str">
        <f>IFERROR(ElcO_PASTI!J375/1000,"")</f>
        <v/>
      </c>
      <c r="H219" s="68" t="str">
        <f>IFERROR(ElcO_PASTI!K375/1000,"")</f>
        <v/>
      </c>
      <c r="I219" s="68" t="str">
        <f>IFERROR(ElcO_PASTI!L375/1000,"")</f>
        <v/>
      </c>
      <c r="J219" s="68" t="str">
        <f>IFERROR(ElcO_PASTI!M375/1000,"")</f>
        <v/>
      </c>
      <c r="K219" s="68" t="str">
        <f>IFERROR(ElcO_PASTI!N375/1000,"")</f>
        <v/>
      </c>
      <c r="L219" s="68" t="str">
        <f>IFERROR(ElcO_PASTI!O375/1000,"")</f>
        <v/>
      </c>
      <c r="N219" t="str">
        <f>ElcO_CapBnd!F375</f>
        <v>HU</v>
      </c>
      <c r="O219" t="str">
        <f>ElcO_CapBnd!G375</f>
        <v>CAP_BND</v>
      </c>
      <c r="P219" t="str">
        <f>ElcO_CapBnd!H375</f>
        <v>EEPP_biomass_CCGT</v>
      </c>
      <c r="Q219" s="78" t="s">
        <v>176</v>
      </c>
      <c r="R219" s="68" t="str">
        <f t="shared" si="20"/>
        <v/>
      </c>
      <c r="S219" s="68" t="str">
        <f t="shared" si="21"/>
        <v/>
      </c>
      <c r="T219" s="68" t="str">
        <f t="shared" si="22"/>
        <v/>
      </c>
      <c r="W219" s="68">
        <f>IFERROR(ElcO_CapBnd!I375/1000,"")</f>
        <v>0</v>
      </c>
      <c r="X219" s="68">
        <f>IFERROR(ElcO_CapBnd!J375/1000,"")</f>
        <v>0</v>
      </c>
      <c r="Y219" s="68">
        <f>IFERROR(ElcO_CapBnd!K375/1000,"")</f>
        <v>0</v>
      </c>
      <c r="AA219" s="68">
        <f t="shared" si="23"/>
        <v>0</v>
      </c>
      <c r="AB219" s="68">
        <f t="shared" si="24"/>
        <v>0</v>
      </c>
      <c r="AC219" s="68">
        <f t="shared" si="25"/>
        <v>0</v>
      </c>
    </row>
    <row r="220" spans="2:29">
      <c r="B220" t="str">
        <f>ElcO_PASTI!F376</f>
        <v>HU</v>
      </c>
      <c r="C220" t="str">
        <f>ElcO_PASTI!G376</f>
        <v>PASTI</v>
      </c>
      <c r="D220" t="str">
        <f>ElcO_PASTI!H376</f>
        <v>EEPP_biomass_thermal</v>
      </c>
      <c r="E220" s="78">
        <v>1</v>
      </c>
      <c r="F220" s="68">
        <f>IFERROR(ElcO_PASTI!I376/1000,"")</f>
        <v>2.5475000000000001E-2</v>
      </c>
      <c r="G220" s="68">
        <f>IFERROR(ElcO_PASTI!J376/1000,"")</f>
        <v>2.5475000000000001E-2</v>
      </c>
      <c r="H220" s="68">
        <f>IFERROR(ElcO_PASTI!K376/1000,"")</f>
        <v>2.5475000000000001E-2</v>
      </c>
      <c r="I220" s="68">
        <f>IFERROR(ElcO_PASTI!L376/1000,"")</f>
        <v>2.5475000000000001E-2</v>
      </c>
      <c r="J220" s="68">
        <f>IFERROR(ElcO_PASTI!M376/1000,"")</f>
        <v>0.10010499999999999</v>
      </c>
      <c r="K220" s="68">
        <f>IFERROR(ElcO_PASTI!N376/1000,"")</f>
        <v>6.6604999999999984E-2</v>
      </c>
      <c r="L220" s="68">
        <f>IFERROR(ElcO_PASTI!O376/1000,"")</f>
        <v>7.0499999999999993E-2</v>
      </c>
      <c r="N220" t="str">
        <f>ElcO_CapBnd!F376</f>
        <v>HU</v>
      </c>
      <c r="O220" t="str">
        <f>ElcO_CapBnd!G376</f>
        <v>CAP_BND</v>
      </c>
      <c r="P220" t="str">
        <f>ElcO_CapBnd!H376</f>
        <v>EEPP_biomass_thermal</v>
      </c>
      <c r="Q220" s="78" t="s">
        <v>176</v>
      </c>
      <c r="R220" s="68" t="str">
        <f t="shared" si="20"/>
        <v/>
      </c>
      <c r="S220" s="68">
        <f t="shared" si="21"/>
        <v>0.18381</v>
      </c>
      <c r="T220" s="68">
        <f t="shared" si="22"/>
        <v>0.23720999999999998</v>
      </c>
      <c r="W220" s="68">
        <f>IFERROR(ElcO_CapBnd!I376/1000,"")</f>
        <v>0.20200499999999999</v>
      </c>
      <c r="X220" s="68">
        <f>IFERROR(ElcO_CapBnd!J376/1000,"")</f>
        <v>0.18381</v>
      </c>
      <c r="Y220" s="68">
        <f>IFERROR(ElcO_CapBnd!K376/1000,"")</f>
        <v>0.23720999999999998</v>
      </c>
      <c r="AA220" s="68">
        <f t="shared" si="23"/>
        <v>0</v>
      </c>
      <c r="AB220" s="68">
        <f t="shared" si="24"/>
        <v>8.4799999999999959E-2</v>
      </c>
      <c r="AC220" s="68">
        <f t="shared" si="25"/>
        <v>0.10189999999999999</v>
      </c>
    </row>
    <row r="221" spans="2:29">
      <c r="B221" t="str">
        <f>ElcO_PASTI!F379</f>
        <v>HU</v>
      </c>
      <c r="C221" t="str">
        <f>ElcO_PASTI!G379</f>
        <v>PASTI</v>
      </c>
      <c r="D221" t="str">
        <f>ElcO_PASTI!H379</f>
        <v>EEPP_windON</v>
      </c>
      <c r="E221" s="78">
        <v>1</v>
      </c>
      <c r="F221" s="68" t="str">
        <f>IFERROR(ElcO_PASTI!I379/1000,"")</f>
        <v/>
      </c>
      <c r="G221" s="68" t="str">
        <f>IFERROR(ElcO_PASTI!J379/1000,"")</f>
        <v/>
      </c>
      <c r="H221" s="68" t="str">
        <f>IFERROR(ElcO_PASTI!K379/1000,"")</f>
        <v/>
      </c>
      <c r="I221" s="68">
        <f>IFERROR(ElcO_PASTI!L379/1000,"")</f>
        <v>2.5000000000000001E-4</v>
      </c>
      <c r="J221" s="68">
        <f>IFERROR(ElcO_PASTI!M379/1000,"")</f>
        <v>0.29362500000000002</v>
      </c>
      <c r="K221" s="68">
        <f>IFERROR(ElcO_PASTI!N379/1000,"")</f>
        <v>3.5999999999999997E-2</v>
      </c>
      <c r="L221" s="68" t="str">
        <f>IFERROR(ElcO_PASTI!O379/1000,"")</f>
        <v/>
      </c>
      <c r="N221" t="str">
        <f>ElcO_CapBnd!F379</f>
        <v>HU</v>
      </c>
      <c r="O221" t="str">
        <f>ElcO_CapBnd!G379</f>
        <v>CAP_BND</v>
      </c>
      <c r="P221" t="str">
        <f>ElcO_CapBnd!H379</f>
        <v>EEPP_windON</v>
      </c>
      <c r="Q221" s="78" t="s">
        <v>176</v>
      </c>
      <c r="R221" s="68" t="str">
        <f t="shared" si="20"/>
        <v/>
      </c>
      <c r="S221" s="68" t="str">
        <f t="shared" si="21"/>
        <v/>
      </c>
      <c r="T221" s="68" t="str">
        <f t="shared" si="22"/>
        <v/>
      </c>
      <c r="W221" s="68">
        <f>IFERROR(ElcO_CapBnd!I379/1000,"")</f>
        <v>0.293875</v>
      </c>
      <c r="X221" s="68">
        <f>IFERROR(ElcO_CapBnd!J379/1000,"")</f>
        <v>0.32987499999999997</v>
      </c>
      <c r="Y221" s="68">
        <f>IFERROR(ElcO_CapBnd!K379/1000,"")</f>
        <v>0.32987499999999997</v>
      </c>
      <c r="AA221" s="68">
        <f t="shared" si="23"/>
        <v>0</v>
      </c>
      <c r="AB221" s="68">
        <f t="shared" si="24"/>
        <v>0</v>
      </c>
      <c r="AC221" s="68">
        <f t="shared" si="25"/>
        <v>0</v>
      </c>
    </row>
    <row r="222" spans="2:29">
      <c r="B222" t="str">
        <f>ElcO_PASTI!F380</f>
        <v>HU</v>
      </c>
      <c r="C222" t="str">
        <f>ElcO_PASTI!G380</f>
        <v>PASTI</v>
      </c>
      <c r="D222" t="str">
        <f>ElcO_PASTI!H380</f>
        <v>EEPP_windOFF</v>
      </c>
      <c r="E222" s="78">
        <v>1</v>
      </c>
      <c r="F222" s="68" t="str">
        <f>IFERROR(ElcO_PASTI!I380/1000,"")</f>
        <v/>
      </c>
      <c r="G222" s="68" t="str">
        <f>IFERROR(ElcO_PASTI!J380/1000,"")</f>
        <v/>
      </c>
      <c r="H222" s="68" t="str">
        <f>IFERROR(ElcO_PASTI!K380/1000,"")</f>
        <v/>
      </c>
      <c r="I222" s="68" t="str">
        <f>IFERROR(ElcO_PASTI!L380/1000,"")</f>
        <v/>
      </c>
      <c r="J222" s="68" t="str">
        <f>IFERROR(ElcO_PASTI!M380/1000,"")</f>
        <v/>
      </c>
      <c r="K222" s="68" t="str">
        <f>IFERROR(ElcO_PASTI!N380/1000,"")</f>
        <v/>
      </c>
      <c r="L222" s="68" t="str">
        <f>IFERROR(ElcO_PASTI!O380/1000,"")</f>
        <v/>
      </c>
      <c r="N222" t="str">
        <f>ElcO_CapBnd!F380</f>
        <v>HU</v>
      </c>
      <c r="O222" t="str">
        <f>ElcO_CapBnd!G380</f>
        <v>CAP_BND</v>
      </c>
      <c r="P222" t="str">
        <f>ElcO_CapBnd!H380</f>
        <v>EEPP_windOFF</v>
      </c>
      <c r="Q222" s="78" t="s">
        <v>176</v>
      </c>
      <c r="R222" s="68" t="str">
        <f t="shared" si="20"/>
        <v/>
      </c>
      <c r="S222" s="68" t="str">
        <f t="shared" si="21"/>
        <v/>
      </c>
      <c r="T222" s="68" t="str">
        <f t="shared" si="22"/>
        <v/>
      </c>
      <c r="W222" s="68">
        <f>IFERROR(ElcO_CapBnd!I380/1000,"")</f>
        <v>0</v>
      </c>
      <c r="X222" s="68">
        <f>IFERROR(ElcO_CapBnd!J380/1000,"")</f>
        <v>0</v>
      </c>
      <c r="Y222" s="68">
        <f>IFERROR(ElcO_CapBnd!K380/1000,"")</f>
        <v>0</v>
      </c>
      <c r="AA222" s="68">
        <f t="shared" si="23"/>
        <v>0</v>
      </c>
      <c r="AB222" s="68">
        <f t="shared" si="24"/>
        <v>0</v>
      </c>
      <c r="AC222" s="68">
        <f t="shared" si="25"/>
        <v>0</v>
      </c>
    </row>
    <row r="223" spans="2:29">
      <c r="B223" t="str">
        <f>ElcO_PASTI!F381</f>
        <v>HU</v>
      </c>
      <c r="C223" t="str">
        <f>ElcO_PASTI!G381</f>
        <v>PASTI</v>
      </c>
      <c r="D223" t="str">
        <f>ElcO_PASTI!H381</f>
        <v>EEPP_PV</v>
      </c>
      <c r="E223" s="78">
        <v>1</v>
      </c>
      <c r="F223" s="68" t="str">
        <f>IFERROR(ElcO_PASTI!I381/1000,"")</f>
        <v/>
      </c>
      <c r="G223" s="68" t="str">
        <f>IFERROR(ElcO_PASTI!J381/1000,"")</f>
        <v/>
      </c>
      <c r="H223" s="68" t="str">
        <f>IFERROR(ElcO_PASTI!K381/1000,"")</f>
        <v/>
      </c>
      <c r="I223" s="68" t="str">
        <f>IFERROR(ElcO_PASTI!L381/1000,"")</f>
        <v/>
      </c>
      <c r="J223" s="68">
        <f>IFERROR(ElcO_PASTI!M381/1000,"")</f>
        <v>2E-3</v>
      </c>
      <c r="K223" s="68">
        <f>IFERROR(ElcO_PASTI!N381/1000,"")</f>
        <v>0.16600000000000001</v>
      </c>
      <c r="L223" s="68">
        <f>Y223-SUM(I223:K223)</f>
        <v>0.16800000000000001</v>
      </c>
      <c r="N223" t="str">
        <f>ElcO_CapBnd!F381</f>
        <v>HU</v>
      </c>
      <c r="O223" t="str">
        <f>ElcO_CapBnd!G381</f>
        <v>CAP_BND</v>
      </c>
      <c r="P223" t="str">
        <f>ElcO_CapBnd!H381</f>
        <v>EEPP_PV</v>
      </c>
      <c r="Q223" s="78" t="s">
        <v>176</v>
      </c>
      <c r="R223" s="68" t="str">
        <f t="shared" si="20"/>
        <v/>
      </c>
      <c r="S223" s="68" t="str">
        <f t="shared" si="21"/>
        <v/>
      </c>
      <c r="T223" s="68" t="str">
        <f t="shared" si="22"/>
        <v/>
      </c>
      <c r="W223" s="68">
        <f>IFERROR(ElcO_CapBnd!I381/1000,"")</f>
        <v>2E-3</v>
      </c>
      <c r="X223" s="68">
        <f>IFERROR(ElcO_CapBnd!J381/1000,"")</f>
        <v>0.16800000000000001</v>
      </c>
      <c r="Y223" s="68">
        <f>VLOOKUP(N223,'ENTSO-E Stat Factsheet 2018'!$B$2:$Z$37,22,FALSE)/1000</f>
        <v>0.33600000000000002</v>
      </c>
      <c r="AA223" s="68">
        <f t="shared" si="23"/>
        <v>0</v>
      </c>
      <c r="AB223" s="68">
        <f t="shared" si="24"/>
        <v>0</v>
      </c>
      <c r="AC223" s="68">
        <f t="shared" si="25"/>
        <v>0</v>
      </c>
    </row>
    <row r="224" spans="2:29">
      <c r="B224" t="str">
        <f>ElcO_PASTI!F382</f>
        <v>HU</v>
      </c>
      <c r="C224" t="str">
        <f>ElcO_PASTI!G382</f>
        <v>PASTI</v>
      </c>
      <c r="D224" t="str">
        <f>ElcO_PASTI!H382</f>
        <v>EEPP_CSP</v>
      </c>
      <c r="E224" s="78">
        <v>1</v>
      </c>
      <c r="F224" s="68" t="str">
        <f>IFERROR(ElcO_PASTI!I382/1000,"")</f>
        <v/>
      </c>
      <c r="G224" s="68" t="str">
        <f>IFERROR(ElcO_PASTI!J382/1000,"")</f>
        <v/>
      </c>
      <c r="H224" s="68" t="str">
        <f>IFERROR(ElcO_PASTI!K382/1000,"")</f>
        <v/>
      </c>
      <c r="I224" s="68" t="str">
        <f>IFERROR(ElcO_PASTI!L382/1000,"")</f>
        <v/>
      </c>
      <c r="J224" s="68" t="str">
        <f>IFERROR(ElcO_PASTI!M382/1000,"")</f>
        <v/>
      </c>
      <c r="K224" s="68" t="str">
        <f>IFERROR(ElcO_PASTI!N382/1000,"")</f>
        <v/>
      </c>
      <c r="L224" s="68" t="str">
        <f>IFERROR(ElcO_PASTI!O382/1000,"")</f>
        <v/>
      </c>
      <c r="N224" t="str">
        <f>ElcO_CapBnd!F382</f>
        <v>HU</v>
      </c>
      <c r="O224" t="str">
        <f>ElcO_CapBnd!G382</f>
        <v>CAP_BND</v>
      </c>
      <c r="P224" t="str">
        <f>ElcO_CapBnd!H382</f>
        <v>EEPP_CSP</v>
      </c>
      <c r="Q224" s="78" t="s">
        <v>176</v>
      </c>
      <c r="R224" s="68" t="str">
        <f t="shared" si="20"/>
        <v/>
      </c>
      <c r="S224" s="68" t="str">
        <f t="shared" si="21"/>
        <v/>
      </c>
      <c r="T224" s="68" t="str">
        <f t="shared" si="22"/>
        <v/>
      </c>
      <c r="W224" s="68">
        <f>IFERROR(ElcO_CapBnd!I382/1000,"")</f>
        <v>0</v>
      </c>
      <c r="X224" s="68">
        <f>IFERROR(ElcO_CapBnd!J382/1000,"")</f>
        <v>0</v>
      </c>
      <c r="Y224" s="68">
        <f>IFERROR(ElcO_CapBnd!K382/1000,"")</f>
        <v>0</v>
      </c>
      <c r="AA224" s="68">
        <f t="shared" si="23"/>
        <v>0</v>
      </c>
      <c r="AB224" s="68">
        <f t="shared" si="24"/>
        <v>0</v>
      </c>
      <c r="AC224" s="68">
        <f t="shared" si="25"/>
        <v>0</v>
      </c>
    </row>
    <row r="225" spans="2:29">
      <c r="B225" t="str">
        <f>ElcO_PASTI!F383</f>
        <v>HU</v>
      </c>
      <c r="C225" t="str">
        <f>ElcO_PASTI!G383</f>
        <v>PASTI</v>
      </c>
      <c r="D225" t="str">
        <f>ElcO_PASTI!H383</f>
        <v>EEPP_geothermal</v>
      </c>
      <c r="E225" s="78">
        <v>1</v>
      </c>
      <c r="F225" s="68" t="str">
        <f>IFERROR(ElcO_PASTI!I383/1000,"")</f>
        <v/>
      </c>
      <c r="G225" s="68" t="str">
        <f>IFERROR(ElcO_PASTI!J383/1000,"")</f>
        <v/>
      </c>
      <c r="H225" s="68" t="str">
        <f>IFERROR(ElcO_PASTI!K383/1000,"")</f>
        <v/>
      </c>
      <c r="I225" s="68" t="str">
        <f>IFERROR(ElcO_PASTI!L383/1000,"")</f>
        <v/>
      </c>
      <c r="J225" s="68" t="str">
        <f>IFERROR(ElcO_PASTI!M383/1000,"")</f>
        <v/>
      </c>
      <c r="K225" s="68" t="str">
        <f>IFERROR(ElcO_PASTI!N383/1000,"")</f>
        <v/>
      </c>
      <c r="L225" s="68">
        <f>IFERROR(ElcO_PASTI!O383/1000,"")</f>
        <v>2.7000000000000001E-3</v>
      </c>
      <c r="N225" t="str">
        <f>ElcO_CapBnd!F383</f>
        <v>HU</v>
      </c>
      <c r="O225" t="str">
        <f>ElcO_CapBnd!G383</f>
        <v>CAP_BND</v>
      </c>
      <c r="P225" t="str">
        <f>ElcO_CapBnd!H383</f>
        <v>EEPP_geothermal</v>
      </c>
      <c r="Q225" s="78" t="s">
        <v>176</v>
      </c>
      <c r="R225" s="68" t="str">
        <f t="shared" si="20"/>
        <v/>
      </c>
      <c r="S225" s="68" t="str">
        <f t="shared" si="21"/>
        <v/>
      </c>
      <c r="T225" s="68" t="str">
        <f t="shared" si="22"/>
        <v/>
      </c>
      <c r="W225" s="68">
        <f>IFERROR(ElcO_CapBnd!I383/1000,"")</f>
        <v>0</v>
      </c>
      <c r="X225" s="68">
        <f>IFERROR(ElcO_CapBnd!J383/1000,"")</f>
        <v>0</v>
      </c>
      <c r="Y225" s="68">
        <f>IFERROR(ElcO_CapBnd!K383/1000,"")</f>
        <v>2.7000000000000001E-3</v>
      </c>
      <c r="AA225" s="68">
        <f t="shared" si="23"/>
        <v>0</v>
      </c>
      <c r="AB225" s="68">
        <f t="shared" si="24"/>
        <v>0</v>
      </c>
      <c r="AC225" s="68">
        <f t="shared" si="25"/>
        <v>0</v>
      </c>
    </row>
    <row r="226" spans="2:29">
      <c r="B226" t="str">
        <f>ElcO_PASTI!F384</f>
        <v>HU</v>
      </c>
      <c r="C226" t="str">
        <f>ElcO_PASTI!G384</f>
        <v>PASTI</v>
      </c>
      <c r="D226" t="str">
        <f>ElcO_PASTI!H384</f>
        <v>EEPP_OCE</v>
      </c>
      <c r="E226" s="78">
        <v>1</v>
      </c>
      <c r="F226" s="68" t="str">
        <f>IFERROR(ElcO_PASTI!I384/1000,"")</f>
        <v/>
      </c>
      <c r="G226" s="68" t="str">
        <f>IFERROR(ElcO_PASTI!J384/1000,"")</f>
        <v/>
      </c>
      <c r="H226" s="68" t="str">
        <f>IFERROR(ElcO_PASTI!K384/1000,"")</f>
        <v/>
      </c>
      <c r="I226" s="68" t="str">
        <f>IFERROR(ElcO_PASTI!L384/1000,"")</f>
        <v/>
      </c>
      <c r="J226" s="68" t="str">
        <f>IFERROR(ElcO_PASTI!M384/1000,"")</f>
        <v/>
      </c>
      <c r="K226" s="68" t="str">
        <f>IFERROR(ElcO_PASTI!N384/1000,"")</f>
        <v/>
      </c>
      <c r="L226" s="68" t="str">
        <f>IFERROR(ElcO_PASTI!O384/1000,"")</f>
        <v/>
      </c>
      <c r="N226" t="str">
        <f>ElcO_CapBnd!F384</f>
        <v>HU</v>
      </c>
      <c r="O226" t="str">
        <f>ElcO_CapBnd!G384</f>
        <v>CAP_BND</v>
      </c>
      <c r="P226" t="str">
        <f>ElcO_CapBnd!H384</f>
        <v>EEPP_OCE</v>
      </c>
      <c r="Q226" s="78" t="s">
        <v>176</v>
      </c>
      <c r="R226" s="68" t="str">
        <f t="shared" si="20"/>
        <v/>
      </c>
      <c r="S226" s="68" t="str">
        <f t="shared" si="21"/>
        <v/>
      </c>
      <c r="T226" s="68" t="str">
        <f t="shared" si="22"/>
        <v/>
      </c>
      <c r="W226" s="68">
        <f>IFERROR(ElcO_CapBnd!I384/1000,"")</f>
        <v>0</v>
      </c>
      <c r="X226" s="68">
        <f>IFERROR(ElcO_CapBnd!J384/1000,"")</f>
        <v>0</v>
      </c>
      <c r="Y226" s="68">
        <f>IFERROR(ElcO_CapBnd!K384/1000,"")</f>
        <v>0</v>
      </c>
      <c r="AA226" s="68">
        <f t="shared" si="23"/>
        <v>0</v>
      </c>
      <c r="AB226" s="68">
        <f t="shared" si="24"/>
        <v>0</v>
      </c>
      <c r="AC226" s="68">
        <f t="shared" si="25"/>
        <v>0</v>
      </c>
    </row>
    <row r="227" spans="2:29">
      <c r="B227" t="str">
        <f>ElcO_PASTI!F385</f>
        <v>IE</v>
      </c>
      <c r="C227" t="str">
        <f>ElcO_PASTI!G385</f>
        <v>PASTI</v>
      </c>
      <c r="D227" t="str">
        <f>ElcO_PASTI!H385</f>
        <v>EEPP_coal_CCGT</v>
      </c>
      <c r="E227" s="78">
        <v>1</v>
      </c>
      <c r="F227" s="68" t="str">
        <f>IFERROR(ElcO_PASTI!I385/1000,"")</f>
        <v/>
      </c>
      <c r="G227" s="68" t="str">
        <f>IFERROR(ElcO_PASTI!J385/1000,"")</f>
        <v/>
      </c>
      <c r="H227" s="68" t="str">
        <f>IFERROR(ElcO_PASTI!K385/1000,"")</f>
        <v/>
      </c>
      <c r="I227" s="68" t="str">
        <f>IFERROR(ElcO_PASTI!L385/1000,"")</f>
        <v/>
      </c>
      <c r="J227" s="68" t="str">
        <f>IFERROR(ElcO_PASTI!M385/1000,"")</f>
        <v/>
      </c>
      <c r="K227" s="68" t="str">
        <f>IFERROR(ElcO_PASTI!N385/1000,"")</f>
        <v/>
      </c>
      <c r="L227" s="68" t="str">
        <f>IFERROR(ElcO_PASTI!O385/1000,"")</f>
        <v/>
      </c>
      <c r="N227" t="str">
        <f>ElcO_CapBnd!F385</f>
        <v>IE</v>
      </c>
      <c r="O227" t="str">
        <f>ElcO_CapBnd!G385</f>
        <v>CAP_BND</v>
      </c>
      <c r="P227" t="str">
        <f>ElcO_CapBnd!H385</f>
        <v>EEPP_coal_CCGT</v>
      </c>
      <c r="Q227" s="78" t="s">
        <v>176</v>
      </c>
      <c r="R227" s="68" t="str">
        <f t="shared" si="20"/>
        <v/>
      </c>
      <c r="S227" s="68" t="str">
        <f t="shared" si="21"/>
        <v/>
      </c>
      <c r="T227" s="68" t="str">
        <f t="shared" si="22"/>
        <v/>
      </c>
      <c r="W227" s="68">
        <f>IFERROR(ElcO_CapBnd!I385/1000,"")</f>
        <v>0</v>
      </c>
      <c r="X227" s="68">
        <f>IFERROR(ElcO_CapBnd!J385/1000,"")</f>
        <v>0</v>
      </c>
      <c r="Y227" s="68">
        <f>IFERROR(ElcO_CapBnd!K385/1000,"")</f>
        <v>0</v>
      </c>
      <c r="AA227" s="68">
        <f t="shared" si="23"/>
        <v>0</v>
      </c>
      <c r="AB227" s="68">
        <f t="shared" si="24"/>
        <v>0</v>
      </c>
      <c r="AC227" s="68">
        <f t="shared" si="25"/>
        <v>0</v>
      </c>
    </row>
    <row r="228" spans="2:29">
      <c r="B228" t="str">
        <f>ElcO_PASTI!F386</f>
        <v>IE</v>
      </c>
      <c r="C228" t="str">
        <f>ElcO_PASTI!G386</f>
        <v>PASTI</v>
      </c>
      <c r="D228" t="str">
        <f>ElcO_PASTI!H386</f>
        <v>EEPP_coal_thermal</v>
      </c>
      <c r="E228" s="78">
        <v>1</v>
      </c>
      <c r="F228" s="68">
        <f>IFERROR(ElcO_PASTI!I386/1000,"")</f>
        <v>0.20549999999999999</v>
      </c>
      <c r="G228" s="68">
        <f>IFERROR(ElcO_PASTI!J386/1000,"")</f>
        <v>0.20549999999999999</v>
      </c>
      <c r="H228" s="68">
        <f>IFERROR(ElcO_PASTI!K386/1000,"")</f>
        <v>0.20549999999999999</v>
      </c>
      <c r="I228" s="68">
        <f>IFERROR(ElcO_PASTI!L386/1000,"")</f>
        <v>0.20549999999999999</v>
      </c>
      <c r="J228" s="68" t="str">
        <f>IFERROR(ElcO_PASTI!M386/1000,"")</f>
        <v/>
      </c>
      <c r="K228" s="68" t="str">
        <f>IFERROR(ElcO_PASTI!N386/1000,"")</f>
        <v/>
      </c>
      <c r="L228" s="68" t="str">
        <f>IFERROR(ElcO_PASTI!O386/1000,"")</f>
        <v/>
      </c>
      <c r="N228" t="str">
        <f>ElcO_CapBnd!F386</f>
        <v>IE</v>
      </c>
      <c r="O228" t="str">
        <f>ElcO_CapBnd!G386</f>
        <v>CAP_BND</v>
      </c>
      <c r="P228" t="str">
        <f>ElcO_CapBnd!H386</f>
        <v>EEPP_coal_thermal</v>
      </c>
      <c r="Q228" s="78" t="s">
        <v>176</v>
      </c>
      <c r="R228" s="68" t="str">
        <f t="shared" ref="R228:R291" si="26">IF(AA228&gt;0.01,W228,"")</f>
        <v/>
      </c>
      <c r="S228" s="68" t="str">
        <f t="shared" ref="S228:S291" si="27">IF(AB228&gt;0.01,X228,"")</f>
        <v/>
      </c>
      <c r="T228" s="68" t="str">
        <f t="shared" ref="T228:T291" si="28">IF(AC228&gt;0.01,Y228,"")</f>
        <v/>
      </c>
      <c r="W228" s="68">
        <f>IFERROR(ElcO_CapBnd!I386/1000,"")</f>
        <v>0.82199999999999995</v>
      </c>
      <c r="X228" s="68">
        <f>IFERROR(ElcO_CapBnd!J386/1000,"")</f>
        <v>0.82199999999999995</v>
      </c>
      <c r="Y228" s="68">
        <f>IFERROR(ElcO_CapBnd!K386/1000,"")</f>
        <v>0.82199999999999995</v>
      </c>
      <c r="AA228" s="68">
        <f t="shared" si="23"/>
        <v>0</v>
      </c>
      <c r="AB228" s="68">
        <f t="shared" si="24"/>
        <v>0</v>
      </c>
      <c r="AC228" s="68">
        <f t="shared" si="25"/>
        <v>0</v>
      </c>
    </row>
    <row r="229" spans="2:29">
      <c r="B229" t="str">
        <f>ElcO_PASTI!F390</f>
        <v>IE</v>
      </c>
      <c r="C229" t="str">
        <f>ElcO_PASTI!G390</f>
        <v>PASTI</v>
      </c>
      <c r="D229" t="str">
        <f>ElcO_PASTI!H390</f>
        <v>EEPP_lignite_thermal</v>
      </c>
      <c r="E229" s="78">
        <v>1</v>
      </c>
      <c r="F229" s="68">
        <f>IFERROR(ElcO_PASTI!I390/1000,"")</f>
        <v>0.1051</v>
      </c>
      <c r="G229" s="68">
        <f>IFERROR(ElcO_PASTI!J390/1000,"")</f>
        <v>0.1051</v>
      </c>
      <c r="H229" s="68">
        <f>IFERROR(ElcO_PASTI!K390/1000,"")</f>
        <v>0.1051</v>
      </c>
      <c r="I229" s="68">
        <f>IFERROR(ElcO_PASTI!L390/1000,"")</f>
        <v>0.1051</v>
      </c>
      <c r="J229" s="68">
        <f>IFERROR(ElcO_PASTI!M390/1000,"")</f>
        <v>0.23499999999999999</v>
      </c>
      <c r="K229" s="68" t="str">
        <f>IFERROR(ElcO_PASTI!N390/1000,"")</f>
        <v/>
      </c>
      <c r="L229" s="68" t="str">
        <f>IFERROR(ElcO_PASTI!O390/1000,"")</f>
        <v/>
      </c>
      <c r="N229" t="str">
        <f>ElcO_CapBnd!F390</f>
        <v>IE</v>
      </c>
      <c r="O229" t="str">
        <f>ElcO_CapBnd!G390</f>
        <v>CAP_BND</v>
      </c>
      <c r="P229" t="str">
        <f>ElcO_CapBnd!H390</f>
        <v>EEPP_lignite_thermal</v>
      </c>
      <c r="Q229" s="78" t="s">
        <v>176</v>
      </c>
      <c r="R229" s="68">
        <f t="shared" si="26"/>
        <v>0.35249999999999998</v>
      </c>
      <c r="S229" s="68">
        <f t="shared" si="27"/>
        <v>0.35249999999999998</v>
      </c>
      <c r="T229" s="68">
        <f t="shared" si="28"/>
        <v>0.35249999999999998</v>
      </c>
      <c r="W229" s="68">
        <f>IFERROR(ElcO_CapBnd!I390/1000,"")</f>
        <v>0.35249999999999998</v>
      </c>
      <c r="X229" s="68">
        <f>IFERROR(ElcO_CapBnd!J390/1000,"")</f>
        <v>0.35249999999999998</v>
      </c>
      <c r="Y229" s="68">
        <f>IFERROR(ElcO_CapBnd!K390/1000,"")</f>
        <v>0.35249999999999998</v>
      </c>
      <c r="AA229" s="68">
        <f t="shared" si="23"/>
        <v>0.3029</v>
      </c>
      <c r="AB229" s="68">
        <f t="shared" si="24"/>
        <v>0.3029</v>
      </c>
      <c r="AC229" s="68">
        <f t="shared" si="25"/>
        <v>0.3029</v>
      </c>
    </row>
    <row r="230" spans="2:29">
      <c r="B230" t="str">
        <f>ElcO_PASTI!F394</f>
        <v>IE</v>
      </c>
      <c r="C230" t="str">
        <f>ElcO_PASTI!G394</f>
        <v>PASTI</v>
      </c>
      <c r="D230" t="str">
        <f>ElcO_PASTI!H394</f>
        <v>EEPP_naturalgas_CCGT</v>
      </c>
      <c r="E230" s="78">
        <v>1</v>
      </c>
      <c r="F230" s="68">
        <f>IFERROR(ElcO_PASTI!I394/1000,"")</f>
        <v>0.19925000000000001</v>
      </c>
      <c r="G230" s="68">
        <f>IFERROR(ElcO_PASTI!J394/1000,"")</f>
        <v>0.19925000000000001</v>
      </c>
      <c r="H230" s="68">
        <f>IFERROR(ElcO_PASTI!K394/1000,"")</f>
        <v>0.19925000000000001</v>
      </c>
      <c r="I230" s="68">
        <f>IFERROR(ElcO_PASTI!L394/1000,"")</f>
        <v>0.19925000000000001</v>
      </c>
      <c r="J230" s="68">
        <f>IFERROR(ElcO_PASTI!M394/1000,"")</f>
        <v>1.101</v>
      </c>
      <c r="K230" s="68">
        <f>IFERROR(ElcO_PASTI!N394/1000,"")</f>
        <v>0.40500000000000003</v>
      </c>
      <c r="L230" s="68" t="str">
        <f>IFERROR(ElcO_PASTI!O394/1000,"")</f>
        <v/>
      </c>
      <c r="N230" t="str">
        <f>ElcO_CapBnd!F394</f>
        <v>IE</v>
      </c>
      <c r="O230" t="str">
        <f>ElcO_CapBnd!G394</f>
        <v>CAP_BND</v>
      </c>
      <c r="P230" t="str">
        <f>ElcO_CapBnd!H394</f>
        <v>EEPP_naturalgas_CCGT</v>
      </c>
      <c r="Q230" s="78" t="s">
        <v>176</v>
      </c>
      <c r="R230" s="68">
        <f t="shared" si="26"/>
        <v>1.8560000000000001</v>
      </c>
      <c r="S230" s="68">
        <f t="shared" si="27"/>
        <v>2.1059999999999999</v>
      </c>
      <c r="T230" s="68">
        <f t="shared" si="28"/>
        <v>2.1059999999999999</v>
      </c>
      <c r="W230" s="68">
        <f>IFERROR(ElcO_CapBnd!I394/1000,"")</f>
        <v>1.8560000000000001</v>
      </c>
      <c r="X230" s="68">
        <f>IFERROR(ElcO_CapBnd!J394/1000,"")</f>
        <v>2.1059999999999999</v>
      </c>
      <c r="Y230" s="68">
        <f>IFERROR(ElcO_CapBnd!K394/1000,"")</f>
        <v>2.1059999999999999</v>
      </c>
      <c r="AA230" s="68">
        <f t="shared" si="23"/>
        <v>4.2000000000000037E-2</v>
      </c>
      <c r="AB230" s="68">
        <f t="shared" si="24"/>
        <v>0.19700000000000006</v>
      </c>
      <c r="AC230" s="68">
        <f t="shared" si="25"/>
        <v>0.19700000000000006</v>
      </c>
    </row>
    <row r="231" spans="2:29">
      <c r="B231" t="str">
        <f>ElcO_PASTI!F395</f>
        <v>IE</v>
      </c>
      <c r="C231" t="str">
        <f>ElcO_PASTI!G395</f>
        <v>PASTI</v>
      </c>
      <c r="D231" t="str">
        <f>ElcO_PASTI!H395</f>
        <v>EEPP_naturalgas_OCGT</v>
      </c>
      <c r="E231" s="78">
        <v>1</v>
      </c>
      <c r="F231" s="68">
        <f>IFERROR(ElcO_PASTI!I395/1000,"")</f>
        <v>7.0845000000000005E-3</v>
      </c>
      <c r="G231" s="68">
        <f>IFERROR(ElcO_PASTI!J395/1000,"")</f>
        <v>7.0845000000000005E-3</v>
      </c>
      <c r="H231" s="68">
        <f>IFERROR(ElcO_PASTI!K395/1000,"")</f>
        <v>7.0845000000000005E-3</v>
      </c>
      <c r="I231" s="68">
        <f>IFERROR(ElcO_PASTI!L395/1000,"")</f>
        <v>7.0845000000000005E-3</v>
      </c>
      <c r="J231" s="68">
        <f>IFERROR(ElcO_PASTI!M395/1000,"")</f>
        <v>5.0000000000000001E-3</v>
      </c>
      <c r="K231" s="68">
        <f>IFERROR(ElcO_PASTI!N395/1000,"")</f>
        <v>9.6000000000000002E-2</v>
      </c>
      <c r="L231" s="68" t="str">
        <f>IFERROR(ElcO_PASTI!O395/1000,"")</f>
        <v/>
      </c>
      <c r="N231" t="str">
        <f>ElcO_CapBnd!F395</f>
        <v>IE</v>
      </c>
      <c r="O231" t="str">
        <f>ElcO_CapBnd!G395</f>
        <v>CAP_BND</v>
      </c>
      <c r="P231" t="str">
        <f>ElcO_CapBnd!H395</f>
        <v>EEPP_naturalgas_OCGT</v>
      </c>
      <c r="Q231" s="78" t="s">
        <v>176</v>
      </c>
      <c r="R231" s="68" t="str">
        <f t="shared" si="26"/>
        <v/>
      </c>
      <c r="S231" s="68" t="str">
        <f t="shared" si="27"/>
        <v/>
      </c>
      <c r="T231" s="68" t="str">
        <f t="shared" si="28"/>
        <v/>
      </c>
      <c r="W231" s="68">
        <f>IFERROR(ElcO_CapBnd!I395/1000,"")</f>
        <v>3.3338E-2</v>
      </c>
      <c r="X231" s="68">
        <f>IFERROR(ElcO_CapBnd!J395/1000,"")</f>
        <v>0.12933799999999998</v>
      </c>
      <c r="Y231" s="68">
        <f>IFERROR(ElcO_CapBnd!K395/1000,"")</f>
        <v>0.12933799999999998</v>
      </c>
      <c r="AA231" s="68">
        <f t="shared" si="23"/>
        <v>0</v>
      </c>
      <c r="AB231" s="68">
        <f t="shared" si="24"/>
        <v>0</v>
      </c>
      <c r="AC231" s="68">
        <f t="shared" si="25"/>
        <v>0</v>
      </c>
    </row>
    <row r="232" spans="2:29">
      <c r="B232" t="str">
        <f>ElcO_PASTI!F396</f>
        <v>IE</v>
      </c>
      <c r="C232" t="str">
        <f>ElcO_PASTI!G396</f>
        <v>PASTI</v>
      </c>
      <c r="D232" t="str">
        <f>ElcO_PASTI!H396</f>
        <v>EEPP_naturalgas_thermal</v>
      </c>
      <c r="E232" s="78">
        <v>1</v>
      </c>
      <c r="F232" s="68">
        <f>IFERROR(ElcO_PASTI!I396/1000,"")</f>
        <v>0.18340000000000001</v>
      </c>
      <c r="G232" s="68">
        <f>IFERROR(ElcO_PASTI!J396/1000,"")</f>
        <v>0.18340000000000001</v>
      </c>
      <c r="H232" s="68">
        <f>IFERROR(ElcO_PASTI!K396/1000,"")</f>
        <v>0.18340000000000001</v>
      </c>
      <c r="I232" s="68">
        <f>IFERROR(ElcO_PASTI!L396/1000,"")</f>
        <v>0.18340000000000001</v>
      </c>
      <c r="J232" s="68">
        <f>IFERROR(ElcO_PASTI!M396/1000,"")</f>
        <v>2E-3</v>
      </c>
      <c r="K232" s="68" t="str">
        <f>IFERROR(ElcO_PASTI!N396/1000,"")</f>
        <v/>
      </c>
      <c r="L232" s="68" t="str">
        <f>IFERROR(ElcO_PASTI!O396/1000,"")</f>
        <v/>
      </c>
      <c r="N232" t="str">
        <f>ElcO_CapBnd!F396</f>
        <v>IE</v>
      </c>
      <c r="O232" t="str">
        <f>ElcO_CapBnd!G396</f>
        <v>CAP_BND</v>
      </c>
      <c r="P232" t="str">
        <f>ElcO_CapBnd!H396</f>
        <v>EEPP_naturalgas_thermal</v>
      </c>
      <c r="Q232" s="78" t="s">
        <v>176</v>
      </c>
      <c r="R232" s="68">
        <f t="shared" si="26"/>
        <v>0.36360000000000003</v>
      </c>
      <c r="S232" s="68">
        <f t="shared" si="27"/>
        <v>0.24959999999999999</v>
      </c>
      <c r="T232" s="68">
        <f t="shared" si="28"/>
        <v>0.24959999999999999</v>
      </c>
      <c r="W232" s="68">
        <f>IFERROR(ElcO_CapBnd!I396/1000,"")</f>
        <v>0.36360000000000003</v>
      </c>
      <c r="X232" s="68">
        <f>IFERROR(ElcO_CapBnd!J396/1000,"")</f>
        <v>0.24959999999999999</v>
      </c>
      <c r="Y232" s="68">
        <f>IFERROR(ElcO_CapBnd!K396/1000,"")</f>
        <v>0.24959999999999999</v>
      </c>
      <c r="AA232" s="68">
        <f t="shared" si="23"/>
        <v>0.372</v>
      </c>
      <c r="AB232" s="68">
        <f t="shared" si="24"/>
        <v>0.48600000000000004</v>
      </c>
      <c r="AC232" s="68">
        <f t="shared" si="25"/>
        <v>0.48600000000000004</v>
      </c>
    </row>
    <row r="233" spans="2:29">
      <c r="B233" t="str">
        <f>ElcO_PASTI!F400</f>
        <v>IE</v>
      </c>
      <c r="C233" t="str">
        <f>ElcO_PASTI!G400</f>
        <v>PASTI</v>
      </c>
      <c r="D233" t="str">
        <f>ElcO_PASTI!H400</f>
        <v>EEPP_LFO_thermal</v>
      </c>
      <c r="E233" s="78">
        <v>1</v>
      </c>
      <c r="F233" s="68">
        <f>IFERROR(ElcO_PASTI!I400/1000,"")</f>
        <v>1.6125E-2</v>
      </c>
      <c r="G233" s="68">
        <f>IFERROR(ElcO_PASTI!J400/1000,"")</f>
        <v>1.6125E-2</v>
      </c>
      <c r="H233" s="68">
        <f>IFERROR(ElcO_PASTI!K400/1000,"")</f>
        <v>1.6125E-2</v>
      </c>
      <c r="I233" s="68">
        <f>IFERROR(ElcO_PASTI!L400/1000,"")</f>
        <v>1.6125E-2</v>
      </c>
      <c r="J233" s="68">
        <f>IFERROR(ElcO_PASTI!M400/1000,"")</f>
        <v>0.20399999999999999</v>
      </c>
      <c r="K233" s="68" t="str">
        <f>IFERROR(ElcO_PASTI!N400/1000,"")</f>
        <v/>
      </c>
      <c r="L233" s="68">
        <f>IFERROR(ElcO_PASTI!O400/1000,"")</f>
        <v>4.0000000000000001E-3</v>
      </c>
      <c r="N233" t="str">
        <f>ElcO_CapBnd!F400</f>
        <v>IE</v>
      </c>
      <c r="O233" t="str">
        <f>ElcO_CapBnd!G400</f>
        <v>CAP_BND</v>
      </c>
      <c r="P233" t="str">
        <f>ElcO_CapBnd!H400</f>
        <v>EEPP_LFO_thermal</v>
      </c>
      <c r="Q233" s="78" t="s">
        <v>176</v>
      </c>
      <c r="R233" s="68">
        <f t="shared" si="26"/>
        <v>0.21249999999999999</v>
      </c>
      <c r="S233" s="68">
        <f t="shared" si="27"/>
        <v>0.21249999999999999</v>
      </c>
      <c r="T233" s="68">
        <f t="shared" si="28"/>
        <v>0.2165</v>
      </c>
      <c r="W233" s="68">
        <f>IFERROR(ElcO_CapBnd!I400/1000,"")</f>
        <v>0.21249999999999999</v>
      </c>
      <c r="X233" s="68">
        <f>IFERROR(ElcO_CapBnd!J400/1000,"")</f>
        <v>0.21249999999999999</v>
      </c>
      <c r="Y233" s="68">
        <f>IFERROR(ElcO_CapBnd!K400/1000,"")</f>
        <v>0.2165</v>
      </c>
      <c r="AA233" s="68">
        <f t="shared" si="23"/>
        <v>5.5999999999999966E-2</v>
      </c>
      <c r="AB233" s="68">
        <f t="shared" si="24"/>
        <v>5.5999999999999966E-2</v>
      </c>
      <c r="AC233" s="68">
        <f t="shared" si="25"/>
        <v>5.5999999999999966E-2</v>
      </c>
    </row>
    <row r="234" spans="2:29">
      <c r="B234" t="str">
        <f>ElcO_PASTI!F401</f>
        <v>IE</v>
      </c>
      <c r="C234" t="str">
        <f>ElcO_PASTI!G401</f>
        <v>PASTI</v>
      </c>
      <c r="D234" t="str">
        <f>ElcO_PASTI!H401</f>
        <v>EEPP_HFO_thermal</v>
      </c>
      <c r="E234" s="78">
        <v>1</v>
      </c>
      <c r="F234" s="68">
        <f>IFERROR(ElcO_PASTI!I401/1000,"")</f>
        <v>0.20567250000000001</v>
      </c>
      <c r="G234" s="68">
        <f>IFERROR(ElcO_PASTI!J401/1000,"")</f>
        <v>0.20567250000000001</v>
      </c>
      <c r="H234" s="68">
        <f>IFERROR(ElcO_PASTI!K401/1000,"")</f>
        <v>0.20567250000000001</v>
      </c>
      <c r="I234" s="68">
        <f>IFERROR(ElcO_PASTI!L401/1000,"")</f>
        <v>0.20567250000000001</v>
      </c>
      <c r="J234" s="68" t="str">
        <f>IFERROR(ElcO_PASTI!M401/1000,"")</f>
        <v/>
      </c>
      <c r="K234" s="68" t="str">
        <f>IFERROR(ElcO_PASTI!N401/1000,"")</f>
        <v/>
      </c>
      <c r="L234" s="68" t="str">
        <f>IFERROR(ElcO_PASTI!O401/1000,"")</f>
        <v/>
      </c>
      <c r="N234" t="str">
        <f>ElcO_CapBnd!F401</f>
        <v>IE</v>
      </c>
      <c r="O234" t="str">
        <f>ElcO_CapBnd!G401</f>
        <v>CAP_BND</v>
      </c>
      <c r="P234" t="str">
        <f>ElcO_CapBnd!H401</f>
        <v>EEPP_HFO_thermal</v>
      </c>
      <c r="Q234" s="78" t="s">
        <v>176</v>
      </c>
      <c r="R234" s="68">
        <f t="shared" si="26"/>
        <v>0.79500000000000004</v>
      </c>
      <c r="S234" s="68">
        <f t="shared" si="27"/>
        <v>0.57099999999999995</v>
      </c>
      <c r="T234" s="68">
        <f t="shared" si="28"/>
        <v>0.57099999999999995</v>
      </c>
      <c r="W234" s="68">
        <f>IFERROR(ElcO_CapBnd!I401/1000,"")</f>
        <v>0.79500000000000004</v>
      </c>
      <c r="X234" s="68">
        <f>IFERROR(ElcO_CapBnd!J401/1000,"")</f>
        <v>0.57099999999999995</v>
      </c>
      <c r="Y234" s="68">
        <f>IFERROR(ElcO_CapBnd!K401/1000,"")</f>
        <v>0.57099999999999995</v>
      </c>
      <c r="AA234" s="68">
        <f t="shared" si="23"/>
        <v>2.7689999999999992E-2</v>
      </c>
      <c r="AB234" s="68">
        <f t="shared" si="24"/>
        <v>0.25169000000000008</v>
      </c>
      <c r="AC234" s="68">
        <f t="shared" si="25"/>
        <v>0.25169000000000008</v>
      </c>
    </row>
    <row r="235" spans="2:29">
      <c r="B235" t="str">
        <f>ElcO_PASTI!F402</f>
        <v>IE</v>
      </c>
      <c r="C235" t="str">
        <f>ElcO_PASTI!G402</f>
        <v>PASTI</v>
      </c>
      <c r="D235" t="str">
        <f>ElcO_PASTI!H402</f>
        <v>EEPP_biomass_CCGT</v>
      </c>
      <c r="E235" s="78">
        <v>1</v>
      </c>
      <c r="F235" s="68" t="str">
        <f>IFERROR(ElcO_PASTI!I402/1000,"")</f>
        <v/>
      </c>
      <c r="G235" s="68" t="str">
        <f>IFERROR(ElcO_PASTI!J402/1000,"")</f>
        <v/>
      </c>
      <c r="H235" s="68" t="str">
        <f>IFERROR(ElcO_PASTI!K402/1000,"")</f>
        <v/>
      </c>
      <c r="I235" s="68" t="str">
        <f>IFERROR(ElcO_PASTI!L402/1000,"")</f>
        <v/>
      </c>
      <c r="J235" s="68" t="str">
        <f>IFERROR(ElcO_PASTI!M402/1000,"")</f>
        <v/>
      </c>
      <c r="K235" s="68" t="str">
        <f>IFERROR(ElcO_PASTI!N402/1000,"")</f>
        <v/>
      </c>
      <c r="L235" s="68" t="str">
        <f>IFERROR(ElcO_PASTI!O402/1000,"")</f>
        <v/>
      </c>
      <c r="N235" t="str">
        <f>ElcO_CapBnd!F402</f>
        <v>IE</v>
      </c>
      <c r="O235" t="str">
        <f>ElcO_CapBnd!G402</f>
        <v>CAP_BND</v>
      </c>
      <c r="P235" t="str">
        <f>ElcO_CapBnd!H402</f>
        <v>EEPP_biomass_CCGT</v>
      </c>
      <c r="Q235" s="78" t="s">
        <v>176</v>
      </c>
      <c r="R235" s="68" t="str">
        <f t="shared" si="26"/>
        <v/>
      </c>
      <c r="S235" s="68" t="str">
        <f t="shared" si="27"/>
        <v/>
      </c>
      <c r="T235" s="68" t="str">
        <f t="shared" si="28"/>
        <v/>
      </c>
      <c r="W235" s="68">
        <f>IFERROR(ElcO_CapBnd!I402/1000,"")</f>
        <v>0</v>
      </c>
      <c r="X235" s="68">
        <f>IFERROR(ElcO_CapBnd!J402/1000,"")</f>
        <v>0</v>
      </c>
      <c r="Y235" s="68">
        <f>IFERROR(ElcO_CapBnd!K402/1000,"")</f>
        <v>0</v>
      </c>
      <c r="AA235" s="68">
        <f t="shared" si="23"/>
        <v>0</v>
      </c>
      <c r="AB235" s="68">
        <f t="shared" si="24"/>
        <v>0</v>
      </c>
      <c r="AC235" s="68">
        <f t="shared" si="25"/>
        <v>0</v>
      </c>
    </row>
    <row r="236" spans="2:29">
      <c r="B236" t="str">
        <f>ElcO_PASTI!F403</f>
        <v>IE</v>
      </c>
      <c r="C236" t="str">
        <f>ElcO_PASTI!G403</f>
        <v>PASTI</v>
      </c>
      <c r="D236" t="str">
        <f>ElcO_PASTI!H403</f>
        <v>EEPP_biomass_thermal</v>
      </c>
      <c r="E236" s="78">
        <v>1</v>
      </c>
      <c r="F236" s="68" t="str">
        <f>IFERROR(ElcO_PASTI!I403/1000,"")</f>
        <v/>
      </c>
      <c r="G236" s="68" t="str">
        <f>IFERROR(ElcO_PASTI!J403/1000,"")</f>
        <v/>
      </c>
      <c r="H236" s="68" t="str">
        <f>IFERROR(ElcO_PASTI!K403/1000,"")</f>
        <v/>
      </c>
      <c r="I236" s="68" t="str">
        <f>IFERROR(ElcO_PASTI!L403/1000,"")</f>
        <v/>
      </c>
      <c r="J236" s="68">
        <f>IFERROR(ElcO_PASTI!M403/1000,"")</f>
        <v>1.9799999999999998E-2</v>
      </c>
      <c r="K236" s="68">
        <f>IFERROR(ElcO_PASTI!N403/1000,"")</f>
        <v>1.4199999999999999E-2</v>
      </c>
      <c r="L236" s="68">
        <f>IFERROR(ElcO_PASTI!O403/1000,"")</f>
        <v>1.8100000000000002E-2</v>
      </c>
      <c r="N236" t="str">
        <f>ElcO_CapBnd!F403</f>
        <v>IE</v>
      </c>
      <c r="O236" t="str">
        <f>ElcO_CapBnd!G403</f>
        <v>CAP_BND</v>
      </c>
      <c r="P236" t="str">
        <f>ElcO_CapBnd!H403</f>
        <v>EEPP_biomass_thermal</v>
      </c>
      <c r="Q236" s="78" t="s">
        <v>176</v>
      </c>
      <c r="R236" s="68" t="str">
        <f t="shared" si="26"/>
        <v/>
      </c>
      <c r="S236" s="68" t="str">
        <f t="shared" si="27"/>
        <v/>
      </c>
      <c r="T236" s="68" t="str">
        <f t="shared" si="28"/>
        <v/>
      </c>
      <c r="W236" s="68">
        <f>IFERROR(ElcO_CapBnd!I403/1000,"")</f>
        <v>1.9799999999999998E-2</v>
      </c>
      <c r="X236" s="68">
        <f>IFERROR(ElcO_CapBnd!J403/1000,"")</f>
        <v>3.4000000000000002E-2</v>
      </c>
      <c r="Y236" s="68">
        <f>IFERROR(ElcO_CapBnd!K403/1000,"")</f>
        <v>5.21E-2</v>
      </c>
      <c r="AA236" s="68">
        <f t="shared" si="23"/>
        <v>0</v>
      </c>
      <c r="AB236" s="68">
        <f t="shared" si="24"/>
        <v>0</v>
      </c>
      <c r="AC236" s="68">
        <f t="shared" si="25"/>
        <v>0</v>
      </c>
    </row>
    <row r="237" spans="2:29">
      <c r="B237" t="str">
        <f>ElcO_PASTI!F406</f>
        <v>IE</v>
      </c>
      <c r="C237" t="str">
        <f>ElcO_PASTI!G406</f>
        <v>PASTI</v>
      </c>
      <c r="D237" t="str">
        <f>ElcO_PASTI!H406</f>
        <v>EEPP_windON</v>
      </c>
      <c r="E237" s="78">
        <v>1</v>
      </c>
      <c r="F237" s="68" t="str">
        <f>IFERROR(ElcO_PASTI!I406/1000,"")</f>
        <v/>
      </c>
      <c r="G237" s="68" t="str">
        <f>IFERROR(ElcO_PASTI!J406/1000,"")</f>
        <v/>
      </c>
      <c r="H237" s="68" t="str">
        <f>IFERROR(ElcO_PASTI!K406/1000,"")</f>
        <v/>
      </c>
      <c r="I237" s="68">
        <f>IFERROR(ElcO_PASTI!L406/1000,"")</f>
        <v>0.11899999999999999</v>
      </c>
      <c r="J237" s="68">
        <f>IFERROR(ElcO_PASTI!M406/1000,"")</f>
        <v>1.2297999999999998</v>
      </c>
      <c r="K237" s="68">
        <f>IFERROR(ElcO_PASTI!N406/1000,"")</f>
        <v>1.0660000000000003</v>
      </c>
      <c r="L237" s="68">
        <f>IFERROR(ElcO_PASTI!O406/1000,"")</f>
        <v>1.7507510000000002</v>
      </c>
      <c r="N237" t="str">
        <f>ElcO_CapBnd!F406</f>
        <v>IE</v>
      </c>
      <c r="O237" t="str">
        <f>ElcO_CapBnd!G406</f>
        <v>CAP_BND</v>
      </c>
      <c r="P237" t="str">
        <f>ElcO_CapBnd!H406</f>
        <v>EEPP_windON</v>
      </c>
      <c r="Q237" s="78" t="s">
        <v>176</v>
      </c>
      <c r="R237" s="68" t="str">
        <f t="shared" si="26"/>
        <v/>
      </c>
      <c r="S237" s="68" t="str">
        <f t="shared" si="27"/>
        <v/>
      </c>
      <c r="T237" s="68" t="str">
        <f t="shared" si="28"/>
        <v/>
      </c>
      <c r="W237" s="68">
        <f>IFERROR(ElcO_CapBnd!I406/1000,"")</f>
        <v>1.3487999999999998</v>
      </c>
      <c r="X237" s="68">
        <f>IFERROR(ElcO_CapBnd!J406/1000,"")</f>
        <v>2.4148000000000001</v>
      </c>
      <c r="Y237" s="68">
        <f>IFERROR(ElcO_CapBnd!K406/1000,"")</f>
        <v>4.1590010000000008</v>
      </c>
      <c r="AA237" s="68">
        <f t="shared" si="23"/>
        <v>0</v>
      </c>
      <c r="AB237" s="68">
        <f t="shared" si="24"/>
        <v>0</v>
      </c>
      <c r="AC237" s="68">
        <f t="shared" si="25"/>
        <v>6.5499999999998337E-3</v>
      </c>
    </row>
    <row r="238" spans="2:29">
      <c r="B238" t="str">
        <f>ElcO_PASTI!F407</f>
        <v>IE</v>
      </c>
      <c r="C238" t="str">
        <f>ElcO_PASTI!G407</f>
        <v>PASTI</v>
      </c>
      <c r="D238" t="str">
        <f>ElcO_PASTI!H407</f>
        <v>EEPP_windOFF</v>
      </c>
      <c r="E238" s="78">
        <v>1</v>
      </c>
      <c r="F238" s="68" t="str">
        <f>IFERROR(ElcO_PASTI!I407/1000,"")</f>
        <v/>
      </c>
      <c r="G238" s="68" t="str">
        <f>IFERROR(ElcO_PASTI!J407/1000,"")</f>
        <v/>
      </c>
      <c r="H238" s="68" t="str">
        <f>IFERROR(ElcO_PASTI!K407/1000,"")</f>
        <v/>
      </c>
      <c r="I238" s="68" t="str">
        <f>IFERROR(ElcO_PASTI!L407/1000,"")</f>
        <v/>
      </c>
      <c r="J238" s="68">
        <f>IFERROR(ElcO_PASTI!M407/1000,"")</f>
        <v>2.52E-2</v>
      </c>
      <c r="K238" s="68" t="str">
        <f>IFERROR(ElcO_PASTI!N407/1000,"")</f>
        <v/>
      </c>
      <c r="L238" s="68" t="str">
        <f>IFERROR(ElcO_PASTI!O407/1000,"")</f>
        <v/>
      </c>
      <c r="N238" t="str">
        <f>ElcO_CapBnd!F407</f>
        <v>IE</v>
      </c>
      <c r="O238" t="str">
        <f>ElcO_CapBnd!G407</f>
        <v>CAP_BND</v>
      </c>
      <c r="P238" t="str">
        <f>ElcO_CapBnd!H407</f>
        <v>EEPP_windOFF</v>
      </c>
      <c r="Q238" s="78" t="s">
        <v>176</v>
      </c>
      <c r="R238" s="68" t="str">
        <f t="shared" si="26"/>
        <v/>
      </c>
      <c r="S238" s="68" t="str">
        <f t="shared" si="27"/>
        <v/>
      </c>
      <c r="T238" s="68" t="str">
        <f t="shared" si="28"/>
        <v/>
      </c>
      <c r="W238" s="68">
        <f>IFERROR(ElcO_CapBnd!I407/1000,"")</f>
        <v>2.52E-2</v>
      </c>
      <c r="X238" s="68">
        <f>IFERROR(ElcO_CapBnd!J407/1000,"")</f>
        <v>2.52E-2</v>
      </c>
      <c r="Y238" s="68">
        <f>IFERROR(ElcO_CapBnd!K407/1000,"")</f>
        <v>2.52E-2</v>
      </c>
      <c r="AA238" s="68">
        <f t="shared" si="23"/>
        <v>0</v>
      </c>
      <c r="AB238" s="68">
        <f t="shared" si="24"/>
        <v>0</v>
      </c>
      <c r="AC238" s="68">
        <f t="shared" si="25"/>
        <v>0</v>
      </c>
    </row>
    <row r="239" spans="2:29">
      <c r="B239" t="str">
        <f>ElcO_PASTI!F408</f>
        <v>IE</v>
      </c>
      <c r="C239" t="str">
        <f>ElcO_PASTI!G408</f>
        <v>PASTI</v>
      </c>
      <c r="D239" t="str">
        <f>ElcO_PASTI!H408</f>
        <v>EEPP_PV</v>
      </c>
      <c r="E239" s="78">
        <v>1</v>
      </c>
      <c r="F239" s="68" t="str">
        <f>IFERROR(ElcO_PASTI!I408/1000,"")</f>
        <v/>
      </c>
      <c r="G239" s="68" t="str">
        <f>IFERROR(ElcO_PASTI!J408/1000,"")</f>
        <v/>
      </c>
      <c r="H239" s="68" t="str">
        <f>IFERROR(ElcO_PASTI!K408/1000,"")</f>
        <v/>
      </c>
      <c r="I239" s="68">
        <f>IFERROR(ElcO_PASTI!L408/1000,"")</f>
        <v>5.0000000000000002E-5</v>
      </c>
      <c r="J239" s="68">
        <f>IFERROR(ElcO_PASTI!M408/1000,"")</f>
        <v>9.5E-4</v>
      </c>
      <c r="K239" s="68">
        <f>IFERROR(ElcO_PASTI!N408/1000,"")</f>
        <v>1.0922499999999999E-3</v>
      </c>
      <c r="L239" s="68">
        <f>IFERROR(ElcO_PASTI!O408/1000,"")</f>
        <v>6.7999999999999996E-3</v>
      </c>
      <c r="N239" t="str">
        <f>ElcO_CapBnd!F408</f>
        <v>IE</v>
      </c>
      <c r="O239" t="str">
        <f>ElcO_CapBnd!G408</f>
        <v>CAP_BND</v>
      </c>
      <c r="P239" t="str">
        <f>ElcO_CapBnd!H408</f>
        <v>EEPP_PV</v>
      </c>
      <c r="Q239" s="78" t="s">
        <v>176</v>
      </c>
      <c r="R239" s="68" t="str">
        <f t="shared" si="26"/>
        <v/>
      </c>
      <c r="S239" s="68" t="str">
        <f t="shared" si="27"/>
        <v/>
      </c>
      <c r="T239" s="68" t="str">
        <f t="shared" si="28"/>
        <v/>
      </c>
      <c r="W239" s="68">
        <f>IFERROR(ElcO_CapBnd!I408/1000,"")</f>
        <v>1E-3</v>
      </c>
      <c r="X239" s="68">
        <f>IFERROR(ElcO_CapBnd!J408/1000,"")</f>
        <v>2.0922499999999999E-3</v>
      </c>
      <c r="Y239" s="68">
        <f>IFERROR(ElcO_CapBnd!K408/1000,"")</f>
        <v>8.8422499999999994E-3</v>
      </c>
      <c r="AA239" s="68">
        <f t="shared" si="23"/>
        <v>0</v>
      </c>
      <c r="AB239" s="68">
        <f t="shared" si="24"/>
        <v>0</v>
      </c>
      <c r="AC239" s="68">
        <f t="shared" si="25"/>
        <v>4.9999999999999697E-5</v>
      </c>
    </row>
    <row r="240" spans="2:29">
      <c r="B240" t="str">
        <f>ElcO_PASTI!F409</f>
        <v>IE</v>
      </c>
      <c r="C240" t="str">
        <f>ElcO_PASTI!G409</f>
        <v>PASTI</v>
      </c>
      <c r="D240" t="str">
        <f>ElcO_PASTI!H409</f>
        <v>EEPP_CSP</v>
      </c>
      <c r="E240" s="78">
        <v>1</v>
      </c>
      <c r="F240" s="68" t="str">
        <f>IFERROR(ElcO_PASTI!I409/1000,"")</f>
        <v/>
      </c>
      <c r="G240" s="68" t="str">
        <f>IFERROR(ElcO_PASTI!J409/1000,"")</f>
        <v/>
      </c>
      <c r="H240" s="68" t="str">
        <f>IFERROR(ElcO_PASTI!K409/1000,"")</f>
        <v/>
      </c>
      <c r="I240" s="68" t="str">
        <f>IFERROR(ElcO_PASTI!L409/1000,"")</f>
        <v/>
      </c>
      <c r="J240" s="68" t="str">
        <f>IFERROR(ElcO_PASTI!M409/1000,"")</f>
        <v/>
      </c>
      <c r="K240" s="68" t="str">
        <f>IFERROR(ElcO_PASTI!N409/1000,"")</f>
        <v/>
      </c>
      <c r="L240" s="68" t="str">
        <f>IFERROR(ElcO_PASTI!O409/1000,"")</f>
        <v/>
      </c>
      <c r="N240" t="str">
        <f>ElcO_CapBnd!F409</f>
        <v>IE</v>
      </c>
      <c r="O240" t="str">
        <f>ElcO_CapBnd!G409</f>
        <v>CAP_BND</v>
      </c>
      <c r="P240" t="str">
        <f>ElcO_CapBnd!H409</f>
        <v>EEPP_CSP</v>
      </c>
      <c r="Q240" s="78" t="s">
        <v>176</v>
      </c>
      <c r="R240" s="68" t="str">
        <f t="shared" si="26"/>
        <v/>
      </c>
      <c r="S240" s="68" t="str">
        <f t="shared" si="27"/>
        <v/>
      </c>
      <c r="T240" s="68" t="str">
        <f t="shared" si="28"/>
        <v/>
      </c>
      <c r="W240" s="68">
        <f>IFERROR(ElcO_CapBnd!I409/1000,"")</f>
        <v>0</v>
      </c>
      <c r="X240" s="68">
        <f>IFERROR(ElcO_CapBnd!J409/1000,"")</f>
        <v>0</v>
      </c>
      <c r="Y240" s="68">
        <f>IFERROR(ElcO_CapBnd!K409/1000,"")</f>
        <v>0</v>
      </c>
      <c r="AA240" s="68">
        <f t="shared" si="23"/>
        <v>0</v>
      </c>
      <c r="AB240" s="68">
        <f t="shared" si="24"/>
        <v>0</v>
      </c>
      <c r="AC240" s="68">
        <f t="shared" si="25"/>
        <v>0</v>
      </c>
    </row>
    <row r="241" spans="2:29">
      <c r="B241" t="str">
        <f>ElcO_PASTI!F410</f>
        <v>IE</v>
      </c>
      <c r="C241" t="str">
        <f>ElcO_PASTI!G410</f>
        <v>PASTI</v>
      </c>
      <c r="D241" t="str">
        <f>ElcO_PASTI!H410</f>
        <v>EEPP_geothermal</v>
      </c>
      <c r="E241" s="78">
        <v>1</v>
      </c>
      <c r="F241" s="68" t="str">
        <f>IFERROR(ElcO_PASTI!I410/1000,"")</f>
        <v/>
      </c>
      <c r="G241" s="68" t="str">
        <f>IFERROR(ElcO_PASTI!J410/1000,"")</f>
        <v/>
      </c>
      <c r="H241" s="68" t="str">
        <f>IFERROR(ElcO_PASTI!K410/1000,"")</f>
        <v/>
      </c>
      <c r="I241" s="68" t="str">
        <f>IFERROR(ElcO_PASTI!L410/1000,"")</f>
        <v/>
      </c>
      <c r="J241" s="68" t="str">
        <f>IFERROR(ElcO_PASTI!M410/1000,"")</f>
        <v/>
      </c>
      <c r="K241" s="68" t="str">
        <f>IFERROR(ElcO_PASTI!N410/1000,"")</f>
        <v/>
      </c>
      <c r="L241" s="68" t="str">
        <f>IFERROR(ElcO_PASTI!O410/1000,"")</f>
        <v/>
      </c>
      <c r="N241" t="str">
        <f>ElcO_CapBnd!F410</f>
        <v>IE</v>
      </c>
      <c r="O241" t="str">
        <f>ElcO_CapBnd!G410</f>
        <v>CAP_BND</v>
      </c>
      <c r="P241" t="str">
        <f>ElcO_CapBnd!H410</f>
        <v>EEPP_geothermal</v>
      </c>
      <c r="Q241" s="78" t="s">
        <v>176</v>
      </c>
      <c r="R241" s="68" t="str">
        <f t="shared" si="26"/>
        <v/>
      </c>
      <c r="S241" s="68" t="str">
        <f t="shared" si="27"/>
        <v/>
      </c>
      <c r="T241" s="68" t="str">
        <f t="shared" si="28"/>
        <v/>
      </c>
      <c r="W241" s="68">
        <f>IFERROR(ElcO_CapBnd!I410/1000,"")</f>
        <v>0</v>
      </c>
      <c r="X241" s="68">
        <f>IFERROR(ElcO_CapBnd!J410/1000,"")</f>
        <v>0</v>
      </c>
      <c r="Y241" s="68">
        <f>IFERROR(ElcO_CapBnd!K410/1000,"")</f>
        <v>0</v>
      </c>
      <c r="AA241" s="68">
        <f t="shared" si="23"/>
        <v>0</v>
      </c>
      <c r="AB241" s="68">
        <f t="shared" si="24"/>
        <v>0</v>
      </c>
      <c r="AC241" s="68">
        <f t="shared" si="25"/>
        <v>0</v>
      </c>
    </row>
    <row r="242" spans="2:29">
      <c r="B242" t="str">
        <f>ElcO_PASTI!F411</f>
        <v>IE</v>
      </c>
      <c r="C242" t="str">
        <f>ElcO_PASTI!G411</f>
        <v>PASTI</v>
      </c>
      <c r="D242" t="str">
        <f>ElcO_PASTI!H411</f>
        <v>EEPP_OCE</v>
      </c>
      <c r="E242" s="78">
        <v>1</v>
      </c>
      <c r="F242" s="68" t="str">
        <f>IFERROR(ElcO_PASTI!I411/1000,"")</f>
        <v/>
      </c>
      <c r="G242" s="68" t="str">
        <f>IFERROR(ElcO_PASTI!J411/1000,"")</f>
        <v/>
      </c>
      <c r="H242" s="68" t="str">
        <f>IFERROR(ElcO_PASTI!K411/1000,"")</f>
        <v/>
      </c>
      <c r="I242" s="68" t="str">
        <f>IFERROR(ElcO_PASTI!L411/1000,"")</f>
        <v/>
      </c>
      <c r="J242" s="68" t="str">
        <f>IFERROR(ElcO_PASTI!M411/1000,"")</f>
        <v/>
      </c>
      <c r="K242" s="68" t="str">
        <f>IFERROR(ElcO_PASTI!N411/1000,"")</f>
        <v/>
      </c>
      <c r="L242" s="68" t="str">
        <f>IFERROR(ElcO_PASTI!O411/1000,"")</f>
        <v/>
      </c>
      <c r="N242" t="str">
        <f>ElcO_CapBnd!F411</f>
        <v>IE</v>
      </c>
      <c r="O242" t="str">
        <f>ElcO_CapBnd!G411</f>
        <v>CAP_BND</v>
      </c>
      <c r="P242" t="str">
        <f>ElcO_CapBnd!H411</f>
        <v>EEPP_OCE</v>
      </c>
      <c r="Q242" s="78" t="s">
        <v>176</v>
      </c>
      <c r="R242" s="68" t="str">
        <f t="shared" si="26"/>
        <v/>
      </c>
      <c r="S242" s="68" t="str">
        <f t="shared" si="27"/>
        <v/>
      </c>
      <c r="T242" s="68" t="str">
        <f t="shared" si="28"/>
        <v/>
      </c>
      <c r="W242" s="68">
        <f>IFERROR(ElcO_CapBnd!I411/1000,"")</f>
        <v>0</v>
      </c>
      <c r="X242" s="68">
        <f>IFERROR(ElcO_CapBnd!J411/1000,"")</f>
        <v>0</v>
      </c>
      <c r="Y242" s="68">
        <f>IFERROR(ElcO_CapBnd!K411/1000,"")</f>
        <v>0</v>
      </c>
      <c r="AA242" s="68">
        <f t="shared" si="23"/>
        <v>0</v>
      </c>
      <c r="AB242" s="68">
        <f t="shared" si="24"/>
        <v>0</v>
      </c>
      <c r="AC242" s="68">
        <f t="shared" si="25"/>
        <v>0</v>
      </c>
    </row>
    <row r="243" spans="2:29">
      <c r="B243" t="str">
        <f>ElcO_PASTI!F412</f>
        <v>IT</v>
      </c>
      <c r="C243" t="str">
        <f>ElcO_PASTI!G412</f>
        <v>PASTI</v>
      </c>
      <c r="D243" t="str">
        <f>ElcO_PASTI!H412</f>
        <v>EEPP_coal_CCGT</v>
      </c>
      <c r="E243" s="78">
        <v>1</v>
      </c>
      <c r="F243" s="68" t="str">
        <f>IFERROR(ElcO_PASTI!I412/1000,"")</f>
        <v/>
      </c>
      <c r="G243" s="68" t="str">
        <f>IFERROR(ElcO_PASTI!J412/1000,"")</f>
        <v/>
      </c>
      <c r="H243" s="68" t="str">
        <f>IFERROR(ElcO_PASTI!K412/1000,"")</f>
        <v/>
      </c>
      <c r="I243" s="68" t="str">
        <f>IFERROR(ElcO_PASTI!L412/1000,"")</f>
        <v/>
      </c>
      <c r="J243" s="68" t="str">
        <f>IFERROR(ElcO_PASTI!M412/1000,"")</f>
        <v/>
      </c>
      <c r="K243" s="68" t="str">
        <f>IFERROR(ElcO_PASTI!N412/1000,"")</f>
        <v/>
      </c>
      <c r="L243" s="68" t="str">
        <f>IFERROR(ElcO_PASTI!O412/1000,"")</f>
        <v/>
      </c>
      <c r="N243" t="str">
        <f>ElcO_CapBnd!F412</f>
        <v>IT</v>
      </c>
      <c r="O243" t="str">
        <f>ElcO_CapBnd!G412</f>
        <v>CAP_BND</v>
      </c>
      <c r="P243" t="str">
        <f>ElcO_CapBnd!H412</f>
        <v>EEPP_coal_CCGT</v>
      </c>
      <c r="Q243" s="78" t="s">
        <v>176</v>
      </c>
      <c r="R243" s="68" t="str">
        <f t="shared" si="26"/>
        <v/>
      </c>
      <c r="S243" s="68" t="str">
        <f t="shared" si="27"/>
        <v/>
      </c>
      <c r="T243" s="68" t="str">
        <f t="shared" si="28"/>
        <v/>
      </c>
      <c r="W243" s="68">
        <f>IFERROR(ElcO_CapBnd!I412/1000,"")</f>
        <v>0</v>
      </c>
      <c r="X243" s="68">
        <f>IFERROR(ElcO_CapBnd!J412/1000,"")</f>
        <v>0</v>
      </c>
      <c r="Y243" s="68">
        <f>IFERROR(ElcO_CapBnd!K412/1000,"")</f>
        <v>0</v>
      </c>
      <c r="AA243" s="68">
        <f t="shared" si="23"/>
        <v>0</v>
      </c>
      <c r="AB243" s="68">
        <f t="shared" si="24"/>
        <v>0</v>
      </c>
      <c r="AC243" s="68">
        <f t="shared" si="25"/>
        <v>0</v>
      </c>
    </row>
    <row r="244" spans="2:29">
      <c r="B244" t="str">
        <f>ElcO_PASTI!F413</f>
        <v>IT</v>
      </c>
      <c r="C244" t="str">
        <f>ElcO_PASTI!G413</f>
        <v>PASTI</v>
      </c>
      <c r="D244" t="str">
        <f>ElcO_PASTI!H413</f>
        <v>EEPP_coal_thermal</v>
      </c>
      <c r="E244" s="78">
        <v>1</v>
      </c>
      <c r="F244" s="68">
        <f>IFERROR(ElcO_PASTI!I413/1000,"")</f>
        <v>1.9168249999999998</v>
      </c>
      <c r="G244" s="68">
        <f>IFERROR(ElcO_PASTI!J413/1000,"")</f>
        <v>1.9168249999999998</v>
      </c>
      <c r="H244" s="68">
        <f>IFERROR(ElcO_PASTI!K413/1000,"")</f>
        <v>1.9168249999999998</v>
      </c>
      <c r="I244" s="68">
        <f>IFERROR(ElcO_PASTI!L413/1000,"")</f>
        <v>1.9168249999999998</v>
      </c>
      <c r="J244" s="68">
        <f>IFERROR(ElcO_PASTI!M413/1000,"")</f>
        <v>2.2675000000000001</v>
      </c>
      <c r="K244" s="68">
        <f>IFERROR(ElcO_PASTI!N413/1000,"")</f>
        <v>0.63</v>
      </c>
      <c r="L244" s="68">
        <f>IFERROR(ElcO_PASTI!O413/1000,"")</f>
        <v>0.437</v>
      </c>
      <c r="N244" t="str">
        <f>ElcO_CapBnd!F413</f>
        <v>IT</v>
      </c>
      <c r="O244" t="str">
        <f>ElcO_CapBnd!G413</f>
        <v>CAP_BND</v>
      </c>
      <c r="P244" t="str">
        <f>ElcO_CapBnd!H413</f>
        <v>EEPP_coal_thermal</v>
      </c>
      <c r="Q244" s="78" t="s">
        <v>176</v>
      </c>
      <c r="R244" s="68">
        <f t="shared" si="26"/>
        <v>8.2919999999999998</v>
      </c>
      <c r="S244" s="68">
        <f t="shared" si="27"/>
        <v>5.9661</v>
      </c>
      <c r="T244" s="68">
        <f t="shared" si="28"/>
        <v>6.4031000000000002</v>
      </c>
      <c r="W244" s="68">
        <f>IFERROR(ElcO_CapBnd!I413/1000,"")</f>
        <v>8.2919999999999998</v>
      </c>
      <c r="X244" s="68">
        <f>IFERROR(ElcO_CapBnd!J413/1000,"")</f>
        <v>5.9661</v>
      </c>
      <c r="Y244" s="68">
        <f>IFERROR(ElcO_CapBnd!K413/1000,"")</f>
        <v>6.4031000000000002</v>
      </c>
      <c r="AA244" s="68">
        <f t="shared" si="23"/>
        <v>1.6427999999999994</v>
      </c>
      <c r="AB244" s="68">
        <f t="shared" si="24"/>
        <v>4.5987</v>
      </c>
      <c r="AC244" s="68">
        <f t="shared" si="25"/>
        <v>4.5986999999999991</v>
      </c>
    </row>
    <row r="245" spans="2:29">
      <c r="B245" t="str">
        <f>ElcO_PASTI!F417</f>
        <v>IT</v>
      </c>
      <c r="C245" t="str">
        <f>ElcO_PASTI!G417</f>
        <v>PASTI</v>
      </c>
      <c r="D245" t="str">
        <f>ElcO_PASTI!H417</f>
        <v>EEPP_lignite_thermal</v>
      </c>
      <c r="E245" s="78">
        <v>1</v>
      </c>
      <c r="F245" s="68">
        <f>IFERROR(ElcO_PASTI!I417/1000,"")</f>
        <v>5.9200000000000003E-2</v>
      </c>
      <c r="G245" s="68">
        <f>IFERROR(ElcO_PASTI!J417/1000,"")</f>
        <v>5.9200000000000003E-2</v>
      </c>
      <c r="H245" s="68">
        <f>IFERROR(ElcO_PASTI!K417/1000,"")</f>
        <v>5.9200000000000003E-2</v>
      </c>
      <c r="I245" s="68">
        <f>IFERROR(ElcO_PASTI!L417/1000,"")</f>
        <v>5.9200000000000003E-2</v>
      </c>
      <c r="J245" s="68" t="str">
        <f>IFERROR(ElcO_PASTI!M417/1000,"")</f>
        <v/>
      </c>
      <c r="K245" s="68" t="str">
        <f>IFERROR(ElcO_PASTI!N417/1000,"")</f>
        <v/>
      </c>
      <c r="L245" s="68" t="str">
        <f>IFERROR(ElcO_PASTI!O417/1000,"")</f>
        <v/>
      </c>
      <c r="N245" t="str">
        <f>ElcO_CapBnd!F417</f>
        <v>IT</v>
      </c>
      <c r="O245" t="str">
        <f>ElcO_CapBnd!G417</f>
        <v>CAP_BND</v>
      </c>
      <c r="P245" t="str">
        <f>ElcO_CapBnd!H417</f>
        <v>EEPP_lignite_thermal</v>
      </c>
      <c r="Q245" s="78" t="s">
        <v>176</v>
      </c>
      <c r="R245" s="68">
        <f t="shared" si="26"/>
        <v>0</v>
      </c>
      <c r="S245" s="68">
        <f t="shared" si="27"/>
        <v>0</v>
      </c>
      <c r="T245" s="68">
        <f t="shared" si="28"/>
        <v>0</v>
      </c>
      <c r="W245" s="68">
        <f>IFERROR(ElcO_CapBnd!I417/1000,"")</f>
        <v>0</v>
      </c>
      <c r="X245" s="68">
        <f>IFERROR(ElcO_CapBnd!J417/1000,"")</f>
        <v>0</v>
      </c>
      <c r="Y245" s="68">
        <f>IFERROR(ElcO_CapBnd!K417/1000,"")</f>
        <v>0</v>
      </c>
      <c r="AA245" s="68">
        <f t="shared" si="23"/>
        <v>0.23680000000000001</v>
      </c>
      <c r="AB245" s="68">
        <f t="shared" si="24"/>
        <v>0.23680000000000001</v>
      </c>
      <c r="AC245" s="68">
        <f t="shared" si="25"/>
        <v>0.23680000000000001</v>
      </c>
    </row>
    <row r="246" spans="2:29">
      <c r="B246" t="str">
        <f>ElcO_PASTI!F421</f>
        <v>IT</v>
      </c>
      <c r="C246" t="str">
        <f>ElcO_PASTI!G421</f>
        <v>PASTI</v>
      </c>
      <c r="D246" t="str">
        <f>ElcO_PASTI!H421</f>
        <v>EEPP_naturalgas_CCGT</v>
      </c>
      <c r="E246" s="78">
        <v>1</v>
      </c>
      <c r="F246" s="68">
        <f>IFERROR(ElcO_PASTI!I421/1000,"")</f>
        <v>0.57295000000000007</v>
      </c>
      <c r="G246" s="68">
        <f>IFERROR(ElcO_PASTI!J421/1000,"")</f>
        <v>0.57295000000000007</v>
      </c>
      <c r="H246" s="68">
        <f>IFERROR(ElcO_PASTI!K421/1000,"")</f>
        <v>0.57295000000000007</v>
      </c>
      <c r="I246" s="68">
        <f>IFERROR(ElcO_PASTI!L421/1000,"")</f>
        <v>0.57295000000000007</v>
      </c>
      <c r="J246" s="68">
        <f>IFERROR(ElcO_PASTI!M421/1000,"")</f>
        <v>26.59507</v>
      </c>
      <c r="K246" s="68">
        <f>IFERROR(ElcO_PASTI!N421/1000,"")</f>
        <v>1.6220000000000001</v>
      </c>
      <c r="L246" s="68" t="str">
        <f>IFERROR(ElcO_PASTI!O421/1000,"")</f>
        <v/>
      </c>
      <c r="N246" t="str">
        <f>ElcO_CapBnd!F421</f>
        <v>IT</v>
      </c>
      <c r="O246" t="str">
        <f>ElcO_CapBnd!G421</f>
        <v>CAP_BND</v>
      </c>
      <c r="P246" t="str">
        <f>ElcO_CapBnd!H421</f>
        <v>EEPP_naturalgas_CCGT</v>
      </c>
      <c r="Q246" s="78" t="s">
        <v>176</v>
      </c>
      <c r="R246" s="68">
        <f t="shared" si="26"/>
        <v>28.867669999999997</v>
      </c>
      <c r="S246" s="68">
        <f t="shared" si="27"/>
        <v>30.489669999999997</v>
      </c>
      <c r="T246" s="68">
        <f t="shared" si="28"/>
        <v>30.489669999999997</v>
      </c>
      <c r="W246" s="68">
        <f>IFERROR(ElcO_CapBnd!I421/1000,"")</f>
        <v>28.867669999999997</v>
      </c>
      <c r="X246" s="68">
        <f>IFERROR(ElcO_CapBnd!J421/1000,"")</f>
        <v>30.489669999999997</v>
      </c>
      <c r="Y246" s="68">
        <f>IFERROR(ElcO_CapBnd!K421/1000,"")</f>
        <v>30.489669999999997</v>
      </c>
      <c r="AA246" s="68">
        <f t="shared" si="23"/>
        <v>1.9200000000004991E-2</v>
      </c>
      <c r="AB246" s="68">
        <f t="shared" si="24"/>
        <v>1.9200000000004991E-2</v>
      </c>
      <c r="AC246" s="68">
        <f t="shared" si="25"/>
        <v>1.9200000000004991E-2</v>
      </c>
    </row>
    <row r="247" spans="2:29">
      <c r="B247" t="str">
        <f>ElcO_PASTI!F422</f>
        <v>IT</v>
      </c>
      <c r="C247" t="str">
        <f>ElcO_PASTI!G422</f>
        <v>PASTI</v>
      </c>
      <c r="D247" t="str">
        <f>ElcO_PASTI!H422</f>
        <v>EEPP_naturalgas_OCGT</v>
      </c>
      <c r="E247" s="78">
        <v>1</v>
      </c>
      <c r="F247" s="68">
        <f>IFERROR(ElcO_PASTI!I422/1000,"")</f>
        <v>0.73498249999999998</v>
      </c>
      <c r="G247" s="68">
        <f>IFERROR(ElcO_PASTI!J422/1000,"")</f>
        <v>0.73498249999999998</v>
      </c>
      <c r="H247" s="68">
        <f>IFERROR(ElcO_PASTI!K422/1000,"")</f>
        <v>0.73498249999999998</v>
      </c>
      <c r="I247" s="68">
        <f>IFERROR(ElcO_PASTI!L422/1000,"")</f>
        <v>0.73498249999999998</v>
      </c>
      <c r="J247" s="68">
        <f>IFERROR(ElcO_PASTI!M422/1000,"")</f>
        <v>0.24959000000000001</v>
      </c>
      <c r="K247" s="68" t="str">
        <f>IFERROR(ElcO_PASTI!N422/1000,"")</f>
        <v/>
      </c>
      <c r="L247" s="68" t="str">
        <f>IFERROR(ElcO_PASTI!O422/1000,"")</f>
        <v/>
      </c>
      <c r="N247" t="str">
        <f>ElcO_CapBnd!F422</f>
        <v>IT</v>
      </c>
      <c r="O247" t="str">
        <f>ElcO_CapBnd!G422</f>
        <v>CAP_BND</v>
      </c>
      <c r="P247" t="str">
        <f>ElcO_CapBnd!H422</f>
        <v>EEPP_naturalgas_OCGT</v>
      </c>
      <c r="Q247" s="78" t="s">
        <v>176</v>
      </c>
      <c r="R247" s="68">
        <f t="shared" si="26"/>
        <v>1.8608399999999996</v>
      </c>
      <c r="S247" s="68">
        <f t="shared" si="27"/>
        <v>0.77518999999999993</v>
      </c>
      <c r="T247" s="68">
        <f t="shared" si="28"/>
        <v>0.28819</v>
      </c>
      <c r="W247" s="68">
        <f>IFERROR(ElcO_CapBnd!I422/1000,"")</f>
        <v>1.8608399999999996</v>
      </c>
      <c r="X247" s="68">
        <f>IFERROR(ElcO_CapBnd!J422/1000,"")</f>
        <v>0.77518999999999993</v>
      </c>
      <c r="Y247" s="68">
        <f>IFERROR(ElcO_CapBnd!K422/1000,"")</f>
        <v>0.28819</v>
      </c>
      <c r="AA247" s="68">
        <f t="shared" si="23"/>
        <v>1.3286800000000003</v>
      </c>
      <c r="AB247" s="68">
        <f t="shared" si="24"/>
        <v>2.4143300000000001</v>
      </c>
      <c r="AC247" s="68">
        <f t="shared" si="25"/>
        <v>2.9013299999999997</v>
      </c>
    </row>
    <row r="248" spans="2:29">
      <c r="B248" t="str">
        <f>ElcO_PASTI!F423</f>
        <v>IT</v>
      </c>
      <c r="C248" t="str">
        <f>ElcO_PASTI!G423</f>
        <v>PASTI</v>
      </c>
      <c r="D248" t="str">
        <f>ElcO_PASTI!H423</f>
        <v>EEPP_naturalgas_thermal</v>
      </c>
      <c r="E248" s="78">
        <v>1</v>
      </c>
      <c r="F248" s="68">
        <f>IFERROR(ElcO_PASTI!I423/1000,"")</f>
        <v>3.1594500000000001</v>
      </c>
      <c r="G248" s="68">
        <f>IFERROR(ElcO_PASTI!J423/1000,"")</f>
        <v>3.1594500000000001</v>
      </c>
      <c r="H248" s="68">
        <f>IFERROR(ElcO_PASTI!K423/1000,"")</f>
        <v>3.1594500000000001</v>
      </c>
      <c r="I248" s="68">
        <f>IFERROR(ElcO_PASTI!L423/1000,"")</f>
        <v>3.1594500000000001</v>
      </c>
      <c r="J248" s="68" t="str">
        <f>IFERROR(ElcO_PASTI!M423/1000,"")</f>
        <v/>
      </c>
      <c r="K248" s="68" t="str">
        <f>IFERROR(ElcO_PASTI!N423/1000,"")</f>
        <v/>
      </c>
      <c r="L248" s="68" t="str">
        <f>IFERROR(ElcO_PASTI!O423/1000,"")</f>
        <v/>
      </c>
      <c r="N248" t="str">
        <f>ElcO_CapBnd!F423</f>
        <v>IT</v>
      </c>
      <c r="O248" t="str">
        <f>ElcO_CapBnd!G423</f>
        <v>CAP_BND</v>
      </c>
      <c r="P248" t="str">
        <f>ElcO_CapBnd!H423</f>
        <v>EEPP_naturalgas_thermal</v>
      </c>
      <c r="Q248" s="78" t="s">
        <v>176</v>
      </c>
      <c r="R248" s="68">
        <f t="shared" si="26"/>
        <v>6.3836000000000004</v>
      </c>
      <c r="S248" s="68">
        <f t="shared" si="27"/>
        <v>4.8135999999999992</v>
      </c>
      <c r="T248" s="68">
        <f t="shared" si="28"/>
        <v>4.2806999999999995</v>
      </c>
      <c r="W248" s="68">
        <f>IFERROR(ElcO_CapBnd!I423/1000,"")</f>
        <v>6.3836000000000004</v>
      </c>
      <c r="X248" s="68">
        <f>IFERROR(ElcO_CapBnd!J423/1000,"")</f>
        <v>4.8135999999999992</v>
      </c>
      <c r="Y248" s="68">
        <f>IFERROR(ElcO_CapBnd!K423/1000,"")</f>
        <v>4.2806999999999995</v>
      </c>
      <c r="AA248" s="68">
        <f t="shared" si="23"/>
        <v>6.2542</v>
      </c>
      <c r="AB248" s="68">
        <f t="shared" si="24"/>
        <v>7.8242000000000012</v>
      </c>
      <c r="AC248" s="68">
        <f t="shared" si="25"/>
        <v>8.3571000000000009</v>
      </c>
    </row>
    <row r="249" spans="2:29">
      <c r="B249" t="str">
        <f>ElcO_PASTI!F427</f>
        <v>IT</v>
      </c>
      <c r="C249" t="str">
        <f>ElcO_PASTI!G427</f>
        <v>PASTI</v>
      </c>
      <c r="D249" t="str">
        <f>ElcO_PASTI!H427</f>
        <v>EEPP_LFO_thermal</v>
      </c>
      <c r="E249" s="78">
        <v>1</v>
      </c>
      <c r="F249" s="68">
        <f>IFERROR(ElcO_PASTI!I427/1000,"")</f>
        <v>0.2000875</v>
      </c>
      <c r="G249" s="68">
        <f>IFERROR(ElcO_PASTI!J427/1000,"")</f>
        <v>0.2000875</v>
      </c>
      <c r="H249" s="68">
        <f>IFERROR(ElcO_PASTI!K427/1000,"")</f>
        <v>0.2000875</v>
      </c>
      <c r="I249" s="68">
        <f>IFERROR(ElcO_PASTI!L427/1000,"")</f>
        <v>0.2000875</v>
      </c>
      <c r="J249" s="68">
        <f>IFERROR(ElcO_PASTI!M427/1000,"")</f>
        <v>8.3500000000000005E-2</v>
      </c>
      <c r="K249" s="68" t="str">
        <f>IFERROR(ElcO_PASTI!N427/1000,"")</f>
        <v/>
      </c>
      <c r="L249" s="68" t="str">
        <f>IFERROR(ElcO_PASTI!O427/1000,"")</f>
        <v/>
      </c>
      <c r="N249" t="str">
        <f>ElcO_CapBnd!F427</f>
        <v>IT</v>
      </c>
      <c r="O249" t="str">
        <f>ElcO_CapBnd!G427</f>
        <v>CAP_BND</v>
      </c>
      <c r="P249" t="str">
        <f>ElcO_CapBnd!H427</f>
        <v>EEPP_LFO_thermal</v>
      </c>
      <c r="Q249" s="78" t="s">
        <v>176</v>
      </c>
      <c r="R249" s="68">
        <f t="shared" si="26"/>
        <v>0.84860999999999998</v>
      </c>
      <c r="S249" s="68">
        <f t="shared" si="27"/>
        <v>0.35639999999999999</v>
      </c>
      <c r="T249" s="68">
        <f t="shared" si="28"/>
        <v>0.1255</v>
      </c>
      <c r="W249" s="68">
        <f>IFERROR(ElcO_CapBnd!I427/1000,"")</f>
        <v>0.84860999999999998</v>
      </c>
      <c r="X249" s="68">
        <f>IFERROR(ElcO_CapBnd!J427/1000,"")</f>
        <v>0.35639999999999999</v>
      </c>
      <c r="Y249" s="68">
        <f>IFERROR(ElcO_CapBnd!K427/1000,"")</f>
        <v>0.1255</v>
      </c>
      <c r="AA249" s="68">
        <f t="shared" si="23"/>
        <v>3.5240000000000049E-2</v>
      </c>
      <c r="AB249" s="68">
        <f t="shared" si="24"/>
        <v>0.52744999999999997</v>
      </c>
      <c r="AC249" s="68">
        <f t="shared" si="25"/>
        <v>0.75835000000000008</v>
      </c>
    </row>
    <row r="250" spans="2:29">
      <c r="B250" t="str">
        <f>ElcO_PASTI!F428</f>
        <v>IT</v>
      </c>
      <c r="C250" t="str">
        <f>ElcO_PASTI!G428</f>
        <v>PASTI</v>
      </c>
      <c r="D250" t="str">
        <f>ElcO_PASTI!H428</f>
        <v>EEPP_HFO_thermal</v>
      </c>
      <c r="E250" s="78">
        <v>1</v>
      </c>
      <c r="F250" s="68">
        <f>IFERROR(ElcO_PASTI!I428/1000,"")</f>
        <v>3.2475774999999989</v>
      </c>
      <c r="G250" s="68">
        <f>IFERROR(ElcO_PASTI!J428/1000,"")</f>
        <v>3.2475774999999989</v>
      </c>
      <c r="H250" s="68">
        <f>IFERROR(ElcO_PASTI!K428/1000,"")</f>
        <v>3.2475774999999989</v>
      </c>
      <c r="I250" s="68">
        <f>IFERROR(ElcO_PASTI!L428/1000,"")</f>
        <v>3.2475774999999989</v>
      </c>
      <c r="J250" s="68" t="str">
        <f>IFERROR(ElcO_PASTI!M428/1000,"")</f>
        <v/>
      </c>
      <c r="K250" s="68" t="str">
        <f>IFERROR(ElcO_PASTI!N428/1000,"")</f>
        <v/>
      </c>
      <c r="L250" s="68" t="str">
        <f>IFERROR(ElcO_PASTI!O428/1000,"")</f>
        <v/>
      </c>
      <c r="N250" t="str">
        <f>ElcO_CapBnd!F428</f>
        <v>IT</v>
      </c>
      <c r="O250" t="str">
        <f>ElcO_CapBnd!G428</f>
        <v>CAP_BND</v>
      </c>
      <c r="P250" t="str">
        <f>ElcO_CapBnd!H428</f>
        <v>EEPP_HFO_thermal</v>
      </c>
      <c r="Q250" s="78" t="s">
        <v>176</v>
      </c>
      <c r="R250" s="68">
        <f t="shared" si="26"/>
        <v>7.5370100000000004</v>
      </c>
      <c r="S250" s="68">
        <f t="shared" si="27"/>
        <v>3.7574099999999997</v>
      </c>
      <c r="T250" s="68">
        <f t="shared" si="28"/>
        <v>2.5531999999999999</v>
      </c>
      <c r="W250" s="68">
        <f>IFERROR(ElcO_CapBnd!I428/1000,"")</f>
        <v>7.5370100000000004</v>
      </c>
      <c r="X250" s="68">
        <f>IFERROR(ElcO_CapBnd!J428/1000,"")</f>
        <v>3.7574099999999997</v>
      </c>
      <c r="Y250" s="68">
        <f>IFERROR(ElcO_CapBnd!K428/1000,"")</f>
        <v>2.5531999999999999</v>
      </c>
      <c r="AA250" s="68">
        <f t="shared" si="23"/>
        <v>5.4532999999999952</v>
      </c>
      <c r="AB250" s="68">
        <f t="shared" si="24"/>
        <v>9.2328999999999954</v>
      </c>
      <c r="AC250" s="68">
        <f t="shared" si="25"/>
        <v>10.437109999999995</v>
      </c>
    </row>
    <row r="251" spans="2:29">
      <c r="B251" t="str">
        <f>ElcO_PASTI!F429</f>
        <v>IT</v>
      </c>
      <c r="C251" t="str">
        <f>ElcO_PASTI!G429</f>
        <v>PASTI</v>
      </c>
      <c r="D251" t="str">
        <f>ElcO_PASTI!H429</f>
        <v>EEPP_biomass_CCGT</v>
      </c>
      <c r="E251" s="78">
        <v>1</v>
      </c>
      <c r="F251" s="68" t="str">
        <f>IFERROR(ElcO_PASTI!I429/1000,"")</f>
        <v/>
      </c>
      <c r="G251" s="68" t="str">
        <f>IFERROR(ElcO_PASTI!J429/1000,"")</f>
        <v/>
      </c>
      <c r="H251" s="68" t="str">
        <f>IFERROR(ElcO_PASTI!K429/1000,"")</f>
        <v/>
      </c>
      <c r="I251" s="68" t="str">
        <f>IFERROR(ElcO_PASTI!L429/1000,"")</f>
        <v/>
      </c>
      <c r="J251" s="68" t="str">
        <f>IFERROR(ElcO_PASTI!M429/1000,"")</f>
        <v/>
      </c>
      <c r="K251" s="68" t="str">
        <f>IFERROR(ElcO_PASTI!N429/1000,"")</f>
        <v/>
      </c>
      <c r="L251" s="68" t="str">
        <f>IFERROR(ElcO_PASTI!O429/1000,"")</f>
        <v/>
      </c>
      <c r="N251" t="str">
        <f>ElcO_CapBnd!F429</f>
        <v>IT</v>
      </c>
      <c r="O251" t="str">
        <f>ElcO_CapBnd!G429</f>
        <v>CAP_BND</v>
      </c>
      <c r="P251" t="str">
        <f>ElcO_CapBnd!H429</f>
        <v>EEPP_biomass_CCGT</v>
      </c>
      <c r="Q251" s="78" t="s">
        <v>176</v>
      </c>
      <c r="R251" s="68" t="str">
        <f t="shared" si="26"/>
        <v/>
      </c>
      <c r="S251" s="68" t="str">
        <f t="shared" si="27"/>
        <v/>
      </c>
      <c r="T251" s="68" t="str">
        <f t="shared" si="28"/>
        <v/>
      </c>
      <c r="W251" s="68">
        <f>IFERROR(ElcO_CapBnd!I429/1000,"")</f>
        <v>0</v>
      </c>
      <c r="X251" s="68">
        <f>IFERROR(ElcO_CapBnd!J429/1000,"")</f>
        <v>0</v>
      </c>
      <c r="Y251" s="68">
        <f>IFERROR(ElcO_CapBnd!K429/1000,"")</f>
        <v>0</v>
      </c>
      <c r="AA251" s="68">
        <f t="shared" si="23"/>
        <v>0</v>
      </c>
      <c r="AB251" s="68">
        <f t="shared" si="24"/>
        <v>0</v>
      </c>
      <c r="AC251" s="68">
        <f t="shared" si="25"/>
        <v>0</v>
      </c>
    </row>
    <row r="252" spans="2:29">
      <c r="B252" t="str">
        <f>ElcO_PASTI!F430</f>
        <v>IT</v>
      </c>
      <c r="C252" t="str">
        <f>ElcO_PASTI!G430</f>
        <v>PASTI</v>
      </c>
      <c r="D252" t="str">
        <f>ElcO_PASTI!H430</f>
        <v>EEPP_biomass_thermal</v>
      </c>
      <c r="E252" s="78">
        <v>1</v>
      </c>
      <c r="F252" s="68">
        <f>IFERROR(ElcO_PASTI!I430/1000,"")</f>
        <v>5.7875000000000003E-2</v>
      </c>
      <c r="G252" s="68">
        <f>IFERROR(ElcO_PASTI!J430/1000,"")</f>
        <v>5.7875000000000003E-2</v>
      </c>
      <c r="H252" s="68">
        <f>IFERROR(ElcO_PASTI!K430/1000,"")</f>
        <v>5.7875000000000003E-2</v>
      </c>
      <c r="I252" s="68">
        <f>IFERROR(ElcO_PASTI!L430/1000,"")</f>
        <v>5.7875000000000003E-2</v>
      </c>
      <c r="J252" s="68">
        <f>IFERROR(ElcO_PASTI!M430/1000,"")</f>
        <v>0.19119999999999998</v>
      </c>
      <c r="K252" s="68" t="str">
        <f>IFERROR(ElcO_PASTI!N430/1000,"")</f>
        <v/>
      </c>
      <c r="L252" s="68" t="str">
        <f>IFERROR(ElcO_PASTI!O430/1000,"")</f>
        <v/>
      </c>
      <c r="N252" t="str">
        <f>ElcO_CapBnd!F430</f>
        <v>IT</v>
      </c>
      <c r="O252" t="str">
        <f>ElcO_CapBnd!G430</f>
        <v>CAP_BND</v>
      </c>
      <c r="P252" t="str">
        <f>ElcO_CapBnd!H430</f>
        <v>EEPP_biomass_thermal</v>
      </c>
      <c r="Q252" s="78" t="s">
        <v>176</v>
      </c>
      <c r="R252" s="68" t="str">
        <f t="shared" si="26"/>
        <v/>
      </c>
      <c r="S252" s="68" t="str">
        <f t="shared" si="27"/>
        <v/>
      </c>
      <c r="T252" s="68" t="str">
        <f t="shared" si="28"/>
        <v/>
      </c>
      <c r="W252" s="68">
        <f>IFERROR(ElcO_CapBnd!I430/1000,"")</f>
        <v>0.42269999999999996</v>
      </c>
      <c r="X252" s="68">
        <f>IFERROR(ElcO_CapBnd!J430/1000,"")</f>
        <v>0.42269999999999996</v>
      </c>
      <c r="Y252" s="68">
        <f>IFERROR(ElcO_CapBnd!K430/1000,"")</f>
        <v>0.42269999999999996</v>
      </c>
      <c r="AA252" s="68">
        <f t="shared" si="23"/>
        <v>0</v>
      </c>
      <c r="AB252" s="68">
        <f t="shared" si="24"/>
        <v>0</v>
      </c>
      <c r="AC252" s="68">
        <f t="shared" si="25"/>
        <v>0</v>
      </c>
    </row>
    <row r="253" spans="2:29">
      <c r="B253" t="str">
        <f>ElcO_PASTI!F433</f>
        <v>IT</v>
      </c>
      <c r="C253" t="str">
        <f>ElcO_PASTI!G433</f>
        <v>PASTI</v>
      </c>
      <c r="D253" t="str">
        <f>ElcO_PASTI!H433</f>
        <v>EEPP_windON</v>
      </c>
      <c r="E253" s="78">
        <v>1</v>
      </c>
      <c r="F253" s="68" t="str">
        <f>IFERROR(ElcO_PASTI!I433/1000,"")</f>
        <v/>
      </c>
      <c r="G253" s="68" t="str">
        <f>IFERROR(ElcO_PASTI!J433/1000,"")</f>
        <v/>
      </c>
      <c r="H253" s="68" t="str">
        <f>IFERROR(ElcO_PASTI!K433/1000,"")</f>
        <v/>
      </c>
      <c r="I253" s="68">
        <f>IFERROR(ElcO_PASTI!L433/1000,"")</f>
        <v>0.36292000000000002</v>
      </c>
      <c r="J253" s="68">
        <f>IFERROR(ElcO_PASTI!M433/1000,"")</f>
        <v>5.4358299999999993</v>
      </c>
      <c r="K253" s="68">
        <f>IFERROR(ElcO_PASTI!N433/1000,"")</f>
        <v>3.3430000000000009</v>
      </c>
      <c r="L253" s="68">
        <f>IFERROR(ElcO_PASTI!O433/1000,"")</f>
        <v>1.4366499999999978</v>
      </c>
      <c r="N253" t="str">
        <f>ElcO_CapBnd!F433</f>
        <v>IT</v>
      </c>
      <c r="O253" t="str">
        <f>ElcO_CapBnd!G433</f>
        <v>CAP_BND</v>
      </c>
      <c r="P253" t="str">
        <f>ElcO_CapBnd!H433</f>
        <v>EEPP_windON</v>
      </c>
      <c r="Q253" s="78" t="s">
        <v>176</v>
      </c>
      <c r="R253" s="68" t="str">
        <f t="shared" si="26"/>
        <v/>
      </c>
      <c r="S253" s="68" t="str">
        <f t="shared" si="27"/>
        <v/>
      </c>
      <c r="T253" s="68">
        <f t="shared" si="28"/>
        <v>10.5534</v>
      </c>
      <c r="W253" s="68">
        <f>IFERROR(ElcO_CapBnd!I433/1000,"")</f>
        <v>5.7939999999999996</v>
      </c>
      <c r="X253" s="68">
        <f>IFERROR(ElcO_CapBnd!J433/1000,"")</f>
        <v>9.1370000000000022</v>
      </c>
      <c r="Y253" s="68">
        <f>IFERROR(ElcO_CapBnd!K433/1000,"")</f>
        <v>10.5534</v>
      </c>
      <c r="AA253" s="68">
        <f t="shared" si="23"/>
        <v>4.7499999999995879E-3</v>
      </c>
      <c r="AB253" s="68">
        <f t="shared" si="24"/>
        <v>4.7499999999978115E-3</v>
      </c>
      <c r="AC253" s="68">
        <f t="shared" si="25"/>
        <v>2.4999999999998579E-2</v>
      </c>
    </row>
    <row r="254" spans="2:29">
      <c r="B254" t="str">
        <f>ElcO_PASTI!F434</f>
        <v>IT</v>
      </c>
      <c r="C254" t="str">
        <f>ElcO_PASTI!G434</f>
        <v>PASTI</v>
      </c>
      <c r="D254" t="str">
        <f>ElcO_PASTI!H434</f>
        <v>EEPP_windOFF</v>
      </c>
      <c r="E254" s="78">
        <v>1</v>
      </c>
      <c r="F254" s="68" t="str">
        <f>IFERROR(ElcO_PASTI!I434/1000,"")</f>
        <v/>
      </c>
      <c r="G254" s="68" t="str">
        <f>IFERROR(ElcO_PASTI!J434/1000,"")</f>
        <v/>
      </c>
      <c r="H254" s="68" t="str">
        <f>IFERROR(ElcO_PASTI!K434/1000,"")</f>
        <v/>
      </c>
      <c r="I254" s="68">
        <f>IFERROR(ElcO_PASTI!L434/1000,"")</f>
        <v>8.0000000000000007E-5</v>
      </c>
      <c r="J254" s="68" t="str">
        <f>IFERROR(ElcO_PASTI!M434/1000,"")</f>
        <v/>
      </c>
      <c r="K254" s="68" t="str">
        <f>IFERROR(ElcO_PASTI!N434/1000,"")</f>
        <v/>
      </c>
      <c r="L254" s="68">
        <f>IFERROR(ElcO_PASTI!O434/1000,"")</f>
        <v>0.03</v>
      </c>
      <c r="N254" t="str">
        <f>ElcO_CapBnd!F434</f>
        <v>IT</v>
      </c>
      <c r="O254" t="str">
        <f>ElcO_CapBnd!G434</f>
        <v>CAP_BND</v>
      </c>
      <c r="P254" t="str">
        <f>ElcO_CapBnd!H434</f>
        <v>EEPP_windOFF</v>
      </c>
      <c r="Q254" s="78" t="s">
        <v>176</v>
      </c>
      <c r="R254" s="68" t="str">
        <f t="shared" si="26"/>
        <v/>
      </c>
      <c r="S254" s="68" t="str">
        <f t="shared" si="27"/>
        <v/>
      </c>
      <c r="T254" s="68" t="str">
        <f t="shared" si="28"/>
        <v/>
      </c>
      <c r="W254" s="68">
        <f>IFERROR(ElcO_CapBnd!I434/1000,"")</f>
        <v>0</v>
      </c>
      <c r="X254" s="68">
        <f>IFERROR(ElcO_CapBnd!J434/1000,"")</f>
        <v>0</v>
      </c>
      <c r="Y254" s="68">
        <f>IFERROR(ElcO_CapBnd!K434/1000,"")</f>
        <v>0.03</v>
      </c>
      <c r="AA254" s="68">
        <f t="shared" si="23"/>
        <v>8.0000000000000007E-5</v>
      </c>
      <c r="AB254" s="68">
        <f t="shared" si="24"/>
        <v>8.0000000000000007E-5</v>
      </c>
      <c r="AC254" s="68">
        <f t="shared" si="25"/>
        <v>8.000000000000021E-5</v>
      </c>
    </row>
    <row r="255" spans="2:29">
      <c r="B255" t="str">
        <f>ElcO_PASTI!F435</f>
        <v>IT</v>
      </c>
      <c r="C255" t="str">
        <f>ElcO_PASTI!G435</f>
        <v>PASTI</v>
      </c>
      <c r="D255" t="str">
        <f>ElcO_PASTI!H435</f>
        <v>EEPP_PV</v>
      </c>
      <c r="E255" s="78">
        <v>1</v>
      </c>
      <c r="F255" s="68" t="str">
        <f>IFERROR(ElcO_PASTI!I435/1000,"")</f>
        <v/>
      </c>
      <c r="G255" s="68" t="str">
        <f>IFERROR(ElcO_PASTI!J435/1000,"")</f>
        <v/>
      </c>
      <c r="H255" s="68" t="str">
        <f>IFERROR(ElcO_PASTI!K435/1000,"")</f>
        <v/>
      </c>
      <c r="I255" s="68">
        <f>IFERROR(ElcO_PASTI!L435/1000,"")</f>
        <v>1.9E-2</v>
      </c>
      <c r="J255" s="68">
        <f>IFERROR(ElcO_PASTI!M435/1000,"")</f>
        <v>3.573</v>
      </c>
      <c r="K255" s="68">
        <f>IFERROR(ElcO_PASTI!N435/1000,"")</f>
        <v>15.309300000009999</v>
      </c>
      <c r="L255" s="68">
        <f>Y255-SUM(I255:K255)</f>
        <v>1.218699999990001</v>
      </c>
      <c r="N255" t="str">
        <f>ElcO_CapBnd!F435</f>
        <v>IT</v>
      </c>
      <c r="O255" t="str">
        <f>ElcO_CapBnd!G435</f>
        <v>CAP_BND</v>
      </c>
      <c r="P255" t="str">
        <f>ElcO_CapBnd!H435</f>
        <v>EEPP_PV</v>
      </c>
      <c r="Q255" s="78" t="s">
        <v>176</v>
      </c>
      <c r="R255" s="68" t="str">
        <f t="shared" si="26"/>
        <v/>
      </c>
      <c r="S255" s="68" t="str">
        <f t="shared" si="27"/>
        <v/>
      </c>
      <c r="T255" s="68" t="str">
        <f t="shared" si="28"/>
        <v/>
      </c>
      <c r="W255" s="68">
        <f>IFERROR(ElcO_CapBnd!I435/1000,"")</f>
        <v>3.5920000000000001</v>
      </c>
      <c r="X255" s="68">
        <f>IFERROR(ElcO_CapBnd!J435/1000,"")</f>
        <v>18.901</v>
      </c>
      <c r="Y255" s="68">
        <f>VLOOKUP(N255,'ENTSO-E Stat Factsheet 2018'!$B$2:$Z$37,22,FALSE)/1000</f>
        <v>20.12</v>
      </c>
      <c r="AA255" s="68">
        <f t="shared" si="23"/>
        <v>0</v>
      </c>
      <c r="AB255" s="68">
        <f t="shared" si="24"/>
        <v>3.0000001000018983E-4</v>
      </c>
      <c r="AC255" s="68">
        <f t="shared" si="25"/>
        <v>0</v>
      </c>
    </row>
    <row r="256" spans="2:29">
      <c r="B256" t="str">
        <f>ElcO_PASTI!F436</f>
        <v>IT</v>
      </c>
      <c r="C256" t="str">
        <f>ElcO_PASTI!G436</f>
        <v>PASTI</v>
      </c>
      <c r="D256" t="str">
        <f>ElcO_PASTI!H436</f>
        <v>EEPP_CSP</v>
      </c>
      <c r="E256" s="78">
        <v>1</v>
      </c>
      <c r="F256" s="68" t="str">
        <f>IFERROR(ElcO_PASTI!I436/1000,"")</f>
        <v/>
      </c>
      <c r="G256" s="68" t="str">
        <f>IFERROR(ElcO_PASTI!J436/1000,"")</f>
        <v/>
      </c>
      <c r="H256" s="68" t="str">
        <f>IFERROR(ElcO_PASTI!K436/1000,"")</f>
        <v/>
      </c>
      <c r="I256" s="68" t="str">
        <f>IFERROR(ElcO_PASTI!L436/1000,"")</f>
        <v/>
      </c>
      <c r="J256" s="68" t="str">
        <f>IFERROR(ElcO_PASTI!M436/1000,"")</f>
        <v/>
      </c>
      <c r="K256" s="68" t="str">
        <f>IFERROR(ElcO_PASTI!N436/1000,"")</f>
        <v/>
      </c>
      <c r="L256" s="68" t="str">
        <f>IFERROR(ElcO_PASTI!O436/1000,"")</f>
        <v/>
      </c>
      <c r="N256" t="str">
        <f>ElcO_CapBnd!F436</f>
        <v>IT</v>
      </c>
      <c r="O256" t="str">
        <f>ElcO_CapBnd!G436</f>
        <v>CAP_BND</v>
      </c>
      <c r="P256" t="str">
        <f>ElcO_CapBnd!H436</f>
        <v>EEPP_CSP</v>
      </c>
      <c r="Q256" s="78" t="s">
        <v>176</v>
      </c>
      <c r="R256" s="68" t="str">
        <f t="shared" si="26"/>
        <v/>
      </c>
      <c r="S256" s="68" t="str">
        <f t="shared" si="27"/>
        <v/>
      </c>
      <c r="T256" s="68" t="str">
        <f t="shared" si="28"/>
        <v/>
      </c>
      <c r="W256" s="68">
        <f>IFERROR(ElcO_CapBnd!I436/1000,"")</f>
        <v>0</v>
      </c>
      <c r="X256" s="68">
        <f>IFERROR(ElcO_CapBnd!J436/1000,"")</f>
        <v>0</v>
      </c>
      <c r="Y256" s="68">
        <f>IFERROR(ElcO_CapBnd!K436/1000,"")</f>
        <v>0</v>
      </c>
      <c r="AA256" s="68">
        <f t="shared" si="23"/>
        <v>0</v>
      </c>
      <c r="AB256" s="68">
        <f t="shared" si="24"/>
        <v>0</v>
      </c>
      <c r="AC256" s="68">
        <f t="shared" si="25"/>
        <v>0</v>
      </c>
    </row>
    <row r="257" spans="2:29">
      <c r="B257" t="str">
        <f>ElcO_PASTI!F437</f>
        <v>IT</v>
      </c>
      <c r="C257" t="str">
        <f>ElcO_PASTI!G437</f>
        <v>PASTI</v>
      </c>
      <c r="D257" t="str">
        <f>ElcO_PASTI!H437</f>
        <v>EEPP_geothermal</v>
      </c>
      <c r="E257" s="78">
        <v>1</v>
      </c>
      <c r="F257" s="68" t="str">
        <f>IFERROR(ElcO_PASTI!I437/1000,"")</f>
        <v/>
      </c>
      <c r="G257" s="68" t="str">
        <f>IFERROR(ElcO_PASTI!J437/1000,"")</f>
        <v/>
      </c>
      <c r="H257" s="68" t="str">
        <f>IFERROR(ElcO_PASTI!K437/1000,"")</f>
        <v/>
      </c>
      <c r="I257" s="68">
        <f>IFERROR(ElcO_PASTI!L437/1000,"")</f>
        <v>0.58900000000000008</v>
      </c>
      <c r="J257" s="68">
        <f>IFERROR(ElcO_PASTI!M437/1000,"")</f>
        <v>0.21840000000000001</v>
      </c>
      <c r="K257" s="68">
        <f>IFERROR(ElcO_PASTI!N437/1000,"")</f>
        <v>4.2000000000000003E-2</v>
      </c>
      <c r="L257" s="68">
        <f>IFERROR(ElcO_PASTI!O437/1000,"")</f>
        <v>4.1000000000000002E-2</v>
      </c>
      <c r="N257" t="str">
        <f>ElcO_CapBnd!F437</f>
        <v>IT</v>
      </c>
      <c r="O257" t="str">
        <f>ElcO_CapBnd!G437</f>
        <v>CAP_BND</v>
      </c>
      <c r="P257" t="str">
        <f>ElcO_CapBnd!H437</f>
        <v>EEPP_geothermal</v>
      </c>
      <c r="Q257" s="78" t="s">
        <v>176</v>
      </c>
      <c r="R257" s="68">
        <f t="shared" si="26"/>
        <v>0.72720000000000018</v>
      </c>
      <c r="S257" s="68">
        <f t="shared" si="27"/>
        <v>0.76920000000000011</v>
      </c>
      <c r="T257" s="68">
        <f t="shared" si="28"/>
        <v>0.59420000000000006</v>
      </c>
      <c r="W257" s="68">
        <f>IFERROR(ElcO_CapBnd!I437/1000,"")</f>
        <v>0.72720000000000018</v>
      </c>
      <c r="X257" s="68">
        <f>IFERROR(ElcO_CapBnd!J437/1000,"")</f>
        <v>0.76920000000000011</v>
      </c>
      <c r="Y257" s="68">
        <f>IFERROR(ElcO_CapBnd!K437/1000,"")</f>
        <v>0.59420000000000006</v>
      </c>
      <c r="AA257" s="68">
        <f t="shared" si="23"/>
        <v>8.0199999999999938E-2</v>
      </c>
      <c r="AB257" s="68">
        <f t="shared" si="24"/>
        <v>8.0200000000000049E-2</v>
      </c>
      <c r="AC257" s="68">
        <f t="shared" si="25"/>
        <v>0.29620000000000013</v>
      </c>
    </row>
    <row r="258" spans="2:29">
      <c r="B258" t="str">
        <f>ElcO_PASTI!F438</f>
        <v>IT</v>
      </c>
      <c r="C258" t="str">
        <f>ElcO_PASTI!G438</f>
        <v>PASTI</v>
      </c>
      <c r="D258" t="str">
        <f>ElcO_PASTI!H438</f>
        <v>EEPP_OCE</v>
      </c>
      <c r="E258" s="78">
        <v>1</v>
      </c>
      <c r="F258" s="68" t="str">
        <f>IFERROR(ElcO_PASTI!I438/1000,"")</f>
        <v/>
      </c>
      <c r="G258" s="68" t="str">
        <f>IFERROR(ElcO_PASTI!J438/1000,"")</f>
        <v/>
      </c>
      <c r="H258" s="68" t="str">
        <f>IFERROR(ElcO_PASTI!K438/1000,"")</f>
        <v/>
      </c>
      <c r="I258" s="68" t="str">
        <f>IFERROR(ElcO_PASTI!L438/1000,"")</f>
        <v/>
      </c>
      <c r="J258" s="68" t="str">
        <f>IFERROR(ElcO_PASTI!M438/1000,"")</f>
        <v/>
      </c>
      <c r="K258" s="68">
        <f>IFERROR(ElcO_PASTI!N438/1000,"")</f>
        <v>4.0000000000000003E-5</v>
      </c>
      <c r="L258" s="68" t="str">
        <f>IFERROR(ElcO_PASTI!O438/1000,"")</f>
        <v/>
      </c>
      <c r="N258" t="str">
        <f>ElcO_CapBnd!F438</f>
        <v>IT</v>
      </c>
      <c r="O258" t="str">
        <f>ElcO_CapBnd!G438</f>
        <v>CAP_BND</v>
      </c>
      <c r="P258" t="str">
        <f>ElcO_CapBnd!H438</f>
        <v>EEPP_OCE</v>
      </c>
      <c r="Q258" s="78" t="s">
        <v>176</v>
      </c>
      <c r="R258" s="68" t="str">
        <f t="shared" si="26"/>
        <v/>
      </c>
      <c r="S258" s="68" t="str">
        <f t="shared" si="27"/>
        <v/>
      </c>
      <c r="T258" s="68" t="str">
        <f t="shared" si="28"/>
        <v/>
      </c>
      <c r="W258" s="68">
        <f>IFERROR(ElcO_CapBnd!I438/1000,"")</f>
        <v>0</v>
      </c>
      <c r="X258" s="68">
        <f>IFERROR(ElcO_CapBnd!J438/1000,"")</f>
        <v>4.0000000000000003E-5</v>
      </c>
      <c r="Y258" s="68">
        <f>IFERROR(ElcO_CapBnd!K438/1000,"")</f>
        <v>4.0000000000000003E-5</v>
      </c>
      <c r="AA258" s="68">
        <f t="shared" si="23"/>
        <v>0</v>
      </c>
      <c r="AB258" s="68">
        <f t="shared" si="24"/>
        <v>0</v>
      </c>
      <c r="AC258" s="68">
        <f t="shared" si="25"/>
        <v>0</v>
      </c>
    </row>
    <row r="259" spans="2:29">
      <c r="B259" t="str">
        <f>ElcO_PASTI!F439</f>
        <v>LT</v>
      </c>
      <c r="C259" t="str">
        <f>ElcO_PASTI!G439</f>
        <v>PASTI</v>
      </c>
      <c r="D259" t="str">
        <f>ElcO_PASTI!H439</f>
        <v>EEPP_coal_CCGT</v>
      </c>
      <c r="E259" s="78">
        <v>1</v>
      </c>
      <c r="F259" s="68" t="str">
        <f>IFERROR(ElcO_PASTI!I439/1000,"")</f>
        <v/>
      </c>
      <c r="G259" s="68" t="str">
        <f>IFERROR(ElcO_PASTI!J439/1000,"")</f>
        <v/>
      </c>
      <c r="H259" s="68" t="str">
        <f>IFERROR(ElcO_PASTI!K439/1000,"")</f>
        <v/>
      </c>
      <c r="I259" s="68" t="str">
        <f>IFERROR(ElcO_PASTI!L439/1000,"")</f>
        <v/>
      </c>
      <c r="J259" s="68" t="str">
        <f>IFERROR(ElcO_PASTI!M439/1000,"")</f>
        <v/>
      </c>
      <c r="K259" s="68" t="str">
        <f>IFERROR(ElcO_PASTI!N439/1000,"")</f>
        <v/>
      </c>
      <c r="L259" s="68" t="str">
        <f>IFERROR(ElcO_PASTI!O439/1000,"")</f>
        <v/>
      </c>
      <c r="N259" t="str">
        <f>ElcO_CapBnd!F439</f>
        <v>LT</v>
      </c>
      <c r="O259" t="str">
        <f>ElcO_CapBnd!G439</f>
        <v>CAP_BND</v>
      </c>
      <c r="P259" t="str">
        <f>ElcO_CapBnd!H439</f>
        <v>EEPP_coal_CCGT</v>
      </c>
      <c r="Q259" s="78" t="s">
        <v>176</v>
      </c>
      <c r="R259" s="68" t="str">
        <f t="shared" si="26"/>
        <v/>
      </c>
      <c r="S259" s="68" t="str">
        <f t="shared" si="27"/>
        <v/>
      </c>
      <c r="T259" s="68" t="str">
        <f t="shared" si="28"/>
        <v/>
      </c>
      <c r="W259" s="68">
        <f>IFERROR(ElcO_CapBnd!I439/1000,"")</f>
        <v>0</v>
      </c>
      <c r="X259" s="68">
        <f>IFERROR(ElcO_CapBnd!J439/1000,"")</f>
        <v>0</v>
      </c>
      <c r="Y259" s="68">
        <f>IFERROR(ElcO_CapBnd!K439/1000,"")</f>
        <v>0</v>
      </c>
      <c r="AA259" s="68">
        <f t="shared" ref="AA259:AA322" si="29">SUM(F259:J259)-W259</f>
        <v>0</v>
      </c>
      <c r="AB259" s="68">
        <f t="shared" ref="AB259:AB322" si="30">SUM(F259:K259)-X259</f>
        <v>0</v>
      </c>
      <c r="AC259" s="68">
        <f t="shared" ref="AC259:AC322" si="31">SUM(F259:L259)-Y259</f>
        <v>0</v>
      </c>
    </row>
    <row r="260" spans="2:29">
      <c r="B260" t="str">
        <f>ElcO_PASTI!F440</f>
        <v>LT</v>
      </c>
      <c r="C260" t="str">
        <f>ElcO_PASTI!G440</f>
        <v>PASTI</v>
      </c>
      <c r="D260" t="str">
        <f>ElcO_PASTI!H440</f>
        <v>EEPP_coal_thermal</v>
      </c>
      <c r="E260" s="78">
        <v>1</v>
      </c>
      <c r="F260" s="68" t="str">
        <f>IFERROR(ElcO_PASTI!I440/1000,"")</f>
        <v/>
      </c>
      <c r="G260" s="68" t="str">
        <f>IFERROR(ElcO_PASTI!J440/1000,"")</f>
        <v/>
      </c>
      <c r="H260" s="68" t="str">
        <f>IFERROR(ElcO_PASTI!K440/1000,"")</f>
        <v/>
      </c>
      <c r="I260" s="68" t="str">
        <f>IFERROR(ElcO_PASTI!L440/1000,"")</f>
        <v/>
      </c>
      <c r="J260" s="68" t="str">
        <f>IFERROR(ElcO_PASTI!M440/1000,"")</f>
        <v/>
      </c>
      <c r="K260" s="68" t="str">
        <f>IFERROR(ElcO_PASTI!N440/1000,"")</f>
        <v/>
      </c>
      <c r="L260" s="68" t="str">
        <f>IFERROR(ElcO_PASTI!O440/1000,"")</f>
        <v/>
      </c>
      <c r="N260" t="str">
        <f>ElcO_CapBnd!F440</f>
        <v>LT</v>
      </c>
      <c r="O260" t="str">
        <f>ElcO_CapBnd!G440</f>
        <v>CAP_BND</v>
      </c>
      <c r="P260" t="str">
        <f>ElcO_CapBnd!H440</f>
        <v>EEPP_coal_thermal</v>
      </c>
      <c r="Q260" s="78" t="s">
        <v>176</v>
      </c>
      <c r="R260" s="68" t="str">
        <f t="shared" si="26"/>
        <v/>
      </c>
      <c r="S260" s="68" t="str">
        <f t="shared" si="27"/>
        <v/>
      </c>
      <c r="T260" s="68" t="str">
        <f t="shared" si="28"/>
        <v/>
      </c>
      <c r="W260" s="68">
        <f>IFERROR(ElcO_CapBnd!I440/1000,"")</f>
        <v>0</v>
      </c>
      <c r="X260" s="68">
        <f>IFERROR(ElcO_CapBnd!J440/1000,"")</f>
        <v>0</v>
      </c>
      <c r="Y260" s="68">
        <f>IFERROR(ElcO_CapBnd!K440/1000,"")</f>
        <v>0</v>
      </c>
      <c r="AA260" s="68">
        <f t="shared" si="29"/>
        <v>0</v>
      </c>
      <c r="AB260" s="68">
        <f t="shared" si="30"/>
        <v>0</v>
      </c>
      <c r="AC260" s="68">
        <f t="shared" si="31"/>
        <v>0</v>
      </c>
    </row>
    <row r="261" spans="2:29">
      <c r="B261" t="str">
        <f>ElcO_PASTI!F444</f>
        <v>LT</v>
      </c>
      <c r="C261" t="str">
        <f>ElcO_PASTI!G444</f>
        <v>PASTI</v>
      </c>
      <c r="D261" t="str">
        <f>ElcO_PASTI!H444</f>
        <v>EEPP_lignite_thermal</v>
      </c>
      <c r="E261" s="78">
        <v>1</v>
      </c>
      <c r="F261" s="68" t="str">
        <f>IFERROR(ElcO_PASTI!I444/1000,"")</f>
        <v/>
      </c>
      <c r="G261" s="68" t="str">
        <f>IFERROR(ElcO_PASTI!J444/1000,"")</f>
        <v/>
      </c>
      <c r="H261" s="68" t="str">
        <f>IFERROR(ElcO_PASTI!K444/1000,"")</f>
        <v/>
      </c>
      <c r="I261" s="68" t="str">
        <f>IFERROR(ElcO_PASTI!L444/1000,"")</f>
        <v/>
      </c>
      <c r="J261" s="68" t="str">
        <f>IFERROR(ElcO_PASTI!M444/1000,"")</f>
        <v/>
      </c>
      <c r="K261" s="68" t="str">
        <f>IFERROR(ElcO_PASTI!N444/1000,"")</f>
        <v/>
      </c>
      <c r="L261" s="68" t="str">
        <f>IFERROR(ElcO_PASTI!O444/1000,"")</f>
        <v/>
      </c>
      <c r="N261" t="str">
        <f>ElcO_CapBnd!F444</f>
        <v>LT</v>
      </c>
      <c r="O261" t="str">
        <f>ElcO_CapBnd!G444</f>
        <v>CAP_BND</v>
      </c>
      <c r="P261" t="str">
        <f>ElcO_CapBnd!H444</f>
        <v>EEPP_lignite_thermal</v>
      </c>
      <c r="Q261" s="78" t="s">
        <v>176</v>
      </c>
      <c r="R261" s="68" t="str">
        <f t="shared" si="26"/>
        <v/>
      </c>
      <c r="S261" s="68" t="str">
        <f t="shared" si="27"/>
        <v/>
      </c>
      <c r="T261" s="68" t="str">
        <f t="shared" si="28"/>
        <v/>
      </c>
      <c r="W261" s="68">
        <f>IFERROR(ElcO_CapBnd!I444/1000,"")</f>
        <v>0</v>
      </c>
      <c r="X261" s="68">
        <f>IFERROR(ElcO_CapBnd!J444/1000,"")</f>
        <v>0</v>
      </c>
      <c r="Y261" s="68">
        <f>IFERROR(ElcO_CapBnd!K444/1000,"")</f>
        <v>0</v>
      </c>
      <c r="AA261" s="68">
        <f t="shared" si="29"/>
        <v>0</v>
      </c>
      <c r="AB261" s="68">
        <f t="shared" si="30"/>
        <v>0</v>
      </c>
      <c r="AC261" s="68">
        <f t="shared" si="31"/>
        <v>0</v>
      </c>
    </row>
    <row r="262" spans="2:29">
      <c r="B262" t="str">
        <f>ElcO_PASTI!F448</f>
        <v>LT</v>
      </c>
      <c r="C262" t="str">
        <f>ElcO_PASTI!G448</f>
        <v>PASTI</v>
      </c>
      <c r="D262" t="str">
        <f>ElcO_PASTI!H448</f>
        <v>EEPP_naturalgas_CCGT</v>
      </c>
      <c r="E262" s="78">
        <v>1</v>
      </c>
      <c r="F262" s="68" t="str">
        <f>IFERROR(ElcO_PASTI!I448/1000,"")</f>
        <v/>
      </c>
      <c r="G262" s="68" t="str">
        <f>IFERROR(ElcO_PASTI!J448/1000,"")</f>
        <v/>
      </c>
      <c r="H262" s="68" t="str">
        <f>IFERROR(ElcO_PASTI!K448/1000,"")</f>
        <v/>
      </c>
      <c r="I262" s="68" t="str">
        <f>IFERROR(ElcO_PASTI!L448/1000,"")</f>
        <v/>
      </c>
      <c r="J262" s="68" t="str">
        <f>IFERROR(ElcO_PASTI!M448/1000,"")</f>
        <v/>
      </c>
      <c r="K262" s="68">
        <f>IFERROR(ElcO_PASTI!N448/1000,"")</f>
        <v>8.9999999999999993E-3</v>
      </c>
      <c r="L262" s="68" t="str">
        <f>IFERROR(ElcO_PASTI!O448/1000,"")</f>
        <v/>
      </c>
      <c r="N262" t="str">
        <f>ElcO_CapBnd!F448</f>
        <v>LT</v>
      </c>
      <c r="O262" t="str">
        <f>ElcO_CapBnd!G448</f>
        <v>CAP_BND</v>
      </c>
      <c r="P262" t="str">
        <f>ElcO_CapBnd!H448</f>
        <v>EEPP_naturalgas_CCGT</v>
      </c>
      <c r="Q262" s="78" t="s">
        <v>176</v>
      </c>
      <c r="R262" s="68" t="str">
        <f t="shared" si="26"/>
        <v/>
      </c>
      <c r="S262" s="68" t="str">
        <f t="shared" si="27"/>
        <v/>
      </c>
      <c r="T262" s="68" t="str">
        <f t="shared" si="28"/>
        <v/>
      </c>
      <c r="W262" s="68">
        <f>IFERROR(ElcO_CapBnd!I448/1000,"")</f>
        <v>0</v>
      </c>
      <c r="X262" s="68">
        <f>IFERROR(ElcO_CapBnd!J448/1000,"")</f>
        <v>8.9999999999999993E-3</v>
      </c>
      <c r="Y262" s="68">
        <f>IFERROR(ElcO_CapBnd!K448/1000,"")</f>
        <v>8.9999999999999993E-3</v>
      </c>
      <c r="AA262" s="68">
        <f t="shared" si="29"/>
        <v>0</v>
      </c>
      <c r="AB262" s="68">
        <f t="shared" si="30"/>
        <v>0</v>
      </c>
      <c r="AC262" s="68">
        <f t="shared" si="31"/>
        <v>0</v>
      </c>
    </row>
    <row r="263" spans="2:29">
      <c r="B263" t="str">
        <f>ElcO_PASTI!F449</f>
        <v>LT</v>
      </c>
      <c r="C263" t="str">
        <f>ElcO_PASTI!G449</f>
        <v>PASTI</v>
      </c>
      <c r="D263" t="str">
        <f>ElcO_PASTI!H449</f>
        <v>EEPP_naturalgas_OCGT</v>
      </c>
      <c r="E263" s="78">
        <v>1</v>
      </c>
      <c r="F263" s="68" t="str">
        <f>IFERROR(ElcO_PASTI!I449/1000,"")</f>
        <v/>
      </c>
      <c r="G263" s="68" t="str">
        <f>IFERROR(ElcO_PASTI!J449/1000,"")</f>
        <v/>
      </c>
      <c r="H263" s="68" t="str">
        <f>IFERROR(ElcO_PASTI!K449/1000,"")</f>
        <v/>
      </c>
      <c r="I263" s="68" t="str">
        <f>IFERROR(ElcO_PASTI!L449/1000,"")</f>
        <v/>
      </c>
      <c r="J263" s="68" t="str">
        <f>IFERROR(ElcO_PASTI!M449/1000,"")</f>
        <v/>
      </c>
      <c r="K263" s="68" t="str">
        <f>IFERROR(ElcO_PASTI!N449/1000,"")</f>
        <v/>
      </c>
      <c r="L263" s="68" t="str">
        <f>IFERROR(ElcO_PASTI!O449/1000,"")</f>
        <v/>
      </c>
      <c r="N263" t="str">
        <f>ElcO_CapBnd!F449</f>
        <v>LT</v>
      </c>
      <c r="O263" t="str">
        <f>ElcO_CapBnd!G449</f>
        <v>CAP_BND</v>
      </c>
      <c r="P263" t="str">
        <f>ElcO_CapBnd!H449</f>
        <v>EEPP_naturalgas_OCGT</v>
      </c>
      <c r="Q263" s="78" t="s">
        <v>176</v>
      </c>
      <c r="R263" s="68" t="str">
        <f t="shared" si="26"/>
        <v/>
      </c>
      <c r="S263" s="68" t="str">
        <f t="shared" si="27"/>
        <v/>
      </c>
      <c r="T263" s="68" t="str">
        <f t="shared" si="28"/>
        <v/>
      </c>
      <c r="W263" s="68">
        <f>IFERROR(ElcO_CapBnd!I449/1000,"")</f>
        <v>0</v>
      </c>
      <c r="X263" s="68">
        <f>IFERROR(ElcO_CapBnd!J449/1000,"")</f>
        <v>0</v>
      </c>
      <c r="Y263" s="68">
        <f>IFERROR(ElcO_CapBnd!K449/1000,"")</f>
        <v>0</v>
      </c>
      <c r="AA263" s="68">
        <f t="shared" si="29"/>
        <v>0</v>
      </c>
      <c r="AB263" s="68">
        <f t="shared" si="30"/>
        <v>0</v>
      </c>
      <c r="AC263" s="68">
        <f t="shared" si="31"/>
        <v>0</v>
      </c>
    </row>
    <row r="264" spans="2:29">
      <c r="B264" t="str">
        <f>ElcO_PASTI!F450</f>
        <v>LT</v>
      </c>
      <c r="C264" t="str">
        <f>ElcO_PASTI!G450</f>
        <v>PASTI</v>
      </c>
      <c r="D264" t="str">
        <f>ElcO_PASTI!H450</f>
        <v>EEPP_naturalgas_thermal</v>
      </c>
      <c r="E264" s="78">
        <v>1</v>
      </c>
      <c r="F264" s="68">
        <f>IFERROR(ElcO_PASTI!I450/1000,"")</f>
        <v>0.21</v>
      </c>
      <c r="G264" s="68">
        <f>IFERROR(ElcO_PASTI!J450/1000,"")</f>
        <v>0.21</v>
      </c>
      <c r="H264" s="68">
        <f>IFERROR(ElcO_PASTI!K450/1000,"")</f>
        <v>0.21</v>
      </c>
      <c r="I264" s="68">
        <f>IFERROR(ElcO_PASTI!L450/1000,"")</f>
        <v>0.21</v>
      </c>
      <c r="J264" s="68">
        <f>IFERROR(ElcO_PASTI!M450/1000,"")</f>
        <v>0.60350000000000004</v>
      </c>
      <c r="K264" s="68" t="str">
        <f>IFERROR(ElcO_PASTI!N450/1000,"")</f>
        <v/>
      </c>
      <c r="L264" s="68" t="str">
        <f>IFERROR(ElcO_PASTI!O450/1000,"")</f>
        <v/>
      </c>
      <c r="N264" t="str">
        <f>ElcO_CapBnd!F450</f>
        <v>LT</v>
      </c>
      <c r="O264" t="str">
        <f>ElcO_CapBnd!G450</f>
        <v>CAP_BND</v>
      </c>
      <c r="P264" t="str">
        <f>ElcO_CapBnd!H450</f>
        <v>EEPP_naturalgas_thermal</v>
      </c>
      <c r="Q264" s="78" t="s">
        <v>176</v>
      </c>
      <c r="R264" s="68">
        <f t="shared" si="26"/>
        <v>0.88349999999999995</v>
      </c>
      <c r="S264" s="68">
        <f t="shared" si="27"/>
        <v>0.60350000000000004</v>
      </c>
      <c r="T264" s="68">
        <f t="shared" si="28"/>
        <v>0.60350000000000004</v>
      </c>
      <c r="W264" s="68">
        <f>IFERROR(ElcO_CapBnd!I450/1000,"")</f>
        <v>0.88349999999999995</v>
      </c>
      <c r="X264" s="68">
        <f>IFERROR(ElcO_CapBnd!J450/1000,"")</f>
        <v>0.60350000000000004</v>
      </c>
      <c r="Y264" s="68">
        <f>IFERROR(ElcO_CapBnd!K450/1000,"")</f>
        <v>0.60350000000000004</v>
      </c>
      <c r="AA264" s="68">
        <f t="shared" si="29"/>
        <v>0.56000000000000005</v>
      </c>
      <c r="AB264" s="68">
        <f t="shared" si="30"/>
        <v>0.84</v>
      </c>
      <c r="AC264" s="68">
        <f t="shared" si="31"/>
        <v>0.84</v>
      </c>
    </row>
    <row r="265" spans="2:29">
      <c r="B265" t="str">
        <f>ElcO_PASTI!F454</f>
        <v>LT</v>
      </c>
      <c r="C265" t="str">
        <f>ElcO_PASTI!G454</f>
        <v>PASTI</v>
      </c>
      <c r="D265" t="str">
        <f>ElcO_PASTI!H454</f>
        <v>EEPP_LFO_thermal</v>
      </c>
      <c r="E265" s="78">
        <v>1</v>
      </c>
      <c r="F265" s="68" t="str">
        <f>IFERROR(ElcO_PASTI!I454/1000,"")</f>
        <v/>
      </c>
      <c r="G265" s="68" t="str">
        <f>IFERROR(ElcO_PASTI!J454/1000,"")</f>
        <v/>
      </c>
      <c r="H265" s="68" t="str">
        <f>IFERROR(ElcO_PASTI!K454/1000,"")</f>
        <v/>
      </c>
      <c r="I265" s="68" t="str">
        <f>IFERROR(ElcO_PASTI!L454/1000,"")</f>
        <v/>
      </c>
      <c r="J265" s="68" t="str">
        <f>IFERROR(ElcO_PASTI!M454/1000,"")</f>
        <v/>
      </c>
      <c r="K265" s="68" t="str">
        <f>IFERROR(ElcO_PASTI!N454/1000,"")</f>
        <v/>
      </c>
      <c r="L265" s="68" t="str">
        <f>IFERROR(ElcO_PASTI!O454/1000,"")</f>
        <v/>
      </c>
      <c r="N265" t="str">
        <f>ElcO_CapBnd!F454</f>
        <v>LT</v>
      </c>
      <c r="O265" t="str">
        <f>ElcO_CapBnd!G454</f>
        <v>CAP_BND</v>
      </c>
      <c r="P265" t="str">
        <f>ElcO_CapBnd!H454</f>
        <v>EEPP_LFO_thermal</v>
      </c>
      <c r="Q265" s="78" t="s">
        <v>176</v>
      </c>
      <c r="R265" s="68" t="str">
        <f t="shared" si="26"/>
        <v/>
      </c>
      <c r="S265" s="68" t="str">
        <f t="shared" si="27"/>
        <v/>
      </c>
      <c r="T265" s="68" t="str">
        <f t="shared" si="28"/>
        <v/>
      </c>
      <c r="W265" s="68">
        <f>IFERROR(ElcO_CapBnd!I454/1000,"")</f>
        <v>0</v>
      </c>
      <c r="X265" s="68">
        <f>IFERROR(ElcO_CapBnd!J454/1000,"")</f>
        <v>0</v>
      </c>
      <c r="Y265" s="68">
        <f>IFERROR(ElcO_CapBnd!K454/1000,"")</f>
        <v>0</v>
      </c>
      <c r="AA265" s="68">
        <f t="shared" si="29"/>
        <v>0</v>
      </c>
      <c r="AB265" s="68">
        <f t="shared" si="30"/>
        <v>0</v>
      </c>
      <c r="AC265" s="68">
        <f t="shared" si="31"/>
        <v>0</v>
      </c>
    </row>
    <row r="266" spans="2:29">
      <c r="B266" t="str">
        <f>ElcO_PASTI!F455</f>
        <v>LT</v>
      </c>
      <c r="C266" t="str">
        <f>ElcO_PASTI!G455</f>
        <v>PASTI</v>
      </c>
      <c r="D266" t="str">
        <f>ElcO_PASTI!H455</f>
        <v>EEPP_HFO_thermal</v>
      </c>
      <c r="E266" s="78">
        <v>1</v>
      </c>
      <c r="F266" s="68">
        <f>IFERROR(ElcO_PASTI!I455/1000,"")</f>
        <v>0.14000000000000001</v>
      </c>
      <c r="G266" s="68">
        <f>IFERROR(ElcO_PASTI!J455/1000,"")</f>
        <v>0.14000000000000001</v>
      </c>
      <c r="H266" s="68">
        <f>IFERROR(ElcO_PASTI!K455/1000,"")</f>
        <v>0.14000000000000001</v>
      </c>
      <c r="I266" s="68">
        <f>IFERROR(ElcO_PASTI!L455/1000,"")</f>
        <v>0.14000000000000001</v>
      </c>
      <c r="J266" s="68">
        <f>IFERROR(ElcO_PASTI!M455/1000,"")</f>
        <v>0.57999999999999996</v>
      </c>
      <c r="K266" s="68" t="str">
        <f>IFERROR(ElcO_PASTI!N455/1000,"")</f>
        <v/>
      </c>
      <c r="L266" s="68" t="str">
        <f>IFERROR(ElcO_PASTI!O455/1000,"")</f>
        <v/>
      </c>
      <c r="N266" t="str">
        <f>ElcO_CapBnd!F455</f>
        <v>LT</v>
      </c>
      <c r="O266" t="str">
        <f>ElcO_CapBnd!G455</f>
        <v>CAP_BND</v>
      </c>
      <c r="P266" t="str">
        <f>ElcO_CapBnd!H455</f>
        <v>EEPP_HFO_thermal</v>
      </c>
      <c r="Q266" s="78" t="s">
        <v>176</v>
      </c>
      <c r="R266" s="68">
        <f t="shared" si="26"/>
        <v>0.57999999999999996</v>
      </c>
      <c r="S266" s="68">
        <f t="shared" si="27"/>
        <v>0.57999999999999996</v>
      </c>
      <c r="T266" s="68">
        <f t="shared" si="28"/>
        <v>0.57999999999999996</v>
      </c>
      <c r="W266" s="68">
        <f>IFERROR(ElcO_CapBnd!I455/1000,"")</f>
        <v>0.57999999999999996</v>
      </c>
      <c r="X266" s="68">
        <f>IFERROR(ElcO_CapBnd!J455/1000,"")</f>
        <v>0.57999999999999996</v>
      </c>
      <c r="Y266" s="68">
        <f>IFERROR(ElcO_CapBnd!K455/1000,"")</f>
        <v>0.57999999999999996</v>
      </c>
      <c r="AA266" s="68">
        <f t="shared" si="29"/>
        <v>0.56000000000000016</v>
      </c>
      <c r="AB266" s="68">
        <f t="shared" si="30"/>
        <v>0.56000000000000016</v>
      </c>
      <c r="AC266" s="68">
        <f t="shared" si="31"/>
        <v>0.56000000000000016</v>
      </c>
    </row>
    <row r="267" spans="2:29">
      <c r="B267" t="str">
        <f>ElcO_PASTI!F456</f>
        <v>LT</v>
      </c>
      <c r="C267" t="str">
        <f>ElcO_PASTI!G456</f>
        <v>PASTI</v>
      </c>
      <c r="D267" t="str">
        <f>ElcO_PASTI!H456</f>
        <v>EEPP_biomass_CCGT</v>
      </c>
      <c r="E267" s="78">
        <v>1</v>
      </c>
      <c r="F267" s="68" t="str">
        <f>IFERROR(ElcO_PASTI!I456/1000,"")</f>
        <v/>
      </c>
      <c r="G267" s="68" t="str">
        <f>IFERROR(ElcO_PASTI!J456/1000,"")</f>
        <v/>
      </c>
      <c r="H267" s="68" t="str">
        <f>IFERROR(ElcO_PASTI!K456/1000,"")</f>
        <v/>
      </c>
      <c r="I267" s="68" t="str">
        <f>IFERROR(ElcO_PASTI!L456/1000,"")</f>
        <v/>
      </c>
      <c r="J267" s="68" t="str">
        <f>IFERROR(ElcO_PASTI!M456/1000,"")</f>
        <v/>
      </c>
      <c r="K267" s="68" t="str">
        <f>IFERROR(ElcO_PASTI!N456/1000,"")</f>
        <v/>
      </c>
      <c r="L267" s="68" t="str">
        <f>IFERROR(ElcO_PASTI!O456/1000,"")</f>
        <v/>
      </c>
      <c r="N267" t="str">
        <f>ElcO_CapBnd!F456</f>
        <v>LT</v>
      </c>
      <c r="O267" t="str">
        <f>ElcO_CapBnd!G456</f>
        <v>CAP_BND</v>
      </c>
      <c r="P267" t="str">
        <f>ElcO_CapBnd!H456</f>
        <v>EEPP_biomass_CCGT</v>
      </c>
      <c r="Q267" s="78" t="s">
        <v>176</v>
      </c>
      <c r="R267" s="68" t="str">
        <f t="shared" si="26"/>
        <v/>
      </c>
      <c r="S267" s="68" t="str">
        <f t="shared" si="27"/>
        <v/>
      </c>
      <c r="T267" s="68" t="str">
        <f t="shared" si="28"/>
        <v/>
      </c>
      <c r="W267" s="68">
        <f>IFERROR(ElcO_CapBnd!I456/1000,"")</f>
        <v>0</v>
      </c>
      <c r="X267" s="68">
        <f>IFERROR(ElcO_CapBnd!J456/1000,"")</f>
        <v>0</v>
      </c>
      <c r="Y267" s="68">
        <f>IFERROR(ElcO_CapBnd!K456/1000,"")</f>
        <v>0</v>
      </c>
      <c r="AA267" s="68">
        <f t="shared" si="29"/>
        <v>0</v>
      </c>
      <c r="AB267" s="68">
        <f t="shared" si="30"/>
        <v>0</v>
      </c>
      <c r="AC267" s="68">
        <f t="shared" si="31"/>
        <v>0</v>
      </c>
    </row>
    <row r="268" spans="2:29">
      <c r="B268" t="str">
        <f>ElcO_PASTI!F457</f>
        <v>LT</v>
      </c>
      <c r="C268" t="str">
        <f>ElcO_PASTI!G457</f>
        <v>PASTI</v>
      </c>
      <c r="D268" t="str">
        <f>ElcO_PASTI!H457</f>
        <v>EEPP_biomass_thermal</v>
      </c>
      <c r="E268" s="78">
        <v>1</v>
      </c>
      <c r="F268" s="68" t="str">
        <f>IFERROR(ElcO_PASTI!I457/1000,"")</f>
        <v/>
      </c>
      <c r="G268" s="68" t="str">
        <f>IFERROR(ElcO_PASTI!J457/1000,"")</f>
        <v/>
      </c>
      <c r="H268" s="68" t="str">
        <f>IFERROR(ElcO_PASTI!K457/1000,"")</f>
        <v/>
      </c>
      <c r="I268" s="68" t="str">
        <f>IFERROR(ElcO_PASTI!L457/1000,"")</f>
        <v/>
      </c>
      <c r="J268" s="68" t="str">
        <f>IFERROR(ElcO_PASTI!M457/1000,"")</f>
        <v/>
      </c>
      <c r="K268" s="68" t="str">
        <f>IFERROR(ElcO_PASTI!N457/1000,"")</f>
        <v/>
      </c>
      <c r="L268" s="68" t="str">
        <f>IFERROR(ElcO_PASTI!O457/1000,"")</f>
        <v/>
      </c>
      <c r="N268" t="str">
        <f>ElcO_CapBnd!F457</f>
        <v>LT</v>
      </c>
      <c r="O268" t="str">
        <f>ElcO_CapBnd!G457</f>
        <v>CAP_BND</v>
      </c>
      <c r="P268" t="str">
        <f>ElcO_CapBnd!H457</f>
        <v>EEPP_biomass_thermal</v>
      </c>
      <c r="Q268" s="78" t="s">
        <v>176</v>
      </c>
      <c r="R268" s="68" t="str">
        <f t="shared" si="26"/>
        <v/>
      </c>
      <c r="S268" s="68" t="str">
        <f t="shared" si="27"/>
        <v/>
      </c>
      <c r="T268" s="68" t="str">
        <f t="shared" si="28"/>
        <v/>
      </c>
      <c r="W268" s="68">
        <f>IFERROR(ElcO_CapBnd!I457/1000,"")</f>
        <v>0</v>
      </c>
      <c r="X268" s="68">
        <f>IFERROR(ElcO_CapBnd!J457/1000,"")</f>
        <v>0</v>
      </c>
      <c r="Y268" s="68">
        <f>IFERROR(ElcO_CapBnd!K457/1000,"")</f>
        <v>0</v>
      </c>
      <c r="AA268" s="68">
        <f t="shared" si="29"/>
        <v>0</v>
      </c>
      <c r="AB268" s="68">
        <f t="shared" si="30"/>
        <v>0</v>
      </c>
      <c r="AC268" s="68">
        <f t="shared" si="31"/>
        <v>0</v>
      </c>
    </row>
    <row r="269" spans="2:29">
      <c r="B269" t="str">
        <f>ElcO_PASTI!F460</f>
        <v>LT</v>
      </c>
      <c r="C269" t="str">
        <f>ElcO_PASTI!G460</f>
        <v>PASTI</v>
      </c>
      <c r="D269" t="str">
        <f>ElcO_PASTI!H460</f>
        <v>EEPP_windON</v>
      </c>
      <c r="E269" s="78">
        <v>1</v>
      </c>
      <c r="F269" s="68" t="str">
        <f>IFERROR(ElcO_PASTI!I460/1000,"")</f>
        <v/>
      </c>
      <c r="G269" s="68" t="str">
        <f>IFERROR(ElcO_PASTI!J460/1000,"")</f>
        <v/>
      </c>
      <c r="H269" s="68" t="str">
        <f>IFERROR(ElcO_PASTI!K460/1000,"")</f>
        <v/>
      </c>
      <c r="I269" s="68" t="str">
        <f>IFERROR(ElcO_PASTI!L460/1000,"")</f>
        <v/>
      </c>
      <c r="J269" s="68">
        <f>IFERROR(ElcO_PASTI!M460/1000,"")</f>
        <v>0.13300000000000001</v>
      </c>
      <c r="K269" s="68">
        <f>IFERROR(ElcO_PASTI!N460/1000,"")</f>
        <v>0.30299999999999994</v>
      </c>
      <c r="L269" s="68">
        <f>IFERROR(ElcO_PASTI!O460/1000,"")</f>
        <v>0.16903600000000005</v>
      </c>
      <c r="N269" t="str">
        <f>ElcO_CapBnd!F460</f>
        <v>LT</v>
      </c>
      <c r="O269" t="str">
        <f>ElcO_CapBnd!G460</f>
        <v>CAP_BND</v>
      </c>
      <c r="P269" t="str">
        <f>ElcO_CapBnd!H460</f>
        <v>EEPP_windON</v>
      </c>
      <c r="Q269" s="78" t="s">
        <v>176</v>
      </c>
      <c r="R269" s="68" t="str">
        <f t="shared" si="26"/>
        <v/>
      </c>
      <c r="S269" s="68" t="str">
        <f t="shared" si="27"/>
        <v/>
      </c>
      <c r="T269" s="68" t="str">
        <f t="shared" si="28"/>
        <v/>
      </c>
      <c r="W269" s="68">
        <f>IFERROR(ElcO_CapBnd!I460/1000,"")</f>
        <v>0.13300000000000001</v>
      </c>
      <c r="X269" s="68">
        <f>IFERROR(ElcO_CapBnd!J460/1000,"")</f>
        <v>0.436</v>
      </c>
      <c r="Y269" s="68">
        <f>IFERROR(ElcO_CapBnd!K460/1000,"")</f>
        <v>0.60503600000000002</v>
      </c>
      <c r="AA269" s="68">
        <f t="shared" si="29"/>
        <v>0</v>
      </c>
      <c r="AB269" s="68">
        <f t="shared" si="30"/>
        <v>0</v>
      </c>
      <c r="AC269" s="68">
        <f t="shared" si="31"/>
        <v>0</v>
      </c>
    </row>
    <row r="270" spans="2:29">
      <c r="B270" t="str">
        <f>ElcO_PASTI!F461</f>
        <v>LT</v>
      </c>
      <c r="C270" t="str">
        <f>ElcO_PASTI!G461</f>
        <v>PASTI</v>
      </c>
      <c r="D270" t="str">
        <f>ElcO_PASTI!H461</f>
        <v>EEPP_windOFF</v>
      </c>
      <c r="E270" s="78">
        <v>1</v>
      </c>
      <c r="F270" s="68" t="str">
        <f>IFERROR(ElcO_PASTI!I461/1000,"")</f>
        <v/>
      </c>
      <c r="G270" s="68" t="str">
        <f>IFERROR(ElcO_PASTI!J461/1000,"")</f>
        <v/>
      </c>
      <c r="H270" s="68" t="str">
        <f>IFERROR(ElcO_PASTI!K461/1000,"")</f>
        <v/>
      </c>
      <c r="I270" s="68" t="str">
        <f>IFERROR(ElcO_PASTI!L461/1000,"")</f>
        <v/>
      </c>
      <c r="J270" s="68" t="str">
        <f>IFERROR(ElcO_PASTI!M461/1000,"")</f>
        <v/>
      </c>
      <c r="K270" s="68" t="str">
        <f>IFERROR(ElcO_PASTI!N461/1000,"")</f>
        <v/>
      </c>
      <c r="L270" s="68" t="str">
        <f>IFERROR(ElcO_PASTI!O461/1000,"")</f>
        <v/>
      </c>
      <c r="N270" t="str">
        <f>ElcO_CapBnd!F461</f>
        <v>LT</v>
      </c>
      <c r="O270" t="str">
        <f>ElcO_CapBnd!G461</f>
        <v>CAP_BND</v>
      </c>
      <c r="P270" t="str">
        <f>ElcO_CapBnd!H461</f>
        <v>EEPP_windOFF</v>
      </c>
      <c r="Q270" s="78" t="s">
        <v>176</v>
      </c>
      <c r="R270" s="68" t="str">
        <f t="shared" si="26"/>
        <v/>
      </c>
      <c r="S270" s="68" t="str">
        <f t="shared" si="27"/>
        <v/>
      </c>
      <c r="T270" s="68" t="str">
        <f t="shared" si="28"/>
        <v/>
      </c>
      <c r="W270" s="68">
        <f>IFERROR(ElcO_CapBnd!I461/1000,"")</f>
        <v>0</v>
      </c>
      <c r="X270" s="68">
        <f>IFERROR(ElcO_CapBnd!J461/1000,"")</f>
        <v>0</v>
      </c>
      <c r="Y270" s="68">
        <f>IFERROR(ElcO_CapBnd!K461/1000,"")</f>
        <v>0</v>
      </c>
      <c r="AA270" s="68">
        <f t="shared" si="29"/>
        <v>0</v>
      </c>
      <c r="AB270" s="68">
        <f t="shared" si="30"/>
        <v>0</v>
      </c>
      <c r="AC270" s="68">
        <f t="shared" si="31"/>
        <v>0</v>
      </c>
    </row>
    <row r="271" spans="2:29">
      <c r="B271" t="str">
        <f>ElcO_PASTI!F462</f>
        <v>LT</v>
      </c>
      <c r="C271" t="str">
        <f>ElcO_PASTI!G462</f>
        <v>PASTI</v>
      </c>
      <c r="D271" t="str">
        <f>ElcO_PASTI!H462</f>
        <v>EEPP_PV</v>
      </c>
      <c r="E271" s="78">
        <v>1</v>
      </c>
      <c r="F271" s="68" t="str">
        <f>IFERROR(ElcO_PASTI!I462/1000,"")</f>
        <v/>
      </c>
      <c r="G271" s="68" t="str">
        <f>IFERROR(ElcO_PASTI!J462/1000,"")</f>
        <v/>
      </c>
      <c r="H271" s="68" t="str">
        <f>IFERROR(ElcO_PASTI!K462/1000,"")</f>
        <v/>
      </c>
      <c r="I271" s="68" t="str">
        <f>IFERROR(ElcO_PASTI!L462/1000,"")</f>
        <v/>
      </c>
      <c r="J271" s="68" t="str">
        <f>IFERROR(ElcO_PASTI!M462/1000,"")</f>
        <v/>
      </c>
      <c r="K271" s="68">
        <f>IFERROR(ElcO_PASTI!N462/1000,"")</f>
        <v>6.9000000000000006E-2</v>
      </c>
      <c r="L271" s="68">
        <f>Y271-SUM(I271:K271)</f>
        <v>1.3999999999999999E-2</v>
      </c>
      <c r="N271" t="str">
        <f>ElcO_CapBnd!F462</f>
        <v>LT</v>
      </c>
      <c r="O271" t="str">
        <f>ElcO_CapBnd!G462</f>
        <v>CAP_BND</v>
      </c>
      <c r="P271" t="str">
        <f>ElcO_CapBnd!H462</f>
        <v>EEPP_PV</v>
      </c>
      <c r="Q271" s="78" t="s">
        <v>176</v>
      </c>
      <c r="R271" s="68" t="str">
        <f t="shared" si="26"/>
        <v/>
      </c>
      <c r="S271" s="68" t="str">
        <f t="shared" si="27"/>
        <v/>
      </c>
      <c r="T271" s="68" t="str">
        <f t="shared" si="28"/>
        <v/>
      </c>
      <c r="W271" s="68">
        <f>IFERROR(ElcO_CapBnd!I462/1000,"")</f>
        <v>0</v>
      </c>
      <c r="X271" s="68">
        <f>IFERROR(ElcO_CapBnd!J462/1000,"")</f>
        <v>6.9000000000000006E-2</v>
      </c>
      <c r="Y271" s="68">
        <f>VLOOKUP(N271,'ENTSO-E Stat Factsheet 2018'!$B$2:$Z$37,22,FALSE)/1000</f>
        <v>8.3000000000000004E-2</v>
      </c>
      <c r="AA271" s="68">
        <f t="shared" si="29"/>
        <v>0</v>
      </c>
      <c r="AB271" s="68">
        <f t="shared" si="30"/>
        <v>0</v>
      </c>
      <c r="AC271" s="68">
        <f t="shared" si="31"/>
        <v>0</v>
      </c>
    </row>
    <row r="272" spans="2:29">
      <c r="B272" t="str">
        <f>ElcO_PASTI!F463</f>
        <v>LT</v>
      </c>
      <c r="C272" t="str">
        <f>ElcO_PASTI!G463</f>
        <v>PASTI</v>
      </c>
      <c r="D272" t="str">
        <f>ElcO_PASTI!H463</f>
        <v>EEPP_CSP</v>
      </c>
      <c r="E272" s="78">
        <v>1</v>
      </c>
      <c r="F272" s="68" t="str">
        <f>IFERROR(ElcO_PASTI!I463/1000,"")</f>
        <v/>
      </c>
      <c r="G272" s="68" t="str">
        <f>IFERROR(ElcO_PASTI!J463/1000,"")</f>
        <v/>
      </c>
      <c r="H272" s="68" t="str">
        <f>IFERROR(ElcO_PASTI!K463/1000,"")</f>
        <v/>
      </c>
      <c r="I272" s="68" t="str">
        <f>IFERROR(ElcO_PASTI!L463/1000,"")</f>
        <v/>
      </c>
      <c r="J272" s="68" t="str">
        <f>IFERROR(ElcO_PASTI!M463/1000,"")</f>
        <v/>
      </c>
      <c r="K272" s="68" t="str">
        <f>IFERROR(ElcO_PASTI!N463/1000,"")</f>
        <v/>
      </c>
      <c r="L272" s="68" t="str">
        <f>IFERROR(ElcO_PASTI!O463/1000,"")</f>
        <v/>
      </c>
      <c r="N272" t="str">
        <f>ElcO_CapBnd!F463</f>
        <v>LT</v>
      </c>
      <c r="O272" t="str">
        <f>ElcO_CapBnd!G463</f>
        <v>CAP_BND</v>
      </c>
      <c r="P272" t="str">
        <f>ElcO_CapBnd!H463</f>
        <v>EEPP_CSP</v>
      </c>
      <c r="Q272" s="78" t="s">
        <v>176</v>
      </c>
      <c r="R272" s="68" t="str">
        <f t="shared" si="26"/>
        <v/>
      </c>
      <c r="S272" s="68" t="str">
        <f t="shared" si="27"/>
        <v/>
      </c>
      <c r="T272" s="68" t="str">
        <f t="shared" si="28"/>
        <v/>
      </c>
      <c r="W272" s="68">
        <f>IFERROR(ElcO_CapBnd!I463/1000,"")</f>
        <v>0</v>
      </c>
      <c r="X272" s="68">
        <f>IFERROR(ElcO_CapBnd!J463/1000,"")</f>
        <v>0</v>
      </c>
      <c r="Y272" s="68">
        <f>IFERROR(ElcO_CapBnd!K463/1000,"")</f>
        <v>0</v>
      </c>
      <c r="AA272" s="68">
        <f t="shared" si="29"/>
        <v>0</v>
      </c>
      <c r="AB272" s="68">
        <f t="shared" si="30"/>
        <v>0</v>
      </c>
      <c r="AC272" s="68">
        <f t="shared" si="31"/>
        <v>0</v>
      </c>
    </row>
    <row r="273" spans="2:29">
      <c r="B273" t="str">
        <f>ElcO_PASTI!F464</f>
        <v>LT</v>
      </c>
      <c r="C273" t="str">
        <f>ElcO_PASTI!G464</f>
        <v>PASTI</v>
      </c>
      <c r="D273" t="str">
        <f>ElcO_PASTI!H464</f>
        <v>EEPP_geothermal</v>
      </c>
      <c r="E273" s="78">
        <v>1</v>
      </c>
      <c r="F273" s="68" t="str">
        <f>IFERROR(ElcO_PASTI!I464/1000,"")</f>
        <v/>
      </c>
      <c r="G273" s="68" t="str">
        <f>IFERROR(ElcO_PASTI!J464/1000,"")</f>
        <v/>
      </c>
      <c r="H273" s="68" t="str">
        <f>IFERROR(ElcO_PASTI!K464/1000,"")</f>
        <v/>
      </c>
      <c r="I273" s="68" t="str">
        <f>IFERROR(ElcO_PASTI!L464/1000,"")</f>
        <v/>
      </c>
      <c r="J273" s="68" t="str">
        <f>IFERROR(ElcO_PASTI!M464/1000,"")</f>
        <v/>
      </c>
      <c r="K273" s="68" t="str">
        <f>IFERROR(ElcO_PASTI!N464/1000,"")</f>
        <v/>
      </c>
      <c r="L273" s="68" t="str">
        <f>IFERROR(ElcO_PASTI!O464/1000,"")</f>
        <v/>
      </c>
      <c r="N273" t="str">
        <f>ElcO_CapBnd!F464</f>
        <v>LT</v>
      </c>
      <c r="O273" t="str">
        <f>ElcO_CapBnd!G464</f>
        <v>CAP_BND</v>
      </c>
      <c r="P273" t="str">
        <f>ElcO_CapBnd!H464</f>
        <v>EEPP_geothermal</v>
      </c>
      <c r="Q273" s="78" t="s">
        <v>176</v>
      </c>
      <c r="R273" s="68" t="str">
        <f t="shared" si="26"/>
        <v/>
      </c>
      <c r="S273" s="68" t="str">
        <f t="shared" si="27"/>
        <v/>
      </c>
      <c r="T273" s="68" t="str">
        <f t="shared" si="28"/>
        <v/>
      </c>
      <c r="W273" s="68">
        <f>IFERROR(ElcO_CapBnd!I464/1000,"")</f>
        <v>0</v>
      </c>
      <c r="X273" s="68">
        <f>IFERROR(ElcO_CapBnd!J464/1000,"")</f>
        <v>0</v>
      </c>
      <c r="Y273" s="68">
        <f>IFERROR(ElcO_CapBnd!K464/1000,"")</f>
        <v>0</v>
      </c>
      <c r="AA273" s="68">
        <f t="shared" si="29"/>
        <v>0</v>
      </c>
      <c r="AB273" s="68">
        <f t="shared" si="30"/>
        <v>0</v>
      </c>
      <c r="AC273" s="68">
        <f t="shared" si="31"/>
        <v>0</v>
      </c>
    </row>
    <row r="274" spans="2:29">
      <c r="B274" t="str">
        <f>ElcO_PASTI!F465</f>
        <v>LT</v>
      </c>
      <c r="C274" t="str">
        <f>ElcO_PASTI!G465</f>
        <v>PASTI</v>
      </c>
      <c r="D274" t="str">
        <f>ElcO_PASTI!H465</f>
        <v>EEPP_OCE</v>
      </c>
      <c r="E274" s="78">
        <v>1</v>
      </c>
      <c r="F274" s="68" t="str">
        <f>IFERROR(ElcO_PASTI!I465/1000,"")</f>
        <v/>
      </c>
      <c r="G274" s="68" t="str">
        <f>IFERROR(ElcO_PASTI!J465/1000,"")</f>
        <v/>
      </c>
      <c r="H274" s="68" t="str">
        <f>IFERROR(ElcO_PASTI!K465/1000,"")</f>
        <v/>
      </c>
      <c r="I274" s="68" t="str">
        <f>IFERROR(ElcO_PASTI!L465/1000,"")</f>
        <v/>
      </c>
      <c r="J274" s="68" t="str">
        <f>IFERROR(ElcO_PASTI!M465/1000,"")</f>
        <v/>
      </c>
      <c r="K274" s="68" t="str">
        <f>IFERROR(ElcO_PASTI!N465/1000,"")</f>
        <v/>
      </c>
      <c r="L274" s="68" t="str">
        <f>IFERROR(ElcO_PASTI!O465/1000,"")</f>
        <v/>
      </c>
      <c r="N274" t="str">
        <f>ElcO_CapBnd!F465</f>
        <v>LT</v>
      </c>
      <c r="O274" t="str">
        <f>ElcO_CapBnd!G465</f>
        <v>CAP_BND</v>
      </c>
      <c r="P274" t="str">
        <f>ElcO_CapBnd!H465</f>
        <v>EEPP_OCE</v>
      </c>
      <c r="Q274" s="78" t="s">
        <v>176</v>
      </c>
      <c r="R274" s="68" t="str">
        <f t="shared" si="26"/>
        <v/>
      </c>
      <c r="S274" s="68" t="str">
        <f t="shared" si="27"/>
        <v/>
      </c>
      <c r="T274" s="68" t="str">
        <f t="shared" si="28"/>
        <v/>
      </c>
      <c r="W274" s="68">
        <f>IFERROR(ElcO_CapBnd!I465/1000,"")</f>
        <v>0</v>
      </c>
      <c r="X274" s="68">
        <f>IFERROR(ElcO_CapBnd!J465/1000,"")</f>
        <v>0</v>
      </c>
      <c r="Y274" s="68">
        <f>IFERROR(ElcO_CapBnd!K465/1000,"")</f>
        <v>0</v>
      </c>
      <c r="AA274" s="68">
        <f t="shared" si="29"/>
        <v>0</v>
      </c>
      <c r="AB274" s="68">
        <f t="shared" si="30"/>
        <v>0</v>
      </c>
      <c r="AC274" s="68">
        <f t="shared" si="31"/>
        <v>0</v>
      </c>
    </row>
    <row r="275" spans="2:29">
      <c r="B275" t="str">
        <f>ElcO_PASTI!F466</f>
        <v>LU</v>
      </c>
      <c r="C275" t="str">
        <f>ElcO_PASTI!G466</f>
        <v>PASTI</v>
      </c>
      <c r="D275" t="str">
        <f>ElcO_PASTI!H466</f>
        <v>EEPP_coal_CCGT</v>
      </c>
      <c r="E275" s="78">
        <v>1</v>
      </c>
      <c r="F275" s="68" t="str">
        <f>IFERROR(ElcO_PASTI!I466/1000,"")</f>
        <v/>
      </c>
      <c r="G275" s="68" t="str">
        <f>IFERROR(ElcO_PASTI!J466/1000,"")</f>
        <v/>
      </c>
      <c r="H275" s="68" t="str">
        <f>IFERROR(ElcO_PASTI!K466/1000,"")</f>
        <v/>
      </c>
      <c r="I275" s="68" t="str">
        <f>IFERROR(ElcO_PASTI!L466/1000,"")</f>
        <v/>
      </c>
      <c r="J275" s="68" t="str">
        <f>IFERROR(ElcO_PASTI!M466/1000,"")</f>
        <v/>
      </c>
      <c r="K275" s="68" t="str">
        <f>IFERROR(ElcO_PASTI!N466/1000,"")</f>
        <v/>
      </c>
      <c r="L275" s="68" t="str">
        <f>IFERROR(ElcO_PASTI!O466/1000,"")</f>
        <v/>
      </c>
      <c r="N275" t="str">
        <f>ElcO_CapBnd!F466</f>
        <v>LU</v>
      </c>
      <c r="O275" t="str">
        <f>ElcO_CapBnd!G466</f>
        <v>CAP_BND</v>
      </c>
      <c r="P275" t="str">
        <f>ElcO_CapBnd!H466</f>
        <v>EEPP_coal_CCGT</v>
      </c>
      <c r="Q275" s="78" t="s">
        <v>176</v>
      </c>
      <c r="R275" s="68" t="str">
        <f t="shared" si="26"/>
        <v/>
      </c>
      <c r="S275" s="68" t="str">
        <f t="shared" si="27"/>
        <v/>
      </c>
      <c r="T275" s="68" t="str">
        <f t="shared" si="28"/>
        <v/>
      </c>
      <c r="W275" s="68">
        <f>IFERROR(ElcO_CapBnd!I466/1000,"")</f>
        <v>0</v>
      </c>
      <c r="X275" s="68">
        <f>IFERROR(ElcO_CapBnd!J466/1000,"")</f>
        <v>0</v>
      </c>
      <c r="Y275" s="68">
        <f>IFERROR(ElcO_CapBnd!K466/1000,"")</f>
        <v>0</v>
      </c>
      <c r="AA275" s="68">
        <f t="shared" si="29"/>
        <v>0</v>
      </c>
      <c r="AB275" s="68">
        <f t="shared" si="30"/>
        <v>0</v>
      </c>
      <c r="AC275" s="68">
        <f t="shared" si="31"/>
        <v>0</v>
      </c>
    </row>
    <row r="276" spans="2:29">
      <c r="B276" t="str">
        <f>ElcO_PASTI!F467</f>
        <v>LU</v>
      </c>
      <c r="C276" t="str">
        <f>ElcO_PASTI!G467</f>
        <v>PASTI</v>
      </c>
      <c r="D276" t="str">
        <f>ElcO_PASTI!H467</f>
        <v>EEPP_coal_thermal</v>
      </c>
      <c r="E276" s="78">
        <v>1</v>
      </c>
      <c r="F276" s="68" t="str">
        <f>IFERROR(ElcO_PASTI!I467/1000,"")</f>
        <v/>
      </c>
      <c r="G276" s="68" t="str">
        <f>IFERROR(ElcO_PASTI!J467/1000,"")</f>
        <v/>
      </c>
      <c r="H276" s="68" t="str">
        <f>IFERROR(ElcO_PASTI!K467/1000,"")</f>
        <v/>
      </c>
      <c r="I276" s="68" t="str">
        <f>IFERROR(ElcO_PASTI!L467/1000,"")</f>
        <v/>
      </c>
      <c r="J276" s="68" t="str">
        <f>IFERROR(ElcO_PASTI!M467/1000,"")</f>
        <v/>
      </c>
      <c r="K276" s="68" t="str">
        <f>IFERROR(ElcO_PASTI!N467/1000,"")</f>
        <v/>
      </c>
      <c r="L276" s="68" t="str">
        <f>IFERROR(ElcO_PASTI!O467/1000,"")</f>
        <v/>
      </c>
      <c r="N276" t="str">
        <f>ElcO_CapBnd!F467</f>
        <v>LU</v>
      </c>
      <c r="O276" t="str">
        <f>ElcO_CapBnd!G467</f>
        <v>CAP_BND</v>
      </c>
      <c r="P276" t="str">
        <f>ElcO_CapBnd!H467</f>
        <v>EEPP_coal_thermal</v>
      </c>
      <c r="Q276" s="78" t="s">
        <v>176</v>
      </c>
      <c r="R276" s="68" t="str">
        <f t="shared" si="26"/>
        <v/>
      </c>
      <c r="S276" s="68" t="str">
        <f t="shared" si="27"/>
        <v/>
      </c>
      <c r="T276" s="68" t="str">
        <f t="shared" si="28"/>
        <v/>
      </c>
      <c r="W276" s="68">
        <f>IFERROR(ElcO_CapBnd!I467/1000,"")</f>
        <v>0</v>
      </c>
      <c r="X276" s="68">
        <f>IFERROR(ElcO_CapBnd!J467/1000,"")</f>
        <v>0</v>
      </c>
      <c r="Y276" s="68">
        <f>IFERROR(ElcO_CapBnd!K467/1000,"")</f>
        <v>0</v>
      </c>
      <c r="AA276" s="68">
        <f t="shared" si="29"/>
        <v>0</v>
      </c>
      <c r="AB276" s="68">
        <f t="shared" si="30"/>
        <v>0</v>
      </c>
      <c r="AC276" s="68">
        <f t="shared" si="31"/>
        <v>0</v>
      </c>
    </row>
    <row r="277" spans="2:29">
      <c r="B277" t="str">
        <f>ElcO_PASTI!F471</f>
        <v>LU</v>
      </c>
      <c r="C277" t="str">
        <f>ElcO_PASTI!G471</f>
        <v>PASTI</v>
      </c>
      <c r="D277" t="str">
        <f>ElcO_PASTI!H471</f>
        <v>EEPP_lignite_thermal</v>
      </c>
      <c r="E277" s="78">
        <v>1</v>
      </c>
      <c r="F277" s="68" t="str">
        <f>IFERROR(ElcO_PASTI!I471/1000,"")</f>
        <v/>
      </c>
      <c r="G277" s="68" t="str">
        <f>IFERROR(ElcO_PASTI!J471/1000,"")</f>
        <v/>
      </c>
      <c r="H277" s="68" t="str">
        <f>IFERROR(ElcO_PASTI!K471/1000,"")</f>
        <v/>
      </c>
      <c r="I277" s="68" t="str">
        <f>IFERROR(ElcO_PASTI!L471/1000,"")</f>
        <v/>
      </c>
      <c r="J277" s="68" t="str">
        <f>IFERROR(ElcO_PASTI!M471/1000,"")</f>
        <v/>
      </c>
      <c r="K277" s="68" t="str">
        <f>IFERROR(ElcO_PASTI!N471/1000,"")</f>
        <v/>
      </c>
      <c r="L277" s="68" t="str">
        <f>IFERROR(ElcO_PASTI!O471/1000,"")</f>
        <v/>
      </c>
      <c r="N277" t="str">
        <f>ElcO_CapBnd!F471</f>
        <v>LU</v>
      </c>
      <c r="O277" t="str">
        <f>ElcO_CapBnd!G471</f>
        <v>CAP_BND</v>
      </c>
      <c r="P277" t="str">
        <f>ElcO_CapBnd!H471</f>
        <v>EEPP_lignite_thermal</v>
      </c>
      <c r="Q277" s="78" t="s">
        <v>176</v>
      </c>
      <c r="R277" s="68" t="str">
        <f t="shared" si="26"/>
        <v/>
      </c>
      <c r="S277" s="68" t="str">
        <f t="shared" si="27"/>
        <v/>
      </c>
      <c r="T277" s="68" t="str">
        <f t="shared" si="28"/>
        <v/>
      </c>
      <c r="W277" s="68">
        <f>IFERROR(ElcO_CapBnd!I471/1000,"")</f>
        <v>0</v>
      </c>
      <c r="X277" s="68">
        <f>IFERROR(ElcO_CapBnd!J471/1000,"")</f>
        <v>0</v>
      </c>
      <c r="Y277" s="68">
        <f>IFERROR(ElcO_CapBnd!K471/1000,"")</f>
        <v>0</v>
      </c>
      <c r="AA277" s="68">
        <f t="shared" si="29"/>
        <v>0</v>
      </c>
      <c r="AB277" s="68">
        <f t="shared" si="30"/>
        <v>0</v>
      </c>
      <c r="AC277" s="68">
        <f t="shared" si="31"/>
        <v>0</v>
      </c>
    </row>
    <row r="278" spans="2:29">
      <c r="B278" t="str">
        <f>ElcO_PASTI!F475</f>
        <v>LU</v>
      </c>
      <c r="C278" t="str">
        <f>ElcO_PASTI!G475</f>
        <v>PASTI</v>
      </c>
      <c r="D278" t="str">
        <f>ElcO_PASTI!H475</f>
        <v>EEPP_naturalgas_CCGT</v>
      </c>
      <c r="E278" s="78">
        <v>1</v>
      </c>
      <c r="F278" s="68" t="str">
        <f>IFERROR(ElcO_PASTI!I475/1000,"")</f>
        <v/>
      </c>
      <c r="G278" s="68" t="str">
        <f>IFERROR(ElcO_PASTI!J475/1000,"")</f>
        <v/>
      </c>
      <c r="H278" s="68" t="str">
        <f>IFERROR(ElcO_PASTI!K475/1000,"")</f>
        <v/>
      </c>
      <c r="I278" s="68" t="str">
        <f>IFERROR(ElcO_PASTI!L475/1000,"")</f>
        <v/>
      </c>
      <c r="J278" s="68">
        <f>IFERROR(ElcO_PASTI!M475/1000,"")</f>
        <v>0.36099999999999999</v>
      </c>
      <c r="K278" s="68" t="str">
        <f>IFERROR(ElcO_PASTI!N475/1000,"")</f>
        <v/>
      </c>
      <c r="L278" s="68" t="str">
        <f>IFERROR(ElcO_PASTI!O475/1000,"")</f>
        <v/>
      </c>
      <c r="N278" t="str">
        <f>ElcO_CapBnd!F475</f>
        <v>LU</v>
      </c>
      <c r="O278" t="str">
        <f>ElcO_CapBnd!G475</f>
        <v>CAP_BND</v>
      </c>
      <c r="P278" t="str">
        <f>ElcO_CapBnd!H475</f>
        <v>EEPP_naturalgas_CCGT</v>
      </c>
      <c r="Q278" s="78" t="s">
        <v>176</v>
      </c>
      <c r="R278" s="68" t="str">
        <f t="shared" si="26"/>
        <v/>
      </c>
      <c r="S278" s="68" t="str">
        <f t="shared" si="27"/>
        <v/>
      </c>
      <c r="T278" s="68">
        <f t="shared" si="28"/>
        <v>0</v>
      </c>
      <c r="W278" s="68">
        <f>IFERROR(ElcO_CapBnd!I475/1000,"")</f>
        <v>0.36099999999999999</v>
      </c>
      <c r="X278" s="68">
        <f>IFERROR(ElcO_CapBnd!J475/1000,"")</f>
        <v>0.36099999999999999</v>
      </c>
      <c r="Y278" s="68">
        <f>IFERROR(ElcO_CapBnd!K475/1000,"")</f>
        <v>0</v>
      </c>
      <c r="AA278" s="68">
        <f t="shared" si="29"/>
        <v>0</v>
      </c>
      <c r="AB278" s="68">
        <f t="shared" si="30"/>
        <v>0</v>
      </c>
      <c r="AC278" s="68">
        <f t="shared" si="31"/>
        <v>0.36099999999999999</v>
      </c>
    </row>
    <row r="279" spans="2:29">
      <c r="B279" t="str">
        <f>ElcO_PASTI!F476</f>
        <v>LU</v>
      </c>
      <c r="C279" t="str">
        <f>ElcO_PASTI!G476</f>
        <v>PASTI</v>
      </c>
      <c r="D279" t="str">
        <f>ElcO_PASTI!H476</f>
        <v>EEPP_naturalgas_OCGT</v>
      </c>
      <c r="E279" s="78">
        <v>1</v>
      </c>
      <c r="F279" s="68">
        <f>IFERROR(ElcO_PASTI!I476/1000,"")</f>
        <v>2.3E-3</v>
      </c>
      <c r="G279" s="68">
        <f>IFERROR(ElcO_PASTI!J476/1000,"")</f>
        <v>2.3E-3</v>
      </c>
      <c r="H279" s="68">
        <f>IFERROR(ElcO_PASTI!K476/1000,"")</f>
        <v>2.3E-3</v>
      </c>
      <c r="I279" s="68">
        <f>IFERROR(ElcO_PASTI!L476/1000,"")</f>
        <v>2.3E-3</v>
      </c>
      <c r="J279" s="68" t="str">
        <f>IFERROR(ElcO_PASTI!M476/1000,"")</f>
        <v/>
      </c>
      <c r="K279" s="68" t="str">
        <f>IFERROR(ElcO_PASTI!N476/1000,"")</f>
        <v/>
      </c>
      <c r="L279" s="68" t="str">
        <f>IFERROR(ElcO_PASTI!O476/1000,"")</f>
        <v/>
      </c>
      <c r="N279" t="str">
        <f>ElcO_CapBnd!F476</f>
        <v>LU</v>
      </c>
      <c r="O279" t="str">
        <f>ElcO_CapBnd!G476</f>
        <v>CAP_BND</v>
      </c>
      <c r="P279" t="str">
        <f>ElcO_CapBnd!H476</f>
        <v>EEPP_naturalgas_OCGT</v>
      </c>
      <c r="Q279" s="78" t="s">
        <v>176</v>
      </c>
      <c r="R279" s="68" t="str">
        <f t="shared" si="26"/>
        <v/>
      </c>
      <c r="S279" s="68" t="str">
        <f t="shared" si="27"/>
        <v/>
      </c>
      <c r="T279" s="68" t="str">
        <f t="shared" si="28"/>
        <v/>
      </c>
      <c r="W279" s="68">
        <f>IFERROR(ElcO_CapBnd!I476/1000,"")</f>
        <v>9.1999999999999998E-3</v>
      </c>
      <c r="X279" s="68">
        <f>IFERROR(ElcO_CapBnd!J476/1000,"")</f>
        <v>9.1999999999999998E-3</v>
      </c>
      <c r="Y279" s="68">
        <f>IFERROR(ElcO_CapBnd!K476/1000,"")</f>
        <v>9.1999999999999998E-3</v>
      </c>
      <c r="AA279" s="68">
        <f t="shared" si="29"/>
        <v>0</v>
      </c>
      <c r="AB279" s="68">
        <f t="shared" si="30"/>
        <v>0</v>
      </c>
      <c r="AC279" s="68">
        <f t="shared" si="31"/>
        <v>0</v>
      </c>
    </row>
    <row r="280" spans="2:29">
      <c r="B280" t="str">
        <f>ElcO_PASTI!F477</f>
        <v>LU</v>
      </c>
      <c r="C280" t="str">
        <f>ElcO_PASTI!G477</f>
        <v>PASTI</v>
      </c>
      <c r="D280" t="str">
        <f>ElcO_PASTI!H477</f>
        <v>EEPP_naturalgas_thermal</v>
      </c>
      <c r="E280" s="78">
        <v>1</v>
      </c>
      <c r="F280" s="68" t="str">
        <f>IFERROR(ElcO_PASTI!I477/1000,"")</f>
        <v/>
      </c>
      <c r="G280" s="68" t="str">
        <f>IFERROR(ElcO_PASTI!J477/1000,"")</f>
        <v/>
      </c>
      <c r="H280" s="68" t="str">
        <f>IFERROR(ElcO_PASTI!K477/1000,"")</f>
        <v/>
      </c>
      <c r="I280" s="68" t="str">
        <f>IFERROR(ElcO_PASTI!L477/1000,"")</f>
        <v/>
      </c>
      <c r="J280" s="68" t="str">
        <f>IFERROR(ElcO_PASTI!M477/1000,"")</f>
        <v/>
      </c>
      <c r="K280" s="68" t="str">
        <f>IFERROR(ElcO_PASTI!N477/1000,"")</f>
        <v/>
      </c>
      <c r="L280" s="68" t="str">
        <f>IFERROR(ElcO_PASTI!O477/1000,"")</f>
        <v/>
      </c>
      <c r="N280" t="str">
        <f>ElcO_CapBnd!F477</f>
        <v>LU</v>
      </c>
      <c r="O280" t="str">
        <f>ElcO_CapBnd!G477</f>
        <v>CAP_BND</v>
      </c>
      <c r="P280" t="str">
        <f>ElcO_CapBnd!H477</f>
        <v>EEPP_naturalgas_thermal</v>
      </c>
      <c r="Q280" s="78" t="s">
        <v>176</v>
      </c>
      <c r="R280" s="68" t="str">
        <f t="shared" si="26"/>
        <v/>
      </c>
      <c r="S280" s="68" t="str">
        <f t="shared" si="27"/>
        <v/>
      </c>
      <c r="T280" s="68" t="str">
        <f t="shared" si="28"/>
        <v/>
      </c>
      <c r="W280" s="68">
        <f>IFERROR(ElcO_CapBnd!I477/1000,"")</f>
        <v>0</v>
      </c>
      <c r="X280" s="68">
        <f>IFERROR(ElcO_CapBnd!J477/1000,"")</f>
        <v>0</v>
      </c>
      <c r="Y280" s="68">
        <f>IFERROR(ElcO_CapBnd!K477/1000,"")</f>
        <v>0</v>
      </c>
      <c r="AA280" s="68">
        <f t="shared" si="29"/>
        <v>0</v>
      </c>
      <c r="AB280" s="68">
        <f t="shared" si="30"/>
        <v>0</v>
      </c>
      <c r="AC280" s="68">
        <f t="shared" si="31"/>
        <v>0</v>
      </c>
    </row>
    <row r="281" spans="2:29">
      <c r="B281" t="str">
        <f>ElcO_PASTI!F481</f>
        <v>LU</v>
      </c>
      <c r="C281" t="str">
        <f>ElcO_PASTI!G481</f>
        <v>PASTI</v>
      </c>
      <c r="D281" t="str">
        <f>ElcO_PASTI!H481</f>
        <v>EEPP_LFO_thermal</v>
      </c>
      <c r="E281" s="78">
        <v>1</v>
      </c>
      <c r="F281" s="68">
        <f>IFERROR(ElcO_PASTI!I481/1000,"")</f>
        <v>4.0000000000000002E-4</v>
      </c>
      <c r="G281" s="68">
        <f>IFERROR(ElcO_PASTI!J481/1000,"")</f>
        <v>4.0000000000000002E-4</v>
      </c>
      <c r="H281" s="68">
        <f>IFERROR(ElcO_PASTI!K481/1000,"")</f>
        <v>4.0000000000000002E-4</v>
      </c>
      <c r="I281" s="68">
        <f>IFERROR(ElcO_PASTI!L481/1000,"")</f>
        <v>4.0000000000000002E-4</v>
      </c>
      <c r="J281" s="68" t="str">
        <f>IFERROR(ElcO_PASTI!M481/1000,"")</f>
        <v/>
      </c>
      <c r="K281" s="68" t="str">
        <f>IFERROR(ElcO_PASTI!N481/1000,"")</f>
        <v/>
      </c>
      <c r="L281" s="68" t="str">
        <f>IFERROR(ElcO_PASTI!O481/1000,"")</f>
        <v/>
      </c>
      <c r="N281" t="str">
        <f>ElcO_CapBnd!F481</f>
        <v>LU</v>
      </c>
      <c r="O281" t="str">
        <f>ElcO_CapBnd!G481</f>
        <v>CAP_BND</v>
      </c>
      <c r="P281" t="str">
        <f>ElcO_CapBnd!H481</f>
        <v>EEPP_LFO_thermal</v>
      </c>
      <c r="Q281" s="78" t="s">
        <v>176</v>
      </c>
      <c r="R281" s="68" t="str">
        <f t="shared" si="26"/>
        <v/>
      </c>
      <c r="S281" s="68" t="str">
        <f t="shared" si="27"/>
        <v/>
      </c>
      <c r="T281" s="68" t="str">
        <f t="shared" si="28"/>
        <v/>
      </c>
      <c r="W281" s="68">
        <f>IFERROR(ElcO_CapBnd!I481/1000,"")</f>
        <v>2.9999999999999997E-4</v>
      </c>
      <c r="X281" s="68">
        <f>IFERROR(ElcO_CapBnd!J481/1000,"")</f>
        <v>2.9999999999999997E-4</v>
      </c>
      <c r="Y281" s="68">
        <f>IFERROR(ElcO_CapBnd!K481/1000,"")</f>
        <v>0</v>
      </c>
      <c r="AA281" s="68">
        <f t="shared" si="29"/>
        <v>1.3000000000000002E-3</v>
      </c>
      <c r="AB281" s="68">
        <f t="shared" si="30"/>
        <v>1.3000000000000002E-3</v>
      </c>
      <c r="AC281" s="68">
        <f t="shared" si="31"/>
        <v>1.6000000000000001E-3</v>
      </c>
    </row>
    <row r="282" spans="2:29">
      <c r="B282" t="str">
        <f>ElcO_PASTI!F482</f>
        <v>LU</v>
      </c>
      <c r="C282" t="str">
        <f>ElcO_PASTI!G482</f>
        <v>PASTI</v>
      </c>
      <c r="D282" t="str">
        <f>ElcO_PASTI!H482</f>
        <v>EEPP_HFO_thermal</v>
      </c>
      <c r="E282" s="78">
        <v>1</v>
      </c>
      <c r="F282" s="68" t="str">
        <f>IFERROR(ElcO_PASTI!I482/1000,"")</f>
        <v/>
      </c>
      <c r="G282" s="68" t="str">
        <f>IFERROR(ElcO_PASTI!J482/1000,"")</f>
        <v/>
      </c>
      <c r="H282" s="68" t="str">
        <f>IFERROR(ElcO_PASTI!K482/1000,"")</f>
        <v/>
      </c>
      <c r="I282" s="68" t="str">
        <f>IFERROR(ElcO_PASTI!L482/1000,"")</f>
        <v/>
      </c>
      <c r="J282" s="68" t="str">
        <f>IFERROR(ElcO_PASTI!M482/1000,"")</f>
        <v/>
      </c>
      <c r="K282" s="68" t="str">
        <f>IFERROR(ElcO_PASTI!N482/1000,"")</f>
        <v/>
      </c>
      <c r="L282" s="68" t="str">
        <f>IFERROR(ElcO_PASTI!O482/1000,"")</f>
        <v/>
      </c>
      <c r="N282" t="str">
        <f>ElcO_CapBnd!F482</f>
        <v>LU</v>
      </c>
      <c r="O282" t="str">
        <f>ElcO_CapBnd!G482</f>
        <v>CAP_BND</v>
      </c>
      <c r="P282" t="str">
        <f>ElcO_CapBnd!H482</f>
        <v>EEPP_HFO_thermal</v>
      </c>
      <c r="Q282" s="78" t="s">
        <v>176</v>
      </c>
      <c r="R282" s="68" t="str">
        <f t="shared" si="26"/>
        <v/>
      </c>
      <c r="S282" s="68" t="str">
        <f t="shared" si="27"/>
        <v/>
      </c>
      <c r="T282" s="68" t="str">
        <f t="shared" si="28"/>
        <v/>
      </c>
      <c r="W282" s="68">
        <f>IFERROR(ElcO_CapBnd!I482/1000,"")</f>
        <v>0</v>
      </c>
      <c r="X282" s="68">
        <f>IFERROR(ElcO_CapBnd!J482/1000,"")</f>
        <v>0</v>
      </c>
      <c r="Y282" s="68">
        <f>IFERROR(ElcO_CapBnd!K482/1000,"")</f>
        <v>0</v>
      </c>
      <c r="AA282" s="68">
        <f t="shared" si="29"/>
        <v>0</v>
      </c>
      <c r="AB282" s="68">
        <f t="shared" si="30"/>
        <v>0</v>
      </c>
      <c r="AC282" s="68">
        <f t="shared" si="31"/>
        <v>0</v>
      </c>
    </row>
    <row r="283" spans="2:29">
      <c r="B283" t="str">
        <f>ElcO_PASTI!F483</f>
        <v>LU</v>
      </c>
      <c r="C283" t="str">
        <f>ElcO_PASTI!G483</f>
        <v>PASTI</v>
      </c>
      <c r="D283" t="str">
        <f>ElcO_PASTI!H483</f>
        <v>EEPP_biomass_CCGT</v>
      </c>
      <c r="E283" s="78">
        <v>1</v>
      </c>
      <c r="F283" s="68" t="str">
        <f>IFERROR(ElcO_PASTI!I483/1000,"")</f>
        <v/>
      </c>
      <c r="G283" s="68" t="str">
        <f>IFERROR(ElcO_PASTI!J483/1000,"")</f>
        <v/>
      </c>
      <c r="H283" s="68" t="str">
        <f>IFERROR(ElcO_PASTI!K483/1000,"")</f>
        <v/>
      </c>
      <c r="I283" s="68" t="str">
        <f>IFERROR(ElcO_PASTI!L483/1000,"")</f>
        <v/>
      </c>
      <c r="J283" s="68" t="str">
        <f>IFERROR(ElcO_PASTI!M483/1000,"")</f>
        <v/>
      </c>
      <c r="K283" s="68" t="str">
        <f>IFERROR(ElcO_PASTI!N483/1000,"")</f>
        <v/>
      </c>
      <c r="L283" s="68" t="str">
        <f>IFERROR(ElcO_PASTI!O483/1000,"")</f>
        <v/>
      </c>
      <c r="N283" t="str">
        <f>ElcO_CapBnd!F483</f>
        <v>LU</v>
      </c>
      <c r="O283" t="str">
        <f>ElcO_CapBnd!G483</f>
        <v>CAP_BND</v>
      </c>
      <c r="P283" t="str">
        <f>ElcO_CapBnd!H483</f>
        <v>EEPP_biomass_CCGT</v>
      </c>
      <c r="Q283" s="78" t="s">
        <v>176</v>
      </c>
      <c r="R283" s="68" t="str">
        <f t="shared" si="26"/>
        <v/>
      </c>
      <c r="S283" s="68" t="str">
        <f t="shared" si="27"/>
        <v/>
      </c>
      <c r="T283" s="68" t="str">
        <f t="shared" si="28"/>
        <v/>
      </c>
      <c r="W283" s="68">
        <f>IFERROR(ElcO_CapBnd!I483/1000,"")</f>
        <v>0</v>
      </c>
      <c r="X283" s="68">
        <f>IFERROR(ElcO_CapBnd!J483/1000,"")</f>
        <v>0</v>
      </c>
      <c r="Y283" s="68">
        <f>IFERROR(ElcO_CapBnd!K483/1000,"")</f>
        <v>0</v>
      </c>
      <c r="AA283" s="68">
        <f t="shared" si="29"/>
        <v>0</v>
      </c>
      <c r="AB283" s="68">
        <f t="shared" si="30"/>
        <v>0</v>
      </c>
      <c r="AC283" s="68">
        <f t="shared" si="31"/>
        <v>0</v>
      </c>
    </row>
    <row r="284" spans="2:29">
      <c r="B284" t="str">
        <f>ElcO_PASTI!F484</f>
        <v>LU</v>
      </c>
      <c r="C284" t="str">
        <f>ElcO_PASTI!G484</f>
        <v>PASTI</v>
      </c>
      <c r="D284" t="str">
        <f>ElcO_PASTI!H484</f>
        <v>EEPP_biomass_thermal</v>
      </c>
      <c r="E284" s="78">
        <v>1</v>
      </c>
      <c r="F284" s="68">
        <f>IFERROR(ElcO_PASTI!I484/1000,"")</f>
        <v>3.1250000000000002E-3</v>
      </c>
      <c r="G284" s="68">
        <f>IFERROR(ElcO_PASTI!J484/1000,"")</f>
        <v>3.1250000000000002E-3</v>
      </c>
      <c r="H284" s="68">
        <f>IFERROR(ElcO_PASTI!K484/1000,"")</f>
        <v>3.1250000000000002E-3</v>
      </c>
      <c r="I284" s="68">
        <f>IFERROR(ElcO_PASTI!L484/1000,"")</f>
        <v>3.1250000000000002E-3</v>
      </c>
      <c r="J284" s="68">
        <f>IFERROR(ElcO_PASTI!M484/1000,"")</f>
        <v>1.47E-2</v>
      </c>
      <c r="K284" s="68">
        <f>IFERROR(ElcO_PASTI!N484/1000,"")</f>
        <v>4.7000000000000002E-3</v>
      </c>
      <c r="L284" s="68" t="str">
        <f>IFERROR(ElcO_PASTI!O484/1000,"")</f>
        <v/>
      </c>
      <c r="N284" t="str">
        <f>ElcO_CapBnd!F484</f>
        <v>LU</v>
      </c>
      <c r="O284" t="str">
        <f>ElcO_CapBnd!G484</f>
        <v>CAP_BND</v>
      </c>
      <c r="P284" t="str">
        <f>ElcO_CapBnd!H484</f>
        <v>EEPP_biomass_thermal</v>
      </c>
      <c r="Q284" s="78" t="s">
        <v>176</v>
      </c>
      <c r="R284" s="68">
        <f t="shared" si="26"/>
        <v>1.47E-2</v>
      </c>
      <c r="S284" s="68">
        <f t="shared" si="27"/>
        <v>1.9399999999999997E-2</v>
      </c>
      <c r="T284" s="68">
        <f t="shared" si="28"/>
        <v>1.9399999999999997E-2</v>
      </c>
      <c r="W284" s="68">
        <f>IFERROR(ElcO_CapBnd!I484/1000,"")</f>
        <v>1.47E-2</v>
      </c>
      <c r="X284" s="68">
        <f>IFERROR(ElcO_CapBnd!J484/1000,"")</f>
        <v>1.9399999999999997E-2</v>
      </c>
      <c r="Y284" s="68">
        <f>IFERROR(ElcO_CapBnd!K484/1000,"")</f>
        <v>1.9399999999999997E-2</v>
      </c>
      <c r="AA284" s="68">
        <f t="shared" si="29"/>
        <v>1.2500000000000002E-2</v>
      </c>
      <c r="AB284" s="68">
        <f t="shared" si="30"/>
        <v>1.2500000000000008E-2</v>
      </c>
      <c r="AC284" s="68">
        <f t="shared" si="31"/>
        <v>1.2500000000000008E-2</v>
      </c>
    </row>
    <row r="285" spans="2:29">
      <c r="B285" t="str">
        <f>ElcO_PASTI!F487</f>
        <v>LU</v>
      </c>
      <c r="C285" t="str">
        <f>ElcO_PASTI!G487</f>
        <v>PASTI</v>
      </c>
      <c r="D285" t="str">
        <f>ElcO_PASTI!H487</f>
        <v>EEPP_windON</v>
      </c>
      <c r="E285" s="78">
        <v>1</v>
      </c>
      <c r="F285" s="68" t="str">
        <f>IFERROR(ElcO_PASTI!I487/1000,"")</f>
        <v/>
      </c>
      <c r="G285" s="68" t="str">
        <f>IFERROR(ElcO_PASTI!J487/1000,"")</f>
        <v/>
      </c>
      <c r="H285" s="68" t="str">
        <f>IFERROR(ElcO_PASTI!K487/1000,"")</f>
        <v/>
      </c>
      <c r="I285" s="68">
        <f>IFERROR(ElcO_PASTI!L487/1000,"")</f>
        <v>1.4E-2</v>
      </c>
      <c r="J285" s="68">
        <f>IFERROR(ElcO_PASTI!M487/1000,"")</f>
        <v>0.03</v>
      </c>
      <c r="K285" s="68">
        <f>IFERROR(ElcO_PASTI!N487/1000,"")</f>
        <v>2.0000000000000007E-2</v>
      </c>
      <c r="L285" s="68">
        <f>IFERROR(ElcO_PASTI!O487/1000,"")</f>
        <v>5.8799999999999998E-2</v>
      </c>
      <c r="N285" t="str">
        <f>ElcO_CapBnd!F487</f>
        <v>LU</v>
      </c>
      <c r="O285" t="str">
        <f>ElcO_CapBnd!G487</f>
        <v>CAP_BND</v>
      </c>
      <c r="P285" t="str">
        <f>ElcO_CapBnd!H487</f>
        <v>EEPP_windON</v>
      </c>
      <c r="Q285" s="78" t="s">
        <v>176</v>
      </c>
      <c r="R285" s="68" t="str">
        <f t="shared" si="26"/>
        <v/>
      </c>
      <c r="S285" s="68" t="str">
        <f t="shared" si="27"/>
        <v/>
      </c>
      <c r="T285" s="68" t="str">
        <f t="shared" si="28"/>
        <v/>
      </c>
      <c r="W285" s="68">
        <f>IFERROR(ElcO_CapBnd!I487/1000,"")</f>
        <v>4.3999999999999997E-2</v>
      </c>
      <c r="X285" s="68">
        <f>IFERROR(ElcO_CapBnd!J487/1000,"")</f>
        <v>6.4000000000000001E-2</v>
      </c>
      <c r="Y285" s="68">
        <f>IFERROR(ElcO_CapBnd!K487/1000,"")</f>
        <v>0.12</v>
      </c>
      <c r="AA285" s="68">
        <f t="shared" si="29"/>
        <v>0</v>
      </c>
      <c r="AB285" s="68">
        <f t="shared" si="30"/>
        <v>0</v>
      </c>
      <c r="AC285" s="68">
        <f t="shared" si="31"/>
        <v>2.7999999999999969E-3</v>
      </c>
    </row>
    <row r="286" spans="2:29">
      <c r="B286" t="str">
        <f>ElcO_PASTI!F488</f>
        <v>LU</v>
      </c>
      <c r="C286" t="str">
        <f>ElcO_PASTI!G488</f>
        <v>PASTI</v>
      </c>
      <c r="D286" t="str">
        <f>ElcO_PASTI!H488</f>
        <v>EEPP_windOFF</v>
      </c>
      <c r="E286" s="78">
        <v>1</v>
      </c>
      <c r="F286" s="68" t="str">
        <f>IFERROR(ElcO_PASTI!I488/1000,"")</f>
        <v/>
      </c>
      <c r="G286" s="68" t="str">
        <f>IFERROR(ElcO_PASTI!J488/1000,"")</f>
        <v/>
      </c>
      <c r="H286" s="68" t="str">
        <f>IFERROR(ElcO_PASTI!K488/1000,"")</f>
        <v/>
      </c>
      <c r="I286" s="68" t="str">
        <f>IFERROR(ElcO_PASTI!L488/1000,"")</f>
        <v/>
      </c>
      <c r="J286" s="68" t="str">
        <f>IFERROR(ElcO_PASTI!M488/1000,"")</f>
        <v/>
      </c>
      <c r="K286" s="68" t="str">
        <f>IFERROR(ElcO_PASTI!N488/1000,"")</f>
        <v/>
      </c>
      <c r="L286" s="68" t="str">
        <f>IFERROR(ElcO_PASTI!O488/1000,"")</f>
        <v/>
      </c>
      <c r="N286" t="str">
        <f>ElcO_CapBnd!F488</f>
        <v>LU</v>
      </c>
      <c r="O286" t="str">
        <f>ElcO_CapBnd!G488</f>
        <v>CAP_BND</v>
      </c>
      <c r="P286" t="str">
        <f>ElcO_CapBnd!H488</f>
        <v>EEPP_windOFF</v>
      </c>
      <c r="Q286" s="78" t="s">
        <v>176</v>
      </c>
      <c r="R286" s="68" t="str">
        <f t="shared" si="26"/>
        <v/>
      </c>
      <c r="S286" s="68" t="str">
        <f t="shared" si="27"/>
        <v/>
      </c>
      <c r="T286" s="68" t="str">
        <f t="shared" si="28"/>
        <v/>
      </c>
      <c r="W286" s="68">
        <f>IFERROR(ElcO_CapBnd!I488/1000,"")</f>
        <v>0</v>
      </c>
      <c r="X286" s="68">
        <f>IFERROR(ElcO_CapBnd!J488/1000,"")</f>
        <v>0</v>
      </c>
      <c r="Y286" s="68">
        <f>IFERROR(ElcO_CapBnd!K488/1000,"")</f>
        <v>0</v>
      </c>
      <c r="AA286" s="68">
        <f t="shared" si="29"/>
        <v>0</v>
      </c>
      <c r="AB286" s="68">
        <f t="shared" si="30"/>
        <v>0</v>
      </c>
      <c r="AC286" s="68">
        <f t="shared" si="31"/>
        <v>0</v>
      </c>
    </row>
    <row r="287" spans="2:29">
      <c r="B287" t="str">
        <f>ElcO_PASTI!F489</f>
        <v>LU</v>
      </c>
      <c r="C287" t="str">
        <f>ElcO_PASTI!G489</f>
        <v>PASTI</v>
      </c>
      <c r="D287" t="str">
        <f>ElcO_PASTI!H489</f>
        <v>EEPP_PV</v>
      </c>
      <c r="E287" s="78">
        <v>1</v>
      </c>
      <c r="F287" s="68" t="str">
        <f>IFERROR(ElcO_PASTI!I489/1000,"")</f>
        <v/>
      </c>
      <c r="G287" s="68" t="str">
        <f>IFERROR(ElcO_PASTI!J489/1000,"")</f>
        <v/>
      </c>
      <c r="H287" s="68" t="str">
        <f>IFERROR(ElcO_PASTI!K489/1000,"")</f>
        <v/>
      </c>
      <c r="I287" s="68">
        <f>IFERROR(ElcO_PASTI!L489/1000,"")</f>
        <v>5.9999999999999995E-5</v>
      </c>
      <c r="J287" s="68">
        <f>IFERROR(ElcO_PASTI!M489/1000,"")</f>
        <v>2.894E-2</v>
      </c>
      <c r="K287" s="68">
        <f>IFERROR(ElcO_PASTI!N489/1000,"")</f>
        <v>8.7000000000000008E-2</v>
      </c>
      <c r="L287" s="68">
        <f>IFERROR(ElcO_PASTI!O489/1000,"")</f>
        <v>1.0999999999999985E-2</v>
      </c>
      <c r="N287" t="str">
        <f>ElcO_CapBnd!F489</f>
        <v>LU</v>
      </c>
      <c r="O287" t="str">
        <f>ElcO_CapBnd!G489</f>
        <v>CAP_BND</v>
      </c>
      <c r="P287" t="str">
        <f>ElcO_CapBnd!H489</f>
        <v>EEPP_PV</v>
      </c>
      <c r="Q287" s="78" t="s">
        <v>176</v>
      </c>
      <c r="R287" s="68" t="str">
        <f t="shared" si="26"/>
        <v/>
      </c>
      <c r="S287" s="68" t="str">
        <f t="shared" si="27"/>
        <v/>
      </c>
      <c r="T287" s="68" t="str">
        <f t="shared" si="28"/>
        <v/>
      </c>
      <c r="W287" s="68">
        <f>IFERROR(ElcO_CapBnd!I489/1000,"")</f>
        <v>2.9000000000000005E-2</v>
      </c>
      <c r="X287" s="68">
        <f>IFERROR(ElcO_CapBnd!J489/1000,"")</f>
        <v>0.11600000000000001</v>
      </c>
      <c r="Y287" s="68">
        <f>IFERROR(ElcO_CapBnd!K489/1000,"")</f>
        <v>0.12699999999999997</v>
      </c>
      <c r="AA287" s="68">
        <f t="shared" si="29"/>
        <v>0</v>
      </c>
      <c r="AB287" s="68">
        <f t="shared" si="30"/>
        <v>0</v>
      </c>
      <c r="AC287" s="68">
        <f t="shared" si="31"/>
        <v>0</v>
      </c>
    </row>
    <row r="288" spans="2:29">
      <c r="B288" t="str">
        <f>ElcO_PASTI!F490</f>
        <v>LU</v>
      </c>
      <c r="C288" t="str">
        <f>ElcO_PASTI!G490</f>
        <v>PASTI</v>
      </c>
      <c r="D288" t="str">
        <f>ElcO_PASTI!H490</f>
        <v>EEPP_CSP</v>
      </c>
      <c r="E288" s="78">
        <v>1</v>
      </c>
      <c r="F288" s="68" t="str">
        <f>IFERROR(ElcO_PASTI!I490/1000,"")</f>
        <v/>
      </c>
      <c r="G288" s="68" t="str">
        <f>IFERROR(ElcO_PASTI!J490/1000,"")</f>
        <v/>
      </c>
      <c r="H288" s="68" t="str">
        <f>IFERROR(ElcO_PASTI!K490/1000,"")</f>
        <v/>
      </c>
      <c r="I288" s="68" t="str">
        <f>IFERROR(ElcO_PASTI!L490/1000,"")</f>
        <v/>
      </c>
      <c r="J288" s="68" t="str">
        <f>IFERROR(ElcO_PASTI!M490/1000,"")</f>
        <v/>
      </c>
      <c r="K288" s="68" t="str">
        <f>IFERROR(ElcO_PASTI!N490/1000,"")</f>
        <v/>
      </c>
      <c r="L288" s="68" t="str">
        <f>IFERROR(ElcO_PASTI!O490/1000,"")</f>
        <v/>
      </c>
      <c r="N288" t="str">
        <f>ElcO_CapBnd!F490</f>
        <v>LU</v>
      </c>
      <c r="O288" t="str">
        <f>ElcO_CapBnd!G490</f>
        <v>CAP_BND</v>
      </c>
      <c r="P288" t="str">
        <f>ElcO_CapBnd!H490</f>
        <v>EEPP_CSP</v>
      </c>
      <c r="Q288" s="78" t="s">
        <v>176</v>
      </c>
      <c r="R288" s="68" t="str">
        <f t="shared" si="26"/>
        <v/>
      </c>
      <c r="S288" s="68" t="str">
        <f t="shared" si="27"/>
        <v/>
      </c>
      <c r="T288" s="68" t="str">
        <f t="shared" si="28"/>
        <v/>
      </c>
      <c r="W288" s="68">
        <f>IFERROR(ElcO_CapBnd!I490/1000,"")</f>
        <v>0</v>
      </c>
      <c r="X288" s="68">
        <f>IFERROR(ElcO_CapBnd!J490/1000,"")</f>
        <v>0</v>
      </c>
      <c r="Y288" s="68">
        <f>IFERROR(ElcO_CapBnd!K490/1000,"")</f>
        <v>0</v>
      </c>
      <c r="AA288" s="68">
        <f t="shared" si="29"/>
        <v>0</v>
      </c>
      <c r="AB288" s="68">
        <f t="shared" si="30"/>
        <v>0</v>
      </c>
      <c r="AC288" s="68">
        <f t="shared" si="31"/>
        <v>0</v>
      </c>
    </row>
    <row r="289" spans="2:29">
      <c r="B289" t="str">
        <f>ElcO_PASTI!F491</f>
        <v>LU</v>
      </c>
      <c r="C289" t="str">
        <f>ElcO_PASTI!G491</f>
        <v>PASTI</v>
      </c>
      <c r="D289" t="str">
        <f>ElcO_PASTI!H491</f>
        <v>EEPP_geothermal</v>
      </c>
      <c r="E289" s="78">
        <v>1</v>
      </c>
      <c r="F289" s="68" t="str">
        <f>IFERROR(ElcO_PASTI!I491/1000,"")</f>
        <v/>
      </c>
      <c r="G289" s="68" t="str">
        <f>IFERROR(ElcO_PASTI!J491/1000,"")</f>
        <v/>
      </c>
      <c r="H289" s="68" t="str">
        <f>IFERROR(ElcO_PASTI!K491/1000,"")</f>
        <v/>
      </c>
      <c r="I289" s="68" t="str">
        <f>IFERROR(ElcO_PASTI!L491/1000,"")</f>
        <v/>
      </c>
      <c r="J289" s="68" t="str">
        <f>IFERROR(ElcO_PASTI!M491/1000,"")</f>
        <v/>
      </c>
      <c r="K289" s="68" t="str">
        <f>IFERROR(ElcO_PASTI!N491/1000,"")</f>
        <v/>
      </c>
      <c r="L289" s="68" t="str">
        <f>IFERROR(ElcO_PASTI!O491/1000,"")</f>
        <v/>
      </c>
      <c r="N289" t="str">
        <f>ElcO_CapBnd!F491</f>
        <v>LU</v>
      </c>
      <c r="O289" t="str">
        <f>ElcO_CapBnd!G491</f>
        <v>CAP_BND</v>
      </c>
      <c r="P289" t="str">
        <f>ElcO_CapBnd!H491</f>
        <v>EEPP_geothermal</v>
      </c>
      <c r="Q289" s="78" t="s">
        <v>176</v>
      </c>
      <c r="R289" s="68" t="str">
        <f t="shared" si="26"/>
        <v/>
      </c>
      <c r="S289" s="68" t="str">
        <f t="shared" si="27"/>
        <v/>
      </c>
      <c r="T289" s="68" t="str">
        <f t="shared" si="28"/>
        <v/>
      </c>
      <c r="W289" s="68">
        <f>IFERROR(ElcO_CapBnd!I491/1000,"")</f>
        <v>0</v>
      </c>
      <c r="X289" s="68">
        <f>IFERROR(ElcO_CapBnd!J491/1000,"")</f>
        <v>0</v>
      </c>
      <c r="Y289" s="68">
        <f>IFERROR(ElcO_CapBnd!K491/1000,"")</f>
        <v>0</v>
      </c>
      <c r="AA289" s="68">
        <f t="shared" si="29"/>
        <v>0</v>
      </c>
      <c r="AB289" s="68">
        <f t="shared" si="30"/>
        <v>0</v>
      </c>
      <c r="AC289" s="68">
        <f t="shared" si="31"/>
        <v>0</v>
      </c>
    </row>
    <row r="290" spans="2:29">
      <c r="B290" t="str">
        <f>ElcO_PASTI!F492</f>
        <v>LU</v>
      </c>
      <c r="C290" t="str">
        <f>ElcO_PASTI!G492</f>
        <v>PASTI</v>
      </c>
      <c r="D290" t="str">
        <f>ElcO_PASTI!H492</f>
        <v>EEPP_OCE</v>
      </c>
      <c r="E290" s="78">
        <v>1</v>
      </c>
      <c r="F290" s="68" t="str">
        <f>IFERROR(ElcO_PASTI!I492/1000,"")</f>
        <v/>
      </c>
      <c r="G290" s="68" t="str">
        <f>IFERROR(ElcO_PASTI!J492/1000,"")</f>
        <v/>
      </c>
      <c r="H290" s="68" t="str">
        <f>IFERROR(ElcO_PASTI!K492/1000,"")</f>
        <v/>
      </c>
      <c r="I290" s="68" t="str">
        <f>IFERROR(ElcO_PASTI!L492/1000,"")</f>
        <v/>
      </c>
      <c r="J290" s="68" t="str">
        <f>IFERROR(ElcO_PASTI!M492/1000,"")</f>
        <v/>
      </c>
      <c r="K290" s="68" t="str">
        <f>IFERROR(ElcO_PASTI!N492/1000,"")</f>
        <v/>
      </c>
      <c r="L290" s="68" t="str">
        <f>IFERROR(ElcO_PASTI!O492/1000,"")</f>
        <v/>
      </c>
      <c r="N290" t="str">
        <f>ElcO_CapBnd!F492</f>
        <v>LU</v>
      </c>
      <c r="O290" t="str">
        <f>ElcO_CapBnd!G492</f>
        <v>CAP_BND</v>
      </c>
      <c r="P290" t="str">
        <f>ElcO_CapBnd!H492</f>
        <v>EEPP_OCE</v>
      </c>
      <c r="Q290" s="78" t="s">
        <v>176</v>
      </c>
      <c r="R290" s="68" t="str">
        <f t="shared" si="26"/>
        <v/>
      </c>
      <c r="S290" s="68" t="str">
        <f t="shared" si="27"/>
        <v/>
      </c>
      <c r="T290" s="68" t="str">
        <f t="shared" si="28"/>
        <v/>
      </c>
      <c r="W290" s="68">
        <f>IFERROR(ElcO_CapBnd!I492/1000,"")</f>
        <v>0</v>
      </c>
      <c r="X290" s="68">
        <f>IFERROR(ElcO_CapBnd!J492/1000,"")</f>
        <v>0</v>
      </c>
      <c r="Y290" s="68">
        <f>IFERROR(ElcO_CapBnd!K492/1000,"")</f>
        <v>0</v>
      </c>
      <c r="AA290" s="68">
        <f t="shared" si="29"/>
        <v>0</v>
      </c>
      <c r="AB290" s="68">
        <f t="shared" si="30"/>
        <v>0</v>
      </c>
      <c r="AC290" s="68">
        <f t="shared" si="31"/>
        <v>0</v>
      </c>
    </row>
    <row r="291" spans="2:29">
      <c r="B291" t="str">
        <f>ElcO_PASTI!F493</f>
        <v>LV</v>
      </c>
      <c r="C291" t="str">
        <f>ElcO_PASTI!G493</f>
        <v>PASTI</v>
      </c>
      <c r="D291" t="str">
        <f>ElcO_PASTI!H493</f>
        <v>EEPP_coal_CCGT</v>
      </c>
      <c r="E291" s="78">
        <v>1</v>
      </c>
      <c r="F291" s="68" t="str">
        <f>IFERROR(ElcO_PASTI!I493/1000,"")</f>
        <v/>
      </c>
      <c r="G291" s="68" t="str">
        <f>IFERROR(ElcO_PASTI!J493/1000,"")</f>
        <v/>
      </c>
      <c r="H291" s="68" t="str">
        <f>IFERROR(ElcO_PASTI!K493/1000,"")</f>
        <v/>
      </c>
      <c r="I291" s="68" t="str">
        <f>IFERROR(ElcO_PASTI!L493/1000,"")</f>
        <v/>
      </c>
      <c r="J291" s="68" t="str">
        <f>IFERROR(ElcO_PASTI!M493/1000,"")</f>
        <v/>
      </c>
      <c r="K291" s="68" t="str">
        <f>IFERROR(ElcO_PASTI!N493/1000,"")</f>
        <v/>
      </c>
      <c r="L291" s="68" t="str">
        <f>IFERROR(ElcO_PASTI!O493/1000,"")</f>
        <v/>
      </c>
      <c r="N291" t="str">
        <f>ElcO_CapBnd!F493</f>
        <v>LV</v>
      </c>
      <c r="O291" t="str">
        <f>ElcO_CapBnd!G493</f>
        <v>CAP_BND</v>
      </c>
      <c r="P291" t="str">
        <f>ElcO_CapBnd!H493</f>
        <v>EEPP_coal_CCGT</v>
      </c>
      <c r="Q291" s="78" t="s">
        <v>176</v>
      </c>
      <c r="R291" s="68" t="str">
        <f t="shared" si="26"/>
        <v/>
      </c>
      <c r="S291" s="68" t="str">
        <f t="shared" si="27"/>
        <v/>
      </c>
      <c r="T291" s="68" t="str">
        <f t="shared" si="28"/>
        <v/>
      </c>
      <c r="W291" s="68">
        <f>IFERROR(ElcO_CapBnd!I493/1000,"")</f>
        <v>0</v>
      </c>
      <c r="X291" s="68">
        <f>IFERROR(ElcO_CapBnd!J493/1000,"")</f>
        <v>0</v>
      </c>
      <c r="Y291" s="68">
        <f>IFERROR(ElcO_CapBnd!K493/1000,"")</f>
        <v>0</v>
      </c>
      <c r="AA291" s="68">
        <f t="shared" si="29"/>
        <v>0</v>
      </c>
      <c r="AB291" s="68">
        <f t="shared" si="30"/>
        <v>0</v>
      </c>
      <c r="AC291" s="68">
        <f t="shared" si="31"/>
        <v>0</v>
      </c>
    </row>
    <row r="292" spans="2:29">
      <c r="B292" t="str">
        <f>ElcO_PASTI!F494</f>
        <v>LV</v>
      </c>
      <c r="C292" t="str">
        <f>ElcO_PASTI!G494</f>
        <v>PASTI</v>
      </c>
      <c r="D292" t="str">
        <f>ElcO_PASTI!H494</f>
        <v>EEPP_coal_thermal</v>
      </c>
      <c r="E292" s="78">
        <v>1</v>
      </c>
      <c r="F292" s="68" t="str">
        <f>IFERROR(ElcO_PASTI!I494/1000,"")</f>
        <v/>
      </c>
      <c r="G292" s="68" t="str">
        <f>IFERROR(ElcO_PASTI!J494/1000,"")</f>
        <v/>
      </c>
      <c r="H292" s="68" t="str">
        <f>IFERROR(ElcO_PASTI!K494/1000,"")</f>
        <v/>
      </c>
      <c r="I292" s="68" t="str">
        <f>IFERROR(ElcO_PASTI!L494/1000,"")</f>
        <v/>
      </c>
      <c r="J292" s="68" t="str">
        <f>IFERROR(ElcO_PASTI!M494/1000,"")</f>
        <v/>
      </c>
      <c r="K292" s="68" t="str">
        <f>IFERROR(ElcO_PASTI!N494/1000,"")</f>
        <v/>
      </c>
      <c r="L292" s="68" t="str">
        <f>IFERROR(ElcO_PASTI!O494/1000,"")</f>
        <v/>
      </c>
      <c r="N292" t="str">
        <f>ElcO_CapBnd!F494</f>
        <v>LV</v>
      </c>
      <c r="O292" t="str">
        <f>ElcO_CapBnd!G494</f>
        <v>CAP_BND</v>
      </c>
      <c r="P292" t="str">
        <f>ElcO_CapBnd!H494</f>
        <v>EEPP_coal_thermal</v>
      </c>
      <c r="Q292" s="78" t="s">
        <v>176</v>
      </c>
      <c r="R292" s="68" t="str">
        <f t="shared" ref="R292:R355" si="32">IF(AA292&gt;0.01,W292,"")</f>
        <v/>
      </c>
      <c r="S292" s="68" t="str">
        <f t="shared" ref="S292:S355" si="33">IF(AB292&gt;0.01,X292,"")</f>
        <v/>
      </c>
      <c r="T292" s="68" t="str">
        <f t="shared" ref="T292:T355" si="34">IF(AC292&gt;0.01,Y292,"")</f>
        <v/>
      </c>
      <c r="W292" s="68">
        <f>IFERROR(ElcO_CapBnd!I494/1000,"")</f>
        <v>0</v>
      </c>
      <c r="X292" s="68">
        <f>IFERROR(ElcO_CapBnd!J494/1000,"")</f>
        <v>0</v>
      </c>
      <c r="Y292" s="68">
        <f>IFERROR(ElcO_CapBnd!K494/1000,"")</f>
        <v>0</v>
      </c>
      <c r="AA292" s="68">
        <f t="shared" si="29"/>
        <v>0</v>
      </c>
      <c r="AB292" s="68">
        <f t="shared" si="30"/>
        <v>0</v>
      </c>
      <c r="AC292" s="68">
        <f t="shared" si="31"/>
        <v>0</v>
      </c>
    </row>
    <row r="293" spans="2:29">
      <c r="B293" t="str">
        <f>ElcO_PASTI!F498</f>
        <v>LV</v>
      </c>
      <c r="C293" t="str">
        <f>ElcO_PASTI!G498</f>
        <v>PASTI</v>
      </c>
      <c r="D293" t="str">
        <f>ElcO_PASTI!H498</f>
        <v>EEPP_lignite_thermal</v>
      </c>
      <c r="E293" s="78">
        <v>1</v>
      </c>
      <c r="F293" s="68" t="str">
        <f>IFERROR(ElcO_PASTI!I498/1000,"")</f>
        <v/>
      </c>
      <c r="G293" s="68" t="str">
        <f>IFERROR(ElcO_PASTI!J498/1000,"")</f>
        <v/>
      </c>
      <c r="H293" s="68" t="str">
        <f>IFERROR(ElcO_PASTI!K498/1000,"")</f>
        <v/>
      </c>
      <c r="I293" s="68" t="str">
        <f>IFERROR(ElcO_PASTI!L498/1000,"")</f>
        <v/>
      </c>
      <c r="J293" s="68" t="str">
        <f>IFERROR(ElcO_PASTI!M498/1000,"")</f>
        <v/>
      </c>
      <c r="K293" s="68" t="str">
        <f>IFERROR(ElcO_PASTI!N498/1000,"")</f>
        <v/>
      </c>
      <c r="L293" s="68" t="str">
        <f>IFERROR(ElcO_PASTI!O498/1000,"")</f>
        <v/>
      </c>
      <c r="N293" t="str">
        <f>ElcO_CapBnd!F498</f>
        <v>LV</v>
      </c>
      <c r="O293" t="str">
        <f>ElcO_CapBnd!G498</f>
        <v>CAP_BND</v>
      </c>
      <c r="P293" t="str">
        <f>ElcO_CapBnd!H498</f>
        <v>EEPP_lignite_thermal</v>
      </c>
      <c r="Q293" s="78" t="s">
        <v>176</v>
      </c>
      <c r="R293" s="68" t="str">
        <f t="shared" si="32"/>
        <v/>
      </c>
      <c r="S293" s="68" t="str">
        <f t="shared" si="33"/>
        <v/>
      </c>
      <c r="T293" s="68" t="str">
        <f t="shared" si="34"/>
        <v/>
      </c>
      <c r="W293" s="68">
        <f>IFERROR(ElcO_CapBnd!I498/1000,"")</f>
        <v>0</v>
      </c>
      <c r="X293" s="68">
        <f>IFERROR(ElcO_CapBnd!J498/1000,"")</f>
        <v>0</v>
      </c>
      <c r="Y293" s="68">
        <f>IFERROR(ElcO_CapBnd!K498/1000,"")</f>
        <v>0</v>
      </c>
      <c r="AA293" s="68">
        <f t="shared" si="29"/>
        <v>0</v>
      </c>
      <c r="AB293" s="68">
        <f t="shared" si="30"/>
        <v>0</v>
      </c>
      <c r="AC293" s="68">
        <f t="shared" si="31"/>
        <v>0</v>
      </c>
    </row>
    <row r="294" spans="2:29">
      <c r="B294" t="str">
        <f>ElcO_PASTI!F502</f>
        <v>LV</v>
      </c>
      <c r="C294" t="str">
        <f>ElcO_PASTI!G502</f>
        <v>PASTI</v>
      </c>
      <c r="D294" t="str">
        <f>ElcO_PASTI!H502</f>
        <v>EEPP_naturalgas_CCGT</v>
      </c>
      <c r="E294" s="78">
        <v>1</v>
      </c>
      <c r="F294" s="68" t="str">
        <f>IFERROR(ElcO_PASTI!I502/1000,"")</f>
        <v/>
      </c>
      <c r="G294" s="68" t="str">
        <f>IFERROR(ElcO_PASTI!J502/1000,"")</f>
        <v/>
      </c>
      <c r="H294" s="68" t="str">
        <f>IFERROR(ElcO_PASTI!K502/1000,"")</f>
        <v/>
      </c>
      <c r="I294" s="68" t="str">
        <f>IFERROR(ElcO_PASTI!L502/1000,"")</f>
        <v/>
      </c>
      <c r="J294" s="68">
        <f>IFERROR(ElcO_PASTI!M502/1000,"")</f>
        <v>4.8000000000000001E-2</v>
      </c>
      <c r="K294" s="68" t="str">
        <f>IFERROR(ElcO_PASTI!N502/1000,"")</f>
        <v/>
      </c>
      <c r="L294" s="68" t="str">
        <f>IFERROR(ElcO_PASTI!O502/1000,"")</f>
        <v/>
      </c>
      <c r="N294" t="str">
        <f>ElcO_CapBnd!F502</f>
        <v>LV</v>
      </c>
      <c r="O294" t="str">
        <f>ElcO_CapBnd!G502</f>
        <v>CAP_BND</v>
      </c>
      <c r="P294" t="str">
        <f>ElcO_CapBnd!H502</f>
        <v>EEPP_naturalgas_CCGT</v>
      </c>
      <c r="Q294" s="78" t="s">
        <v>176</v>
      </c>
      <c r="R294" s="68" t="str">
        <f t="shared" si="32"/>
        <v/>
      </c>
      <c r="S294" s="68" t="str">
        <f t="shared" si="33"/>
        <v/>
      </c>
      <c r="T294" s="68" t="str">
        <f t="shared" si="34"/>
        <v/>
      </c>
      <c r="W294" s="68">
        <f>IFERROR(ElcO_CapBnd!I502/1000,"")</f>
        <v>4.8000000000000001E-2</v>
      </c>
      <c r="X294" s="68">
        <f>IFERROR(ElcO_CapBnd!J502/1000,"")</f>
        <v>4.8000000000000001E-2</v>
      </c>
      <c r="Y294" s="68">
        <f>IFERROR(ElcO_CapBnd!K502/1000,"")</f>
        <v>4.8000000000000001E-2</v>
      </c>
      <c r="AA294" s="68">
        <f t="shared" si="29"/>
        <v>0</v>
      </c>
      <c r="AB294" s="68">
        <f t="shared" si="30"/>
        <v>0</v>
      </c>
      <c r="AC294" s="68">
        <f t="shared" si="31"/>
        <v>0</v>
      </c>
    </row>
    <row r="295" spans="2:29">
      <c r="B295" t="str">
        <f>ElcO_PASTI!F503</f>
        <v>LV</v>
      </c>
      <c r="C295" t="str">
        <f>ElcO_PASTI!G503</f>
        <v>PASTI</v>
      </c>
      <c r="D295" t="str">
        <f>ElcO_PASTI!H503</f>
        <v>EEPP_naturalgas_OCGT</v>
      </c>
      <c r="E295" s="78">
        <v>1</v>
      </c>
      <c r="F295" s="68" t="str">
        <f>IFERROR(ElcO_PASTI!I503/1000,"")</f>
        <v/>
      </c>
      <c r="G295" s="68" t="str">
        <f>IFERROR(ElcO_PASTI!J503/1000,"")</f>
        <v/>
      </c>
      <c r="H295" s="68" t="str">
        <f>IFERROR(ElcO_PASTI!K503/1000,"")</f>
        <v/>
      </c>
      <c r="I295" s="68" t="str">
        <f>IFERROR(ElcO_PASTI!L503/1000,"")</f>
        <v/>
      </c>
      <c r="J295" s="68" t="str">
        <f>IFERROR(ElcO_PASTI!M503/1000,"")</f>
        <v/>
      </c>
      <c r="K295" s="68" t="str">
        <f>IFERROR(ElcO_PASTI!N503/1000,"")</f>
        <v/>
      </c>
      <c r="L295" s="68" t="str">
        <f>IFERROR(ElcO_PASTI!O503/1000,"")</f>
        <v/>
      </c>
      <c r="N295" t="str">
        <f>ElcO_CapBnd!F503</f>
        <v>LV</v>
      </c>
      <c r="O295" t="str">
        <f>ElcO_CapBnd!G503</f>
        <v>CAP_BND</v>
      </c>
      <c r="P295" t="str">
        <f>ElcO_CapBnd!H503</f>
        <v>EEPP_naturalgas_OCGT</v>
      </c>
      <c r="Q295" s="78" t="s">
        <v>176</v>
      </c>
      <c r="R295" s="68" t="str">
        <f t="shared" si="32"/>
        <v/>
      </c>
      <c r="S295" s="68" t="str">
        <f t="shared" si="33"/>
        <v/>
      </c>
      <c r="T295" s="68" t="str">
        <f t="shared" si="34"/>
        <v/>
      </c>
      <c r="W295" s="68">
        <f>IFERROR(ElcO_CapBnd!I503/1000,"")</f>
        <v>0</v>
      </c>
      <c r="X295" s="68">
        <f>IFERROR(ElcO_CapBnd!J503/1000,"")</f>
        <v>0</v>
      </c>
      <c r="Y295" s="68">
        <f>IFERROR(ElcO_CapBnd!K503/1000,"")</f>
        <v>0</v>
      </c>
      <c r="AA295" s="68">
        <f t="shared" si="29"/>
        <v>0</v>
      </c>
      <c r="AB295" s="68">
        <f t="shared" si="30"/>
        <v>0</v>
      </c>
      <c r="AC295" s="68">
        <f t="shared" si="31"/>
        <v>0</v>
      </c>
    </row>
    <row r="296" spans="2:29">
      <c r="B296" t="str">
        <f>ElcO_PASTI!F504</f>
        <v>LV</v>
      </c>
      <c r="C296" t="str">
        <f>ElcO_PASTI!G504</f>
        <v>PASTI</v>
      </c>
      <c r="D296" t="str">
        <f>ElcO_PASTI!H504</f>
        <v>EEPP_naturalgas_thermal</v>
      </c>
      <c r="E296" s="78">
        <v>1</v>
      </c>
      <c r="F296" s="68" t="str">
        <f>IFERROR(ElcO_PASTI!I504/1000,"")</f>
        <v/>
      </c>
      <c r="G296" s="68" t="str">
        <f>IFERROR(ElcO_PASTI!J504/1000,"")</f>
        <v/>
      </c>
      <c r="H296" s="68" t="str">
        <f>IFERROR(ElcO_PASTI!K504/1000,"")</f>
        <v/>
      </c>
      <c r="I296" s="68" t="str">
        <f>IFERROR(ElcO_PASTI!L504/1000,"")</f>
        <v/>
      </c>
      <c r="J296" s="68" t="str">
        <f>IFERROR(ElcO_PASTI!M504/1000,"")</f>
        <v/>
      </c>
      <c r="K296" s="68" t="str">
        <f>IFERROR(ElcO_PASTI!N504/1000,"")</f>
        <v/>
      </c>
      <c r="L296" s="68" t="str">
        <f>IFERROR(ElcO_PASTI!O504/1000,"")</f>
        <v/>
      </c>
      <c r="N296" t="str">
        <f>ElcO_CapBnd!F504</f>
        <v>LV</v>
      </c>
      <c r="O296" t="str">
        <f>ElcO_CapBnd!G504</f>
        <v>CAP_BND</v>
      </c>
      <c r="P296" t="str">
        <f>ElcO_CapBnd!H504</f>
        <v>EEPP_naturalgas_thermal</v>
      </c>
      <c r="Q296" s="78" t="s">
        <v>176</v>
      </c>
      <c r="R296" s="68" t="str">
        <f t="shared" si="32"/>
        <v/>
      </c>
      <c r="S296" s="68" t="str">
        <f t="shared" si="33"/>
        <v/>
      </c>
      <c r="T296" s="68" t="str">
        <f t="shared" si="34"/>
        <v/>
      </c>
      <c r="W296" s="68">
        <f>IFERROR(ElcO_CapBnd!I504/1000,"")</f>
        <v>0</v>
      </c>
      <c r="X296" s="68">
        <f>IFERROR(ElcO_CapBnd!J504/1000,"")</f>
        <v>0</v>
      </c>
      <c r="Y296" s="68">
        <f>IFERROR(ElcO_CapBnd!K504/1000,"")</f>
        <v>0</v>
      </c>
      <c r="AA296" s="68">
        <f t="shared" si="29"/>
        <v>0</v>
      </c>
      <c r="AB296" s="68">
        <f t="shared" si="30"/>
        <v>0</v>
      </c>
      <c r="AC296" s="68">
        <f t="shared" si="31"/>
        <v>0</v>
      </c>
    </row>
    <row r="297" spans="2:29">
      <c r="B297" t="str">
        <f>ElcO_PASTI!F508</f>
        <v>LV</v>
      </c>
      <c r="C297" t="str">
        <f>ElcO_PASTI!G508</f>
        <v>PASTI</v>
      </c>
      <c r="D297" t="str">
        <f>ElcO_PASTI!H508</f>
        <v>EEPP_LFO_thermal</v>
      </c>
      <c r="E297" s="78">
        <v>1</v>
      </c>
      <c r="F297" s="68">
        <f>IFERROR(ElcO_PASTI!I508/1000,"")</f>
        <v>2.9999999999999997E-4</v>
      </c>
      <c r="G297" s="68">
        <f>IFERROR(ElcO_PASTI!J508/1000,"")</f>
        <v>2.9999999999999997E-4</v>
      </c>
      <c r="H297" s="68">
        <f>IFERROR(ElcO_PASTI!K508/1000,"")</f>
        <v>2.9999999999999997E-4</v>
      </c>
      <c r="I297" s="68">
        <f>IFERROR(ElcO_PASTI!L508/1000,"")</f>
        <v>2.9999999999999997E-4</v>
      </c>
      <c r="J297" s="68" t="str">
        <f>IFERROR(ElcO_PASTI!M508/1000,"")</f>
        <v/>
      </c>
      <c r="K297" s="68" t="str">
        <f>IFERROR(ElcO_PASTI!N508/1000,"")</f>
        <v/>
      </c>
      <c r="L297" s="68" t="str">
        <f>IFERROR(ElcO_PASTI!O508/1000,"")</f>
        <v/>
      </c>
      <c r="N297" t="str">
        <f>ElcO_CapBnd!F508</f>
        <v>LV</v>
      </c>
      <c r="O297" t="str">
        <f>ElcO_CapBnd!G508</f>
        <v>CAP_BND</v>
      </c>
      <c r="P297" t="str">
        <f>ElcO_CapBnd!H508</f>
        <v>EEPP_LFO_thermal</v>
      </c>
      <c r="Q297" s="78" t="s">
        <v>176</v>
      </c>
      <c r="R297" s="68" t="str">
        <f t="shared" si="32"/>
        <v/>
      </c>
      <c r="S297" s="68" t="str">
        <f t="shared" si="33"/>
        <v/>
      </c>
      <c r="T297" s="68" t="str">
        <f t="shared" si="34"/>
        <v/>
      </c>
      <c r="W297" s="68">
        <f>IFERROR(ElcO_CapBnd!I508/1000,"")</f>
        <v>1.1999999999999999E-3</v>
      </c>
      <c r="X297" s="68">
        <f>IFERROR(ElcO_CapBnd!J508/1000,"")</f>
        <v>1.1999999999999999E-3</v>
      </c>
      <c r="Y297" s="68">
        <f>IFERROR(ElcO_CapBnd!K508/1000,"")</f>
        <v>0</v>
      </c>
      <c r="AA297" s="68">
        <f t="shared" si="29"/>
        <v>0</v>
      </c>
      <c r="AB297" s="68">
        <f t="shared" si="30"/>
        <v>0</v>
      </c>
      <c r="AC297" s="68">
        <f t="shared" si="31"/>
        <v>1.1999999999999999E-3</v>
      </c>
    </row>
    <row r="298" spans="2:29">
      <c r="B298" t="str">
        <f>ElcO_PASTI!F509</f>
        <v>LV</v>
      </c>
      <c r="C298" t="str">
        <f>ElcO_PASTI!G509</f>
        <v>PASTI</v>
      </c>
      <c r="D298" t="str">
        <f>ElcO_PASTI!H509</f>
        <v>EEPP_HFO_thermal</v>
      </c>
      <c r="E298" s="78">
        <v>1</v>
      </c>
      <c r="F298" s="68" t="str">
        <f>IFERROR(ElcO_PASTI!I509/1000,"")</f>
        <v/>
      </c>
      <c r="G298" s="68" t="str">
        <f>IFERROR(ElcO_PASTI!J509/1000,"")</f>
        <v/>
      </c>
      <c r="H298" s="68" t="str">
        <f>IFERROR(ElcO_PASTI!K509/1000,"")</f>
        <v/>
      </c>
      <c r="I298" s="68" t="str">
        <f>IFERROR(ElcO_PASTI!L509/1000,"")</f>
        <v/>
      </c>
      <c r="J298" s="68" t="str">
        <f>IFERROR(ElcO_PASTI!M509/1000,"")</f>
        <v/>
      </c>
      <c r="K298" s="68" t="str">
        <f>IFERROR(ElcO_PASTI!N509/1000,"")</f>
        <v/>
      </c>
      <c r="L298" s="68" t="str">
        <f>IFERROR(ElcO_PASTI!O509/1000,"")</f>
        <v/>
      </c>
      <c r="N298" t="str">
        <f>ElcO_CapBnd!F509</f>
        <v>LV</v>
      </c>
      <c r="O298" t="str">
        <f>ElcO_CapBnd!G509</f>
        <v>CAP_BND</v>
      </c>
      <c r="P298" t="str">
        <f>ElcO_CapBnd!H509</f>
        <v>EEPP_HFO_thermal</v>
      </c>
      <c r="Q298" s="78" t="s">
        <v>176</v>
      </c>
      <c r="R298" s="68" t="str">
        <f t="shared" si="32"/>
        <v/>
      </c>
      <c r="S298" s="68" t="str">
        <f t="shared" si="33"/>
        <v/>
      </c>
      <c r="T298" s="68" t="str">
        <f t="shared" si="34"/>
        <v/>
      </c>
      <c r="W298" s="68">
        <f>IFERROR(ElcO_CapBnd!I509/1000,"")</f>
        <v>0</v>
      </c>
      <c r="X298" s="68">
        <f>IFERROR(ElcO_CapBnd!J509/1000,"")</f>
        <v>0</v>
      </c>
      <c r="Y298" s="68">
        <f>IFERROR(ElcO_CapBnd!K509/1000,"")</f>
        <v>0</v>
      </c>
      <c r="AA298" s="68">
        <f t="shared" si="29"/>
        <v>0</v>
      </c>
      <c r="AB298" s="68">
        <f t="shared" si="30"/>
        <v>0</v>
      </c>
      <c r="AC298" s="68">
        <f t="shared" si="31"/>
        <v>0</v>
      </c>
    </row>
    <row r="299" spans="2:29">
      <c r="B299" t="str">
        <f>ElcO_PASTI!F510</f>
        <v>LV</v>
      </c>
      <c r="C299" t="str">
        <f>ElcO_PASTI!G510</f>
        <v>PASTI</v>
      </c>
      <c r="D299" t="str">
        <f>ElcO_PASTI!H510</f>
        <v>EEPP_biomass_CCGT</v>
      </c>
      <c r="E299" s="78">
        <v>1</v>
      </c>
      <c r="F299" s="68" t="str">
        <f>IFERROR(ElcO_PASTI!I510/1000,"")</f>
        <v/>
      </c>
      <c r="G299" s="68" t="str">
        <f>IFERROR(ElcO_PASTI!J510/1000,"")</f>
        <v/>
      </c>
      <c r="H299" s="68" t="str">
        <f>IFERROR(ElcO_PASTI!K510/1000,"")</f>
        <v/>
      </c>
      <c r="I299" s="68" t="str">
        <f>IFERROR(ElcO_PASTI!L510/1000,"")</f>
        <v/>
      </c>
      <c r="J299" s="68" t="str">
        <f>IFERROR(ElcO_PASTI!M510/1000,"")</f>
        <v/>
      </c>
      <c r="K299" s="68" t="str">
        <f>IFERROR(ElcO_PASTI!N510/1000,"")</f>
        <v/>
      </c>
      <c r="L299" s="68" t="str">
        <f>IFERROR(ElcO_PASTI!O510/1000,"")</f>
        <v/>
      </c>
      <c r="N299" t="str">
        <f>ElcO_CapBnd!F510</f>
        <v>LV</v>
      </c>
      <c r="O299" t="str">
        <f>ElcO_CapBnd!G510</f>
        <v>CAP_BND</v>
      </c>
      <c r="P299" t="str">
        <f>ElcO_CapBnd!H510</f>
        <v>EEPP_biomass_CCGT</v>
      </c>
      <c r="Q299" s="78" t="s">
        <v>176</v>
      </c>
      <c r="R299" s="68" t="str">
        <f t="shared" si="32"/>
        <v/>
      </c>
      <c r="S299" s="68" t="str">
        <f t="shared" si="33"/>
        <v/>
      </c>
      <c r="T299" s="68" t="str">
        <f t="shared" si="34"/>
        <v/>
      </c>
      <c r="W299" s="68">
        <f>IFERROR(ElcO_CapBnd!I510/1000,"")</f>
        <v>0</v>
      </c>
      <c r="X299" s="68">
        <f>IFERROR(ElcO_CapBnd!J510/1000,"")</f>
        <v>0</v>
      </c>
      <c r="Y299" s="68">
        <f>IFERROR(ElcO_CapBnd!K510/1000,"")</f>
        <v>0</v>
      </c>
      <c r="AA299" s="68">
        <f t="shared" si="29"/>
        <v>0</v>
      </c>
      <c r="AB299" s="68">
        <f t="shared" si="30"/>
        <v>0</v>
      </c>
      <c r="AC299" s="68">
        <f t="shared" si="31"/>
        <v>0</v>
      </c>
    </row>
    <row r="300" spans="2:29">
      <c r="B300" t="str">
        <f>ElcO_PASTI!F511</f>
        <v>LV</v>
      </c>
      <c r="C300" t="str">
        <f>ElcO_PASTI!G511</f>
        <v>PASTI</v>
      </c>
      <c r="D300" t="str">
        <f>ElcO_PASTI!H511</f>
        <v>EEPP_biomass_thermal</v>
      </c>
      <c r="E300" s="78">
        <v>1</v>
      </c>
      <c r="F300" s="68" t="str">
        <f>IFERROR(ElcO_PASTI!I511/1000,"")</f>
        <v/>
      </c>
      <c r="G300" s="68" t="str">
        <f>IFERROR(ElcO_PASTI!J511/1000,"")</f>
        <v/>
      </c>
      <c r="H300" s="68" t="str">
        <f>IFERROR(ElcO_PASTI!K511/1000,"")</f>
        <v/>
      </c>
      <c r="I300" s="68" t="str">
        <f>IFERROR(ElcO_PASTI!L511/1000,"")</f>
        <v/>
      </c>
      <c r="J300" s="68" t="str">
        <f>IFERROR(ElcO_PASTI!M511/1000,"")</f>
        <v/>
      </c>
      <c r="K300" s="68" t="str">
        <f>IFERROR(ElcO_PASTI!N511/1000,"")</f>
        <v/>
      </c>
      <c r="L300" s="68" t="str">
        <f>IFERROR(ElcO_PASTI!O511/1000,"")</f>
        <v/>
      </c>
      <c r="N300" t="str">
        <f>ElcO_CapBnd!F511</f>
        <v>LV</v>
      </c>
      <c r="O300" t="str">
        <f>ElcO_CapBnd!G511</f>
        <v>CAP_BND</v>
      </c>
      <c r="P300" t="str">
        <f>ElcO_CapBnd!H511</f>
        <v>EEPP_biomass_thermal</v>
      </c>
      <c r="Q300" s="78" t="s">
        <v>176</v>
      </c>
      <c r="R300" s="68" t="str">
        <f t="shared" si="32"/>
        <v/>
      </c>
      <c r="S300" s="68" t="str">
        <f t="shared" si="33"/>
        <v/>
      </c>
      <c r="T300" s="68" t="str">
        <f t="shared" si="34"/>
        <v/>
      </c>
      <c r="W300" s="68">
        <f>IFERROR(ElcO_CapBnd!I511/1000,"")</f>
        <v>0</v>
      </c>
      <c r="X300" s="68">
        <f>IFERROR(ElcO_CapBnd!J511/1000,"")</f>
        <v>0</v>
      </c>
      <c r="Y300" s="68">
        <f>IFERROR(ElcO_CapBnd!K511/1000,"")</f>
        <v>0</v>
      </c>
      <c r="AA300" s="68">
        <f t="shared" si="29"/>
        <v>0</v>
      </c>
      <c r="AB300" s="68">
        <f t="shared" si="30"/>
        <v>0</v>
      </c>
      <c r="AC300" s="68">
        <f t="shared" si="31"/>
        <v>0</v>
      </c>
    </row>
    <row r="301" spans="2:29">
      <c r="B301" t="str">
        <f>ElcO_PASTI!F514</f>
        <v>LV</v>
      </c>
      <c r="C301" t="str">
        <f>ElcO_PASTI!G514</f>
        <v>PASTI</v>
      </c>
      <c r="D301" t="str">
        <f>ElcO_PASTI!H514</f>
        <v>EEPP_windON</v>
      </c>
      <c r="E301" s="78">
        <v>1</v>
      </c>
      <c r="F301" s="68" t="str">
        <f>IFERROR(ElcO_PASTI!I514/1000,"")</f>
        <v/>
      </c>
      <c r="G301" s="68" t="str">
        <f>IFERROR(ElcO_PASTI!J514/1000,"")</f>
        <v/>
      </c>
      <c r="H301" s="68" t="str">
        <f>IFERROR(ElcO_PASTI!K514/1000,"")</f>
        <v/>
      </c>
      <c r="I301" s="68">
        <f>IFERROR(ElcO_PASTI!L514/1000,"")</f>
        <v>2.2000000000000001E-3</v>
      </c>
      <c r="J301" s="68">
        <f>IFERROR(ElcO_PASTI!M514/1000,"")</f>
        <v>2.7800000000000002E-2</v>
      </c>
      <c r="K301" s="68">
        <f>IFERROR(ElcO_PASTI!N514/1000,"")</f>
        <v>3.9E-2</v>
      </c>
      <c r="L301" s="68">
        <f>IFERROR(ElcO_PASTI!O514/1000,"")</f>
        <v>5.0999999999999997E-2</v>
      </c>
      <c r="N301" t="str">
        <f>ElcO_CapBnd!F514</f>
        <v>LV</v>
      </c>
      <c r="O301" t="str">
        <f>ElcO_CapBnd!G514</f>
        <v>CAP_BND</v>
      </c>
      <c r="P301" t="str">
        <f>ElcO_CapBnd!H514</f>
        <v>EEPP_windON</v>
      </c>
      <c r="Q301" s="78" t="s">
        <v>176</v>
      </c>
      <c r="R301" s="68" t="str">
        <f t="shared" si="32"/>
        <v/>
      </c>
      <c r="S301" s="68" t="str">
        <f t="shared" si="33"/>
        <v/>
      </c>
      <c r="T301" s="68" t="str">
        <f t="shared" si="34"/>
        <v/>
      </c>
      <c r="W301" s="68">
        <f>IFERROR(ElcO_CapBnd!I514/1000,"")</f>
        <v>0.03</v>
      </c>
      <c r="X301" s="68">
        <f>IFERROR(ElcO_CapBnd!J514/1000,"")</f>
        <v>6.9000000000000006E-2</v>
      </c>
      <c r="Y301" s="68">
        <f>IFERROR(ElcO_CapBnd!K514/1000,"")</f>
        <v>0.12000000000000001</v>
      </c>
      <c r="AA301" s="68">
        <f t="shared" si="29"/>
        <v>0</v>
      </c>
      <c r="AB301" s="68">
        <f t="shared" si="30"/>
        <v>0</v>
      </c>
      <c r="AC301" s="68">
        <f t="shared" si="31"/>
        <v>0</v>
      </c>
    </row>
    <row r="302" spans="2:29">
      <c r="B302" t="str">
        <f>ElcO_PASTI!F515</f>
        <v>LV</v>
      </c>
      <c r="C302" t="str">
        <f>ElcO_PASTI!G515</f>
        <v>PASTI</v>
      </c>
      <c r="D302" t="str">
        <f>ElcO_PASTI!H515</f>
        <v>EEPP_windOFF</v>
      </c>
      <c r="E302" s="78">
        <v>1</v>
      </c>
      <c r="F302" s="68" t="str">
        <f>IFERROR(ElcO_PASTI!I515/1000,"")</f>
        <v/>
      </c>
      <c r="G302" s="68" t="str">
        <f>IFERROR(ElcO_PASTI!J515/1000,"")</f>
        <v/>
      </c>
      <c r="H302" s="68" t="str">
        <f>IFERROR(ElcO_PASTI!K515/1000,"")</f>
        <v/>
      </c>
      <c r="I302" s="68" t="str">
        <f>IFERROR(ElcO_PASTI!L515/1000,"")</f>
        <v/>
      </c>
      <c r="J302" s="68" t="str">
        <f>IFERROR(ElcO_PASTI!M515/1000,"")</f>
        <v/>
      </c>
      <c r="K302" s="68" t="str">
        <f>IFERROR(ElcO_PASTI!N515/1000,"")</f>
        <v/>
      </c>
      <c r="L302" s="68" t="str">
        <f>IFERROR(ElcO_PASTI!O515/1000,"")</f>
        <v/>
      </c>
      <c r="N302" t="str">
        <f>ElcO_CapBnd!F515</f>
        <v>LV</v>
      </c>
      <c r="O302" t="str">
        <f>ElcO_CapBnd!G515</f>
        <v>CAP_BND</v>
      </c>
      <c r="P302" t="str">
        <f>ElcO_CapBnd!H515</f>
        <v>EEPP_windOFF</v>
      </c>
      <c r="Q302" s="78" t="s">
        <v>176</v>
      </c>
      <c r="R302" s="68" t="str">
        <f t="shared" si="32"/>
        <v/>
      </c>
      <c r="S302" s="68" t="str">
        <f t="shared" si="33"/>
        <v/>
      </c>
      <c r="T302" s="68" t="str">
        <f t="shared" si="34"/>
        <v/>
      </c>
      <c r="W302" s="68">
        <f>IFERROR(ElcO_CapBnd!I515/1000,"")</f>
        <v>0</v>
      </c>
      <c r="X302" s="68">
        <f>IFERROR(ElcO_CapBnd!J515/1000,"")</f>
        <v>0</v>
      </c>
      <c r="Y302" s="68">
        <f>IFERROR(ElcO_CapBnd!K515/1000,"")</f>
        <v>0</v>
      </c>
      <c r="AA302" s="68">
        <f t="shared" si="29"/>
        <v>0</v>
      </c>
      <c r="AB302" s="68">
        <f t="shared" si="30"/>
        <v>0</v>
      </c>
      <c r="AC302" s="68">
        <f t="shared" si="31"/>
        <v>0</v>
      </c>
    </row>
    <row r="303" spans="2:29">
      <c r="B303" t="str">
        <f>ElcO_PASTI!F516</f>
        <v>LV</v>
      </c>
      <c r="C303" t="str">
        <f>ElcO_PASTI!G516</f>
        <v>PASTI</v>
      </c>
      <c r="D303" t="str">
        <f>ElcO_PASTI!H516</f>
        <v>EEPP_PV</v>
      </c>
      <c r="E303" s="78">
        <v>1</v>
      </c>
      <c r="F303" s="68" t="str">
        <f>IFERROR(ElcO_PASTI!I516/1000,"")</f>
        <v/>
      </c>
      <c r="G303" s="68" t="str">
        <f>IFERROR(ElcO_PASTI!J516/1000,"")</f>
        <v/>
      </c>
      <c r="H303" s="68" t="str">
        <f>IFERROR(ElcO_PASTI!K516/1000,"")</f>
        <v/>
      </c>
      <c r="I303" s="68" t="str">
        <f>IFERROR(ElcO_PASTI!L516/1000,"")</f>
        <v/>
      </c>
      <c r="J303" s="68" t="str">
        <f>IFERROR(ElcO_PASTI!M516/1000,"")</f>
        <v/>
      </c>
      <c r="K303" s="68">
        <f>IFERROR(ElcO_PASTI!N516/1000,"")</f>
        <v>1.5E-3</v>
      </c>
      <c r="L303" s="68" t="str">
        <f>IFERROR(ElcO_PASTI!O516/1000,"")</f>
        <v/>
      </c>
      <c r="N303" t="str">
        <f>ElcO_CapBnd!F516</f>
        <v>LV</v>
      </c>
      <c r="O303" t="str">
        <f>ElcO_CapBnd!G516</f>
        <v>CAP_BND</v>
      </c>
      <c r="P303" t="str">
        <f>ElcO_CapBnd!H516</f>
        <v>EEPP_PV</v>
      </c>
      <c r="Q303" s="78" t="s">
        <v>176</v>
      </c>
      <c r="R303" s="68" t="str">
        <f t="shared" si="32"/>
        <v/>
      </c>
      <c r="S303" s="68" t="str">
        <f t="shared" si="33"/>
        <v/>
      </c>
      <c r="T303" s="68" t="str">
        <f t="shared" si="34"/>
        <v/>
      </c>
      <c r="W303" s="68">
        <f>IFERROR(ElcO_CapBnd!I516/1000,"")</f>
        <v>0</v>
      </c>
      <c r="X303" s="68">
        <f>IFERROR(ElcO_CapBnd!J516/1000,"")</f>
        <v>1.5E-3</v>
      </c>
      <c r="Y303" s="68">
        <f>IFERROR(ElcO_CapBnd!K516/1000,"")</f>
        <v>1.5E-3</v>
      </c>
      <c r="AA303" s="68">
        <f t="shared" si="29"/>
        <v>0</v>
      </c>
      <c r="AB303" s="68">
        <f t="shared" si="30"/>
        <v>0</v>
      </c>
      <c r="AC303" s="68">
        <f t="shared" si="31"/>
        <v>0</v>
      </c>
    </row>
    <row r="304" spans="2:29">
      <c r="B304" t="str">
        <f>ElcO_PASTI!F517</f>
        <v>LV</v>
      </c>
      <c r="C304" t="str">
        <f>ElcO_PASTI!G517</f>
        <v>PASTI</v>
      </c>
      <c r="D304" t="str">
        <f>ElcO_PASTI!H517</f>
        <v>EEPP_CSP</v>
      </c>
      <c r="E304" s="78">
        <v>1</v>
      </c>
      <c r="F304" s="68" t="str">
        <f>IFERROR(ElcO_PASTI!I517/1000,"")</f>
        <v/>
      </c>
      <c r="G304" s="68" t="str">
        <f>IFERROR(ElcO_PASTI!J517/1000,"")</f>
        <v/>
      </c>
      <c r="H304" s="68" t="str">
        <f>IFERROR(ElcO_PASTI!K517/1000,"")</f>
        <v/>
      </c>
      <c r="I304" s="68" t="str">
        <f>IFERROR(ElcO_PASTI!L517/1000,"")</f>
        <v/>
      </c>
      <c r="J304" s="68" t="str">
        <f>IFERROR(ElcO_PASTI!M517/1000,"")</f>
        <v/>
      </c>
      <c r="K304" s="68" t="str">
        <f>IFERROR(ElcO_PASTI!N517/1000,"")</f>
        <v/>
      </c>
      <c r="L304" s="68" t="str">
        <f>IFERROR(ElcO_PASTI!O517/1000,"")</f>
        <v/>
      </c>
      <c r="N304" t="str">
        <f>ElcO_CapBnd!F517</f>
        <v>LV</v>
      </c>
      <c r="O304" t="str">
        <f>ElcO_CapBnd!G517</f>
        <v>CAP_BND</v>
      </c>
      <c r="P304" t="str">
        <f>ElcO_CapBnd!H517</f>
        <v>EEPP_CSP</v>
      </c>
      <c r="Q304" s="78" t="s">
        <v>176</v>
      </c>
      <c r="R304" s="68" t="str">
        <f t="shared" si="32"/>
        <v/>
      </c>
      <c r="S304" s="68" t="str">
        <f t="shared" si="33"/>
        <v/>
      </c>
      <c r="T304" s="68" t="str">
        <f t="shared" si="34"/>
        <v/>
      </c>
      <c r="W304" s="68">
        <f>IFERROR(ElcO_CapBnd!I517/1000,"")</f>
        <v>0</v>
      </c>
      <c r="X304" s="68">
        <f>IFERROR(ElcO_CapBnd!J517/1000,"")</f>
        <v>0</v>
      </c>
      <c r="Y304" s="68">
        <f>IFERROR(ElcO_CapBnd!K517/1000,"")</f>
        <v>0</v>
      </c>
      <c r="AA304" s="68">
        <f t="shared" si="29"/>
        <v>0</v>
      </c>
      <c r="AB304" s="68">
        <f t="shared" si="30"/>
        <v>0</v>
      </c>
      <c r="AC304" s="68">
        <f t="shared" si="31"/>
        <v>0</v>
      </c>
    </row>
    <row r="305" spans="2:29">
      <c r="B305" t="str">
        <f>ElcO_PASTI!F518</f>
        <v>LV</v>
      </c>
      <c r="C305" t="str">
        <f>ElcO_PASTI!G518</f>
        <v>PASTI</v>
      </c>
      <c r="D305" t="str">
        <f>ElcO_PASTI!H518</f>
        <v>EEPP_geothermal</v>
      </c>
      <c r="E305" s="78">
        <v>1</v>
      </c>
      <c r="F305" s="68" t="str">
        <f>IFERROR(ElcO_PASTI!I518/1000,"")</f>
        <v/>
      </c>
      <c r="G305" s="68" t="str">
        <f>IFERROR(ElcO_PASTI!J518/1000,"")</f>
        <v/>
      </c>
      <c r="H305" s="68" t="str">
        <f>IFERROR(ElcO_PASTI!K518/1000,"")</f>
        <v/>
      </c>
      <c r="I305" s="68" t="str">
        <f>IFERROR(ElcO_PASTI!L518/1000,"")</f>
        <v/>
      </c>
      <c r="J305" s="68" t="str">
        <f>IFERROR(ElcO_PASTI!M518/1000,"")</f>
        <v/>
      </c>
      <c r="K305" s="68" t="str">
        <f>IFERROR(ElcO_PASTI!N518/1000,"")</f>
        <v/>
      </c>
      <c r="L305" s="68" t="str">
        <f>IFERROR(ElcO_PASTI!O518/1000,"")</f>
        <v/>
      </c>
      <c r="N305" t="str">
        <f>ElcO_CapBnd!F518</f>
        <v>LV</v>
      </c>
      <c r="O305" t="str">
        <f>ElcO_CapBnd!G518</f>
        <v>CAP_BND</v>
      </c>
      <c r="P305" t="str">
        <f>ElcO_CapBnd!H518</f>
        <v>EEPP_geothermal</v>
      </c>
      <c r="Q305" s="78" t="s">
        <v>176</v>
      </c>
      <c r="R305" s="68" t="str">
        <f t="shared" si="32"/>
        <v/>
      </c>
      <c r="S305" s="68" t="str">
        <f t="shared" si="33"/>
        <v/>
      </c>
      <c r="T305" s="68" t="str">
        <f t="shared" si="34"/>
        <v/>
      </c>
      <c r="W305" s="68">
        <f>IFERROR(ElcO_CapBnd!I518/1000,"")</f>
        <v>0</v>
      </c>
      <c r="X305" s="68">
        <f>IFERROR(ElcO_CapBnd!J518/1000,"")</f>
        <v>0</v>
      </c>
      <c r="Y305" s="68">
        <f>IFERROR(ElcO_CapBnd!K518/1000,"")</f>
        <v>0</v>
      </c>
      <c r="AA305" s="68">
        <f t="shared" si="29"/>
        <v>0</v>
      </c>
      <c r="AB305" s="68">
        <f t="shared" si="30"/>
        <v>0</v>
      </c>
      <c r="AC305" s="68">
        <f t="shared" si="31"/>
        <v>0</v>
      </c>
    </row>
    <row r="306" spans="2:29">
      <c r="B306" t="str">
        <f>ElcO_PASTI!F519</f>
        <v>LV</v>
      </c>
      <c r="C306" t="str">
        <f>ElcO_PASTI!G519</f>
        <v>PASTI</v>
      </c>
      <c r="D306" t="str">
        <f>ElcO_PASTI!H519</f>
        <v>EEPP_OCE</v>
      </c>
      <c r="E306" s="78">
        <v>1</v>
      </c>
      <c r="F306" s="68" t="str">
        <f>IFERROR(ElcO_PASTI!I519/1000,"")</f>
        <v/>
      </c>
      <c r="G306" s="68" t="str">
        <f>IFERROR(ElcO_PASTI!J519/1000,"")</f>
        <v/>
      </c>
      <c r="H306" s="68" t="str">
        <f>IFERROR(ElcO_PASTI!K519/1000,"")</f>
        <v/>
      </c>
      <c r="I306" s="68" t="str">
        <f>IFERROR(ElcO_PASTI!L519/1000,"")</f>
        <v/>
      </c>
      <c r="J306" s="68" t="str">
        <f>IFERROR(ElcO_PASTI!M519/1000,"")</f>
        <v/>
      </c>
      <c r="K306" s="68" t="str">
        <f>IFERROR(ElcO_PASTI!N519/1000,"")</f>
        <v/>
      </c>
      <c r="L306" s="68" t="str">
        <f>IFERROR(ElcO_PASTI!O519/1000,"")</f>
        <v/>
      </c>
      <c r="N306" t="str">
        <f>ElcO_CapBnd!F519</f>
        <v>LV</v>
      </c>
      <c r="O306" t="str">
        <f>ElcO_CapBnd!G519</f>
        <v>CAP_BND</v>
      </c>
      <c r="P306" t="str">
        <f>ElcO_CapBnd!H519</f>
        <v>EEPP_OCE</v>
      </c>
      <c r="Q306" s="78" t="s">
        <v>176</v>
      </c>
      <c r="R306" s="68" t="str">
        <f t="shared" si="32"/>
        <v/>
      </c>
      <c r="S306" s="68" t="str">
        <f t="shared" si="33"/>
        <v/>
      </c>
      <c r="T306" s="68" t="str">
        <f t="shared" si="34"/>
        <v/>
      </c>
      <c r="W306" s="68">
        <f>IFERROR(ElcO_CapBnd!I519/1000,"")</f>
        <v>0</v>
      </c>
      <c r="X306" s="68">
        <f>IFERROR(ElcO_CapBnd!J519/1000,"")</f>
        <v>0</v>
      </c>
      <c r="Y306" s="68">
        <f>IFERROR(ElcO_CapBnd!K519/1000,"")</f>
        <v>0</v>
      </c>
      <c r="AA306" s="68">
        <f t="shared" si="29"/>
        <v>0</v>
      </c>
      <c r="AB306" s="68">
        <f t="shared" si="30"/>
        <v>0</v>
      </c>
      <c r="AC306" s="68">
        <f t="shared" si="31"/>
        <v>0</v>
      </c>
    </row>
    <row r="307" spans="2:29">
      <c r="B307" t="str">
        <f>ElcO_PASTI!F520</f>
        <v>MT</v>
      </c>
      <c r="C307" t="str">
        <f>ElcO_PASTI!G520</f>
        <v>PASTI</v>
      </c>
      <c r="D307" t="str">
        <f>ElcO_PASTI!H520</f>
        <v>EEPP_coal_CCGT</v>
      </c>
      <c r="E307" s="78">
        <v>1</v>
      </c>
      <c r="F307" s="68" t="str">
        <f>IFERROR(ElcO_PASTI!I520/1000,"")</f>
        <v/>
      </c>
      <c r="G307" s="68" t="str">
        <f>IFERROR(ElcO_PASTI!J520/1000,"")</f>
        <v/>
      </c>
      <c r="H307" s="68" t="str">
        <f>IFERROR(ElcO_PASTI!K520/1000,"")</f>
        <v/>
      </c>
      <c r="I307" s="68" t="str">
        <f>IFERROR(ElcO_PASTI!L520/1000,"")</f>
        <v/>
      </c>
      <c r="J307" s="68" t="str">
        <f>IFERROR(ElcO_PASTI!M520/1000,"")</f>
        <v/>
      </c>
      <c r="K307" s="68" t="str">
        <f>IFERROR(ElcO_PASTI!N520/1000,"")</f>
        <v/>
      </c>
      <c r="L307" s="68" t="str">
        <f>IFERROR(ElcO_PASTI!O520/1000,"")</f>
        <v/>
      </c>
      <c r="N307" t="str">
        <f>ElcO_CapBnd!F520</f>
        <v>MT</v>
      </c>
      <c r="O307" t="str">
        <f>ElcO_CapBnd!G520</f>
        <v>CAP_BND</v>
      </c>
      <c r="P307" t="str">
        <f>ElcO_CapBnd!H520</f>
        <v>EEPP_coal_CCGT</v>
      </c>
      <c r="Q307" s="78" t="s">
        <v>176</v>
      </c>
      <c r="R307" s="68" t="str">
        <f t="shared" si="32"/>
        <v/>
      </c>
      <c r="S307" s="68" t="str">
        <f t="shared" si="33"/>
        <v/>
      </c>
      <c r="T307" s="68" t="str">
        <f t="shared" si="34"/>
        <v/>
      </c>
      <c r="W307" s="68">
        <f>IFERROR(ElcO_CapBnd!I520/1000,"")</f>
        <v>0</v>
      </c>
      <c r="X307" s="68">
        <f>IFERROR(ElcO_CapBnd!J520/1000,"")</f>
        <v>0</v>
      </c>
      <c r="Y307" s="68">
        <f>IFERROR(ElcO_CapBnd!K520/1000,"")</f>
        <v>0</v>
      </c>
      <c r="AA307" s="68">
        <f t="shared" si="29"/>
        <v>0</v>
      </c>
      <c r="AB307" s="68">
        <f t="shared" si="30"/>
        <v>0</v>
      </c>
      <c r="AC307" s="68">
        <f t="shared" si="31"/>
        <v>0</v>
      </c>
    </row>
    <row r="308" spans="2:29">
      <c r="B308" t="str">
        <f>ElcO_PASTI!F521</f>
        <v>MT</v>
      </c>
      <c r="C308" t="str">
        <f>ElcO_PASTI!G521</f>
        <v>PASTI</v>
      </c>
      <c r="D308" t="str">
        <f>ElcO_PASTI!H521</f>
        <v>EEPP_coal_thermal</v>
      </c>
      <c r="E308" s="78">
        <v>1</v>
      </c>
      <c r="F308" s="68" t="str">
        <f>IFERROR(ElcO_PASTI!I521/1000,"")</f>
        <v/>
      </c>
      <c r="G308" s="68" t="str">
        <f>IFERROR(ElcO_PASTI!J521/1000,"")</f>
        <v/>
      </c>
      <c r="H308" s="68" t="str">
        <f>IFERROR(ElcO_PASTI!K521/1000,"")</f>
        <v/>
      </c>
      <c r="I308" s="68" t="str">
        <f>IFERROR(ElcO_PASTI!L521/1000,"")</f>
        <v/>
      </c>
      <c r="J308" s="68" t="str">
        <f>IFERROR(ElcO_PASTI!M521/1000,"")</f>
        <v/>
      </c>
      <c r="K308" s="68" t="str">
        <f>IFERROR(ElcO_PASTI!N521/1000,"")</f>
        <v/>
      </c>
      <c r="L308" s="68" t="str">
        <f>IFERROR(ElcO_PASTI!O521/1000,"")</f>
        <v/>
      </c>
      <c r="N308" t="str">
        <f>ElcO_CapBnd!F521</f>
        <v>MT</v>
      </c>
      <c r="O308" t="str">
        <f>ElcO_CapBnd!G521</f>
        <v>CAP_BND</v>
      </c>
      <c r="P308" t="str">
        <f>ElcO_CapBnd!H521</f>
        <v>EEPP_coal_thermal</v>
      </c>
      <c r="Q308" s="78" t="s">
        <v>176</v>
      </c>
      <c r="R308" s="68" t="str">
        <f t="shared" si="32"/>
        <v/>
      </c>
      <c r="S308" s="68" t="str">
        <f t="shared" si="33"/>
        <v/>
      </c>
      <c r="T308" s="68" t="str">
        <f t="shared" si="34"/>
        <v/>
      </c>
      <c r="W308" s="68">
        <f>IFERROR(ElcO_CapBnd!I521/1000,"")</f>
        <v>0</v>
      </c>
      <c r="X308" s="68">
        <f>IFERROR(ElcO_CapBnd!J521/1000,"")</f>
        <v>0</v>
      </c>
      <c r="Y308" s="68">
        <f>IFERROR(ElcO_CapBnd!K521/1000,"")</f>
        <v>0</v>
      </c>
      <c r="AA308" s="68">
        <f t="shared" si="29"/>
        <v>0</v>
      </c>
      <c r="AB308" s="68">
        <f t="shared" si="30"/>
        <v>0</v>
      </c>
      <c r="AC308" s="68">
        <f t="shared" si="31"/>
        <v>0</v>
      </c>
    </row>
    <row r="309" spans="2:29">
      <c r="B309" t="str">
        <f>ElcO_PASTI!F525</f>
        <v>MT</v>
      </c>
      <c r="C309" t="str">
        <f>ElcO_PASTI!G525</f>
        <v>PASTI</v>
      </c>
      <c r="D309" t="str">
        <f>ElcO_PASTI!H525</f>
        <v>EEPP_lignite_thermal</v>
      </c>
      <c r="E309" s="78">
        <v>1</v>
      </c>
      <c r="F309" s="68" t="str">
        <f>IFERROR(ElcO_PASTI!I525/1000,"")</f>
        <v/>
      </c>
      <c r="G309" s="68" t="str">
        <f>IFERROR(ElcO_PASTI!J525/1000,"")</f>
        <v/>
      </c>
      <c r="H309" s="68" t="str">
        <f>IFERROR(ElcO_PASTI!K525/1000,"")</f>
        <v/>
      </c>
      <c r="I309" s="68" t="str">
        <f>IFERROR(ElcO_PASTI!L525/1000,"")</f>
        <v/>
      </c>
      <c r="J309" s="68" t="str">
        <f>IFERROR(ElcO_PASTI!M525/1000,"")</f>
        <v/>
      </c>
      <c r="K309" s="68" t="str">
        <f>IFERROR(ElcO_PASTI!N525/1000,"")</f>
        <v/>
      </c>
      <c r="L309" s="68" t="str">
        <f>IFERROR(ElcO_PASTI!O525/1000,"")</f>
        <v/>
      </c>
      <c r="N309" t="str">
        <f>ElcO_CapBnd!F525</f>
        <v>MT</v>
      </c>
      <c r="O309" t="str">
        <f>ElcO_CapBnd!G525</f>
        <v>CAP_BND</v>
      </c>
      <c r="P309" t="str">
        <f>ElcO_CapBnd!H525</f>
        <v>EEPP_lignite_thermal</v>
      </c>
      <c r="Q309" s="78" t="s">
        <v>176</v>
      </c>
      <c r="R309" s="68" t="str">
        <f t="shared" si="32"/>
        <v/>
      </c>
      <c r="S309" s="68" t="str">
        <f t="shared" si="33"/>
        <v/>
      </c>
      <c r="T309" s="68" t="str">
        <f t="shared" si="34"/>
        <v/>
      </c>
      <c r="W309" s="68">
        <f>IFERROR(ElcO_CapBnd!I525/1000,"")</f>
        <v>0</v>
      </c>
      <c r="X309" s="68">
        <f>IFERROR(ElcO_CapBnd!J525/1000,"")</f>
        <v>0</v>
      </c>
      <c r="Y309" s="68">
        <f>IFERROR(ElcO_CapBnd!K525/1000,"")</f>
        <v>0</v>
      </c>
      <c r="AA309" s="68">
        <f t="shared" si="29"/>
        <v>0</v>
      </c>
      <c r="AB309" s="68">
        <f t="shared" si="30"/>
        <v>0</v>
      </c>
      <c r="AC309" s="68">
        <f t="shared" si="31"/>
        <v>0</v>
      </c>
    </row>
    <row r="310" spans="2:29">
      <c r="B310" t="str">
        <f>ElcO_PASTI!F529</f>
        <v>MT</v>
      </c>
      <c r="C310" t="str">
        <f>ElcO_PASTI!G529</f>
        <v>PASTI</v>
      </c>
      <c r="D310" t="str">
        <f>ElcO_PASTI!H529</f>
        <v>EEPP_naturalgas_CCGT</v>
      </c>
      <c r="E310" s="78">
        <v>1</v>
      </c>
      <c r="F310" s="68" t="str">
        <f>IFERROR(ElcO_PASTI!I529/1000,"")</f>
        <v/>
      </c>
      <c r="G310" s="68" t="str">
        <f>IFERROR(ElcO_PASTI!J529/1000,"")</f>
        <v/>
      </c>
      <c r="H310" s="68" t="str">
        <f>IFERROR(ElcO_PASTI!K529/1000,"")</f>
        <v/>
      </c>
      <c r="I310" s="68" t="str">
        <f>IFERROR(ElcO_PASTI!L529/1000,"")</f>
        <v/>
      </c>
      <c r="J310" s="68" t="str">
        <f>IFERROR(ElcO_PASTI!M529/1000,"")</f>
        <v/>
      </c>
      <c r="K310" s="68" t="str">
        <f>IFERROR(ElcO_PASTI!N529/1000,"")</f>
        <v/>
      </c>
      <c r="L310" s="68" t="str">
        <f>IFERROR(ElcO_PASTI!O529/1000,"")</f>
        <v/>
      </c>
      <c r="N310" t="str">
        <f>ElcO_CapBnd!F529</f>
        <v>MT</v>
      </c>
      <c r="O310" t="str">
        <f>ElcO_CapBnd!G529</f>
        <v>CAP_BND</v>
      </c>
      <c r="P310" t="str">
        <f>ElcO_CapBnd!H529</f>
        <v>EEPP_naturalgas_CCGT</v>
      </c>
      <c r="Q310" s="78" t="s">
        <v>176</v>
      </c>
      <c r="R310" s="68" t="str">
        <f t="shared" si="32"/>
        <v/>
      </c>
      <c r="S310" s="68" t="str">
        <f t="shared" si="33"/>
        <v/>
      </c>
      <c r="T310" s="68" t="str">
        <f t="shared" si="34"/>
        <v/>
      </c>
      <c r="W310" s="68">
        <f>IFERROR(ElcO_CapBnd!I529/1000,"")</f>
        <v>0</v>
      </c>
      <c r="X310" s="68">
        <f>IFERROR(ElcO_CapBnd!J529/1000,"")</f>
        <v>0</v>
      </c>
      <c r="Y310" s="68">
        <f>IFERROR(ElcO_CapBnd!K529/1000,"")</f>
        <v>0</v>
      </c>
      <c r="AA310" s="68">
        <f t="shared" si="29"/>
        <v>0</v>
      </c>
      <c r="AB310" s="68">
        <f t="shared" si="30"/>
        <v>0</v>
      </c>
      <c r="AC310" s="68">
        <f t="shared" si="31"/>
        <v>0</v>
      </c>
    </row>
    <row r="311" spans="2:29">
      <c r="B311" t="str">
        <f>ElcO_PASTI!F530</f>
        <v>MT</v>
      </c>
      <c r="C311" t="str">
        <f>ElcO_PASTI!G530</f>
        <v>PASTI</v>
      </c>
      <c r="D311" t="str">
        <f>ElcO_PASTI!H530</f>
        <v>EEPP_naturalgas_OCGT</v>
      </c>
      <c r="E311" s="78">
        <v>1</v>
      </c>
      <c r="F311" s="68" t="str">
        <f>IFERROR(ElcO_PASTI!I530/1000,"")</f>
        <v/>
      </c>
      <c r="G311" s="68" t="str">
        <f>IFERROR(ElcO_PASTI!J530/1000,"")</f>
        <v/>
      </c>
      <c r="H311" s="68" t="str">
        <f>IFERROR(ElcO_PASTI!K530/1000,"")</f>
        <v/>
      </c>
      <c r="I311" s="68" t="str">
        <f>IFERROR(ElcO_PASTI!L530/1000,"")</f>
        <v/>
      </c>
      <c r="J311" s="68" t="str">
        <f>IFERROR(ElcO_PASTI!M530/1000,"")</f>
        <v/>
      </c>
      <c r="K311" s="68" t="str">
        <f>IFERROR(ElcO_PASTI!N530/1000,"")</f>
        <v/>
      </c>
      <c r="L311" s="68">
        <f>IFERROR(ElcO_PASTI!O530/1000,"")</f>
        <v>0.1515</v>
      </c>
      <c r="N311" t="str">
        <f>ElcO_CapBnd!F530</f>
        <v>MT</v>
      </c>
      <c r="O311" t="str">
        <f>ElcO_CapBnd!G530</f>
        <v>CAP_BND</v>
      </c>
      <c r="P311" t="str">
        <f>ElcO_CapBnd!H530</f>
        <v>EEPP_naturalgas_OCGT</v>
      </c>
      <c r="Q311" s="78" t="s">
        <v>176</v>
      </c>
      <c r="R311" s="68" t="str">
        <f t="shared" si="32"/>
        <v/>
      </c>
      <c r="S311" s="68" t="str">
        <f t="shared" si="33"/>
        <v/>
      </c>
      <c r="T311" s="68" t="str">
        <f t="shared" si="34"/>
        <v/>
      </c>
      <c r="W311" s="68">
        <f>IFERROR(ElcO_CapBnd!I530/1000,"")</f>
        <v>0</v>
      </c>
      <c r="X311" s="68">
        <f>IFERROR(ElcO_CapBnd!J530/1000,"")</f>
        <v>0</v>
      </c>
      <c r="Y311" s="68">
        <f>IFERROR(ElcO_CapBnd!K530/1000,"")</f>
        <v>0.1515</v>
      </c>
      <c r="AA311" s="68">
        <f t="shared" si="29"/>
        <v>0</v>
      </c>
      <c r="AB311" s="68">
        <f t="shared" si="30"/>
        <v>0</v>
      </c>
      <c r="AC311" s="68">
        <f t="shared" si="31"/>
        <v>0</v>
      </c>
    </row>
    <row r="312" spans="2:29">
      <c r="B312" t="str">
        <f>ElcO_PASTI!F531</f>
        <v>MT</v>
      </c>
      <c r="C312" t="str">
        <f>ElcO_PASTI!G531</f>
        <v>PASTI</v>
      </c>
      <c r="D312" t="str">
        <f>ElcO_PASTI!H531</f>
        <v>EEPP_naturalgas_thermal</v>
      </c>
      <c r="E312" s="78">
        <v>1</v>
      </c>
      <c r="F312" s="68" t="str">
        <f>IFERROR(ElcO_PASTI!I531/1000,"")</f>
        <v/>
      </c>
      <c r="G312" s="68" t="str">
        <f>IFERROR(ElcO_PASTI!J531/1000,"")</f>
        <v/>
      </c>
      <c r="H312" s="68" t="str">
        <f>IFERROR(ElcO_PASTI!K531/1000,"")</f>
        <v/>
      </c>
      <c r="I312" s="68" t="str">
        <f>IFERROR(ElcO_PASTI!L531/1000,"")</f>
        <v/>
      </c>
      <c r="J312" s="68" t="str">
        <f>IFERROR(ElcO_PASTI!M531/1000,"")</f>
        <v/>
      </c>
      <c r="K312" s="68" t="str">
        <f>IFERROR(ElcO_PASTI!N531/1000,"")</f>
        <v/>
      </c>
      <c r="L312" s="68">
        <f>IFERROR(ElcO_PASTI!O531/1000,"")</f>
        <v>6.6000000000000003E-2</v>
      </c>
      <c r="N312" t="str">
        <f>ElcO_CapBnd!F531</f>
        <v>MT</v>
      </c>
      <c r="O312" t="str">
        <f>ElcO_CapBnd!G531</f>
        <v>CAP_BND</v>
      </c>
      <c r="P312" t="str">
        <f>ElcO_CapBnd!H531</f>
        <v>EEPP_naturalgas_thermal</v>
      </c>
      <c r="Q312" s="78" t="s">
        <v>176</v>
      </c>
      <c r="R312" s="68" t="str">
        <f t="shared" si="32"/>
        <v/>
      </c>
      <c r="S312" s="68" t="str">
        <f t="shared" si="33"/>
        <v/>
      </c>
      <c r="T312" s="68" t="str">
        <f t="shared" si="34"/>
        <v/>
      </c>
      <c r="W312" s="68">
        <f>IFERROR(ElcO_CapBnd!I531/1000,"")</f>
        <v>0</v>
      </c>
      <c r="X312" s="68">
        <f>IFERROR(ElcO_CapBnd!J531/1000,"")</f>
        <v>0</v>
      </c>
      <c r="Y312" s="68">
        <f>IFERROR(ElcO_CapBnd!K531/1000,"")</f>
        <v>6.6000000000000003E-2</v>
      </c>
      <c r="AA312" s="68">
        <f t="shared" si="29"/>
        <v>0</v>
      </c>
      <c r="AB312" s="68">
        <f t="shared" si="30"/>
        <v>0</v>
      </c>
      <c r="AC312" s="68">
        <f t="shared" si="31"/>
        <v>0</v>
      </c>
    </row>
    <row r="313" spans="2:29">
      <c r="B313" t="str">
        <f>ElcO_PASTI!F535</f>
        <v>MT</v>
      </c>
      <c r="C313" t="str">
        <f>ElcO_PASTI!G535</f>
        <v>PASTI</v>
      </c>
      <c r="D313" t="str">
        <f>ElcO_PASTI!H535</f>
        <v>EEPP_LFO_thermal</v>
      </c>
      <c r="E313" s="78">
        <v>1</v>
      </c>
      <c r="F313" s="68">
        <f>IFERROR(ElcO_PASTI!I535/1000,"")</f>
        <v>2.775E-2</v>
      </c>
      <c r="G313" s="68">
        <f>IFERROR(ElcO_PASTI!J535/1000,"")</f>
        <v>2.775E-2</v>
      </c>
      <c r="H313" s="68">
        <f>IFERROR(ElcO_PASTI!K535/1000,"")</f>
        <v>2.775E-2</v>
      </c>
      <c r="I313" s="68">
        <f>IFERROR(ElcO_PASTI!L535/1000,"")</f>
        <v>2.775E-2</v>
      </c>
      <c r="J313" s="68">
        <f>IFERROR(ElcO_PASTI!M535/1000,"")</f>
        <v>0.11</v>
      </c>
      <c r="K313" s="68" t="str">
        <f>IFERROR(ElcO_PASTI!N535/1000,"")</f>
        <v/>
      </c>
      <c r="L313" s="68" t="str">
        <f>IFERROR(ElcO_PASTI!O535/1000,"")</f>
        <v/>
      </c>
      <c r="N313" t="str">
        <f>ElcO_CapBnd!F535</f>
        <v>MT</v>
      </c>
      <c r="O313" t="str">
        <f>ElcO_CapBnd!G535</f>
        <v>CAP_BND</v>
      </c>
      <c r="P313" t="str">
        <f>ElcO_CapBnd!H535</f>
        <v>EEPP_LFO_thermal</v>
      </c>
      <c r="Q313" s="78" t="s">
        <v>176</v>
      </c>
      <c r="R313" s="68" t="str">
        <f t="shared" si="32"/>
        <v/>
      </c>
      <c r="S313" s="68" t="str">
        <f t="shared" si="33"/>
        <v/>
      </c>
      <c r="T313" s="68">
        <f t="shared" si="34"/>
        <v>7.4999999999999997E-2</v>
      </c>
      <c r="W313" s="68">
        <f>IFERROR(ElcO_CapBnd!I535/1000,"")</f>
        <v>0.221</v>
      </c>
      <c r="X313" s="68">
        <f>IFERROR(ElcO_CapBnd!J535/1000,"")</f>
        <v>0.221</v>
      </c>
      <c r="Y313" s="68">
        <f>IFERROR(ElcO_CapBnd!K535/1000,"")</f>
        <v>7.4999999999999997E-2</v>
      </c>
      <c r="AA313" s="68">
        <f t="shared" si="29"/>
        <v>0</v>
      </c>
      <c r="AB313" s="68">
        <f t="shared" si="30"/>
        <v>0</v>
      </c>
      <c r="AC313" s="68">
        <f t="shared" si="31"/>
        <v>0.14600000000000002</v>
      </c>
    </row>
    <row r="314" spans="2:29">
      <c r="B314" t="str">
        <f>ElcO_PASTI!F536</f>
        <v>MT</v>
      </c>
      <c r="C314" t="str">
        <f>ElcO_PASTI!G536</f>
        <v>PASTI</v>
      </c>
      <c r="D314" t="str">
        <f>ElcO_PASTI!H536</f>
        <v>EEPP_HFO_thermal</v>
      </c>
      <c r="E314" s="78">
        <v>1</v>
      </c>
      <c r="F314" s="68">
        <f>IFERROR(ElcO_PASTI!I536/1000,"")</f>
        <v>8.7749999999999995E-2</v>
      </c>
      <c r="G314" s="68">
        <f>IFERROR(ElcO_PASTI!J536/1000,"")</f>
        <v>8.7749999999999995E-2</v>
      </c>
      <c r="H314" s="68">
        <f>IFERROR(ElcO_PASTI!K536/1000,"")</f>
        <v>8.7749999999999995E-2</v>
      </c>
      <c r="I314" s="68">
        <f>IFERROR(ElcO_PASTI!L536/1000,"")</f>
        <v>8.7749999999999995E-2</v>
      </c>
      <c r="J314" s="68" t="str">
        <f>IFERROR(ElcO_PASTI!M536/1000,"")</f>
        <v/>
      </c>
      <c r="K314" s="68">
        <f>IFERROR(ElcO_PASTI!N536/1000,"")</f>
        <v>0.13600000000000001</v>
      </c>
      <c r="L314" s="68" t="str">
        <f>IFERROR(ElcO_PASTI!O536/1000,"")</f>
        <v/>
      </c>
      <c r="N314" t="str">
        <f>ElcO_CapBnd!F536</f>
        <v>MT</v>
      </c>
      <c r="O314" t="str">
        <f>ElcO_CapBnd!G536</f>
        <v>CAP_BND</v>
      </c>
      <c r="P314" t="str">
        <f>ElcO_CapBnd!H536</f>
        <v>EEPP_HFO_thermal</v>
      </c>
      <c r="Q314" s="78" t="s">
        <v>176</v>
      </c>
      <c r="R314" s="68" t="str">
        <f t="shared" si="32"/>
        <v/>
      </c>
      <c r="S314" s="68">
        <f t="shared" si="33"/>
        <v>0.36899999999999999</v>
      </c>
      <c r="T314" s="68">
        <f t="shared" si="34"/>
        <v>0</v>
      </c>
      <c r="W314" s="68">
        <f>IFERROR(ElcO_CapBnd!I536/1000,"")</f>
        <v>0.35099999999999998</v>
      </c>
      <c r="X314" s="68">
        <f>IFERROR(ElcO_CapBnd!J536/1000,"")</f>
        <v>0.36899999999999999</v>
      </c>
      <c r="Y314" s="68">
        <f>IFERROR(ElcO_CapBnd!K536/1000,"")</f>
        <v>0</v>
      </c>
      <c r="AA314" s="68">
        <f t="shared" si="29"/>
        <v>0</v>
      </c>
      <c r="AB314" s="68">
        <f t="shared" si="30"/>
        <v>0.11799999999999999</v>
      </c>
      <c r="AC314" s="68">
        <f t="shared" si="31"/>
        <v>0.48699999999999999</v>
      </c>
    </row>
    <row r="315" spans="2:29">
      <c r="B315" t="str">
        <f>ElcO_PASTI!F537</f>
        <v>MT</v>
      </c>
      <c r="C315" t="str">
        <f>ElcO_PASTI!G537</f>
        <v>PASTI</v>
      </c>
      <c r="D315" t="str">
        <f>ElcO_PASTI!H537</f>
        <v>EEPP_biomass_CCGT</v>
      </c>
      <c r="E315" s="78">
        <v>1</v>
      </c>
      <c r="F315" s="68" t="str">
        <f>IFERROR(ElcO_PASTI!I537/1000,"")</f>
        <v/>
      </c>
      <c r="G315" s="68" t="str">
        <f>IFERROR(ElcO_PASTI!J537/1000,"")</f>
        <v/>
      </c>
      <c r="H315" s="68" t="str">
        <f>IFERROR(ElcO_PASTI!K537/1000,"")</f>
        <v/>
      </c>
      <c r="I315" s="68" t="str">
        <f>IFERROR(ElcO_PASTI!L537/1000,"")</f>
        <v/>
      </c>
      <c r="J315" s="68" t="str">
        <f>IFERROR(ElcO_PASTI!M537/1000,"")</f>
        <v/>
      </c>
      <c r="K315" s="68" t="str">
        <f>IFERROR(ElcO_PASTI!N537/1000,"")</f>
        <v/>
      </c>
      <c r="L315" s="68" t="str">
        <f>IFERROR(ElcO_PASTI!O537/1000,"")</f>
        <v/>
      </c>
      <c r="N315" t="str">
        <f>ElcO_CapBnd!F537</f>
        <v>MT</v>
      </c>
      <c r="O315" t="str">
        <f>ElcO_CapBnd!G537</f>
        <v>CAP_BND</v>
      </c>
      <c r="P315" t="str">
        <f>ElcO_CapBnd!H537</f>
        <v>EEPP_biomass_CCGT</v>
      </c>
      <c r="Q315" s="78" t="s">
        <v>176</v>
      </c>
      <c r="R315" s="68" t="str">
        <f t="shared" si="32"/>
        <v/>
      </c>
      <c r="S315" s="68" t="str">
        <f t="shared" si="33"/>
        <v/>
      </c>
      <c r="T315" s="68" t="str">
        <f t="shared" si="34"/>
        <v/>
      </c>
      <c r="W315" s="68">
        <f>IFERROR(ElcO_CapBnd!I537/1000,"")</f>
        <v>0</v>
      </c>
      <c r="X315" s="68">
        <f>IFERROR(ElcO_CapBnd!J537/1000,"")</f>
        <v>0</v>
      </c>
      <c r="Y315" s="68">
        <f>IFERROR(ElcO_CapBnd!K537/1000,"")</f>
        <v>0</v>
      </c>
      <c r="AA315" s="68">
        <f t="shared" si="29"/>
        <v>0</v>
      </c>
      <c r="AB315" s="68">
        <f t="shared" si="30"/>
        <v>0</v>
      </c>
      <c r="AC315" s="68">
        <f t="shared" si="31"/>
        <v>0</v>
      </c>
    </row>
    <row r="316" spans="2:29">
      <c r="B316" t="str">
        <f>ElcO_PASTI!F538</f>
        <v>MT</v>
      </c>
      <c r="C316" t="str">
        <f>ElcO_PASTI!G538</f>
        <v>PASTI</v>
      </c>
      <c r="D316" t="str">
        <f>ElcO_PASTI!H538</f>
        <v>EEPP_biomass_thermal</v>
      </c>
      <c r="E316" s="78">
        <v>1</v>
      </c>
      <c r="F316" s="68" t="str">
        <f>IFERROR(ElcO_PASTI!I538/1000,"")</f>
        <v/>
      </c>
      <c r="G316" s="68" t="str">
        <f>IFERROR(ElcO_PASTI!J538/1000,"")</f>
        <v/>
      </c>
      <c r="H316" s="68" t="str">
        <f>IFERROR(ElcO_PASTI!K538/1000,"")</f>
        <v/>
      </c>
      <c r="I316" s="68" t="str">
        <f>IFERROR(ElcO_PASTI!L538/1000,"")</f>
        <v/>
      </c>
      <c r="J316" s="68" t="str">
        <f>IFERROR(ElcO_PASTI!M538/1000,"")</f>
        <v/>
      </c>
      <c r="K316" s="68" t="str">
        <f>IFERROR(ElcO_PASTI!N538/1000,"")</f>
        <v/>
      </c>
      <c r="L316" s="68" t="str">
        <f>IFERROR(ElcO_PASTI!O538/1000,"")</f>
        <v/>
      </c>
      <c r="N316" t="str">
        <f>ElcO_CapBnd!F538</f>
        <v>MT</v>
      </c>
      <c r="O316" t="str">
        <f>ElcO_CapBnd!G538</f>
        <v>CAP_BND</v>
      </c>
      <c r="P316" t="str">
        <f>ElcO_CapBnd!H538</f>
        <v>EEPP_biomass_thermal</v>
      </c>
      <c r="Q316" s="78" t="s">
        <v>176</v>
      </c>
      <c r="R316" s="68" t="str">
        <f t="shared" si="32"/>
        <v/>
      </c>
      <c r="S316" s="68" t="str">
        <f t="shared" si="33"/>
        <v/>
      </c>
      <c r="T316" s="68" t="str">
        <f t="shared" si="34"/>
        <v/>
      </c>
      <c r="W316" s="68">
        <f>IFERROR(ElcO_CapBnd!I538/1000,"")</f>
        <v>0</v>
      </c>
      <c r="X316" s="68">
        <f>IFERROR(ElcO_CapBnd!J538/1000,"")</f>
        <v>0</v>
      </c>
      <c r="Y316" s="68">
        <f>IFERROR(ElcO_CapBnd!K538/1000,"")</f>
        <v>0</v>
      </c>
      <c r="AA316" s="68">
        <f t="shared" si="29"/>
        <v>0</v>
      </c>
      <c r="AB316" s="68">
        <f t="shared" si="30"/>
        <v>0</v>
      </c>
      <c r="AC316" s="68">
        <f t="shared" si="31"/>
        <v>0</v>
      </c>
    </row>
    <row r="317" spans="2:29">
      <c r="B317" t="str">
        <f>ElcO_PASTI!F541</f>
        <v>MT</v>
      </c>
      <c r="C317" t="str">
        <f>ElcO_PASTI!G541</f>
        <v>PASTI</v>
      </c>
      <c r="D317" t="str">
        <f>ElcO_PASTI!H541</f>
        <v>EEPP_windON</v>
      </c>
      <c r="E317" s="78">
        <v>1</v>
      </c>
      <c r="F317" s="68" t="str">
        <f>IFERROR(ElcO_PASTI!I541/1000,"")</f>
        <v/>
      </c>
      <c r="G317" s="68" t="str">
        <f>IFERROR(ElcO_PASTI!J541/1000,"")</f>
        <v/>
      </c>
      <c r="H317" s="68" t="str">
        <f>IFERROR(ElcO_PASTI!K541/1000,"")</f>
        <v/>
      </c>
      <c r="I317" s="68" t="str">
        <f>IFERROR(ElcO_PASTI!L541/1000,"")</f>
        <v/>
      </c>
      <c r="J317" s="68" t="str">
        <f>IFERROR(ElcO_PASTI!M541/1000,"")</f>
        <v/>
      </c>
      <c r="K317" s="68" t="str">
        <f>IFERROR(ElcO_PASTI!N541/1000,"")</f>
        <v/>
      </c>
      <c r="L317" s="68" t="str">
        <f>IFERROR(ElcO_PASTI!O541/1000,"")</f>
        <v/>
      </c>
      <c r="N317" t="str">
        <f>ElcO_CapBnd!F541</f>
        <v>MT</v>
      </c>
      <c r="O317" t="str">
        <f>ElcO_CapBnd!G541</f>
        <v>CAP_BND</v>
      </c>
      <c r="P317" t="str">
        <f>ElcO_CapBnd!H541</f>
        <v>EEPP_windON</v>
      </c>
      <c r="Q317" s="78" t="s">
        <v>176</v>
      </c>
      <c r="R317" s="68" t="str">
        <f t="shared" si="32"/>
        <v/>
      </c>
      <c r="S317" s="68" t="str">
        <f t="shared" si="33"/>
        <v/>
      </c>
      <c r="T317" s="68" t="str">
        <f t="shared" si="34"/>
        <v/>
      </c>
      <c r="W317" s="68">
        <f>IFERROR(ElcO_CapBnd!I541/1000,"")</f>
        <v>0</v>
      </c>
      <c r="X317" s="68">
        <f>IFERROR(ElcO_CapBnd!J541/1000,"")</f>
        <v>0</v>
      </c>
      <c r="Y317" s="68">
        <f>IFERROR(ElcO_CapBnd!K541/1000,"")</f>
        <v>0</v>
      </c>
      <c r="AA317" s="68">
        <f t="shared" si="29"/>
        <v>0</v>
      </c>
      <c r="AB317" s="68">
        <f t="shared" si="30"/>
        <v>0</v>
      </c>
      <c r="AC317" s="68">
        <f t="shared" si="31"/>
        <v>0</v>
      </c>
    </row>
    <row r="318" spans="2:29">
      <c r="B318" t="str">
        <f>ElcO_PASTI!F542</f>
        <v>MT</v>
      </c>
      <c r="C318" t="str">
        <f>ElcO_PASTI!G542</f>
        <v>PASTI</v>
      </c>
      <c r="D318" t="str">
        <f>ElcO_PASTI!H542</f>
        <v>EEPP_windOFF</v>
      </c>
      <c r="E318" s="78">
        <v>1</v>
      </c>
      <c r="F318" s="68" t="str">
        <f>IFERROR(ElcO_PASTI!I542/1000,"")</f>
        <v/>
      </c>
      <c r="G318" s="68" t="str">
        <f>IFERROR(ElcO_PASTI!J542/1000,"")</f>
        <v/>
      </c>
      <c r="H318" s="68" t="str">
        <f>IFERROR(ElcO_PASTI!K542/1000,"")</f>
        <v/>
      </c>
      <c r="I318" s="68" t="str">
        <f>IFERROR(ElcO_PASTI!L542/1000,"")</f>
        <v/>
      </c>
      <c r="J318" s="68" t="str">
        <f>IFERROR(ElcO_PASTI!M542/1000,"")</f>
        <v/>
      </c>
      <c r="K318" s="68" t="str">
        <f>IFERROR(ElcO_PASTI!N542/1000,"")</f>
        <v/>
      </c>
      <c r="L318" s="68" t="str">
        <f>IFERROR(ElcO_PASTI!O542/1000,"")</f>
        <v/>
      </c>
      <c r="N318" t="str">
        <f>ElcO_CapBnd!F542</f>
        <v>MT</v>
      </c>
      <c r="O318" t="str">
        <f>ElcO_CapBnd!G542</f>
        <v>CAP_BND</v>
      </c>
      <c r="P318" t="str">
        <f>ElcO_CapBnd!H542</f>
        <v>EEPP_windOFF</v>
      </c>
      <c r="Q318" s="78" t="s">
        <v>176</v>
      </c>
      <c r="R318" s="68" t="str">
        <f t="shared" si="32"/>
        <v/>
      </c>
      <c r="S318" s="68" t="str">
        <f t="shared" si="33"/>
        <v/>
      </c>
      <c r="T318" s="68" t="str">
        <f t="shared" si="34"/>
        <v/>
      </c>
      <c r="W318" s="68">
        <f>IFERROR(ElcO_CapBnd!I542/1000,"")</f>
        <v>0</v>
      </c>
      <c r="X318" s="68">
        <f>IFERROR(ElcO_CapBnd!J542/1000,"")</f>
        <v>0</v>
      </c>
      <c r="Y318" s="68">
        <f>IFERROR(ElcO_CapBnd!K542/1000,"")</f>
        <v>0</v>
      </c>
      <c r="AA318" s="68">
        <f t="shared" si="29"/>
        <v>0</v>
      </c>
      <c r="AB318" s="68">
        <f t="shared" si="30"/>
        <v>0</v>
      </c>
      <c r="AC318" s="68">
        <f t="shared" si="31"/>
        <v>0</v>
      </c>
    </row>
    <row r="319" spans="2:29">
      <c r="B319" t="str">
        <f>ElcO_PASTI!F543</f>
        <v>MT</v>
      </c>
      <c r="C319" t="str">
        <f>ElcO_PASTI!G543</f>
        <v>PASTI</v>
      </c>
      <c r="D319" t="str">
        <f>ElcO_PASTI!H543</f>
        <v>EEPP_PV</v>
      </c>
      <c r="E319" s="78">
        <v>1</v>
      </c>
      <c r="F319" s="68" t="str">
        <f>IFERROR(ElcO_PASTI!I543/1000,"")</f>
        <v/>
      </c>
      <c r="G319" s="68" t="str">
        <f>IFERROR(ElcO_PASTI!J543/1000,"")</f>
        <v/>
      </c>
      <c r="H319" s="68" t="str">
        <f>IFERROR(ElcO_PASTI!K543/1000,"")</f>
        <v/>
      </c>
      <c r="I319" s="68" t="str">
        <f>IFERROR(ElcO_PASTI!L543/1000,"")</f>
        <v/>
      </c>
      <c r="J319" s="68">
        <f>IFERROR(ElcO_PASTI!M543/1000,"")</f>
        <v>7.5071000000000003E-4</v>
      </c>
      <c r="K319" s="68">
        <f>IFERROR(ElcO_PASTI!N543/1000,"")</f>
        <v>7.4012540000000002E-2</v>
      </c>
      <c r="L319" s="68">
        <f>IFERROR(ElcO_PASTI!O543/1000,"")</f>
        <v>3.440352E-2</v>
      </c>
      <c r="N319" t="str">
        <f>ElcO_CapBnd!F543</f>
        <v>MT</v>
      </c>
      <c r="O319" t="str">
        <f>ElcO_CapBnd!G543</f>
        <v>CAP_BND</v>
      </c>
      <c r="P319" t="str">
        <f>ElcO_CapBnd!H543</f>
        <v>EEPP_PV</v>
      </c>
      <c r="Q319" s="78" t="s">
        <v>176</v>
      </c>
      <c r="R319" s="68" t="str">
        <f t="shared" si="32"/>
        <v/>
      </c>
      <c r="S319" s="68" t="str">
        <f t="shared" si="33"/>
        <v/>
      </c>
      <c r="T319" s="68" t="str">
        <f t="shared" si="34"/>
        <v/>
      </c>
      <c r="W319" s="68">
        <f>IFERROR(ElcO_CapBnd!I543/1000,"")</f>
        <v>7.5071000000000003E-4</v>
      </c>
      <c r="X319" s="68">
        <f>IFERROR(ElcO_CapBnd!J543/1000,"")</f>
        <v>7.4763250000000003E-2</v>
      </c>
      <c r="Y319" s="68">
        <f>IFERROR(ElcO_CapBnd!K543/1000,"")</f>
        <v>0.10916677</v>
      </c>
      <c r="AA319" s="68">
        <f t="shared" si="29"/>
        <v>0</v>
      </c>
      <c r="AB319" s="68">
        <f t="shared" si="30"/>
        <v>0</v>
      </c>
      <c r="AC319" s="68">
        <f t="shared" si="31"/>
        <v>0</v>
      </c>
    </row>
    <row r="320" spans="2:29">
      <c r="B320" t="str">
        <f>ElcO_PASTI!F544</f>
        <v>MT</v>
      </c>
      <c r="C320" t="str">
        <f>ElcO_PASTI!G544</f>
        <v>PASTI</v>
      </c>
      <c r="D320" t="str">
        <f>ElcO_PASTI!H544</f>
        <v>EEPP_CSP</v>
      </c>
      <c r="E320" s="78">
        <v>1</v>
      </c>
      <c r="F320" s="68" t="str">
        <f>IFERROR(ElcO_PASTI!I544/1000,"")</f>
        <v/>
      </c>
      <c r="G320" s="68" t="str">
        <f>IFERROR(ElcO_PASTI!J544/1000,"")</f>
        <v/>
      </c>
      <c r="H320" s="68" t="str">
        <f>IFERROR(ElcO_PASTI!K544/1000,"")</f>
        <v/>
      </c>
      <c r="I320" s="68" t="str">
        <f>IFERROR(ElcO_PASTI!L544/1000,"")</f>
        <v/>
      </c>
      <c r="J320" s="68" t="str">
        <f>IFERROR(ElcO_PASTI!M544/1000,"")</f>
        <v/>
      </c>
      <c r="K320" s="68" t="str">
        <f>IFERROR(ElcO_PASTI!N544/1000,"")</f>
        <v/>
      </c>
      <c r="L320" s="68" t="str">
        <f>IFERROR(ElcO_PASTI!O544/1000,"")</f>
        <v/>
      </c>
      <c r="N320" t="str">
        <f>ElcO_CapBnd!F544</f>
        <v>MT</v>
      </c>
      <c r="O320" t="str">
        <f>ElcO_CapBnd!G544</f>
        <v>CAP_BND</v>
      </c>
      <c r="P320" t="str">
        <f>ElcO_CapBnd!H544</f>
        <v>EEPP_CSP</v>
      </c>
      <c r="Q320" s="78" t="s">
        <v>176</v>
      </c>
      <c r="R320" s="68" t="str">
        <f t="shared" si="32"/>
        <v/>
      </c>
      <c r="S320" s="68" t="str">
        <f t="shared" si="33"/>
        <v/>
      </c>
      <c r="T320" s="68" t="str">
        <f t="shared" si="34"/>
        <v/>
      </c>
      <c r="W320" s="68">
        <f>IFERROR(ElcO_CapBnd!I544/1000,"")</f>
        <v>0</v>
      </c>
      <c r="X320" s="68">
        <f>IFERROR(ElcO_CapBnd!J544/1000,"")</f>
        <v>0</v>
      </c>
      <c r="Y320" s="68">
        <f>IFERROR(ElcO_CapBnd!K544/1000,"")</f>
        <v>0</v>
      </c>
      <c r="AA320" s="68">
        <f t="shared" si="29"/>
        <v>0</v>
      </c>
      <c r="AB320" s="68">
        <f t="shared" si="30"/>
        <v>0</v>
      </c>
      <c r="AC320" s="68">
        <f t="shared" si="31"/>
        <v>0</v>
      </c>
    </row>
    <row r="321" spans="2:29">
      <c r="B321" t="str">
        <f>ElcO_PASTI!F545</f>
        <v>MT</v>
      </c>
      <c r="C321" t="str">
        <f>ElcO_PASTI!G545</f>
        <v>PASTI</v>
      </c>
      <c r="D321" t="str">
        <f>ElcO_PASTI!H545</f>
        <v>EEPP_geothermal</v>
      </c>
      <c r="E321" s="78">
        <v>1</v>
      </c>
      <c r="F321" s="68" t="str">
        <f>IFERROR(ElcO_PASTI!I545/1000,"")</f>
        <v/>
      </c>
      <c r="G321" s="68" t="str">
        <f>IFERROR(ElcO_PASTI!J545/1000,"")</f>
        <v/>
      </c>
      <c r="H321" s="68" t="str">
        <f>IFERROR(ElcO_PASTI!K545/1000,"")</f>
        <v/>
      </c>
      <c r="I321" s="68" t="str">
        <f>IFERROR(ElcO_PASTI!L545/1000,"")</f>
        <v/>
      </c>
      <c r="J321" s="68" t="str">
        <f>IFERROR(ElcO_PASTI!M545/1000,"")</f>
        <v/>
      </c>
      <c r="K321" s="68" t="str">
        <f>IFERROR(ElcO_PASTI!N545/1000,"")</f>
        <v/>
      </c>
      <c r="L321" s="68" t="str">
        <f>IFERROR(ElcO_PASTI!O545/1000,"")</f>
        <v/>
      </c>
      <c r="N321" t="str">
        <f>ElcO_CapBnd!F545</f>
        <v>MT</v>
      </c>
      <c r="O321" t="str">
        <f>ElcO_CapBnd!G545</f>
        <v>CAP_BND</v>
      </c>
      <c r="P321" t="str">
        <f>ElcO_CapBnd!H545</f>
        <v>EEPP_geothermal</v>
      </c>
      <c r="Q321" s="78" t="s">
        <v>176</v>
      </c>
      <c r="R321" s="68" t="str">
        <f t="shared" si="32"/>
        <v/>
      </c>
      <c r="S321" s="68" t="str">
        <f t="shared" si="33"/>
        <v/>
      </c>
      <c r="T321" s="68" t="str">
        <f t="shared" si="34"/>
        <v/>
      </c>
      <c r="W321" s="68">
        <f>IFERROR(ElcO_CapBnd!I545/1000,"")</f>
        <v>0</v>
      </c>
      <c r="X321" s="68">
        <f>IFERROR(ElcO_CapBnd!J545/1000,"")</f>
        <v>0</v>
      </c>
      <c r="Y321" s="68">
        <f>IFERROR(ElcO_CapBnd!K545/1000,"")</f>
        <v>0</v>
      </c>
      <c r="AA321" s="68">
        <f t="shared" si="29"/>
        <v>0</v>
      </c>
      <c r="AB321" s="68">
        <f t="shared" si="30"/>
        <v>0</v>
      </c>
      <c r="AC321" s="68">
        <f t="shared" si="31"/>
        <v>0</v>
      </c>
    </row>
    <row r="322" spans="2:29">
      <c r="B322" t="str">
        <f>ElcO_PASTI!F546</f>
        <v>MT</v>
      </c>
      <c r="C322" t="str">
        <f>ElcO_PASTI!G546</f>
        <v>PASTI</v>
      </c>
      <c r="D322" t="str">
        <f>ElcO_PASTI!H546</f>
        <v>EEPP_OCE</v>
      </c>
      <c r="E322" s="78">
        <v>1</v>
      </c>
      <c r="F322" s="68" t="str">
        <f>IFERROR(ElcO_PASTI!I546/1000,"")</f>
        <v/>
      </c>
      <c r="G322" s="68" t="str">
        <f>IFERROR(ElcO_PASTI!J546/1000,"")</f>
        <v/>
      </c>
      <c r="H322" s="68" t="str">
        <f>IFERROR(ElcO_PASTI!K546/1000,"")</f>
        <v/>
      </c>
      <c r="I322" s="68" t="str">
        <f>IFERROR(ElcO_PASTI!L546/1000,"")</f>
        <v/>
      </c>
      <c r="J322" s="68" t="str">
        <f>IFERROR(ElcO_PASTI!M546/1000,"")</f>
        <v/>
      </c>
      <c r="K322" s="68" t="str">
        <f>IFERROR(ElcO_PASTI!N546/1000,"")</f>
        <v/>
      </c>
      <c r="L322" s="68" t="str">
        <f>IFERROR(ElcO_PASTI!O546/1000,"")</f>
        <v/>
      </c>
      <c r="N322" t="str">
        <f>ElcO_CapBnd!F546</f>
        <v>MT</v>
      </c>
      <c r="O322" t="str">
        <f>ElcO_CapBnd!G546</f>
        <v>CAP_BND</v>
      </c>
      <c r="P322" t="str">
        <f>ElcO_CapBnd!H546</f>
        <v>EEPP_OCE</v>
      </c>
      <c r="Q322" s="78" t="s">
        <v>176</v>
      </c>
      <c r="R322" s="68" t="str">
        <f t="shared" si="32"/>
        <v/>
      </c>
      <c r="S322" s="68" t="str">
        <f t="shared" si="33"/>
        <v/>
      </c>
      <c r="T322" s="68" t="str">
        <f t="shared" si="34"/>
        <v/>
      </c>
      <c r="W322" s="68">
        <f>IFERROR(ElcO_CapBnd!I546/1000,"")</f>
        <v>0</v>
      </c>
      <c r="X322" s="68">
        <f>IFERROR(ElcO_CapBnd!J546/1000,"")</f>
        <v>0</v>
      </c>
      <c r="Y322" s="68">
        <f>IFERROR(ElcO_CapBnd!K546/1000,"")</f>
        <v>0</v>
      </c>
      <c r="AA322" s="68">
        <f t="shared" si="29"/>
        <v>0</v>
      </c>
      <c r="AB322" s="68">
        <f t="shared" si="30"/>
        <v>0</v>
      </c>
      <c r="AC322" s="68">
        <f t="shared" si="31"/>
        <v>0</v>
      </c>
    </row>
    <row r="323" spans="2:29">
      <c r="B323" t="str">
        <f>ElcO_PASTI!F547</f>
        <v>NL</v>
      </c>
      <c r="C323" t="str">
        <f>ElcO_PASTI!G547</f>
        <v>PASTI</v>
      </c>
      <c r="D323" t="str">
        <f>ElcO_PASTI!H547</f>
        <v>EEPP_coal_CCGT</v>
      </c>
      <c r="E323" s="78">
        <v>1</v>
      </c>
      <c r="F323" s="68">
        <f>IFERROR(ElcO_PASTI!I547/1000,"")</f>
        <v>6.25E-2</v>
      </c>
      <c r="G323" s="68">
        <f>IFERROR(ElcO_PASTI!J547/1000,"")</f>
        <v>6.25E-2</v>
      </c>
      <c r="H323" s="68">
        <f>IFERROR(ElcO_PASTI!K547/1000,"")</f>
        <v>6.25E-2</v>
      </c>
      <c r="I323" s="68">
        <f>IFERROR(ElcO_PASTI!L547/1000,"")</f>
        <v>6.25E-2</v>
      </c>
      <c r="J323" s="68" t="str">
        <f>IFERROR(ElcO_PASTI!M547/1000,"")</f>
        <v/>
      </c>
      <c r="K323" s="68" t="str">
        <f>IFERROR(ElcO_PASTI!N547/1000,"")</f>
        <v/>
      </c>
      <c r="L323" s="68" t="str">
        <f>IFERROR(ElcO_PASTI!O547/1000,"")</f>
        <v/>
      </c>
      <c r="N323" t="str">
        <f>ElcO_CapBnd!F547</f>
        <v>NL</v>
      </c>
      <c r="O323" t="str">
        <f>ElcO_CapBnd!G547</f>
        <v>CAP_BND</v>
      </c>
      <c r="P323" t="str">
        <f>ElcO_CapBnd!H547</f>
        <v>EEPP_coal_CCGT</v>
      </c>
      <c r="Q323" s="78" t="s">
        <v>176</v>
      </c>
      <c r="R323" s="68" t="str">
        <f t="shared" si="32"/>
        <v/>
      </c>
      <c r="S323" s="68">
        <f t="shared" si="33"/>
        <v>0</v>
      </c>
      <c r="T323" s="68">
        <f t="shared" si="34"/>
        <v>0</v>
      </c>
      <c r="W323" s="68">
        <f>IFERROR(ElcO_CapBnd!I547/1000,"")</f>
        <v>0.25</v>
      </c>
      <c r="X323" s="68">
        <f>IFERROR(ElcO_CapBnd!J547/1000,"")</f>
        <v>0</v>
      </c>
      <c r="Y323" s="68">
        <f>IFERROR(ElcO_CapBnd!K547/1000,"")</f>
        <v>0</v>
      </c>
      <c r="AA323" s="68">
        <f t="shared" ref="AA323:AA386" si="35">SUM(F323:J323)-W323</f>
        <v>0</v>
      </c>
      <c r="AB323" s="68">
        <f t="shared" ref="AB323:AB386" si="36">SUM(F323:K323)-X323</f>
        <v>0.25</v>
      </c>
      <c r="AC323" s="68">
        <f t="shared" ref="AC323:AC386" si="37">SUM(F323:L323)-Y323</f>
        <v>0.25</v>
      </c>
    </row>
    <row r="324" spans="2:29">
      <c r="B324" t="str">
        <f>ElcO_PASTI!F548</f>
        <v>NL</v>
      </c>
      <c r="C324" t="str">
        <f>ElcO_PASTI!G548</f>
        <v>PASTI</v>
      </c>
      <c r="D324" t="str">
        <f>ElcO_PASTI!H548</f>
        <v>EEPP_coal_thermal</v>
      </c>
      <c r="E324" s="78">
        <v>1</v>
      </c>
      <c r="F324" s="68">
        <f>IFERROR(ElcO_PASTI!I548/1000,"")</f>
        <v>0.52600000000000002</v>
      </c>
      <c r="G324" s="68">
        <f>IFERROR(ElcO_PASTI!J548/1000,"")</f>
        <v>0.52600000000000002</v>
      </c>
      <c r="H324" s="68">
        <f>IFERROR(ElcO_PASTI!K548/1000,"")</f>
        <v>0.52600000000000002</v>
      </c>
      <c r="I324" s="68">
        <f>IFERROR(ElcO_PASTI!L548/1000,"")</f>
        <v>0.52600000000000002</v>
      </c>
      <c r="J324" s="68" t="str">
        <f>IFERROR(ElcO_PASTI!M548/1000,"")</f>
        <v/>
      </c>
      <c r="K324" s="68">
        <f>IFERROR(ElcO_PASTI!N548/1000,"")</f>
        <v>1.56</v>
      </c>
      <c r="L324" s="68" t="str">
        <f>IFERROR(ElcO_PASTI!O548/1000,"")</f>
        <v/>
      </c>
      <c r="N324" t="str">
        <f>ElcO_CapBnd!F548</f>
        <v>NL</v>
      </c>
      <c r="O324" t="str">
        <f>ElcO_CapBnd!G548</f>
        <v>CAP_BND</v>
      </c>
      <c r="P324" t="str">
        <f>ElcO_CapBnd!H548</f>
        <v>EEPP_coal_thermal</v>
      </c>
      <c r="Q324" s="78" t="s">
        <v>176</v>
      </c>
      <c r="R324" s="68" t="str">
        <f t="shared" si="32"/>
        <v/>
      </c>
      <c r="S324" s="68">
        <f t="shared" si="33"/>
        <v>3.6360000000000001</v>
      </c>
      <c r="T324" s="68">
        <f t="shared" si="34"/>
        <v>2.19</v>
      </c>
      <c r="W324" s="68">
        <f>IFERROR(ElcO_CapBnd!I548/1000,"")</f>
        <v>2.1040000000000001</v>
      </c>
      <c r="X324" s="68">
        <f>IFERROR(ElcO_CapBnd!J548/1000,"")</f>
        <v>3.6360000000000001</v>
      </c>
      <c r="Y324" s="68">
        <f>IFERROR(ElcO_CapBnd!K548/1000,"")</f>
        <v>2.19</v>
      </c>
      <c r="AA324" s="68">
        <f t="shared" si="35"/>
        <v>0</v>
      </c>
      <c r="AB324" s="68">
        <f t="shared" si="36"/>
        <v>2.8000000000000025E-2</v>
      </c>
      <c r="AC324" s="68">
        <f t="shared" si="37"/>
        <v>1.4740000000000002</v>
      </c>
    </row>
    <row r="325" spans="2:29">
      <c r="B325" t="str">
        <f>ElcO_PASTI!F552</f>
        <v>NL</v>
      </c>
      <c r="C325" t="str">
        <f>ElcO_PASTI!G552</f>
        <v>PASTI</v>
      </c>
      <c r="D325" t="str">
        <f>ElcO_PASTI!H552</f>
        <v>EEPP_lignite_thermal</v>
      </c>
      <c r="E325" s="78">
        <v>1</v>
      </c>
      <c r="F325" s="68" t="str">
        <f>IFERROR(ElcO_PASTI!I552/1000,"")</f>
        <v/>
      </c>
      <c r="G325" s="68" t="str">
        <f>IFERROR(ElcO_PASTI!J552/1000,"")</f>
        <v/>
      </c>
      <c r="H325" s="68" t="str">
        <f>IFERROR(ElcO_PASTI!K552/1000,"")</f>
        <v/>
      </c>
      <c r="I325" s="68" t="str">
        <f>IFERROR(ElcO_PASTI!L552/1000,"")</f>
        <v/>
      </c>
      <c r="J325" s="68" t="str">
        <f>IFERROR(ElcO_PASTI!M552/1000,"")</f>
        <v/>
      </c>
      <c r="K325" s="68" t="str">
        <f>IFERROR(ElcO_PASTI!N552/1000,"")</f>
        <v/>
      </c>
      <c r="L325" s="68" t="str">
        <f>IFERROR(ElcO_PASTI!O552/1000,"")</f>
        <v/>
      </c>
      <c r="N325" t="str">
        <f>ElcO_CapBnd!F552</f>
        <v>NL</v>
      </c>
      <c r="O325" t="str">
        <f>ElcO_CapBnd!G552</f>
        <v>CAP_BND</v>
      </c>
      <c r="P325" t="str">
        <f>ElcO_CapBnd!H552</f>
        <v>EEPP_lignite_thermal</v>
      </c>
      <c r="Q325" s="78" t="s">
        <v>176</v>
      </c>
      <c r="R325" s="68" t="str">
        <f t="shared" si="32"/>
        <v/>
      </c>
      <c r="S325" s="68" t="str">
        <f t="shared" si="33"/>
        <v/>
      </c>
      <c r="T325" s="68" t="str">
        <f t="shared" si="34"/>
        <v/>
      </c>
      <c r="W325" s="68">
        <f>IFERROR(ElcO_CapBnd!I552/1000,"")</f>
        <v>0</v>
      </c>
      <c r="X325" s="68">
        <f>IFERROR(ElcO_CapBnd!J552/1000,"")</f>
        <v>0</v>
      </c>
      <c r="Y325" s="68">
        <f>IFERROR(ElcO_CapBnd!K552/1000,"")</f>
        <v>0</v>
      </c>
      <c r="AA325" s="68">
        <f t="shared" si="35"/>
        <v>0</v>
      </c>
      <c r="AB325" s="68">
        <f t="shared" si="36"/>
        <v>0</v>
      </c>
      <c r="AC325" s="68">
        <f t="shared" si="37"/>
        <v>0</v>
      </c>
    </row>
    <row r="326" spans="2:29">
      <c r="B326" t="str">
        <f>ElcO_PASTI!F556</f>
        <v>NL</v>
      </c>
      <c r="C326" t="str">
        <f>ElcO_PASTI!G556</f>
        <v>PASTI</v>
      </c>
      <c r="D326" t="str">
        <f>ElcO_PASTI!H556</f>
        <v>EEPP_naturalgas_CCGT</v>
      </c>
      <c r="E326" s="78">
        <v>1</v>
      </c>
      <c r="F326" s="68">
        <f>IFERROR(ElcO_PASTI!I556/1000,"")</f>
        <v>0.61327624999999997</v>
      </c>
      <c r="G326" s="68">
        <f>IFERROR(ElcO_PASTI!J556/1000,"")</f>
        <v>0.61327624999999997</v>
      </c>
      <c r="H326" s="68">
        <f>IFERROR(ElcO_PASTI!K556/1000,"")</f>
        <v>0.61327624999999997</v>
      </c>
      <c r="I326" s="68">
        <f>IFERROR(ElcO_PASTI!L556/1000,"")</f>
        <v>0.61327624999999997</v>
      </c>
      <c r="J326" s="68">
        <f>IFERROR(ElcO_PASTI!M556/1000,"")</f>
        <v>2.165</v>
      </c>
      <c r="K326" s="68">
        <f>IFERROR(ElcO_PASTI!N556/1000,"")</f>
        <v>4.7409999999999997</v>
      </c>
      <c r="L326" s="68" t="str">
        <f>IFERROR(ElcO_PASTI!O556/1000,"")</f>
        <v/>
      </c>
      <c r="N326" t="str">
        <f>ElcO_CapBnd!F556</f>
        <v>NL</v>
      </c>
      <c r="O326" t="str">
        <f>ElcO_CapBnd!G556</f>
        <v>CAP_BND</v>
      </c>
      <c r="P326" t="str">
        <f>ElcO_CapBnd!H556</f>
        <v>EEPP_naturalgas_CCGT</v>
      </c>
      <c r="Q326" s="78" t="s">
        <v>176</v>
      </c>
      <c r="R326" s="68">
        <f t="shared" si="32"/>
        <v>4.3528000000000002</v>
      </c>
      <c r="S326" s="68">
        <f t="shared" si="33"/>
        <v>8.2027999999999999</v>
      </c>
      <c r="T326" s="68">
        <f t="shared" si="34"/>
        <v>7.5208000000000004</v>
      </c>
      <c r="W326" s="68">
        <f>IFERROR(ElcO_CapBnd!I556/1000,"")</f>
        <v>4.3528000000000002</v>
      </c>
      <c r="X326" s="68">
        <f>IFERROR(ElcO_CapBnd!J556/1000,"")</f>
        <v>8.2027999999999999</v>
      </c>
      <c r="Y326" s="68">
        <f>IFERROR(ElcO_CapBnd!K556/1000,"")</f>
        <v>7.5208000000000004</v>
      </c>
      <c r="AA326" s="68">
        <f t="shared" si="35"/>
        <v>0.26530499999999968</v>
      </c>
      <c r="AB326" s="68">
        <f t="shared" si="36"/>
        <v>1.1563049999999997</v>
      </c>
      <c r="AC326" s="68">
        <f t="shared" si="37"/>
        <v>1.8383049999999992</v>
      </c>
    </row>
    <row r="327" spans="2:29">
      <c r="B327" t="str">
        <f>ElcO_PASTI!F557</f>
        <v>NL</v>
      </c>
      <c r="C327" t="str">
        <f>ElcO_PASTI!G557</f>
        <v>PASTI</v>
      </c>
      <c r="D327" t="str">
        <f>ElcO_PASTI!H557</f>
        <v>EEPP_naturalgas_OCGT</v>
      </c>
      <c r="E327" s="78">
        <v>1</v>
      </c>
      <c r="F327" s="68">
        <f>IFERROR(ElcO_PASTI!I557/1000,"")</f>
        <v>0.47626249999999998</v>
      </c>
      <c r="G327" s="68">
        <f>IFERROR(ElcO_PASTI!J557/1000,"")</f>
        <v>0.47626249999999998</v>
      </c>
      <c r="H327" s="68">
        <f>IFERROR(ElcO_PASTI!K557/1000,"")</f>
        <v>0.47626249999999998</v>
      </c>
      <c r="I327" s="68">
        <f>IFERROR(ElcO_PASTI!L557/1000,"")</f>
        <v>0.47626249999999998</v>
      </c>
      <c r="J327" s="68">
        <f>IFERROR(ElcO_PASTI!M557/1000,"")</f>
        <v>0.1525</v>
      </c>
      <c r="K327" s="68">
        <f>IFERROR(ElcO_PASTI!N557/1000,"")</f>
        <v>0.16800000000000001</v>
      </c>
      <c r="L327" s="68" t="str">
        <f>IFERROR(ElcO_PASTI!O557/1000,"")</f>
        <v/>
      </c>
      <c r="N327" t="str">
        <f>ElcO_CapBnd!F557</f>
        <v>NL</v>
      </c>
      <c r="O327" t="str">
        <f>ElcO_CapBnd!G557</f>
        <v>CAP_BND</v>
      </c>
      <c r="P327" t="str">
        <f>ElcO_CapBnd!H557</f>
        <v>EEPP_naturalgas_OCGT</v>
      </c>
      <c r="Q327" s="78" t="s">
        <v>176</v>
      </c>
      <c r="R327" s="68">
        <f t="shared" si="32"/>
        <v>1.4802500000000001</v>
      </c>
      <c r="S327" s="68">
        <f t="shared" si="33"/>
        <v>0.68625000000000003</v>
      </c>
      <c r="T327" s="68">
        <f t="shared" si="34"/>
        <v>0.63224999999999998</v>
      </c>
      <c r="W327" s="68">
        <f>IFERROR(ElcO_CapBnd!I557/1000,"")</f>
        <v>1.4802500000000001</v>
      </c>
      <c r="X327" s="68">
        <f>IFERROR(ElcO_CapBnd!J557/1000,"")</f>
        <v>0.68625000000000003</v>
      </c>
      <c r="Y327" s="68">
        <f>IFERROR(ElcO_CapBnd!K557/1000,"")</f>
        <v>0.63224999999999998</v>
      </c>
      <c r="AA327" s="68">
        <f t="shared" si="35"/>
        <v>0.57729999999999992</v>
      </c>
      <c r="AB327" s="68">
        <f t="shared" si="36"/>
        <v>1.5393000000000001</v>
      </c>
      <c r="AC327" s="68">
        <f t="shared" si="37"/>
        <v>1.5933000000000002</v>
      </c>
    </row>
    <row r="328" spans="2:29">
      <c r="B328" t="str">
        <f>ElcO_PASTI!F558</f>
        <v>NL</v>
      </c>
      <c r="C328" t="str">
        <f>ElcO_PASTI!G558</f>
        <v>PASTI</v>
      </c>
      <c r="D328" t="str">
        <f>ElcO_PASTI!H558</f>
        <v>EEPP_naturalgas_thermal</v>
      </c>
      <c r="E328" s="78">
        <v>1</v>
      </c>
      <c r="F328" s="68">
        <f>IFERROR(ElcO_PASTI!I558/1000,"")</f>
        <v>0.77676250000000002</v>
      </c>
      <c r="G328" s="68">
        <f>IFERROR(ElcO_PASTI!J558/1000,"")</f>
        <v>0.77676250000000002</v>
      </c>
      <c r="H328" s="68">
        <f>IFERROR(ElcO_PASTI!K558/1000,"")</f>
        <v>0.77676250000000002</v>
      </c>
      <c r="I328" s="68">
        <f>IFERROR(ElcO_PASTI!L558/1000,"")</f>
        <v>0.77676250000000002</v>
      </c>
      <c r="J328" s="68">
        <f>IFERROR(ElcO_PASTI!M558/1000,"")</f>
        <v>3.6499999999999998E-2</v>
      </c>
      <c r="K328" s="68" t="str">
        <f>IFERROR(ElcO_PASTI!N558/1000,"")</f>
        <v/>
      </c>
      <c r="L328" s="68" t="str">
        <f>IFERROR(ElcO_PASTI!O558/1000,"")</f>
        <v/>
      </c>
      <c r="N328" t="str">
        <f>ElcO_CapBnd!F558</f>
        <v>NL</v>
      </c>
      <c r="O328" t="str">
        <f>ElcO_CapBnd!G558</f>
        <v>CAP_BND</v>
      </c>
      <c r="P328" t="str">
        <f>ElcO_CapBnd!H558</f>
        <v>EEPP_naturalgas_thermal</v>
      </c>
      <c r="Q328" s="78" t="s">
        <v>176</v>
      </c>
      <c r="R328" s="68">
        <f t="shared" si="32"/>
        <v>3.1030500000000001</v>
      </c>
      <c r="S328" s="68">
        <f t="shared" si="33"/>
        <v>0.65005000000000002</v>
      </c>
      <c r="T328" s="68">
        <f t="shared" si="34"/>
        <v>0.65005000000000002</v>
      </c>
      <c r="W328" s="68">
        <f>IFERROR(ElcO_CapBnd!I558/1000,"")</f>
        <v>3.1030500000000001</v>
      </c>
      <c r="X328" s="68">
        <f>IFERROR(ElcO_CapBnd!J558/1000,"")</f>
        <v>0.65005000000000002</v>
      </c>
      <c r="Y328" s="68">
        <f>IFERROR(ElcO_CapBnd!K558/1000,"")</f>
        <v>0.65005000000000002</v>
      </c>
      <c r="AA328" s="68">
        <f t="shared" si="35"/>
        <v>4.0500000000000203E-2</v>
      </c>
      <c r="AB328" s="68">
        <f t="shared" si="36"/>
        <v>2.4935</v>
      </c>
      <c r="AC328" s="68">
        <f t="shared" si="37"/>
        <v>2.4935</v>
      </c>
    </row>
    <row r="329" spans="2:29">
      <c r="B329" t="str">
        <f>ElcO_PASTI!F562</f>
        <v>NL</v>
      </c>
      <c r="C329" t="str">
        <f>ElcO_PASTI!G562</f>
        <v>PASTI</v>
      </c>
      <c r="D329" t="str">
        <f>ElcO_PASTI!H562</f>
        <v>EEPP_LFO_thermal</v>
      </c>
      <c r="E329" s="78">
        <v>1</v>
      </c>
      <c r="F329" s="68" t="str">
        <f>IFERROR(ElcO_PASTI!I562/1000,"")</f>
        <v/>
      </c>
      <c r="G329" s="68" t="str">
        <f>IFERROR(ElcO_PASTI!J562/1000,"")</f>
        <v/>
      </c>
      <c r="H329" s="68" t="str">
        <f>IFERROR(ElcO_PASTI!K562/1000,"")</f>
        <v/>
      </c>
      <c r="I329" s="68" t="str">
        <f>IFERROR(ElcO_PASTI!L562/1000,"")</f>
        <v/>
      </c>
      <c r="J329" s="68" t="str">
        <f>IFERROR(ElcO_PASTI!M562/1000,"")</f>
        <v/>
      </c>
      <c r="K329" s="68" t="str">
        <f>IFERROR(ElcO_PASTI!N562/1000,"")</f>
        <v/>
      </c>
      <c r="L329" s="68" t="str">
        <f>IFERROR(ElcO_PASTI!O562/1000,"")</f>
        <v/>
      </c>
      <c r="N329" t="str">
        <f>ElcO_CapBnd!F562</f>
        <v>NL</v>
      </c>
      <c r="O329" t="str">
        <f>ElcO_CapBnd!G562</f>
        <v>CAP_BND</v>
      </c>
      <c r="P329" t="str">
        <f>ElcO_CapBnd!H562</f>
        <v>EEPP_LFO_thermal</v>
      </c>
      <c r="Q329" s="78" t="s">
        <v>176</v>
      </c>
      <c r="R329" s="68" t="str">
        <f t="shared" si="32"/>
        <v/>
      </c>
      <c r="S329" s="68" t="str">
        <f t="shared" si="33"/>
        <v/>
      </c>
      <c r="T329" s="68" t="str">
        <f t="shared" si="34"/>
        <v/>
      </c>
      <c r="W329" s="68">
        <f>IFERROR(ElcO_CapBnd!I562/1000,"")</f>
        <v>0</v>
      </c>
      <c r="X329" s="68">
        <f>IFERROR(ElcO_CapBnd!J562/1000,"")</f>
        <v>0</v>
      </c>
      <c r="Y329" s="68">
        <f>IFERROR(ElcO_CapBnd!K562/1000,"")</f>
        <v>0</v>
      </c>
      <c r="AA329" s="68">
        <f t="shared" si="35"/>
        <v>0</v>
      </c>
      <c r="AB329" s="68">
        <f t="shared" si="36"/>
        <v>0</v>
      </c>
      <c r="AC329" s="68">
        <f t="shared" si="37"/>
        <v>0</v>
      </c>
    </row>
    <row r="330" spans="2:29">
      <c r="B330" t="str">
        <f>ElcO_PASTI!F563</f>
        <v>NL</v>
      </c>
      <c r="C330" t="str">
        <f>ElcO_PASTI!G563</f>
        <v>PASTI</v>
      </c>
      <c r="D330" t="str">
        <f>ElcO_PASTI!H563</f>
        <v>EEPP_HFO_thermal</v>
      </c>
      <c r="E330" s="78">
        <v>1</v>
      </c>
      <c r="F330" s="68" t="str">
        <f>IFERROR(ElcO_PASTI!I563/1000,"")</f>
        <v/>
      </c>
      <c r="G330" s="68" t="str">
        <f>IFERROR(ElcO_PASTI!J563/1000,"")</f>
        <v/>
      </c>
      <c r="H330" s="68" t="str">
        <f>IFERROR(ElcO_PASTI!K563/1000,"")</f>
        <v/>
      </c>
      <c r="I330" s="68" t="str">
        <f>IFERROR(ElcO_PASTI!L563/1000,"")</f>
        <v/>
      </c>
      <c r="J330" s="68" t="str">
        <f>IFERROR(ElcO_PASTI!M563/1000,"")</f>
        <v/>
      </c>
      <c r="K330" s="68" t="str">
        <f>IFERROR(ElcO_PASTI!N563/1000,"")</f>
        <v/>
      </c>
      <c r="L330" s="68" t="str">
        <f>IFERROR(ElcO_PASTI!O563/1000,"")</f>
        <v/>
      </c>
      <c r="N330" t="str">
        <f>ElcO_CapBnd!F563</f>
        <v>NL</v>
      </c>
      <c r="O330" t="str">
        <f>ElcO_CapBnd!G563</f>
        <v>CAP_BND</v>
      </c>
      <c r="P330" t="str">
        <f>ElcO_CapBnd!H563</f>
        <v>EEPP_HFO_thermal</v>
      </c>
      <c r="Q330" s="78" t="s">
        <v>176</v>
      </c>
      <c r="R330" s="68" t="str">
        <f t="shared" si="32"/>
        <v/>
      </c>
      <c r="S330" s="68" t="str">
        <f t="shared" si="33"/>
        <v/>
      </c>
      <c r="T330" s="68" t="str">
        <f t="shared" si="34"/>
        <v/>
      </c>
      <c r="W330" s="68">
        <f>IFERROR(ElcO_CapBnd!I563/1000,"")</f>
        <v>0</v>
      </c>
      <c r="X330" s="68">
        <f>IFERROR(ElcO_CapBnd!J563/1000,"")</f>
        <v>0</v>
      </c>
      <c r="Y330" s="68">
        <f>IFERROR(ElcO_CapBnd!K563/1000,"")</f>
        <v>0</v>
      </c>
      <c r="AA330" s="68">
        <f t="shared" si="35"/>
        <v>0</v>
      </c>
      <c r="AB330" s="68">
        <f t="shared" si="36"/>
        <v>0</v>
      </c>
      <c r="AC330" s="68">
        <f t="shared" si="37"/>
        <v>0</v>
      </c>
    </row>
    <row r="331" spans="2:29">
      <c r="B331" t="str">
        <f>ElcO_PASTI!F564</f>
        <v>NL</v>
      </c>
      <c r="C331" t="str">
        <f>ElcO_PASTI!G564</f>
        <v>PASTI</v>
      </c>
      <c r="D331" t="str">
        <f>ElcO_PASTI!H564</f>
        <v>EEPP_biomass_CCGT</v>
      </c>
      <c r="E331" s="78">
        <v>1</v>
      </c>
      <c r="F331" s="68" t="str">
        <f>IFERROR(ElcO_PASTI!I564/1000,"")</f>
        <v/>
      </c>
      <c r="G331" s="68" t="str">
        <f>IFERROR(ElcO_PASTI!J564/1000,"")</f>
        <v/>
      </c>
      <c r="H331" s="68" t="str">
        <f>IFERROR(ElcO_PASTI!K564/1000,"")</f>
        <v/>
      </c>
      <c r="I331" s="68" t="str">
        <f>IFERROR(ElcO_PASTI!L564/1000,"")</f>
        <v/>
      </c>
      <c r="J331" s="68" t="str">
        <f>IFERROR(ElcO_PASTI!M564/1000,"")</f>
        <v/>
      </c>
      <c r="K331" s="68" t="str">
        <f>IFERROR(ElcO_PASTI!N564/1000,"")</f>
        <v/>
      </c>
      <c r="L331" s="68" t="str">
        <f>IFERROR(ElcO_PASTI!O564/1000,"")</f>
        <v/>
      </c>
      <c r="N331" t="str">
        <f>ElcO_CapBnd!F564</f>
        <v>NL</v>
      </c>
      <c r="O331" t="str">
        <f>ElcO_CapBnd!G564</f>
        <v>CAP_BND</v>
      </c>
      <c r="P331" t="str">
        <f>ElcO_CapBnd!H564</f>
        <v>EEPP_biomass_CCGT</v>
      </c>
      <c r="Q331" s="78" t="s">
        <v>176</v>
      </c>
      <c r="R331" s="68" t="str">
        <f t="shared" si="32"/>
        <v/>
      </c>
      <c r="S331" s="68" t="str">
        <f t="shared" si="33"/>
        <v/>
      </c>
      <c r="T331" s="68" t="str">
        <f t="shared" si="34"/>
        <v/>
      </c>
      <c r="W331" s="68">
        <f>IFERROR(ElcO_CapBnd!I564/1000,"")</f>
        <v>0</v>
      </c>
      <c r="X331" s="68">
        <f>IFERROR(ElcO_CapBnd!J564/1000,"")</f>
        <v>0</v>
      </c>
      <c r="Y331" s="68">
        <f>IFERROR(ElcO_CapBnd!K564/1000,"")</f>
        <v>0</v>
      </c>
      <c r="AA331" s="68">
        <f t="shared" si="35"/>
        <v>0</v>
      </c>
      <c r="AB331" s="68">
        <f t="shared" si="36"/>
        <v>0</v>
      </c>
      <c r="AC331" s="68">
        <f t="shared" si="37"/>
        <v>0</v>
      </c>
    </row>
    <row r="332" spans="2:29">
      <c r="B332" t="str">
        <f>ElcO_PASTI!F565</f>
        <v>NL</v>
      </c>
      <c r="C332" t="str">
        <f>ElcO_PASTI!G565</f>
        <v>PASTI</v>
      </c>
      <c r="D332" t="str">
        <f>ElcO_PASTI!H565</f>
        <v>EEPP_biomass_thermal</v>
      </c>
      <c r="E332" s="78">
        <v>1</v>
      </c>
      <c r="F332" s="68">
        <f>IFERROR(ElcO_PASTI!I565/1000,"")</f>
        <v>9.2024999999999996E-2</v>
      </c>
      <c r="G332" s="68">
        <f>IFERROR(ElcO_PASTI!J565/1000,"")</f>
        <v>9.2024999999999996E-2</v>
      </c>
      <c r="H332" s="68">
        <f>IFERROR(ElcO_PASTI!K565/1000,"")</f>
        <v>9.2024999999999996E-2</v>
      </c>
      <c r="I332" s="68">
        <f>IFERROR(ElcO_PASTI!L565/1000,"")</f>
        <v>9.2024999999999996E-2</v>
      </c>
      <c r="J332" s="68">
        <f>IFERROR(ElcO_PASTI!M565/1000,"")</f>
        <v>7.0000000000000007E-2</v>
      </c>
      <c r="K332" s="68">
        <f>IFERROR(ElcO_PASTI!N565/1000,"")</f>
        <v>1.85</v>
      </c>
      <c r="L332" s="68" t="str">
        <f>IFERROR(ElcO_PASTI!O565/1000,"")</f>
        <v/>
      </c>
      <c r="N332" t="str">
        <f>ElcO_CapBnd!F565</f>
        <v>NL</v>
      </c>
      <c r="O332" t="str">
        <f>ElcO_CapBnd!G565</f>
        <v>CAP_BND</v>
      </c>
      <c r="P332" t="str">
        <f>ElcO_CapBnd!H565</f>
        <v>EEPP_biomass_thermal</v>
      </c>
      <c r="Q332" s="78" t="s">
        <v>176</v>
      </c>
      <c r="R332" s="68">
        <f t="shared" si="32"/>
        <v>0.3831</v>
      </c>
      <c r="S332" s="68">
        <f t="shared" si="33"/>
        <v>2.2330999999999999</v>
      </c>
      <c r="T332" s="68">
        <f t="shared" si="34"/>
        <v>2.2330999999999999</v>
      </c>
      <c r="W332" s="68">
        <f>IFERROR(ElcO_CapBnd!I565/1000,"")</f>
        <v>0.3831</v>
      </c>
      <c r="X332" s="68">
        <f>IFERROR(ElcO_CapBnd!J565/1000,"")</f>
        <v>2.2330999999999999</v>
      </c>
      <c r="Y332" s="68">
        <f>IFERROR(ElcO_CapBnd!K565/1000,"")</f>
        <v>2.2330999999999999</v>
      </c>
      <c r="AA332" s="68">
        <f t="shared" si="35"/>
        <v>5.4999999999999993E-2</v>
      </c>
      <c r="AB332" s="68">
        <f t="shared" si="36"/>
        <v>5.500000000000016E-2</v>
      </c>
      <c r="AC332" s="68">
        <f t="shared" si="37"/>
        <v>5.500000000000016E-2</v>
      </c>
    </row>
    <row r="333" spans="2:29">
      <c r="B333" t="str">
        <f>ElcO_PASTI!F568</f>
        <v>NL</v>
      </c>
      <c r="C333" t="str">
        <f>ElcO_PASTI!G568</f>
        <v>PASTI</v>
      </c>
      <c r="D333" t="str">
        <f>ElcO_PASTI!H568</f>
        <v>EEPP_windON</v>
      </c>
      <c r="E333" s="78">
        <v>1</v>
      </c>
      <c r="F333" s="68" t="str">
        <f>IFERROR(ElcO_PASTI!I568/1000,"")</f>
        <v/>
      </c>
      <c r="G333" s="68" t="str">
        <f>IFERROR(ElcO_PASTI!J568/1000,"")</f>
        <v/>
      </c>
      <c r="H333" s="68" t="str">
        <f>IFERROR(ElcO_PASTI!K568/1000,"")</f>
        <v/>
      </c>
      <c r="I333" s="68">
        <f>IFERROR(ElcO_PASTI!L568/1000,"")</f>
        <v>0.45882699999999954</v>
      </c>
      <c r="J333" s="68">
        <f>IFERROR(ElcO_PASTI!M568/1000,"")</f>
        <v>1.7035570000000004</v>
      </c>
      <c r="K333" s="68">
        <f>IFERROR(ElcO_PASTI!N568/1000,"")</f>
        <v>1.0466329999999997</v>
      </c>
      <c r="L333" s="68">
        <f>IFERROR(ElcO_PASTI!O568/1000,"")</f>
        <v>1.7430549999999998</v>
      </c>
      <c r="N333" t="str">
        <f>ElcO_CapBnd!F568</f>
        <v>NL</v>
      </c>
      <c r="O333" t="str">
        <f>ElcO_CapBnd!G568</f>
        <v>CAP_BND</v>
      </c>
      <c r="P333" t="str">
        <f>ElcO_CapBnd!H568</f>
        <v>EEPP_windON</v>
      </c>
      <c r="Q333" s="78" t="s">
        <v>176</v>
      </c>
      <c r="R333" s="68">
        <f t="shared" si="32"/>
        <v>2.0089999999999999</v>
      </c>
      <c r="S333" s="68">
        <f t="shared" si="33"/>
        <v>3.0339999999999994</v>
      </c>
      <c r="T333" s="68">
        <f t="shared" si="34"/>
        <v>4.6508400000000005</v>
      </c>
      <c r="W333" s="68">
        <f>IFERROR(ElcO_CapBnd!I568/1000,"")</f>
        <v>2.0089999999999999</v>
      </c>
      <c r="X333" s="68">
        <f>IFERROR(ElcO_CapBnd!J568/1000,"")</f>
        <v>3.0339999999999994</v>
      </c>
      <c r="Y333" s="68">
        <f>IFERROR(ElcO_CapBnd!K568/1000,"")</f>
        <v>4.6508400000000005</v>
      </c>
      <c r="AA333" s="68">
        <f t="shared" si="35"/>
        <v>0.15338399999999996</v>
      </c>
      <c r="AB333" s="68">
        <f t="shared" si="36"/>
        <v>0.17501699999999998</v>
      </c>
      <c r="AC333" s="68">
        <f t="shared" si="37"/>
        <v>0.30123199999999883</v>
      </c>
    </row>
    <row r="334" spans="2:29">
      <c r="B334" t="str">
        <f>ElcO_PASTI!F569</f>
        <v>NL</v>
      </c>
      <c r="C334" t="str">
        <f>ElcO_PASTI!G569</f>
        <v>PASTI</v>
      </c>
      <c r="D334" t="str">
        <f>ElcO_PASTI!H569</f>
        <v>EEPP_windOFF</v>
      </c>
      <c r="E334" s="78">
        <v>1</v>
      </c>
      <c r="F334" s="68" t="str">
        <f>IFERROR(ElcO_PASTI!I569/1000,"")</f>
        <v/>
      </c>
      <c r="G334" s="68" t="str">
        <f>IFERROR(ElcO_PASTI!J569/1000,"")</f>
        <v/>
      </c>
      <c r="H334" s="68" t="str">
        <f>IFERROR(ElcO_PASTI!K569/1000,"")</f>
        <v/>
      </c>
      <c r="I334" s="68">
        <f>IFERROR(ElcO_PASTI!L569/1000,"")</f>
        <v>1.8800000000000001E-2</v>
      </c>
      <c r="J334" s="68">
        <f>IFERROR(ElcO_PASTI!M569/1000,"")</f>
        <v>0.22800000000000001</v>
      </c>
      <c r="K334" s="68">
        <f>IFERROR(ElcO_PASTI!N569/1000,"")</f>
        <v>0.129</v>
      </c>
      <c r="L334" s="68">
        <f>IFERROR(ElcO_PASTI!O569/1000,"")</f>
        <v>2.0510000000000002</v>
      </c>
      <c r="N334" t="str">
        <f>ElcO_CapBnd!F569</f>
        <v>NL</v>
      </c>
      <c r="O334" t="str">
        <f>ElcO_CapBnd!G569</f>
        <v>CAP_BND</v>
      </c>
      <c r="P334" t="str">
        <f>ElcO_CapBnd!H569</f>
        <v>EEPP_windOFF</v>
      </c>
      <c r="Q334" s="78" t="s">
        <v>176</v>
      </c>
      <c r="R334" s="68">
        <f t="shared" si="32"/>
        <v>0.22800000000000001</v>
      </c>
      <c r="S334" s="68">
        <f t="shared" si="33"/>
        <v>0.35699999999999998</v>
      </c>
      <c r="T334" s="68">
        <f t="shared" si="34"/>
        <v>2.4079999999999999</v>
      </c>
      <c r="W334" s="68">
        <f>IFERROR(ElcO_CapBnd!I569/1000,"")</f>
        <v>0.22800000000000001</v>
      </c>
      <c r="X334" s="68">
        <f>IFERROR(ElcO_CapBnd!J569/1000,"")</f>
        <v>0.35699999999999998</v>
      </c>
      <c r="Y334" s="68">
        <f>IFERROR(ElcO_CapBnd!K569/1000,"")</f>
        <v>2.4079999999999999</v>
      </c>
      <c r="AA334" s="68">
        <f t="shared" si="35"/>
        <v>1.8800000000000011E-2</v>
      </c>
      <c r="AB334" s="68">
        <f t="shared" si="36"/>
        <v>1.8800000000000039E-2</v>
      </c>
      <c r="AC334" s="68">
        <f t="shared" si="37"/>
        <v>1.880000000000015E-2</v>
      </c>
    </row>
    <row r="335" spans="2:29">
      <c r="B335" t="str">
        <f>ElcO_PASTI!F570</f>
        <v>NL</v>
      </c>
      <c r="C335" t="str">
        <f>ElcO_PASTI!G570</f>
        <v>PASTI</v>
      </c>
      <c r="D335" t="str">
        <f>ElcO_PASTI!H570</f>
        <v>EEPP_PV</v>
      </c>
      <c r="E335" s="78">
        <v>1</v>
      </c>
      <c r="F335" s="68" t="str">
        <f>IFERROR(ElcO_PASTI!I570/1000,"")</f>
        <v/>
      </c>
      <c r="G335" s="68" t="str">
        <f>IFERROR(ElcO_PASTI!J570/1000,"")</f>
        <v/>
      </c>
      <c r="H335" s="68" t="str">
        <f>IFERROR(ElcO_PASTI!K570/1000,"")</f>
        <v/>
      </c>
      <c r="I335" s="68">
        <f>IFERROR(ElcO_PASTI!L570/1000,"")</f>
        <v>1.2999999999999999E-2</v>
      </c>
      <c r="J335" s="68">
        <f>IFERROR(ElcO_PASTI!M570/1000,"")</f>
        <v>7.6999999999999999E-2</v>
      </c>
      <c r="K335" s="68">
        <f>IFERROR(ElcO_PASTI!N570/1000,"")</f>
        <v>1.425</v>
      </c>
      <c r="L335" s="68">
        <f>Y335-SUM(I335:K335)</f>
        <v>2.4219999999999997</v>
      </c>
      <c r="N335" t="str">
        <f>ElcO_CapBnd!F570</f>
        <v>NL</v>
      </c>
      <c r="O335" t="str">
        <f>ElcO_CapBnd!G570</f>
        <v>CAP_BND</v>
      </c>
      <c r="P335" t="str">
        <f>ElcO_CapBnd!H570</f>
        <v>EEPP_PV</v>
      </c>
      <c r="Q335" s="78" t="s">
        <v>176</v>
      </c>
      <c r="R335" s="68" t="str">
        <f t="shared" si="32"/>
        <v/>
      </c>
      <c r="S335" s="68" t="str">
        <f t="shared" si="33"/>
        <v/>
      </c>
      <c r="T335" s="68" t="str">
        <f>IF(AC335&gt;0.01,Y335,"")</f>
        <v/>
      </c>
      <c r="W335" s="68">
        <f>IFERROR(ElcO_CapBnd!I570/1000,"")</f>
        <v>0.09</v>
      </c>
      <c r="X335" s="68">
        <f>IFERROR(ElcO_CapBnd!J570/1000,"")</f>
        <v>1.5149999999999999</v>
      </c>
      <c r="Y335" s="68">
        <f>VLOOKUP(N335,'ENTSO-E Stat Factsheet 2018'!$B$2:$Z$37,22,FALSE)/1000</f>
        <v>3.9369999999999998</v>
      </c>
      <c r="AA335" s="68">
        <f t="shared" si="35"/>
        <v>0</v>
      </c>
      <c r="AB335" s="68">
        <f t="shared" si="36"/>
        <v>0</v>
      </c>
      <c r="AC335" s="68">
        <f t="shared" si="37"/>
        <v>0</v>
      </c>
    </row>
    <row r="336" spans="2:29">
      <c r="B336" t="str">
        <f>ElcO_PASTI!F571</f>
        <v>NL</v>
      </c>
      <c r="C336" t="str">
        <f>ElcO_PASTI!G571</f>
        <v>PASTI</v>
      </c>
      <c r="D336" t="str">
        <f>ElcO_PASTI!H571</f>
        <v>EEPP_CSP</v>
      </c>
      <c r="E336" s="78">
        <v>1</v>
      </c>
      <c r="F336" s="68" t="str">
        <f>IFERROR(ElcO_PASTI!I571/1000,"")</f>
        <v/>
      </c>
      <c r="G336" s="68" t="str">
        <f>IFERROR(ElcO_PASTI!J571/1000,"")</f>
        <v/>
      </c>
      <c r="H336" s="68" t="str">
        <f>IFERROR(ElcO_PASTI!K571/1000,"")</f>
        <v/>
      </c>
      <c r="I336" s="68" t="str">
        <f>IFERROR(ElcO_PASTI!L571/1000,"")</f>
        <v/>
      </c>
      <c r="J336" s="68" t="str">
        <f>IFERROR(ElcO_PASTI!M571/1000,"")</f>
        <v/>
      </c>
      <c r="K336" s="68" t="str">
        <f>IFERROR(ElcO_PASTI!N571/1000,"")</f>
        <v/>
      </c>
      <c r="L336" s="68" t="str">
        <f>IFERROR(ElcO_PASTI!O571/1000,"")</f>
        <v/>
      </c>
      <c r="N336" t="str">
        <f>ElcO_CapBnd!F571</f>
        <v>NL</v>
      </c>
      <c r="O336" t="str">
        <f>ElcO_CapBnd!G571</f>
        <v>CAP_BND</v>
      </c>
      <c r="P336" t="str">
        <f>ElcO_CapBnd!H571</f>
        <v>EEPP_CSP</v>
      </c>
      <c r="Q336" s="78" t="s">
        <v>176</v>
      </c>
      <c r="R336" s="68" t="str">
        <f t="shared" si="32"/>
        <v/>
      </c>
      <c r="S336" s="68" t="str">
        <f t="shared" si="33"/>
        <v/>
      </c>
      <c r="T336" s="68" t="str">
        <f t="shared" si="34"/>
        <v/>
      </c>
      <c r="W336" s="68">
        <f>IFERROR(ElcO_CapBnd!I571/1000,"")</f>
        <v>0</v>
      </c>
      <c r="X336" s="68">
        <f>IFERROR(ElcO_CapBnd!J571/1000,"")</f>
        <v>0</v>
      </c>
      <c r="Y336" s="68">
        <f>IFERROR(ElcO_CapBnd!K571/1000,"")</f>
        <v>0</v>
      </c>
      <c r="AA336" s="68">
        <f t="shared" si="35"/>
        <v>0</v>
      </c>
      <c r="AB336" s="68">
        <f t="shared" si="36"/>
        <v>0</v>
      </c>
      <c r="AC336" s="68">
        <f t="shared" si="37"/>
        <v>0</v>
      </c>
    </row>
    <row r="337" spans="2:29">
      <c r="B337" t="str">
        <f>ElcO_PASTI!F572</f>
        <v>NL</v>
      </c>
      <c r="C337" t="str">
        <f>ElcO_PASTI!G572</f>
        <v>PASTI</v>
      </c>
      <c r="D337" t="str">
        <f>ElcO_PASTI!H572</f>
        <v>EEPP_geothermal</v>
      </c>
      <c r="E337" s="78">
        <v>1</v>
      </c>
      <c r="F337" s="68" t="str">
        <f>IFERROR(ElcO_PASTI!I572/1000,"")</f>
        <v/>
      </c>
      <c r="G337" s="68" t="str">
        <f>IFERROR(ElcO_PASTI!J572/1000,"")</f>
        <v/>
      </c>
      <c r="H337" s="68" t="str">
        <f>IFERROR(ElcO_PASTI!K572/1000,"")</f>
        <v/>
      </c>
      <c r="I337" s="68" t="str">
        <f>IFERROR(ElcO_PASTI!L572/1000,"")</f>
        <v/>
      </c>
      <c r="J337" s="68" t="str">
        <f>IFERROR(ElcO_PASTI!M572/1000,"")</f>
        <v/>
      </c>
      <c r="K337" s="68" t="str">
        <f>IFERROR(ElcO_PASTI!N572/1000,"")</f>
        <v/>
      </c>
      <c r="L337" s="68" t="str">
        <f>IFERROR(ElcO_PASTI!O572/1000,"")</f>
        <v/>
      </c>
      <c r="N337" t="str">
        <f>ElcO_CapBnd!F572</f>
        <v>NL</v>
      </c>
      <c r="O337" t="str">
        <f>ElcO_CapBnd!G572</f>
        <v>CAP_BND</v>
      </c>
      <c r="P337" t="str">
        <f>ElcO_CapBnd!H572</f>
        <v>EEPP_geothermal</v>
      </c>
      <c r="Q337" s="78" t="s">
        <v>176</v>
      </c>
      <c r="R337" s="68" t="str">
        <f t="shared" si="32"/>
        <v/>
      </c>
      <c r="S337" s="68" t="str">
        <f t="shared" si="33"/>
        <v/>
      </c>
      <c r="T337" s="68" t="str">
        <f t="shared" si="34"/>
        <v/>
      </c>
      <c r="W337" s="68">
        <f>IFERROR(ElcO_CapBnd!I572/1000,"")</f>
        <v>0</v>
      </c>
      <c r="X337" s="68">
        <f>IFERROR(ElcO_CapBnd!J572/1000,"")</f>
        <v>0</v>
      </c>
      <c r="Y337" s="68">
        <f>IFERROR(ElcO_CapBnd!K572/1000,"")</f>
        <v>0</v>
      </c>
      <c r="AA337" s="68">
        <f t="shared" si="35"/>
        <v>0</v>
      </c>
      <c r="AB337" s="68">
        <f t="shared" si="36"/>
        <v>0</v>
      </c>
      <c r="AC337" s="68">
        <f t="shared" si="37"/>
        <v>0</v>
      </c>
    </row>
    <row r="338" spans="2:29">
      <c r="B338" t="str">
        <f>ElcO_PASTI!F573</f>
        <v>NL</v>
      </c>
      <c r="C338" t="str">
        <f>ElcO_PASTI!G573</f>
        <v>PASTI</v>
      </c>
      <c r="D338" t="str">
        <f>ElcO_PASTI!H573</f>
        <v>EEPP_OCE</v>
      </c>
      <c r="E338" s="78">
        <v>1</v>
      </c>
      <c r="F338" s="68" t="str">
        <f>IFERROR(ElcO_PASTI!I573/1000,"")</f>
        <v/>
      </c>
      <c r="G338" s="68" t="str">
        <f>IFERROR(ElcO_PASTI!J573/1000,"")</f>
        <v/>
      </c>
      <c r="H338" s="68" t="str">
        <f>IFERROR(ElcO_PASTI!K573/1000,"")</f>
        <v/>
      </c>
      <c r="I338" s="68" t="str">
        <f>IFERROR(ElcO_PASTI!L573/1000,"")</f>
        <v/>
      </c>
      <c r="J338" s="68" t="str">
        <f>IFERROR(ElcO_PASTI!M573/1000,"")</f>
        <v/>
      </c>
      <c r="K338" s="68">
        <f>IFERROR(ElcO_PASTI!N573/1000,"")</f>
        <v>1.1999999999999999E-3</v>
      </c>
      <c r="L338" s="68" t="str">
        <f>IFERROR(ElcO_PASTI!O573/1000,"")</f>
        <v/>
      </c>
      <c r="N338" t="str">
        <f>ElcO_CapBnd!F573</f>
        <v>NL</v>
      </c>
      <c r="O338" t="str">
        <f>ElcO_CapBnd!G573</f>
        <v>CAP_BND</v>
      </c>
      <c r="P338" t="str">
        <f>ElcO_CapBnd!H573</f>
        <v>EEPP_OCE</v>
      </c>
      <c r="Q338" s="78" t="s">
        <v>176</v>
      </c>
      <c r="R338" s="68" t="str">
        <f t="shared" si="32"/>
        <v/>
      </c>
      <c r="S338" s="68" t="str">
        <f t="shared" si="33"/>
        <v/>
      </c>
      <c r="T338" s="68" t="str">
        <f t="shared" si="34"/>
        <v/>
      </c>
      <c r="W338" s="68">
        <f>IFERROR(ElcO_CapBnd!I573/1000,"")</f>
        <v>0</v>
      </c>
      <c r="X338" s="68">
        <f>IFERROR(ElcO_CapBnd!J573/1000,"")</f>
        <v>1.1999999999999999E-3</v>
      </c>
      <c r="Y338" s="68">
        <f>IFERROR(ElcO_CapBnd!K573/1000,"")</f>
        <v>1.1999999999999999E-3</v>
      </c>
      <c r="AA338" s="68">
        <f t="shared" si="35"/>
        <v>0</v>
      </c>
      <c r="AB338" s="68">
        <f t="shared" si="36"/>
        <v>0</v>
      </c>
      <c r="AC338" s="68">
        <f t="shared" si="37"/>
        <v>0</v>
      </c>
    </row>
    <row r="339" spans="2:29">
      <c r="B339" t="str">
        <f>ElcO_PASTI!F574</f>
        <v>PL</v>
      </c>
      <c r="C339" t="str">
        <f>ElcO_PASTI!G574</f>
        <v>PASTI</v>
      </c>
      <c r="D339" t="str">
        <f>ElcO_PASTI!H574</f>
        <v>EEPP_coal_CCGT</v>
      </c>
      <c r="E339" s="78">
        <v>1</v>
      </c>
      <c r="F339" s="68" t="str">
        <f>IFERROR(ElcO_PASTI!I574/1000,"")</f>
        <v/>
      </c>
      <c r="G339" s="68" t="str">
        <f>IFERROR(ElcO_PASTI!J574/1000,"")</f>
        <v/>
      </c>
      <c r="H339" s="68" t="str">
        <f>IFERROR(ElcO_PASTI!K574/1000,"")</f>
        <v/>
      </c>
      <c r="I339" s="68" t="str">
        <f>IFERROR(ElcO_PASTI!L574/1000,"")</f>
        <v/>
      </c>
      <c r="J339" s="68" t="str">
        <f>IFERROR(ElcO_PASTI!M574/1000,"")</f>
        <v/>
      </c>
      <c r="K339" s="68" t="str">
        <f>IFERROR(ElcO_PASTI!N574/1000,"")</f>
        <v/>
      </c>
      <c r="L339" s="68" t="str">
        <f>IFERROR(ElcO_PASTI!O574/1000,"")</f>
        <v/>
      </c>
      <c r="N339" t="str">
        <f>ElcO_CapBnd!F574</f>
        <v>PL</v>
      </c>
      <c r="O339" t="str">
        <f>ElcO_CapBnd!G574</f>
        <v>CAP_BND</v>
      </c>
      <c r="P339" t="str">
        <f>ElcO_CapBnd!H574</f>
        <v>EEPP_coal_CCGT</v>
      </c>
      <c r="Q339" s="78" t="s">
        <v>176</v>
      </c>
      <c r="R339" s="68" t="str">
        <f t="shared" si="32"/>
        <v/>
      </c>
      <c r="S339" s="68" t="str">
        <f t="shared" si="33"/>
        <v/>
      </c>
      <c r="T339" s="68" t="str">
        <f t="shared" si="34"/>
        <v/>
      </c>
      <c r="W339" s="68">
        <f>IFERROR(ElcO_CapBnd!I574/1000,"")</f>
        <v>0</v>
      </c>
      <c r="X339" s="68">
        <f>IFERROR(ElcO_CapBnd!J574/1000,"")</f>
        <v>0</v>
      </c>
      <c r="Y339" s="68">
        <f>IFERROR(ElcO_CapBnd!K574/1000,"")</f>
        <v>0</v>
      </c>
      <c r="AA339" s="68">
        <f t="shared" si="35"/>
        <v>0</v>
      </c>
      <c r="AB339" s="68">
        <f t="shared" si="36"/>
        <v>0</v>
      </c>
      <c r="AC339" s="68">
        <f t="shared" si="37"/>
        <v>0</v>
      </c>
    </row>
    <row r="340" spans="2:29">
      <c r="B340" t="str">
        <f>ElcO_PASTI!F575</f>
        <v>PL</v>
      </c>
      <c r="C340" t="str">
        <f>ElcO_PASTI!G575</f>
        <v>PASTI</v>
      </c>
      <c r="D340" t="str">
        <f>ElcO_PASTI!H575</f>
        <v>EEPP_coal_thermal</v>
      </c>
      <c r="E340" s="78">
        <v>1</v>
      </c>
      <c r="F340" s="68">
        <f>IFERROR(ElcO_PASTI!I575/1000,"")</f>
        <v>1.6704000000000001</v>
      </c>
      <c r="G340" s="68">
        <f>IFERROR(ElcO_PASTI!J575/1000,"")</f>
        <v>1.6704000000000001</v>
      </c>
      <c r="H340" s="68">
        <f>IFERROR(ElcO_PASTI!K575/1000,"")</f>
        <v>1.6704000000000001</v>
      </c>
      <c r="I340" s="68">
        <f>IFERROR(ElcO_PASTI!L575/1000,"")</f>
        <v>1.6704000000000001</v>
      </c>
      <c r="J340" s="68">
        <f>IFERROR(ElcO_PASTI!M575/1000,"")</f>
        <v>0.746</v>
      </c>
      <c r="K340" s="68" t="str">
        <f>IFERROR(ElcO_PASTI!N575/1000,"")</f>
        <v/>
      </c>
      <c r="L340" s="68">
        <f>IFERROR(ElcO_PASTI!O575/1000,"")</f>
        <v>3.585</v>
      </c>
      <c r="N340" t="str">
        <f>ElcO_CapBnd!F575</f>
        <v>PL</v>
      </c>
      <c r="O340" t="str">
        <f>ElcO_CapBnd!G575</f>
        <v>CAP_BND</v>
      </c>
      <c r="P340" t="str">
        <f>ElcO_CapBnd!H575</f>
        <v>EEPP_coal_thermal</v>
      </c>
      <c r="Q340" s="78" t="s">
        <v>176</v>
      </c>
      <c r="R340" s="68">
        <f t="shared" si="32"/>
        <v>7.1115999999999993</v>
      </c>
      <c r="S340" s="68">
        <f t="shared" si="33"/>
        <v>7.1035999999999992</v>
      </c>
      <c r="T340" s="68">
        <f t="shared" si="34"/>
        <v>10.382599999999998</v>
      </c>
      <c r="W340" s="68">
        <f>IFERROR(ElcO_CapBnd!I575/1000,"")</f>
        <v>7.1115999999999993</v>
      </c>
      <c r="X340" s="68">
        <f>IFERROR(ElcO_CapBnd!J575/1000,"")</f>
        <v>7.1035999999999992</v>
      </c>
      <c r="Y340" s="68">
        <f>IFERROR(ElcO_CapBnd!K575/1000,"")</f>
        <v>10.382599999999998</v>
      </c>
      <c r="AA340" s="68">
        <f t="shared" si="35"/>
        <v>0.31600000000000072</v>
      </c>
      <c r="AB340" s="68">
        <f t="shared" si="36"/>
        <v>0.32400000000000073</v>
      </c>
      <c r="AC340" s="68">
        <f t="shared" si="37"/>
        <v>0.63000000000000078</v>
      </c>
    </row>
    <row r="341" spans="2:29">
      <c r="B341" t="str">
        <f>ElcO_PASTI!F579</f>
        <v>PL</v>
      </c>
      <c r="C341" t="str">
        <f>ElcO_PASTI!G579</f>
        <v>PASTI</v>
      </c>
      <c r="D341" t="str">
        <f>ElcO_PASTI!H579</f>
        <v>EEPP_lignite_thermal</v>
      </c>
      <c r="E341" s="78">
        <v>1</v>
      </c>
      <c r="F341" s="68">
        <f>IFERROR(ElcO_PASTI!I579/1000,"")</f>
        <v>1.80575</v>
      </c>
      <c r="G341" s="68">
        <f>IFERROR(ElcO_PASTI!J579/1000,"")</f>
        <v>1.80575</v>
      </c>
      <c r="H341" s="68">
        <f>IFERROR(ElcO_PASTI!K579/1000,"")</f>
        <v>1.80575</v>
      </c>
      <c r="I341" s="68">
        <f>IFERROR(ElcO_PASTI!L579/1000,"")</f>
        <v>1.80575</v>
      </c>
      <c r="J341" s="68">
        <f>IFERROR(ElcO_PASTI!M579/1000,"")</f>
        <v>0.67200000000000004</v>
      </c>
      <c r="K341" s="68">
        <f>IFERROR(ElcO_PASTI!N579/1000,"")</f>
        <v>0.81499999999999995</v>
      </c>
      <c r="L341" s="68">
        <f>IFERROR(ElcO_PASTI!O579/1000,"")</f>
        <v>0.4768</v>
      </c>
      <c r="N341" t="str">
        <f>ElcO_CapBnd!F579</f>
        <v>PL</v>
      </c>
      <c r="O341" t="str">
        <f>ElcO_CapBnd!G579</f>
        <v>CAP_BND</v>
      </c>
      <c r="P341" t="str">
        <f>ElcO_CapBnd!H579</f>
        <v>EEPP_lignite_thermal</v>
      </c>
      <c r="Q341" s="78" t="s">
        <v>176</v>
      </c>
      <c r="R341" s="68" t="str">
        <f t="shared" si="32"/>
        <v/>
      </c>
      <c r="S341" s="68">
        <f t="shared" si="33"/>
        <v>8.5250000000000004</v>
      </c>
      <c r="T341" s="68">
        <f t="shared" si="34"/>
        <v>7.8917999999999999</v>
      </c>
      <c r="W341" s="68">
        <f>IFERROR(ElcO_CapBnd!I579/1000,"")</f>
        <v>7.8949999999999996</v>
      </c>
      <c r="X341" s="68">
        <f>IFERROR(ElcO_CapBnd!J579/1000,"")</f>
        <v>8.5250000000000004</v>
      </c>
      <c r="Y341" s="68">
        <f>IFERROR(ElcO_CapBnd!K579/1000,"")</f>
        <v>7.8917999999999999</v>
      </c>
      <c r="AA341" s="68">
        <f t="shared" si="35"/>
        <v>0</v>
      </c>
      <c r="AB341" s="68">
        <f t="shared" si="36"/>
        <v>0.18499999999999872</v>
      </c>
      <c r="AC341" s="68">
        <f t="shared" si="37"/>
        <v>1.2949999999999999</v>
      </c>
    </row>
    <row r="342" spans="2:29">
      <c r="B342" t="str">
        <f>ElcO_PASTI!F583</f>
        <v>PL</v>
      </c>
      <c r="C342" t="str">
        <f>ElcO_PASTI!G583</f>
        <v>PASTI</v>
      </c>
      <c r="D342" t="str">
        <f>ElcO_PASTI!H583</f>
        <v>EEPP_naturalgas_CCGT</v>
      </c>
      <c r="E342" s="78">
        <v>1</v>
      </c>
      <c r="F342" s="68" t="str">
        <f>IFERROR(ElcO_PASTI!I583/1000,"")</f>
        <v/>
      </c>
      <c r="G342" s="68" t="str">
        <f>IFERROR(ElcO_PASTI!J583/1000,"")</f>
        <v/>
      </c>
      <c r="H342" s="68" t="str">
        <f>IFERROR(ElcO_PASTI!K583/1000,"")</f>
        <v/>
      </c>
      <c r="I342" s="68" t="str">
        <f>IFERROR(ElcO_PASTI!L583/1000,"")</f>
        <v/>
      </c>
      <c r="J342" s="68">
        <f>IFERROR(ElcO_PASTI!M583/1000,"")</f>
        <v>0.11</v>
      </c>
      <c r="K342" s="68">
        <f>IFERROR(ElcO_PASTI!N583/1000,"")</f>
        <v>0.46300000000000002</v>
      </c>
      <c r="L342" s="68" t="str">
        <f>IFERROR(ElcO_PASTI!O583/1000,"")</f>
        <v/>
      </c>
      <c r="N342" t="str">
        <f>ElcO_CapBnd!F583</f>
        <v>PL</v>
      </c>
      <c r="O342" t="str">
        <f>ElcO_CapBnd!G583</f>
        <v>CAP_BND</v>
      </c>
      <c r="P342" t="str">
        <f>ElcO_CapBnd!H583</f>
        <v>EEPP_naturalgas_CCGT</v>
      </c>
      <c r="Q342" s="78" t="s">
        <v>176</v>
      </c>
      <c r="R342" s="68" t="str">
        <f t="shared" si="32"/>
        <v/>
      </c>
      <c r="S342" s="68" t="str">
        <f t="shared" si="33"/>
        <v/>
      </c>
      <c r="T342" s="68" t="str">
        <f t="shared" si="34"/>
        <v/>
      </c>
      <c r="W342" s="68">
        <f>IFERROR(ElcO_CapBnd!I583/1000,"")</f>
        <v>0.11</v>
      </c>
      <c r="X342" s="68">
        <f>IFERROR(ElcO_CapBnd!J583/1000,"")</f>
        <v>0.57299999999999995</v>
      </c>
      <c r="Y342" s="68">
        <f>IFERROR(ElcO_CapBnd!K583/1000,"")</f>
        <v>0.57299999999999995</v>
      </c>
      <c r="AA342" s="68">
        <f t="shared" si="35"/>
        <v>0</v>
      </c>
      <c r="AB342" s="68">
        <f t="shared" si="36"/>
        <v>0</v>
      </c>
      <c r="AC342" s="68">
        <f t="shared" si="37"/>
        <v>0</v>
      </c>
    </row>
    <row r="343" spans="2:29">
      <c r="B343" t="str">
        <f>ElcO_PASTI!F584</f>
        <v>PL</v>
      </c>
      <c r="C343" t="str">
        <f>ElcO_PASTI!G584</f>
        <v>PASTI</v>
      </c>
      <c r="D343" t="str">
        <f>ElcO_PASTI!H584</f>
        <v>EEPP_naturalgas_OCGT</v>
      </c>
      <c r="E343" s="78">
        <v>1</v>
      </c>
      <c r="F343" s="68">
        <f>IFERROR(ElcO_PASTI!I584/1000,"")</f>
        <v>9.7499999999999996E-4</v>
      </c>
      <c r="G343" s="68">
        <f>IFERROR(ElcO_PASTI!J584/1000,"")</f>
        <v>9.7499999999999996E-4</v>
      </c>
      <c r="H343" s="68">
        <f>IFERROR(ElcO_PASTI!K584/1000,"")</f>
        <v>9.7499999999999996E-4</v>
      </c>
      <c r="I343" s="68">
        <f>IFERROR(ElcO_PASTI!L584/1000,"")</f>
        <v>9.7499999999999996E-4</v>
      </c>
      <c r="J343" s="68" t="str">
        <f>IFERROR(ElcO_PASTI!M584/1000,"")</f>
        <v/>
      </c>
      <c r="K343" s="68" t="str">
        <f>IFERROR(ElcO_PASTI!N584/1000,"")</f>
        <v/>
      </c>
      <c r="L343" s="68" t="str">
        <f>IFERROR(ElcO_PASTI!O584/1000,"")</f>
        <v/>
      </c>
      <c r="N343" t="str">
        <f>ElcO_CapBnd!F584</f>
        <v>PL</v>
      </c>
      <c r="O343" t="str">
        <f>ElcO_CapBnd!G584</f>
        <v>CAP_BND</v>
      </c>
      <c r="P343" t="str">
        <f>ElcO_CapBnd!H584</f>
        <v>EEPP_naturalgas_OCGT</v>
      </c>
      <c r="Q343" s="78" t="s">
        <v>176</v>
      </c>
      <c r="R343" s="68" t="str">
        <f t="shared" si="32"/>
        <v/>
      </c>
      <c r="S343" s="68" t="str">
        <f t="shared" si="33"/>
        <v/>
      </c>
      <c r="T343" s="68" t="str">
        <f t="shared" si="34"/>
        <v/>
      </c>
      <c r="W343" s="68">
        <f>IFERROR(ElcO_CapBnd!I584/1000,"")</f>
        <v>0</v>
      </c>
      <c r="X343" s="68">
        <f>IFERROR(ElcO_CapBnd!J584/1000,"")</f>
        <v>0</v>
      </c>
      <c r="Y343" s="68">
        <f>IFERROR(ElcO_CapBnd!K584/1000,"")</f>
        <v>0</v>
      </c>
      <c r="AA343" s="68">
        <f t="shared" si="35"/>
        <v>3.8999999999999998E-3</v>
      </c>
      <c r="AB343" s="68">
        <f t="shared" si="36"/>
        <v>3.8999999999999998E-3</v>
      </c>
      <c r="AC343" s="68">
        <f t="shared" si="37"/>
        <v>3.8999999999999998E-3</v>
      </c>
    </row>
    <row r="344" spans="2:29">
      <c r="B344" t="str">
        <f>ElcO_PASTI!F585</f>
        <v>PL</v>
      </c>
      <c r="C344" t="str">
        <f>ElcO_PASTI!G585</f>
        <v>PASTI</v>
      </c>
      <c r="D344" t="str">
        <f>ElcO_PASTI!H585</f>
        <v>EEPP_naturalgas_thermal</v>
      </c>
      <c r="E344" s="78">
        <v>1</v>
      </c>
      <c r="F344" s="68" t="str">
        <f>IFERROR(ElcO_PASTI!I585/1000,"")</f>
        <v/>
      </c>
      <c r="G344" s="68" t="str">
        <f>IFERROR(ElcO_PASTI!J585/1000,"")</f>
        <v/>
      </c>
      <c r="H344" s="68" t="str">
        <f>IFERROR(ElcO_PASTI!K585/1000,"")</f>
        <v/>
      </c>
      <c r="I344" s="68" t="str">
        <f>IFERROR(ElcO_PASTI!L585/1000,"")</f>
        <v/>
      </c>
      <c r="J344" s="68" t="str">
        <f>IFERROR(ElcO_PASTI!M585/1000,"")</f>
        <v/>
      </c>
      <c r="K344" s="68" t="str">
        <f>IFERROR(ElcO_PASTI!N585/1000,"")</f>
        <v/>
      </c>
      <c r="L344" s="68" t="str">
        <f>IFERROR(ElcO_PASTI!O585/1000,"")</f>
        <v/>
      </c>
      <c r="N344" t="str">
        <f>ElcO_CapBnd!F585</f>
        <v>PL</v>
      </c>
      <c r="O344" t="str">
        <f>ElcO_CapBnd!G585</f>
        <v>CAP_BND</v>
      </c>
      <c r="P344" t="str">
        <f>ElcO_CapBnd!H585</f>
        <v>EEPP_naturalgas_thermal</v>
      </c>
      <c r="Q344" s="78" t="s">
        <v>176</v>
      </c>
      <c r="R344" s="68" t="str">
        <f t="shared" si="32"/>
        <v/>
      </c>
      <c r="S344" s="68" t="str">
        <f t="shared" si="33"/>
        <v/>
      </c>
      <c r="T344" s="68" t="str">
        <f t="shared" si="34"/>
        <v/>
      </c>
      <c r="W344" s="68">
        <f>IFERROR(ElcO_CapBnd!I585/1000,"")</f>
        <v>0</v>
      </c>
      <c r="X344" s="68">
        <f>IFERROR(ElcO_CapBnd!J585/1000,"")</f>
        <v>0</v>
      </c>
      <c r="Y344" s="68">
        <f>IFERROR(ElcO_CapBnd!K585/1000,"")</f>
        <v>0</v>
      </c>
      <c r="AA344" s="68">
        <f t="shared" si="35"/>
        <v>0</v>
      </c>
      <c r="AB344" s="68">
        <f t="shared" si="36"/>
        <v>0</v>
      </c>
      <c r="AC344" s="68">
        <f t="shared" si="37"/>
        <v>0</v>
      </c>
    </row>
    <row r="345" spans="2:29">
      <c r="B345" t="str">
        <f>ElcO_PASTI!F589</f>
        <v>PL</v>
      </c>
      <c r="C345" t="str">
        <f>ElcO_PASTI!G589</f>
        <v>PASTI</v>
      </c>
      <c r="D345" t="str">
        <f>ElcO_PASTI!H589</f>
        <v>EEPP_LFO_thermal</v>
      </c>
      <c r="E345" s="78">
        <v>1</v>
      </c>
      <c r="F345" s="68">
        <f>IFERROR(ElcO_PASTI!I589/1000,"")</f>
        <v>2.8500000000000001E-3</v>
      </c>
      <c r="G345" s="68">
        <f>IFERROR(ElcO_PASTI!J589/1000,"")</f>
        <v>2.8500000000000001E-3</v>
      </c>
      <c r="H345" s="68">
        <f>IFERROR(ElcO_PASTI!K589/1000,"")</f>
        <v>2.8500000000000001E-3</v>
      </c>
      <c r="I345" s="68">
        <f>IFERROR(ElcO_PASTI!L589/1000,"")</f>
        <v>2.8500000000000001E-3</v>
      </c>
      <c r="J345" s="68" t="str">
        <f>IFERROR(ElcO_PASTI!M589/1000,"")</f>
        <v/>
      </c>
      <c r="K345" s="68" t="str">
        <f>IFERROR(ElcO_PASTI!N589/1000,"")</f>
        <v/>
      </c>
      <c r="L345" s="68" t="str">
        <f>IFERROR(ElcO_PASTI!O589/1000,"")</f>
        <v/>
      </c>
      <c r="N345" t="str">
        <f>ElcO_CapBnd!F589</f>
        <v>PL</v>
      </c>
      <c r="O345" t="str">
        <f>ElcO_CapBnd!G589</f>
        <v>CAP_BND</v>
      </c>
      <c r="P345" t="str">
        <f>ElcO_CapBnd!H589</f>
        <v>EEPP_LFO_thermal</v>
      </c>
      <c r="Q345" s="78" t="s">
        <v>176</v>
      </c>
      <c r="R345" s="68" t="str">
        <f t="shared" si="32"/>
        <v/>
      </c>
      <c r="S345" s="68" t="str">
        <f t="shared" si="33"/>
        <v/>
      </c>
      <c r="T345" s="68">
        <f t="shared" si="34"/>
        <v>0</v>
      </c>
      <c r="W345" s="68">
        <f>IFERROR(ElcO_CapBnd!I589/1000,"")</f>
        <v>1.14E-2</v>
      </c>
      <c r="X345" s="68">
        <f>IFERROR(ElcO_CapBnd!J589/1000,"")</f>
        <v>1.14E-2</v>
      </c>
      <c r="Y345" s="68">
        <f>IFERROR(ElcO_CapBnd!K589/1000,"")</f>
        <v>0</v>
      </c>
      <c r="AA345" s="68">
        <f t="shared" si="35"/>
        <v>0</v>
      </c>
      <c r="AB345" s="68">
        <f t="shared" si="36"/>
        <v>0</v>
      </c>
      <c r="AC345" s="68">
        <f t="shared" si="37"/>
        <v>1.14E-2</v>
      </c>
    </row>
    <row r="346" spans="2:29">
      <c r="B346" t="str">
        <f>ElcO_PASTI!F590</f>
        <v>PL</v>
      </c>
      <c r="C346" t="str">
        <f>ElcO_PASTI!G590</f>
        <v>PASTI</v>
      </c>
      <c r="D346" t="str">
        <f>ElcO_PASTI!H590</f>
        <v>EEPP_HFO_thermal</v>
      </c>
      <c r="E346" s="78">
        <v>1</v>
      </c>
      <c r="F346" s="68">
        <f>IFERROR(ElcO_PASTI!I590/1000,"")</f>
        <v>3.375E-3</v>
      </c>
      <c r="G346" s="68">
        <f>IFERROR(ElcO_PASTI!J590/1000,"")</f>
        <v>3.375E-3</v>
      </c>
      <c r="H346" s="68">
        <f>IFERROR(ElcO_PASTI!K590/1000,"")</f>
        <v>3.375E-3</v>
      </c>
      <c r="I346" s="68">
        <f>IFERROR(ElcO_PASTI!L590/1000,"")</f>
        <v>3.375E-3</v>
      </c>
      <c r="J346" s="68" t="str">
        <f>IFERROR(ElcO_PASTI!M590/1000,"")</f>
        <v/>
      </c>
      <c r="K346" s="68" t="str">
        <f>IFERROR(ElcO_PASTI!N590/1000,"")</f>
        <v/>
      </c>
      <c r="L346" s="68" t="str">
        <f>IFERROR(ElcO_PASTI!O590/1000,"")</f>
        <v/>
      </c>
      <c r="N346" t="str">
        <f>ElcO_CapBnd!F590</f>
        <v>PL</v>
      </c>
      <c r="O346" t="str">
        <f>ElcO_CapBnd!G590</f>
        <v>CAP_BND</v>
      </c>
      <c r="P346" t="str">
        <f>ElcO_CapBnd!H590</f>
        <v>EEPP_HFO_thermal</v>
      </c>
      <c r="Q346" s="78" t="s">
        <v>176</v>
      </c>
      <c r="R346" s="68" t="str">
        <f t="shared" si="32"/>
        <v/>
      </c>
      <c r="S346" s="68">
        <f t="shared" si="33"/>
        <v>0</v>
      </c>
      <c r="T346" s="68">
        <f t="shared" si="34"/>
        <v>0</v>
      </c>
      <c r="W346" s="68">
        <f>IFERROR(ElcO_CapBnd!I590/1000,"")</f>
        <v>1.35E-2</v>
      </c>
      <c r="X346" s="68">
        <f>IFERROR(ElcO_CapBnd!J590/1000,"")</f>
        <v>0</v>
      </c>
      <c r="Y346" s="68">
        <f>IFERROR(ElcO_CapBnd!K590/1000,"")</f>
        <v>0</v>
      </c>
      <c r="AA346" s="68">
        <f t="shared" si="35"/>
        <v>0</v>
      </c>
      <c r="AB346" s="68">
        <f t="shared" si="36"/>
        <v>1.35E-2</v>
      </c>
      <c r="AC346" s="68">
        <f t="shared" si="37"/>
        <v>1.35E-2</v>
      </c>
    </row>
    <row r="347" spans="2:29">
      <c r="B347" t="str">
        <f>ElcO_PASTI!F591</f>
        <v>PL</v>
      </c>
      <c r="C347" t="str">
        <f>ElcO_PASTI!G591</f>
        <v>PASTI</v>
      </c>
      <c r="D347" t="str">
        <f>ElcO_PASTI!H591</f>
        <v>EEPP_biomass_CCGT</v>
      </c>
      <c r="E347" s="78">
        <v>1</v>
      </c>
      <c r="F347" s="68" t="str">
        <f>IFERROR(ElcO_PASTI!I591/1000,"")</f>
        <v/>
      </c>
      <c r="G347" s="68" t="str">
        <f>IFERROR(ElcO_PASTI!J591/1000,"")</f>
        <v/>
      </c>
      <c r="H347" s="68" t="str">
        <f>IFERROR(ElcO_PASTI!K591/1000,"")</f>
        <v/>
      </c>
      <c r="I347" s="68" t="str">
        <f>IFERROR(ElcO_PASTI!L591/1000,"")</f>
        <v/>
      </c>
      <c r="J347" s="68" t="str">
        <f>IFERROR(ElcO_PASTI!M591/1000,"")</f>
        <v/>
      </c>
      <c r="K347" s="68" t="str">
        <f>IFERROR(ElcO_PASTI!N591/1000,"")</f>
        <v/>
      </c>
      <c r="L347" s="68" t="str">
        <f>IFERROR(ElcO_PASTI!O591/1000,"")</f>
        <v/>
      </c>
      <c r="N347" t="str">
        <f>ElcO_CapBnd!F591</f>
        <v>PL</v>
      </c>
      <c r="O347" t="str">
        <f>ElcO_CapBnd!G591</f>
        <v>CAP_BND</v>
      </c>
      <c r="P347" t="str">
        <f>ElcO_CapBnd!H591</f>
        <v>EEPP_biomass_CCGT</v>
      </c>
      <c r="Q347" s="78" t="s">
        <v>176</v>
      </c>
      <c r="R347" s="68" t="str">
        <f t="shared" si="32"/>
        <v/>
      </c>
      <c r="S347" s="68" t="str">
        <f t="shared" si="33"/>
        <v/>
      </c>
      <c r="T347" s="68" t="str">
        <f t="shared" si="34"/>
        <v/>
      </c>
      <c r="W347" s="68">
        <f>IFERROR(ElcO_CapBnd!I591/1000,"")</f>
        <v>0</v>
      </c>
      <c r="X347" s="68">
        <f>IFERROR(ElcO_CapBnd!J591/1000,"")</f>
        <v>0</v>
      </c>
      <c r="Y347" s="68">
        <f>IFERROR(ElcO_CapBnd!K591/1000,"")</f>
        <v>0</v>
      </c>
      <c r="AA347" s="68">
        <f t="shared" si="35"/>
        <v>0</v>
      </c>
      <c r="AB347" s="68">
        <f t="shared" si="36"/>
        <v>0</v>
      </c>
      <c r="AC347" s="68">
        <f t="shared" si="37"/>
        <v>0</v>
      </c>
    </row>
    <row r="348" spans="2:29">
      <c r="B348" t="str">
        <f>ElcO_PASTI!F592</f>
        <v>PL</v>
      </c>
      <c r="C348" t="str">
        <f>ElcO_PASTI!G592</f>
        <v>PASTI</v>
      </c>
      <c r="D348" t="str">
        <f>ElcO_PASTI!H592</f>
        <v>EEPP_biomass_thermal</v>
      </c>
      <c r="E348" s="78">
        <v>1</v>
      </c>
      <c r="F348" s="68" t="str">
        <f>IFERROR(ElcO_PASTI!I592/1000,"")</f>
        <v/>
      </c>
      <c r="G348" s="68" t="str">
        <f>IFERROR(ElcO_PASTI!J592/1000,"")</f>
        <v/>
      </c>
      <c r="H348" s="68" t="str">
        <f>IFERROR(ElcO_PASTI!K592/1000,"")</f>
        <v/>
      </c>
      <c r="I348" s="68" t="str">
        <f>IFERROR(ElcO_PASTI!L592/1000,"")</f>
        <v/>
      </c>
      <c r="J348" s="68" t="str">
        <f>IFERROR(ElcO_PASTI!M592/1000,"")</f>
        <v/>
      </c>
      <c r="K348" s="68">
        <f>IFERROR(ElcO_PASTI!N592/1000,"")</f>
        <v>0.188</v>
      </c>
      <c r="L348" s="68" t="str">
        <f>IFERROR(ElcO_PASTI!O592/1000,"")</f>
        <v/>
      </c>
      <c r="N348" t="str">
        <f>ElcO_CapBnd!F592</f>
        <v>PL</v>
      </c>
      <c r="O348" t="str">
        <f>ElcO_CapBnd!G592</f>
        <v>CAP_BND</v>
      </c>
      <c r="P348" t="str">
        <f>ElcO_CapBnd!H592</f>
        <v>EEPP_biomass_thermal</v>
      </c>
      <c r="Q348" s="78" t="s">
        <v>176</v>
      </c>
      <c r="R348" s="68" t="str">
        <f t="shared" si="32"/>
        <v/>
      </c>
      <c r="S348" s="68" t="str">
        <f t="shared" si="33"/>
        <v/>
      </c>
      <c r="T348" s="68" t="str">
        <f t="shared" si="34"/>
        <v/>
      </c>
      <c r="W348" s="68">
        <f>IFERROR(ElcO_CapBnd!I592/1000,"")</f>
        <v>0</v>
      </c>
      <c r="X348" s="68">
        <f>IFERROR(ElcO_CapBnd!J592/1000,"")</f>
        <v>0.188</v>
      </c>
      <c r="Y348" s="68">
        <f>IFERROR(ElcO_CapBnd!K592/1000,"")</f>
        <v>0.188</v>
      </c>
      <c r="AA348" s="68">
        <f t="shared" si="35"/>
        <v>0</v>
      </c>
      <c r="AB348" s="68">
        <f t="shared" si="36"/>
        <v>0</v>
      </c>
      <c r="AC348" s="68">
        <f t="shared" si="37"/>
        <v>0</v>
      </c>
    </row>
    <row r="349" spans="2:29">
      <c r="B349" t="str">
        <f>ElcO_PASTI!F595</f>
        <v>PL</v>
      </c>
      <c r="C349" t="str">
        <f>ElcO_PASTI!G595</f>
        <v>PASTI</v>
      </c>
      <c r="D349" t="str">
        <f>ElcO_PASTI!H595</f>
        <v>EEPP_windON</v>
      </c>
      <c r="E349" s="78">
        <v>1</v>
      </c>
      <c r="F349" s="68" t="str">
        <f>IFERROR(ElcO_PASTI!I595/1000,"")</f>
        <v/>
      </c>
      <c r="G349" s="68" t="str">
        <f>IFERROR(ElcO_PASTI!J595/1000,"")</f>
        <v/>
      </c>
      <c r="H349" s="68" t="str">
        <f>IFERROR(ElcO_PASTI!K595/1000,"")</f>
        <v/>
      </c>
      <c r="I349" s="68">
        <f>IFERROR(ElcO_PASTI!L595/1000,"")</f>
        <v>4.0550000000000004E-3</v>
      </c>
      <c r="J349" s="68">
        <f>IFERROR(ElcO_PASTI!M595/1000,"")</f>
        <v>1.103945</v>
      </c>
      <c r="K349" s="68">
        <f>IFERROR(ElcO_PASTI!N595/1000,"")</f>
        <v>3.778</v>
      </c>
      <c r="L349" s="68">
        <f>IFERROR(ElcO_PASTI!O595/1000,"")</f>
        <v>1.7385699999999997</v>
      </c>
      <c r="N349" t="str">
        <f>ElcO_CapBnd!F595</f>
        <v>PL</v>
      </c>
      <c r="O349" t="str">
        <f>ElcO_CapBnd!G595</f>
        <v>CAP_BND</v>
      </c>
      <c r="P349" t="str">
        <f>ElcO_CapBnd!H595</f>
        <v>EEPP_windON</v>
      </c>
      <c r="Q349" s="78" t="s">
        <v>176</v>
      </c>
      <c r="R349" s="68" t="str">
        <f t="shared" si="32"/>
        <v/>
      </c>
      <c r="S349" s="68" t="str">
        <f t="shared" si="33"/>
        <v/>
      </c>
      <c r="T349" s="68" t="str">
        <f t="shared" si="34"/>
        <v/>
      </c>
      <c r="W349" s="68">
        <f>IFERROR(ElcO_CapBnd!I595/1000,"")</f>
        <v>1.1079999999999999</v>
      </c>
      <c r="X349" s="68">
        <f>IFERROR(ElcO_CapBnd!J595/1000,"")</f>
        <v>4.886000000000001</v>
      </c>
      <c r="Y349" s="68">
        <f>IFERROR(ElcO_CapBnd!K595/1000,"")</f>
        <v>6.6233600000000008</v>
      </c>
      <c r="AA349" s="68">
        <f t="shared" si="35"/>
        <v>0</v>
      </c>
      <c r="AB349" s="68">
        <f t="shared" si="36"/>
        <v>0</v>
      </c>
      <c r="AC349" s="68">
        <f t="shared" si="37"/>
        <v>1.2099999999994893E-3</v>
      </c>
    </row>
    <row r="350" spans="2:29">
      <c r="B350" t="str">
        <f>ElcO_PASTI!F596</f>
        <v>PL</v>
      </c>
      <c r="C350" t="str">
        <f>ElcO_PASTI!G596</f>
        <v>PASTI</v>
      </c>
      <c r="D350" t="str">
        <f>ElcO_PASTI!H596</f>
        <v>EEPP_windOFF</v>
      </c>
      <c r="E350" s="78">
        <v>1</v>
      </c>
      <c r="F350" s="68" t="str">
        <f>IFERROR(ElcO_PASTI!I596/1000,"")</f>
        <v/>
      </c>
      <c r="G350" s="68" t="str">
        <f>IFERROR(ElcO_PASTI!J596/1000,"")</f>
        <v/>
      </c>
      <c r="H350" s="68" t="str">
        <f>IFERROR(ElcO_PASTI!K596/1000,"")</f>
        <v/>
      </c>
      <c r="I350" s="68" t="str">
        <f>IFERROR(ElcO_PASTI!L596/1000,"")</f>
        <v/>
      </c>
      <c r="J350" s="68" t="str">
        <f>IFERROR(ElcO_PASTI!M596/1000,"")</f>
        <v/>
      </c>
      <c r="K350" s="68" t="str">
        <f>IFERROR(ElcO_PASTI!N596/1000,"")</f>
        <v/>
      </c>
      <c r="L350" s="68" t="str">
        <f>IFERROR(ElcO_PASTI!O596/1000,"")</f>
        <v/>
      </c>
      <c r="N350" t="str">
        <f>ElcO_CapBnd!F596</f>
        <v>PL</v>
      </c>
      <c r="O350" t="str">
        <f>ElcO_CapBnd!G596</f>
        <v>CAP_BND</v>
      </c>
      <c r="P350" t="str">
        <f>ElcO_CapBnd!H596</f>
        <v>EEPP_windOFF</v>
      </c>
      <c r="Q350" s="78" t="s">
        <v>176</v>
      </c>
      <c r="R350" s="68" t="str">
        <f t="shared" si="32"/>
        <v/>
      </c>
      <c r="S350" s="68" t="str">
        <f t="shared" si="33"/>
        <v/>
      </c>
      <c r="T350" s="68" t="str">
        <f t="shared" si="34"/>
        <v/>
      </c>
      <c r="W350" s="68">
        <f>IFERROR(ElcO_CapBnd!I596/1000,"")</f>
        <v>0</v>
      </c>
      <c r="X350" s="68">
        <f>IFERROR(ElcO_CapBnd!J596/1000,"")</f>
        <v>0</v>
      </c>
      <c r="Y350" s="68">
        <f>IFERROR(ElcO_CapBnd!K596/1000,"")</f>
        <v>0</v>
      </c>
      <c r="AA350" s="68">
        <f t="shared" si="35"/>
        <v>0</v>
      </c>
      <c r="AB350" s="68">
        <f t="shared" si="36"/>
        <v>0</v>
      </c>
      <c r="AC350" s="68">
        <f t="shared" si="37"/>
        <v>0</v>
      </c>
    </row>
    <row r="351" spans="2:29">
      <c r="B351" t="str">
        <f>ElcO_PASTI!F597</f>
        <v>PL</v>
      </c>
      <c r="C351" t="str">
        <f>ElcO_PASTI!G597</f>
        <v>PASTI</v>
      </c>
      <c r="D351" t="str">
        <f>ElcO_PASTI!H597</f>
        <v>EEPP_PV</v>
      </c>
      <c r="E351" s="78">
        <v>1</v>
      </c>
      <c r="F351" s="68" t="str">
        <f>IFERROR(ElcO_PASTI!I597/1000,"")</f>
        <v/>
      </c>
      <c r="G351" s="68" t="str">
        <f>IFERROR(ElcO_PASTI!J597/1000,"")</f>
        <v/>
      </c>
      <c r="H351" s="68" t="str">
        <f>IFERROR(ElcO_PASTI!K597/1000,"")</f>
        <v/>
      </c>
      <c r="I351" s="68" t="str">
        <f>IFERROR(ElcO_PASTI!L597/1000,"")</f>
        <v/>
      </c>
      <c r="J351" s="68" t="str">
        <f>IFERROR(ElcO_PASTI!M597/1000,"")</f>
        <v/>
      </c>
      <c r="K351" s="68">
        <f>IFERROR(ElcO_PASTI!N597/1000,"")</f>
        <v>0.108</v>
      </c>
      <c r="L351" s="68">
        <f>Y351-SUM(I351:K351)</f>
        <v>0.29100000000000004</v>
      </c>
      <c r="N351" t="str">
        <f>ElcO_CapBnd!F597</f>
        <v>PL</v>
      </c>
      <c r="O351" t="str">
        <f>ElcO_CapBnd!G597</f>
        <v>CAP_BND</v>
      </c>
      <c r="P351" t="str">
        <f>ElcO_CapBnd!H597</f>
        <v>EEPP_PV</v>
      </c>
      <c r="Q351" s="78" t="s">
        <v>176</v>
      </c>
      <c r="R351" s="68" t="str">
        <f t="shared" si="32"/>
        <v/>
      </c>
      <c r="S351" s="68" t="str">
        <f t="shared" si="33"/>
        <v/>
      </c>
      <c r="T351" s="68" t="str">
        <f t="shared" si="34"/>
        <v/>
      </c>
      <c r="W351" s="68">
        <f>IFERROR(ElcO_CapBnd!I597/1000,"")</f>
        <v>0</v>
      </c>
      <c r="X351" s="68">
        <f>IFERROR(ElcO_CapBnd!J597/1000,"")</f>
        <v>0.108</v>
      </c>
      <c r="Y351" s="68">
        <f>VLOOKUP(N351,'ENTSO-E Stat Factsheet 2018'!$B$2:$Z$37,22,FALSE)/1000</f>
        <v>0.39900000000000002</v>
      </c>
      <c r="AA351" s="68">
        <f t="shared" si="35"/>
        <v>0</v>
      </c>
      <c r="AB351" s="68">
        <f t="shared" si="36"/>
        <v>0</v>
      </c>
      <c r="AC351" s="68">
        <f t="shared" si="37"/>
        <v>0</v>
      </c>
    </row>
    <row r="352" spans="2:29">
      <c r="B352" t="str">
        <f>ElcO_PASTI!F598</f>
        <v>PL</v>
      </c>
      <c r="C352" t="str">
        <f>ElcO_PASTI!G598</f>
        <v>PASTI</v>
      </c>
      <c r="D352" t="str">
        <f>ElcO_PASTI!H598</f>
        <v>EEPP_CSP</v>
      </c>
      <c r="E352" s="78">
        <v>1</v>
      </c>
      <c r="F352" s="68" t="str">
        <f>IFERROR(ElcO_PASTI!I598/1000,"")</f>
        <v/>
      </c>
      <c r="G352" s="68" t="str">
        <f>IFERROR(ElcO_PASTI!J598/1000,"")</f>
        <v/>
      </c>
      <c r="H352" s="68" t="str">
        <f>IFERROR(ElcO_PASTI!K598/1000,"")</f>
        <v/>
      </c>
      <c r="I352" s="68" t="str">
        <f>IFERROR(ElcO_PASTI!L598/1000,"")</f>
        <v/>
      </c>
      <c r="J352" s="68" t="str">
        <f>IFERROR(ElcO_PASTI!M598/1000,"")</f>
        <v/>
      </c>
      <c r="K352" s="68" t="str">
        <f>IFERROR(ElcO_PASTI!N598/1000,"")</f>
        <v/>
      </c>
      <c r="L352" s="68" t="str">
        <f>IFERROR(ElcO_PASTI!O598/1000,"")</f>
        <v/>
      </c>
      <c r="N352" t="str">
        <f>ElcO_CapBnd!F598</f>
        <v>PL</v>
      </c>
      <c r="O352" t="str">
        <f>ElcO_CapBnd!G598</f>
        <v>CAP_BND</v>
      </c>
      <c r="P352" t="str">
        <f>ElcO_CapBnd!H598</f>
        <v>EEPP_CSP</v>
      </c>
      <c r="Q352" s="78" t="s">
        <v>176</v>
      </c>
      <c r="R352" s="68" t="str">
        <f t="shared" si="32"/>
        <v/>
      </c>
      <c r="S352" s="68" t="str">
        <f t="shared" si="33"/>
        <v/>
      </c>
      <c r="T352" s="68" t="str">
        <f t="shared" si="34"/>
        <v/>
      </c>
      <c r="W352" s="68">
        <f>IFERROR(ElcO_CapBnd!I598/1000,"")</f>
        <v>0</v>
      </c>
      <c r="X352" s="68">
        <f>IFERROR(ElcO_CapBnd!J598/1000,"")</f>
        <v>0</v>
      </c>
      <c r="Y352" s="68">
        <f>IFERROR(ElcO_CapBnd!K598/1000,"")</f>
        <v>0</v>
      </c>
      <c r="AA352" s="68">
        <f t="shared" si="35"/>
        <v>0</v>
      </c>
      <c r="AB352" s="68">
        <f t="shared" si="36"/>
        <v>0</v>
      </c>
      <c r="AC352" s="68">
        <f t="shared" si="37"/>
        <v>0</v>
      </c>
    </row>
    <row r="353" spans="2:29">
      <c r="B353" t="str">
        <f>ElcO_PASTI!F599</f>
        <v>PL</v>
      </c>
      <c r="C353" t="str">
        <f>ElcO_PASTI!G599</f>
        <v>PASTI</v>
      </c>
      <c r="D353" t="str">
        <f>ElcO_PASTI!H599</f>
        <v>EEPP_geothermal</v>
      </c>
      <c r="E353" s="78">
        <v>1</v>
      </c>
      <c r="F353" s="68" t="str">
        <f>IFERROR(ElcO_PASTI!I599/1000,"")</f>
        <v/>
      </c>
      <c r="G353" s="68" t="str">
        <f>IFERROR(ElcO_PASTI!J599/1000,"")</f>
        <v/>
      </c>
      <c r="H353" s="68" t="str">
        <f>IFERROR(ElcO_PASTI!K599/1000,"")</f>
        <v/>
      </c>
      <c r="I353" s="68" t="str">
        <f>IFERROR(ElcO_PASTI!L599/1000,"")</f>
        <v/>
      </c>
      <c r="J353" s="68" t="str">
        <f>IFERROR(ElcO_PASTI!M599/1000,"")</f>
        <v/>
      </c>
      <c r="K353" s="68" t="str">
        <f>IFERROR(ElcO_PASTI!N599/1000,"")</f>
        <v/>
      </c>
      <c r="L353" s="68" t="str">
        <f>IFERROR(ElcO_PASTI!O599/1000,"")</f>
        <v/>
      </c>
      <c r="N353" t="str">
        <f>ElcO_CapBnd!F599</f>
        <v>PL</v>
      </c>
      <c r="O353" t="str">
        <f>ElcO_CapBnd!G599</f>
        <v>CAP_BND</v>
      </c>
      <c r="P353" t="str">
        <f>ElcO_CapBnd!H599</f>
        <v>EEPP_geothermal</v>
      </c>
      <c r="Q353" s="78" t="s">
        <v>176</v>
      </c>
      <c r="R353" s="68" t="str">
        <f t="shared" si="32"/>
        <v/>
      </c>
      <c r="S353" s="68" t="str">
        <f t="shared" si="33"/>
        <v/>
      </c>
      <c r="T353" s="68" t="str">
        <f t="shared" si="34"/>
        <v/>
      </c>
      <c r="W353" s="68">
        <f>IFERROR(ElcO_CapBnd!I599/1000,"")</f>
        <v>0</v>
      </c>
      <c r="X353" s="68">
        <f>IFERROR(ElcO_CapBnd!J599/1000,"")</f>
        <v>0</v>
      </c>
      <c r="Y353" s="68">
        <f>IFERROR(ElcO_CapBnd!K599/1000,"")</f>
        <v>0</v>
      </c>
      <c r="AA353" s="68">
        <f t="shared" si="35"/>
        <v>0</v>
      </c>
      <c r="AB353" s="68">
        <f t="shared" si="36"/>
        <v>0</v>
      </c>
      <c r="AC353" s="68">
        <f t="shared" si="37"/>
        <v>0</v>
      </c>
    </row>
    <row r="354" spans="2:29">
      <c r="B354" t="str">
        <f>ElcO_PASTI!F600</f>
        <v>PL</v>
      </c>
      <c r="C354" t="str">
        <f>ElcO_PASTI!G600</f>
        <v>PASTI</v>
      </c>
      <c r="D354" t="str">
        <f>ElcO_PASTI!H600</f>
        <v>EEPP_OCE</v>
      </c>
      <c r="E354" s="78">
        <v>1</v>
      </c>
      <c r="F354" s="68" t="str">
        <f>IFERROR(ElcO_PASTI!I600/1000,"")</f>
        <v/>
      </c>
      <c r="G354" s="68" t="str">
        <f>IFERROR(ElcO_PASTI!J600/1000,"")</f>
        <v/>
      </c>
      <c r="H354" s="68" t="str">
        <f>IFERROR(ElcO_PASTI!K600/1000,"")</f>
        <v/>
      </c>
      <c r="I354" s="68" t="str">
        <f>IFERROR(ElcO_PASTI!L600/1000,"")</f>
        <v/>
      </c>
      <c r="J354" s="68" t="str">
        <f>IFERROR(ElcO_PASTI!M600/1000,"")</f>
        <v/>
      </c>
      <c r="K354" s="68" t="str">
        <f>IFERROR(ElcO_PASTI!N600/1000,"")</f>
        <v/>
      </c>
      <c r="L354" s="68" t="str">
        <f>IFERROR(ElcO_PASTI!O600/1000,"")</f>
        <v/>
      </c>
      <c r="N354" t="str">
        <f>ElcO_CapBnd!F600</f>
        <v>PL</v>
      </c>
      <c r="O354" t="str">
        <f>ElcO_CapBnd!G600</f>
        <v>CAP_BND</v>
      </c>
      <c r="P354" t="str">
        <f>ElcO_CapBnd!H600</f>
        <v>EEPP_OCE</v>
      </c>
      <c r="Q354" s="78" t="s">
        <v>176</v>
      </c>
      <c r="R354" s="68" t="str">
        <f t="shared" si="32"/>
        <v/>
      </c>
      <c r="S354" s="68" t="str">
        <f t="shared" si="33"/>
        <v/>
      </c>
      <c r="T354" s="68" t="str">
        <f t="shared" si="34"/>
        <v/>
      </c>
      <c r="W354" s="68">
        <f>IFERROR(ElcO_CapBnd!I600/1000,"")</f>
        <v>0</v>
      </c>
      <c r="X354" s="68">
        <f>IFERROR(ElcO_CapBnd!J600/1000,"")</f>
        <v>0</v>
      </c>
      <c r="Y354" s="68">
        <f>IFERROR(ElcO_CapBnd!K600/1000,"")</f>
        <v>0</v>
      </c>
      <c r="AA354" s="68">
        <f t="shared" si="35"/>
        <v>0</v>
      </c>
      <c r="AB354" s="68">
        <f t="shared" si="36"/>
        <v>0</v>
      </c>
      <c r="AC354" s="68">
        <f t="shared" si="37"/>
        <v>0</v>
      </c>
    </row>
    <row r="355" spans="2:29">
      <c r="B355" t="str">
        <f>ElcO_PASTI!F601</f>
        <v>PT</v>
      </c>
      <c r="C355" t="str">
        <f>ElcO_PASTI!G601</f>
        <v>PASTI</v>
      </c>
      <c r="D355" t="str">
        <f>ElcO_PASTI!H601</f>
        <v>EEPP_coal_CCGT</v>
      </c>
      <c r="E355" s="78">
        <v>1</v>
      </c>
      <c r="F355" s="68" t="str">
        <f>IFERROR(ElcO_PASTI!I601/1000,"")</f>
        <v/>
      </c>
      <c r="G355" s="68" t="str">
        <f>IFERROR(ElcO_PASTI!J601/1000,"")</f>
        <v/>
      </c>
      <c r="H355" s="68" t="str">
        <f>IFERROR(ElcO_PASTI!K601/1000,"")</f>
        <v/>
      </c>
      <c r="I355" s="68" t="str">
        <f>IFERROR(ElcO_PASTI!L601/1000,"")</f>
        <v/>
      </c>
      <c r="J355" s="68" t="str">
        <f>IFERROR(ElcO_PASTI!M601/1000,"")</f>
        <v/>
      </c>
      <c r="K355" s="68" t="str">
        <f>IFERROR(ElcO_PASTI!N601/1000,"")</f>
        <v/>
      </c>
      <c r="L355" s="68" t="str">
        <f>IFERROR(ElcO_PASTI!O601/1000,"")</f>
        <v/>
      </c>
      <c r="N355" t="str">
        <f>ElcO_CapBnd!F601</f>
        <v>PT</v>
      </c>
      <c r="O355" t="str">
        <f>ElcO_CapBnd!G601</f>
        <v>CAP_BND</v>
      </c>
      <c r="P355" t="str">
        <f>ElcO_CapBnd!H601</f>
        <v>EEPP_coal_CCGT</v>
      </c>
      <c r="Q355" s="78" t="s">
        <v>176</v>
      </c>
      <c r="R355" s="68" t="str">
        <f t="shared" si="32"/>
        <v/>
      </c>
      <c r="S355" s="68" t="str">
        <f t="shared" si="33"/>
        <v/>
      </c>
      <c r="T355" s="68" t="str">
        <f t="shared" si="34"/>
        <v/>
      </c>
      <c r="W355" s="68">
        <f>IFERROR(ElcO_CapBnd!I601/1000,"")</f>
        <v>0</v>
      </c>
      <c r="X355" s="68">
        <f>IFERROR(ElcO_CapBnd!J601/1000,"")</f>
        <v>0</v>
      </c>
      <c r="Y355" s="68">
        <f>IFERROR(ElcO_CapBnd!K601/1000,"")</f>
        <v>0</v>
      </c>
      <c r="AA355" s="68">
        <f t="shared" si="35"/>
        <v>0</v>
      </c>
      <c r="AB355" s="68">
        <f t="shared" si="36"/>
        <v>0</v>
      </c>
      <c r="AC355" s="68">
        <f t="shared" si="37"/>
        <v>0</v>
      </c>
    </row>
    <row r="356" spans="2:29">
      <c r="B356" t="str">
        <f>ElcO_PASTI!F602</f>
        <v>PT</v>
      </c>
      <c r="C356" t="str">
        <f>ElcO_PASTI!G602</f>
        <v>PASTI</v>
      </c>
      <c r="D356" t="str">
        <f>ElcO_PASTI!H602</f>
        <v>EEPP_coal_thermal</v>
      </c>
      <c r="E356" s="78">
        <v>1</v>
      </c>
      <c r="F356" s="68">
        <f>IFERROR(ElcO_PASTI!I602/1000,"")</f>
        <v>0.50682499999999997</v>
      </c>
      <c r="G356" s="68">
        <f>IFERROR(ElcO_PASTI!J602/1000,"")</f>
        <v>0.50682499999999997</v>
      </c>
      <c r="H356" s="68">
        <f>IFERROR(ElcO_PASTI!K602/1000,"")</f>
        <v>0.50682499999999997</v>
      </c>
      <c r="I356" s="68">
        <f>IFERROR(ElcO_PASTI!L602/1000,"")</f>
        <v>0.50682499999999997</v>
      </c>
      <c r="J356" s="68" t="str">
        <f>IFERROR(ElcO_PASTI!M602/1000,"")</f>
        <v/>
      </c>
      <c r="K356" s="68" t="str">
        <f>IFERROR(ElcO_PASTI!N602/1000,"")</f>
        <v/>
      </c>
      <c r="L356" s="68" t="str">
        <f>IFERROR(ElcO_PASTI!O602/1000,"")</f>
        <v/>
      </c>
      <c r="N356" t="str">
        <f>ElcO_CapBnd!F602</f>
        <v>PT</v>
      </c>
      <c r="O356" t="str">
        <f>ElcO_CapBnd!G602</f>
        <v>CAP_BND</v>
      </c>
      <c r="P356" t="str">
        <f>ElcO_CapBnd!H602</f>
        <v>EEPP_coal_thermal</v>
      </c>
      <c r="Q356" s="78" t="s">
        <v>176</v>
      </c>
      <c r="R356" s="68" t="str">
        <f t="shared" ref="R356:R419" si="38">IF(AA356&gt;0.01,W356,"")</f>
        <v/>
      </c>
      <c r="S356" s="68">
        <f t="shared" ref="S356:S419" si="39">IF(AB356&gt;0.01,X356,"")</f>
        <v>1.8072999999999997</v>
      </c>
      <c r="T356" s="68">
        <f t="shared" ref="T356:T419" si="40">IF(AC356&gt;0.01,Y356,"")</f>
        <v>1.7631999999999999</v>
      </c>
      <c r="W356" s="68">
        <f>IFERROR(ElcO_CapBnd!I602/1000,"")</f>
        <v>2.0272999999999999</v>
      </c>
      <c r="X356" s="68">
        <f>IFERROR(ElcO_CapBnd!J602/1000,"")</f>
        <v>1.8072999999999997</v>
      </c>
      <c r="Y356" s="68">
        <f>IFERROR(ElcO_CapBnd!K602/1000,"")</f>
        <v>1.7631999999999999</v>
      </c>
      <c r="AA356" s="68">
        <f t="shared" si="35"/>
        <v>0</v>
      </c>
      <c r="AB356" s="68">
        <f t="shared" si="36"/>
        <v>0.2200000000000002</v>
      </c>
      <c r="AC356" s="68">
        <f t="shared" si="37"/>
        <v>0.2641</v>
      </c>
    </row>
    <row r="357" spans="2:29">
      <c r="B357" t="str">
        <f>ElcO_PASTI!F606</f>
        <v>PT</v>
      </c>
      <c r="C357" t="str">
        <f>ElcO_PASTI!G606</f>
        <v>PASTI</v>
      </c>
      <c r="D357" t="str">
        <f>ElcO_PASTI!H606</f>
        <v>EEPP_lignite_thermal</v>
      </c>
      <c r="E357" s="78">
        <v>1</v>
      </c>
      <c r="F357" s="68" t="str">
        <f>IFERROR(ElcO_PASTI!I606/1000,"")</f>
        <v/>
      </c>
      <c r="G357" s="68" t="str">
        <f>IFERROR(ElcO_PASTI!J606/1000,"")</f>
        <v/>
      </c>
      <c r="H357" s="68" t="str">
        <f>IFERROR(ElcO_PASTI!K606/1000,"")</f>
        <v/>
      </c>
      <c r="I357" s="68" t="str">
        <f>IFERROR(ElcO_PASTI!L606/1000,"")</f>
        <v/>
      </c>
      <c r="J357" s="68" t="str">
        <f>IFERROR(ElcO_PASTI!M606/1000,"")</f>
        <v/>
      </c>
      <c r="K357" s="68" t="str">
        <f>IFERROR(ElcO_PASTI!N606/1000,"")</f>
        <v/>
      </c>
      <c r="L357" s="68" t="str">
        <f>IFERROR(ElcO_PASTI!O606/1000,"")</f>
        <v/>
      </c>
      <c r="N357" t="str">
        <f>ElcO_CapBnd!F606</f>
        <v>PT</v>
      </c>
      <c r="O357" t="str">
        <f>ElcO_CapBnd!G606</f>
        <v>CAP_BND</v>
      </c>
      <c r="P357" t="str">
        <f>ElcO_CapBnd!H606</f>
        <v>EEPP_lignite_thermal</v>
      </c>
      <c r="Q357" s="78" t="s">
        <v>176</v>
      </c>
      <c r="R357" s="68" t="str">
        <f t="shared" si="38"/>
        <v/>
      </c>
      <c r="S357" s="68" t="str">
        <f t="shared" si="39"/>
        <v/>
      </c>
      <c r="T357" s="68" t="str">
        <f t="shared" si="40"/>
        <v/>
      </c>
      <c r="W357" s="68">
        <f>IFERROR(ElcO_CapBnd!I606/1000,"")</f>
        <v>0</v>
      </c>
      <c r="X357" s="68">
        <f>IFERROR(ElcO_CapBnd!J606/1000,"")</f>
        <v>0</v>
      </c>
      <c r="Y357" s="68">
        <f>IFERROR(ElcO_CapBnd!K606/1000,"")</f>
        <v>0</v>
      </c>
      <c r="AA357" s="68">
        <f t="shared" si="35"/>
        <v>0</v>
      </c>
      <c r="AB357" s="68">
        <f t="shared" si="36"/>
        <v>0</v>
      </c>
      <c r="AC357" s="68">
        <f t="shared" si="37"/>
        <v>0</v>
      </c>
    </row>
    <row r="358" spans="2:29">
      <c r="B358" t="str">
        <f>ElcO_PASTI!F610</f>
        <v>PT</v>
      </c>
      <c r="C358" t="str">
        <f>ElcO_PASTI!G610</f>
        <v>PASTI</v>
      </c>
      <c r="D358" t="str">
        <f>ElcO_PASTI!H610</f>
        <v>EEPP_naturalgas_CCGT</v>
      </c>
      <c r="E358" s="78">
        <v>1</v>
      </c>
      <c r="F358" s="68">
        <f>IFERROR(ElcO_PASTI!I610/1000,"")</f>
        <v>0.23624999999999999</v>
      </c>
      <c r="G358" s="68">
        <f>IFERROR(ElcO_PASTI!J610/1000,"")</f>
        <v>0.23624999999999999</v>
      </c>
      <c r="H358" s="68">
        <f>IFERROR(ElcO_PASTI!K610/1000,"")</f>
        <v>0.23624999999999999</v>
      </c>
      <c r="I358" s="68">
        <f>IFERROR(ElcO_PASTI!L610/1000,"")</f>
        <v>0.23624999999999999</v>
      </c>
      <c r="J358" s="68">
        <f>IFERROR(ElcO_PASTI!M610/1000,"")</f>
        <v>1.3620000000000001</v>
      </c>
      <c r="K358" s="68" t="str">
        <f>IFERROR(ElcO_PASTI!N610/1000,"")</f>
        <v/>
      </c>
      <c r="L358" s="68" t="str">
        <f>IFERROR(ElcO_PASTI!O610/1000,"")</f>
        <v/>
      </c>
      <c r="N358" t="str">
        <f>ElcO_CapBnd!F610</f>
        <v>PT</v>
      </c>
      <c r="O358" t="str">
        <f>ElcO_CapBnd!G610</f>
        <v>CAP_BND</v>
      </c>
      <c r="P358" t="str">
        <f>ElcO_CapBnd!H610</f>
        <v>EEPP_naturalgas_CCGT</v>
      </c>
      <c r="Q358" s="78" t="s">
        <v>176</v>
      </c>
      <c r="R358" s="68" t="str">
        <f t="shared" si="38"/>
        <v/>
      </c>
      <c r="S358" s="68" t="str">
        <f t="shared" si="39"/>
        <v/>
      </c>
      <c r="T358" s="68" t="str">
        <f t="shared" si="40"/>
        <v/>
      </c>
      <c r="W358" s="68">
        <f>IFERROR(ElcO_CapBnd!I610/1000,"")</f>
        <v>2.3069999999999999</v>
      </c>
      <c r="X358" s="68">
        <f>IFERROR(ElcO_CapBnd!J610/1000,"")</f>
        <v>2.3069999999999999</v>
      </c>
      <c r="Y358" s="68">
        <f>IFERROR(ElcO_CapBnd!K610/1000,"")</f>
        <v>2.3069999999999999</v>
      </c>
      <c r="AA358" s="68">
        <f t="shared" si="35"/>
        <v>0</v>
      </c>
      <c r="AB358" s="68">
        <f t="shared" si="36"/>
        <v>0</v>
      </c>
      <c r="AC358" s="68">
        <f t="shared" si="37"/>
        <v>0</v>
      </c>
    </row>
    <row r="359" spans="2:29">
      <c r="B359" t="str">
        <f>ElcO_PASTI!F611</f>
        <v>PT</v>
      </c>
      <c r="C359" t="str">
        <f>ElcO_PASTI!G611</f>
        <v>PASTI</v>
      </c>
      <c r="D359" t="str">
        <f>ElcO_PASTI!H611</f>
        <v>EEPP_naturalgas_OCGT</v>
      </c>
      <c r="E359" s="78">
        <v>1</v>
      </c>
      <c r="F359" s="68" t="str">
        <f>IFERROR(ElcO_PASTI!I611/1000,"")</f>
        <v/>
      </c>
      <c r="G359" s="68" t="str">
        <f>IFERROR(ElcO_PASTI!J611/1000,"")</f>
        <v/>
      </c>
      <c r="H359" s="68" t="str">
        <f>IFERROR(ElcO_PASTI!K611/1000,"")</f>
        <v/>
      </c>
      <c r="I359" s="68" t="str">
        <f>IFERROR(ElcO_PASTI!L611/1000,"")</f>
        <v/>
      </c>
      <c r="J359" s="68">
        <f>IFERROR(ElcO_PASTI!M611/1000,"")</f>
        <v>1.5922200000000001E-2</v>
      </c>
      <c r="K359" s="68" t="str">
        <f>IFERROR(ElcO_PASTI!N611/1000,"")</f>
        <v/>
      </c>
      <c r="L359" s="68" t="str">
        <f>IFERROR(ElcO_PASTI!O611/1000,"")</f>
        <v/>
      </c>
      <c r="N359" t="str">
        <f>ElcO_CapBnd!F611</f>
        <v>PT</v>
      </c>
      <c r="O359" t="str">
        <f>ElcO_CapBnd!G611</f>
        <v>CAP_BND</v>
      </c>
      <c r="P359" t="str">
        <f>ElcO_CapBnd!H611</f>
        <v>EEPP_naturalgas_OCGT</v>
      </c>
      <c r="Q359" s="78" t="s">
        <v>176</v>
      </c>
      <c r="R359" s="68" t="str">
        <f t="shared" si="38"/>
        <v/>
      </c>
      <c r="S359" s="68" t="str">
        <f t="shared" si="39"/>
        <v/>
      </c>
      <c r="T359" s="68" t="str">
        <f t="shared" si="40"/>
        <v/>
      </c>
      <c r="W359" s="68">
        <f>IFERROR(ElcO_CapBnd!I611/1000,"")</f>
        <v>1.5922200000000001E-2</v>
      </c>
      <c r="X359" s="68">
        <f>IFERROR(ElcO_CapBnd!J611/1000,"")</f>
        <v>1.5922200000000001E-2</v>
      </c>
      <c r="Y359" s="68">
        <f>IFERROR(ElcO_CapBnd!K611/1000,"")</f>
        <v>1.5922200000000001E-2</v>
      </c>
      <c r="AA359" s="68">
        <f t="shared" si="35"/>
        <v>0</v>
      </c>
      <c r="AB359" s="68">
        <f t="shared" si="36"/>
        <v>0</v>
      </c>
      <c r="AC359" s="68">
        <f t="shared" si="37"/>
        <v>0</v>
      </c>
    </row>
    <row r="360" spans="2:29">
      <c r="B360" t="str">
        <f>ElcO_PASTI!F612</f>
        <v>PT</v>
      </c>
      <c r="C360" t="str">
        <f>ElcO_PASTI!G612</f>
        <v>PASTI</v>
      </c>
      <c r="D360" t="str">
        <f>ElcO_PASTI!H612</f>
        <v>EEPP_naturalgas_thermal</v>
      </c>
      <c r="E360" s="78">
        <v>1</v>
      </c>
      <c r="F360" s="68" t="str">
        <f>IFERROR(ElcO_PASTI!I612/1000,"")</f>
        <v/>
      </c>
      <c r="G360" s="68" t="str">
        <f>IFERROR(ElcO_PASTI!J612/1000,"")</f>
        <v/>
      </c>
      <c r="H360" s="68" t="str">
        <f>IFERROR(ElcO_PASTI!K612/1000,"")</f>
        <v/>
      </c>
      <c r="I360" s="68" t="str">
        <f>IFERROR(ElcO_PASTI!L612/1000,"")</f>
        <v/>
      </c>
      <c r="J360" s="68" t="str">
        <f>IFERROR(ElcO_PASTI!M612/1000,"")</f>
        <v/>
      </c>
      <c r="K360" s="68" t="str">
        <f>IFERROR(ElcO_PASTI!N612/1000,"")</f>
        <v/>
      </c>
      <c r="L360" s="68" t="str">
        <f>IFERROR(ElcO_PASTI!O612/1000,"")</f>
        <v/>
      </c>
      <c r="N360" t="str">
        <f>ElcO_CapBnd!F612</f>
        <v>PT</v>
      </c>
      <c r="O360" t="str">
        <f>ElcO_CapBnd!G612</f>
        <v>CAP_BND</v>
      </c>
      <c r="P360" t="str">
        <f>ElcO_CapBnd!H612</f>
        <v>EEPP_naturalgas_thermal</v>
      </c>
      <c r="Q360" s="78" t="s">
        <v>176</v>
      </c>
      <c r="R360" s="68" t="str">
        <f t="shared" si="38"/>
        <v/>
      </c>
      <c r="S360" s="68" t="str">
        <f t="shared" si="39"/>
        <v/>
      </c>
      <c r="T360" s="68" t="str">
        <f t="shared" si="40"/>
        <v/>
      </c>
      <c r="W360" s="68">
        <f>IFERROR(ElcO_CapBnd!I612/1000,"")</f>
        <v>0</v>
      </c>
      <c r="X360" s="68">
        <f>IFERROR(ElcO_CapBnd!J612/1000,"")</f>
        <v>0</v>
      </c>
      <c r="Y360" s="68">
        <f>IFERROR(ElcO_CapBnd!K612/1000,"")</f>
        <v>0</v>
      </c>
      <c r="AA360" s="68">
        <f t="shared" si="35"/>
        <v>0</v>
      </c>
      <c r="AB360" s="68">
        <f t="shared" si="36"/>
        <v>0</v>
      </c>
      <c r="AC360" s="68">
        <f t="shared" si="37"/>
        <v>0</v>
      </c>
    </row>
    <row r="361" spans="2:29">
      <c r="B361" t="str">
        <f>ElcO_PASTI!F616</f>
        <v>PT</v>
      </c>
      <c r="C361" t="str">
        <f>ElcO_PASTI!G616</f>
        <v>PASTI</v>
      </c>
      <c r="D361" t="str">
        <f>ElcO_PASTI!H616</f>
        <v>EEPP_LFO_thermal</v>
      </c>
      <c r="E361" s="78">
        <v>1</v>
      </c>
      <c r="F361" s="68">
        <f>IFERROR(ElcO_PASTI!I616/1000,"")</f>
        <v>0.13644000000000001</v>
      </c>
      <c r="G361" s="68">
        <f>IFERROR(ElcO_PASTI!J616/1000,"")</f>
        <v>0.13644000000000001</v>
      </c>
      <c r="H361" s="68">
        <f>IFERROR(ElcO_PASTI!K616/1000,"")</f>
        <v>0.13644000000000001</v>
      </c>
      <c r="I361" s="68">
        <f>IFERROR(ElcO_PASTI!L616/1000,"")</f>
        <v>0.13644000000000001</v>
      </c>
      <c r="J361" s="68">
        <f>IFERROR(ElcO_PASTI!M616/1000,"")</f>
        <v>8.824512000000001E-2</v>
      </c>
      <c r="K361" s="68">
        <f>IFERROR(ElcO_PASTI!N616/1000,"")</f>
        <v>3.9668000000000004E-3</v>
      </c>
      <c r="L361" s="68" t="str">
        <f>IFERROR(ElcO_PASTI!O616/1000,"")</f>
        <v/>
      </c>
      <c r="N361" t="str">
        <f>ElcO_CapBnd!F616</f>
        <v>PT</v>
      </c>
      <c r="O361" t="str">
        <f>ElcO_CapBnd!G616</f>
        <v>CAP_BND</v>
      </c>
      <c r="P361" t="str">
        <f>ElcO_CapBnd!H616</f>
        <v>EEPP_LFO_thermal</v>
      </c>
      <c r="Q361" s="78" t="s">
        <v>176</v>
      </c>
      <c r="R361" s="68">
        <f t="shared" si="38"/>
        <v>0.24137511999999997</v>
      </c>
      <c r="S361" s="68">
        <f t="shared" si="39"/>
        <v>0.18104191999999997</v>
      </c>
      <c r="T361" s="68">
        <f t="shared" si="40"/>
        <v>0.10214191999999998</v>
      </c>
      <c r="W361" s="68">
        <f>IFERROR(ElcO_CapBnd!I616/1000,"")</f>
        <v>0.24137511999999997</v>
      </c>
      <c r="X361" s="68">
        <f>IFERROR(ElcO_CapBnd!J616/1000,"")</f>
        <v>0.18104191999999997</v>
      </c>
      <c r="Y361" s="68">
        <f>IFERROR(ElcO_CapBnd!K616/1000,"")</f>
        <v>0.10214191999999998</v>
      </c>
      <c r="AA361" s="68">
        <f t="shared" si="35"/>
        <v>0.39263000000000015</v>
      </c>
      <c r="AB361" s="68">
        <f t="shared" si="36"/>
        <v>0.45693000000000017</v>
      </c>
      <c r="AC361" s="68">
        <f t="shared" si="37"/>
        <v>0.53583000000000014</v>
      </c>
    </row>
    <row r="362" spans="2:29">
      <c r="B362" t="str">
        <f>ElcO_PASTI!F617</f>
        <v>PT</v>
      </c>
      <c r="C362" t="str">
        <f>ElcO_PASTI!G617</f>
        <v>PASTI</v>
      </c>
      <c r="D362" t="str">
        <f>ElcO_PASTI!H617</f>
        <v>EEPP_HFO_thermal</v>
      </c>
      <c r="E362" s="78">
        <v>1</v>
      </c>
      <c r="F362" s="68">
        <f>IFERROR(ElcO_PASTI!I617/1000,"")</f>
        <v>0.41602499999999998</v>
      </c>
      <c r="G362" s="68">
        <f>IFERROR(ElcO_PASTI!J617/1000,"")</f>
        <v>0.41602499999999998</v>
      </c>
      <c r="H362" s="68">
        <f>IFERROR(ElcO_PASTI!K617/1000,"")</f>
        <v>0.41602499999999998</v>
      </c>
      <c r="I362" s="68">
        <f>IFERROR(ElcO_PASTI!L617/1000,"")</f>
        <v>0.41602499999999998</v>
      </c>
      <c r="J362" s="68" t="str">
        <f>IFERROR(ElcO_PASTI!M617/1000,"")</f>
        <v/>
      </c>
      <c r="K362" s="68" t="str">
        <f>IFERROR(ElcO_PASTI!N617/1000,"")</f>
        <v/>
      </c>
      <c r="L362" s="68" t="str">
        <f>IFERROR(ElcO_PASTI!O617/1000,"")</f>
        <v/>
      </c>
      <c r="N362" t="str">
        <f>ElcO_CapBnd!F617</f>
        <v>PT</v>
      </c>
      <c r="O362" t="str">
        <f>ElcO_CapBnd!G617</f>
        <v>CAP_BND</v>
      </c>
      <c r="P362" t="str">
        <f>ElcO_CapBnd!H617</f>
        <v>EEPP_HFO_thermal</v>
      </c>
      <c r="Q362" s="78" t="s">
        <v>176</v>
      </c>
      <c r="R362" s="68">
        <f t="shared" si="38"/>
        <v>1.6527000000000001</v>
      </c>
      <c r="S362" s="68">
        <f t="shared" si="39"/>
        <v>1.1827000000000001</v>
      </c>
      <c r="T362" s="68">
        <f t="shared" si="40"/>
        <v>0.59560000000000002</v>
      </c>
      <c r="W362" s="68">
        <f>IFERROR(ElcO_CapBnd!I617/1000,"")</f>
        <v>1.6527000000000001</v>
      </c>
      <c r="X362" s="68">
        <f>IFERROR(ElcO_CapBnd!J617/1000,"")</f>
        <v>1.1827000000000001</v>
      </c>
      <c r="Y362" s="68">
        <f>IFERROR(ElcO_CapBnd!K617/1000,"")</f>
        <v>0.59560000000000002</v>
      </c>
      <c r="AA362" s="68">
        <f t="shared" si="35"/>
        <v>1.1399999999999855E-2</v>
      </c>
      <c r="AB362" s="68">
        <f t="shared" si="36"/>
        <v>0.48139999999999983</v>
      </c>
      <c r="AC362" s="68">
        <f t="shared" si="37"/>
        <v>1.0684999999999998</v>
      </c>
    </row>
    <row r="363" spans="2:29">
      <c r="B363" t="str">
        <f>ElcO_PASTI!F618</f>
        <v>PT</v>
      </c>
      <c r="C363" t="str">
        <f>ElcO_PASTI!G618</f>
        <v>PASTI</v>
      </c>
      <c r="D363" t="str">
        <f>ElcO_PASTI!H618</f>
        <v>EEPP_biomass_CCGT</v>
      </c>
      <c r="E363" s="78">
        <v>1</v>
      </c>
      <c r="F363" s="68" t="str">
        <f>IFERROR(ElcO_PASTI!I618/1000,"")</f>
        <v/>
      </c>
      <c r="G363" s="68" t="str">
        <f>IFERROR(ElcO_PASTI!J618/1000,"")</f>
        <v/>
      </c>
      <c r="H363" s="68" t="str">
        <f>IFERROR(ElcO_PASTI!K618/1000,"")</f>
        <v/>
      </c>
      <c r="I363" s="68" t="str">
        <f>IFERROR(ElcO_PASTI!L618/1000,"")</f>
        <v/>
      </c>
      <c r="J363" s="68" t="str">
        <f>IFERROR(ElcO_PASTI!M618/1000,"")</f>
        <v/>
      </c>
      <c r="K363" s="68" t="str">
        <f>IFERROR(ElcO_PASTI!N618/1000,"")</f>
        <v/>
      </c>
      <c r="L363" s="68" t="str">
        <f>IFERROR(ElcO_PASTI!O618/1000,"")</f>
        <v/>
      </c>
      <c r="N363" t="str">
        <f>ElcO_CapBnd!F618</f>
        <v>PT</v>
      </c>
      <c r="O363" t="str">
        <f>ElcO_CapBnd!G618</f>
        <v>CAP_BND</v>
      </c>
      <c r="P363" t="str">
        <f>ElcO_CapBnd!H618</f>
        <v>EEPP_biomass_CCGT</v>
      </c>
      <c r="Q363" s="78" t="s">
        <v>176</v>
      </c>
      <c r="R363" s="68" t="str">
        <f t="shared" si="38"/>
        <v/>
      </c>
      <c r="S363" s="68" t="str">
        <f t="shared" si="39"/>
        <v/>
      </c>
      <c r="T363" s="68" t="str">
        <f t="shared" si="40"/>
        <v/>
      </c>
      <c r="W363" s="68">
        <f>IFERROR(ElcO_CapBnd!I618/1000,"")</f>
        <v>0</v>
      </c>
      <c r="X363" s="68">
        <f>IFERROR(ElcO_CapBnd!J618/1000,"")</f>
        <v>0</v>
      </c>
      <c r="Y363" s="68">
        <f>IFERROR(ElcO_CapBnd!K618/1000,"")</f>
        <v>0</v>
      </c>
      <c r="AA363" s="68">
        <f t="shared" si="35"/>
        <v>0</v>
      </c>
      <c r="AB363" s="68">
        <f t="shared" si="36"/>
        <v>0</v>
      </c>
      <c r="AC363" s="68">
        <f t="shared" si="37"/>
        <v>0</v>
      </c>
    </row>
    <row r="364" spans="2:29">
      <c r="B364" t="str">
        <f>ElcO_PASTI!F619</f>
        <v>PT</v>
      </c>
      <c r="C364" t="str">
        <f>ElcO_PASTI!G619</f>
        <v>PASTI</v>
      </c>
      <c r="D364" t="str">
        <f>ElcO_PASTI!H619</f>
        <v>EEPP_biomass_thermal</v>
      </c>
      <c r="E364" s="78">
        <v>1</v>
      </c>
      <c r="F364" s="68">
        <f>IFERROR(ElcO_PASTI!I619/1000,"")</f>
        <v>3.6050000000000006E-2</v>
      </c>
      <c r="G364" s="68">
        <f>IFERROR(ElcO_PASTI!J619/1000,"")</f>
        <v>3.6050000000000006E-2</v>
      </c>
      <c r="H364" s="68">
        <f>IFERROR(ElcO_PASTI!K619/1000,"")</f>
        <v>3.6050000000000006E-2</v>
      </c>
      <c r="I364" s="68">
        <f>IFERROR(ElcO_PASTI!L619/1000,"")</f>
        <v>3.6050000000000006E-2</v>
      </c>
      <c r="J364" s="68">
        <f>IFERROR(ElcO_PASTI!M619/1000,"")</f>
        <v>0.17179000000000003</v>
      </c>
      <c r="K364" s="68" t="str">
        <f>IFERROR(ElcO_PASTI!N619/1000,"")</f>
        <v/>
      </c>
      <c r="L364" s="68" t="str">
        <f>IFERROR(ElcO_PASTI!O619/1000,"")</f>
        <v/>
      </c>
      <c r="N364" t="str">
        <f>ElcO_CapBnd!F619</f>
        <v>PT</v>
      </c>
      <c r="O364" t="str">
        <f>ElcO_CapBnd!G619</f>
        <v>CAP_BND</v>
      </c>
      <c r="P364" t="str">
        <f>ElcO_CapBnd!H619</f>
        <v>EEPP_biomass_thermal</v>
      </c>
      <c r="Q364" s="78" t="s">
        <v>176</v>
      </c>
      <c r="R364" s="68" t="str">
        <f t="shared" si="38"/>
        <v/>
      </c>
      <c r="S364" s="68" t="str">
        <f t="shared" si="39"/>
        <v/>
      </c>
      <c r="T364" s="68" t="str">
        <f t="shared" si="40"/>
        <v/>
      </c>
      <c r="W364" s="68">
        <f>IFERROR(ElcO_CapBnd!I619/1000,"")</f>
        <v>0.31599000000000005</v>
      </c>
      <c r="X364" s="68">
        <f>IFERROR(ElcO_CapBnd!J619/1000,"")</f>
        <v>0.30849000000000004</v>
      </c>
      <c r="Y364" s="68">
        <f>IFERROR(ElcO_CapBnd!K619/1000,"")</f>
        <v>0.30849000000000004</v>
      </c>
      <c r="AA364" s="68">
        <f t="shared" si="35"/>
        <v>0</v>
      </c>
      <c r="AB364" s="68">
        <f t="shared" si="36"/>
        <v>7.5000000000000067E-3</v>
      </c>
      <c r="AC364" s="68">
        <f t="shared" si="37"/>
        <v>7.5000000000000067E-3</v>
      </c>
    </row>
    <row r="365" spans="2:29">
      <c r="B365" t="str">
        <f>ElcO_PASTI!F622</f>
        <v>PT</v>
      </c>
      <c r="C365" t="str">
        <f>ElcO_PASTI!G622</f>
        <v>PASTI</v>
      </c>
      <c r="D365" t="str">
        <f>ElcO_PASTI!H622</f>
        <v>EEPP_windON</v>
      </c>
      <c r="E365" s="78">
        <v>1</v>
      </c>
      <c r="F365" s="68" t="str">
        <f>IFERROR(ElcO_PASTI!I622/1000,"")</f>
        <v/>
      </c>
      <c r="G365" s="68" t="str">
        <f>IFERROR(ElcO_PASTI!J622/1000,"")</f>
        <v/>
      </c>
      <c r="H365" s="68" t="str">
        <f>IFERROR(ElcO_PASTI!K622/1000,"")</f>
        <v/>
      </c>
      <c r="I365" s="68">
        <f>IFERROR(ElcO_PASTI!L622/1000,"")</f>
        <v>8.3000000000000004E-2</v>
      </c>
      <c r="J365" s="68">
        <f>IFERROR(ElcO_PASTI!M622/1000,"")</f>
        <v>3.7199599999999995</v>
      </c>
      <c r="K365" s="68">
        <f>IFERROR(ElcO_PASTI!N622/1000,"")</f>
        <v>1.1518500000000003</v>
      </c>
      <c r="L365" s="68">
        <f>IFERROR(ElcO_PASTI!O622/1000,"")</f>
        <v>0.38021000000000005</v>
      </c>
      <c r="N365" t="str">
        <f>ElcO_CapBnd!F622</f>
        <v>PT</v>
      </c>
      <c r="O365" t="str">
        <f>ElcO_CapBnd!G622</f>
        <v>CAP_BND</v>
      </c>
      <c r="P365" t="str">
        <f>ElcO_CapBnd!H622</f>
        <v>EEPP_windON</v>
      </c>
      <c r="Q365" s="78" t="s">
        <v>176</v>
      </c>
      <c r="R365" s="68" t="str">
        <f t="shared" si="38"/>
        <v/>
      </c>
      <c r="S365" s="68">
        <f t="shared" si="39"/>
        <v>4.9349999999999996</v>
      </c>
      <c r="T365" s="68">
        <f t="shared" si="40"/>
        <v>5.3102999999999998</v>
      </c>
      <c r="W365" s="68">
        <f>IFERROR(ElcO_CapBnd!I622/1000,"")</f>
        <v>3.7959999999999998</v>
      </c>
      <c r="X365" s="68">
        <f>IFERROR(ElcO_CapBnd!J622/1000,"")</f>
        <v>4.9349999999999996</v>
      </c>
      <c r="Y365" s="68">
        <f>IFERROR(ElcO_CapBnd!K622/1000,"")</f>
        <v>5.3102999999999998</v>
      </c>
      <c r="AA365" s="68">
        <f t="shared" si="35"/>
        <v>6.9599999999998552E-3</v>
      </c>
      <c r="AB365" s="68">
        <f t="shared" si="36"/>
        <v>1.9810000000000549E-2</v>
      </c>
      <c r="AC365" s="68">
        <f t="shared" si="37"/>
        <v>2.4720000000000297E-2</v>
      </c>
    </row>
    <row r="366" spans="2:29">
      <c r="B366" t="str">
        <f>ElcO_PASTI!F623</f>
        <v>PT</v>
      </c>
      <c r="C366" t="str">
        <f>ElcO_PASTI!G623</f>
        <v>PASTI</v>
      </c>
      <c r="D366" t="str">
        <f>ElcO_PASTI!H623</f>
        <v>EEPP_windOFF</v>
      </c>
      <c r="E366" s="78">
        <v>1</v>
      </c>
      <c r="F366" s="68" t="str">
        <f>IFERROR(ElcO_PASTI!I623/1000,"")</f>
        <v/>
      </c>
      <c r="G366" s="68" t="str">
        <f>IFERROR(ElcO_PASTI!J623/1000,"")</f>
        <v/>
      </c>
      <c r="H366" s="68" t="str">
        <f>IFERROR(ElcO_PASTI!K623/1000,"")</f>
        <v/>
      </c>
      <c r="I366" s="68" t="str">
        <f>IFERROR(ElcO_PASTI!L623/1000,"")</f>
        <v/>
      </c>
      <c r="J366" s="68" t="str">
        <f>IFERROR(ElcO_PASTI!M623/1000,"")</f>
        <v/>
      </c>
      <c r="K366" s="68">
        <f>IFERROR(ElcO_PASTI!N623/1000,"")</f>
        <v>2E-3</v>
      </c>
      <c r="L366" s="68" t="str">
        <f>IFERROR(ElcO_PASTI!O623/1000,"")</f>
        <v/>
      </c>
      <c r="N366" t="str">
        <f>ElcO_CapBnd!F623</f>
        <v>PT</v>
      </c>
      <c r="O366" t="str">
        <f>ElcO_CapBnd!G623</f>
        <v>CAP_BND</v>
      </c>
      <c r="P366" t="str">
        <f>ElcO_CapBnd!H623</f>
        <v>EEPP_windOFF</v>
      </c>
      <c r="Q366" s="78" t="s">
        <v>176</v>
      </c>
      <c r="R366" s="68" t="str">
        <f t="shared" si="38"/>
        <v/>
      </c>
      <c r="S366" s="68" t="str">
        <f t="shared" si="39"/>
        <v/>
      </c>
      <c r="T366" s="68" t="str">
        <f t="shared" si="40"/>
        <v/>
      </c>
      <c r="W366" s="68">
        <f>IFERROR(ElcO_CapBnd!I623/1000,"")</f>
        <v>0</v>
      </c>
      <c r="X366" s="68">
        <f>IFERROR(ElcO_CapBnd!J623/1000,"")</f>
        <v>2E-3</v>
      </c>
      <c r="Y366" s="68">
        <f>IFERROR(ElcO_CapBnd!K623/1000,"")</f>
        <v>0</v>
      </c>
      <c r="AA366" s="68">
        <f t="shared" si="35"/>
        <v>0</v>
      </c>
      <c r="AB366" s="68">
        <f t="shared" si="36"/>
        <v>0</v>
      </c>
      <c r="AC366" s="68">
        <f t="shared" si="37"/>
        <v>2E-3</v>
      </c>
    </row>
    <row r="367" spans="2:29">
      <c r="B367" t="str">
        <f>ElcO_PASTI!F624</f>
        <v>PT</v>
      </c>
      <c r="C367" t="str">
        <f>ElcO_PASTI!G624</f>
        <v>PASTI</v>
      </c>
      <c r="D367" t="str">
        <f>ElcO_PASTI!H624</f>
        <v>EEPP_PV</v>
      </c>
      <c r="E367" s="78">
        <v>1</v>
      </c>
      <c r="F367" s="68" t="str">
        <f>IFERROR(ElcO_PASTI!I624/1000,"")</f>
        <v/>
      </c>
      <c r="G367" s="68" t="str">
        <f>IFERROR(ElcO_PASTI!J624/1000,"")</f>
        <v/>
      </c>
      <c r="H367" s="68" t="str">
        <f>IFERROR(ElcO_PASTI!K624/1000,"")</f>
        <v/>
      </c>
      <c r="I367" s="68">
        <f>IFERROR(ElcO_PASTI!L624/1000,"")</f>
        <v>1E-3</v>
      </c>
      <c r="J367" s="68">
        <f>IFERROR(ElcO_PASTI!M624/1000,"")</f>
        <v>0.13300000000000001</v>
      </c>
      <c r="K367" s="68">
        <f>IFERROR(ElcO_PASTI!N624/1000,"")</f>
        <v>0.313</v>
      </c>
      <c r="L367" s="68">
        <f>IFERROR(ElcO_PASTI!O624/1000,"")</f>
        <v>0.372</v>
      </c>
      <c r="N367" t="str">
        <f>ElcO_CapBnd!F624</f>
        <v>PT</v>
      </c>
      <c r="O367" t="str">
        <f>ElcO_CapBnd!G624</f>
        <v>CAP_BND</v>
      </c>
      <c r="P367" t="str">
        <f>ElcO_CapBnd!H624</f>
        <v>EEPP_PV</v>
      </c>
      <c r="Q367" s="78" t="s">
        <v>176</v>
      </c>
      <c r="R367" s="68" t="str">
        <f t="shared" si="38"/>
        <v/>
      </c>
      <c r="S367" s="68" t="str">
        <f t="shared" si="39"/>
        <v/>
      </c>
      <c r="T367" s="68" t="str">
        <f t="shared" si="40"/>
        <v/>
      </c>
      <c r="W367" s="68">
        <f>IFERROR(ElcO_CapBnd!I624/1000,"")</f>
        <v>0.13400000000000001</v>
      </c>
      <c r="X367" s="68">
        <f>IFERROR(ElcO_CapBnd!J624/1000,"")</f>
        <v>0.44700000000000001</v>
      </c>
      <c r="Y367" s="68">
        <f>IFERROR(ElcO_CapBnd!K624/1000,"")</f>
        <v>0.81899999999999984</v>
      </c>
      <c r="AA367" s="68">
        <f t="shared" si="35"/>
        <v>0</v>
      </c>
      <c r="AB367" s="68">
        <f t="shared" si="36"/>
        <v>0</v>
      </c>
      <c r="AC367" s="68">
        <f t="shared" si="37"/>
        <v>0</v>
      </c>
    </row>
    <row r="368" spans="2:29">
      <c r="B368" t="str">
        <f>ElcO_PASTI!F625</f>
        <v>PT</v>
      </c>
      <c r="C368" t="str">
        <f>ElcO_PASTI!G625</f>
        <v>PASTI</v>
      </c>
      <c r="D368" t="str">
        <f>ElcO_PASTI!H625</f>
        <v>EEPP_CSP</v>
      </c>
      <c r="E368" s="78">
        <v>1</v>
      </c>
      <c r="F368" s="68" t="str">
        <f>IFERROR(ElcO_PASTI!I625/1000,"")</f>
        <v/>
      </c>
      <c r="G368" s="68" t="str">
        <f>IFERROR(ElcO_PASTI!J625/1000,"")</f>
        <v/>
      </c>
      <c r="H368" s="68" t="str">
        <f>IFERROR(ElcO_PASTI!K625/1000,"")</f>
        <v/>
      </c>
      <c r="I368" s="68" t="str">
        <f>IFERROR(ElcO_PASTI!L625/1000,"")</f>
        <v/>
      </c>
      <c r="J368" s="68" t="str">
        <f>IFERROR(ElcO_PASTI!M625/1000,"")</f>
        <v/>
      </c>
      <c r="K368" s="68">
        <f>IFERROR(ElcO_PASTI!N625/1000,"")</f>
        <v>2.9999999999999997E-4</v>
      </c>
      <c r="L368" s="68" t="str">
        <f>IFERROR(ElcO_PASTI!O625/1000,"")</f>
        <v/>
      </c>
      <c r="N368" t="str">
        <f>ElcO_CapBnd!F625</f>
        <v>PT</v>
      </c>
      <c r="O368" t="str">
        <f>ElcO_CapBnd!G625</f>
        <v>CAP_BND</v>
      </c>
      <c r="P368" t="str">
        <f>ElcO_CapBnd!H625</f>
        <v>EEPP_CSP</v>
      </c>
      <c r="Q368" s="78" t="s">
        <v>176</v>
      </c>
      <c r="R368" s="68" t="str">
        <f t="shared" si="38"/>
        <v/>
      </c>
      <c r="S368" s="68" t="str">
        <f t="shared" si="39"/>
        <v/>
      </c>
      <c r="T368" s="68" t="str">
        <f t="shared" si="40"/>
        <v/>
      </c>
      <c r="W368" s="68">
        <f>IFERROR(ElcO_CapBnd!I625/1000,"")</f>
        <v>0</v>
      </c>
      <c r="X368" s="68">
        <f>IFERROR(ElcO_CapBnd!J625/1000,"")</f>
        <v>2.9999999999999997E-4</v>
      </c>
      <c r="Y368" s="68">
        <f>IFERROR(ElcO_CapBnd!K625/1000,"")</f>
        <v>2.9999999999999997E-4</v>
      </c>
      <c r="AA368" s="68">
        <f t="shared" si="35"/>
        <v>0</v>
      </c>
      <c r="AB368" s="68">
        <f t="shared" si="36"/>
        <v>0</v>
      </c>
      <c r="AC368" s="68">
        <f t="shared" si="37"/>
        <v>0</v>
      </c>
    </row>
    <row r="369" spans="2:29">
      <c r="B369" t="str">
        <f>ElcO_PASTI!F626</f>
        <v>PT</v>
      </c>
      <c r="C369" t="str">
        <f>ElcO_PASTI!G626</f>
        <v>PASTI</v>
      </c>
      <c r="D369" t="str">
        <f>ElcO_PASTI!H626</f>
        <v>EEPP_geothermal</v>
      </c>
      <c r="E369" s="78">
        <v>1</v>
      </c>
      <c r="F369" s="68" t="str">
        <f>IFERROR(ElcO_PASTI!I626/1000,"")</f>
        <v/>
      </c>
      <c r="G369" s="68" t="str">
        <f>IFERROR(ElcO_PASTI!J626/1000,"")</f>
        <v/>
      </c>
      <c r="H369" s="68" t="str">
        <f>IFERROR(ElcO_PASTI!K626/1000,"")</f>
        <v/>
      </c>
      <c r="I369" s="68">
        <f>IFERROR(ElcO_PASTI!L626/1000,"")</f>
        <v>1.4E-2</v>
      </c>
      <c r="J369" s="68">
        <f>IFERROR(ElcO_PASTI!M626/1000,"")</f>
        <v>1.0999999999999999E-2</v>
      </c>
      <c r="K369" s="68" t="str">
        <f>IFERROR(ElcO_PASTI!N626/1000,"")</f>
        <v/>
      </c>
      <c r="L369" s="68" t="str">
        <f>IFERROR(ElcO_PASTI!O626/1000,"")</f>
        <v/>
      </c>
      <c r="N369" t="str">
        <f>ElcO_CapBnd!F626</f>
        <v>PT</v>
      </c>
      <c r="O369" t="str">
        <f>ElcO_CapBnd!G626</f>
        <v>CAP_BND</v>
      </c>
      <c r="P369" t="str">
        <f>ElcO_CapBnd!H626</f>
        <v>EEPP_geothermal</v>
      </c>
      <c r="Q369" s="78" t="s">
        <v>176</v>
      </c>
      <c r="R369" s="68" t="str">
        <f t="shared" si="38"/>
        <v/>
      </c>
      <c r="S369" s="68" t="str">
        <f t="shared" si="39"/>
        <v/>
      </c>
      <c r="T369" s="68" t="str">
        <f t="shared" si="40"/>
        <v/>
      </c>
      <c r="W369" s="68">
        <f>IFERROR(ElcO_CapBnd!I626/1000,"")</f>
        <v>2.5000000000000001E-2</v>
      </c>
      <c r="X369" s="68">
        <f>IFERROR(ElcO_CapBnd!J626/1000,"")</f>
        <v>2.5000000000000001E-2</v>
      </c>
      <c r="Y369" s="68">
        <f>IFERROR(ElcO_CapBnd!K626/1000,"")</f>
        <v>1.7299999999999999E-2</v>
      </c>
      <c r="AA369" s="68">
        <f t="shared" si="35"/>
        <v>0</v>
      </c>
      <c r="AB369" s="68">
        <f t="shared" si="36"/>
        <v>0</v>
      </c>
      <c r="AC369" s="68">
        <f t="shared" si="37"/>
        <v>7.700000000000002E-3</v>
      </c>
    </row>
    <row r="370" spans="2:29">
      <c r="B370" t="str">
        <f>ElcO_PASTI!F627</f>
        <v>PT</v>
      </c>
      <c r="C370" t="str">
        <f>ElcO_PASTI!G627</f>
        <v>PASTI</v>
      </c>
      <c r="D370" t="str">
        <f>ElcO_PASTI!H627</f>
        <v>EEPP_OCE</v>
      </c>
      <c r="E370" s="78">
        <v>1</v>
      </c>
      <c r="F370" s="68" t="str">
        <f>IFERROR(ElcO_PASTI!I627/1000,"")</f>
        <v/>
      </c>
      <c r="G370" s="68" t="str">
        <f>IFERROR(ElcO_PASTI!J627/1000,"")</f>
        <v/>
      </c>
      <c r="H370" s="68" t="str">
        <f>IFERROR(ElcO_PASTI!K627/1000,"")</f>
        <v/>
      </c>
      <c r="I370" s="68" t="str">
        <f>IFERROR(ElcO_PASTI!L627/1000,"")</f>
        <v/>
      </c>
      <c r="J370" s="68">
        <f>IFERROR(ElcO_PASTI!M627/1000,"")</f>
        <v>4.0000000000000002E-4</v>
      </c>
      <c r="K370" s="68">
        <f>IFERROR(ElcO_PASTI!N627/1000,"")</f>
        <v>2.9999999999999997E-4</v>
      </c>
      <c r="L370" s="68" t="str">
        <f>IFERROR(ElcO_PASTI!O627/1000,"")</f>
        <v/>
      </c>
      <c r="N370" t="str">
        <f>ElcO_CapBnd!F627</f>
        <v>PT</v>
      </c>
      <c r="O370" t="str">
        <f>ElcO_CapBnd!G627</f>
        <v>CAP_BND</v>
      </c>
      <c r="P370" t="str">
        <f>ElcO_CapBnd!H627</f>
        <v>EEPP_OCE</v>
      </c>
      <c r="Q370" s="78" t="s">
        <v>176</v>
      </c>
      <c r="R370" s="68" t="str">
        <f t="shared" si="38"/>
        <v/>
      </c>
      <c r="S370" s="68" t="str">
        <f t="shared" si="39"/>
        <v/>
      </c>
      <c r="T370" s="68" t="str">
        <f t="shared" si="40"/>
        <v/>
      </c>
      <c r="W370" s="68">
        <f>IFERROR(ElcO_CapBnd!I627/1000,"")</f>
        <v>4.0000000000000002E-4</v>
      </c>
      <c r="X370" s="68">
        <f>IFERROR(ElcO_CapBnd!J627/1000,"")</f>
        <v>6.9999999999999999E-4</v>
      </c>
      <c r="Y370" s="68">
        <f>IFERROR(ElcO_CapBnd!K627/1000,"")</f>
        <v>6.9999999999999999E-4</v>
      </c>
      <c r="AA370" s="68">
        <f t="shared" si="35"/>
        <v>0</v>
      </c>
      <c r="AB370" s="68">
        <f t="shared" si="36"/>
        <v>0</v>
      </c>
      <c r="AC370" s="68">
        <f t="shared" si="37"/>
        <v>0</v>
      </c>
    </row>
    <row r="371" spans="2:29">
      <c r="B371" t="str">
        <f>ElcO_PASTI!F628</f>
        <v>RO</v>
      </c>
      <c r="C371" t="str">
        <f>ElcO_PASTI!G628</f>
        <v>PASTI</v>
      </c>
      <c r="D371" t="str">
        <f>ElcO_PASTI!H628</f>
        <v>EEPP_coal_CCGT</v>
      </c>
      <c r="E371" s="78">
        <v>1</v>
      </c>
      <c r="F371" s="68" t="str">
        <f>IFERROR(ElcO_PASTI!I628/1000,"")</f>
        <v/>
      </c>
      <c r="G371" s="68" t="str">
        <f>IFERROR(ElcO_PASTI!J628/1000,"")</f>
        <v/>
      </c>
      <c r="H371" s="68" t="str">
        <f>IFERROR(ElcO_PASTI!K628/1000,"")</f>
        <v/>
      </c>
      <c r="I371" s="68" t="str">
        <f>IFERROR(ElcO_PASTI!L628/1000,"")</f>
        <v/>
      </c>
      <c r="J371" s="68" t="str">
        <f>IFERROR(ElcO_PASTI!M628/1000,"")</f>
        <v/>
      </c>
      <c r="K371" s="68" t="str">
        <f>IFERROR(ElcO_PASTI!N628/1000,"")</f>
        <v/>
      </c>
      <c r="L371" s="68" t="str">
        <f>IFERROR(ElcO_PASTI!O628/1000,"")</f>
        <v/>
      </c>
      <c r="N371" t="str">
        <f>ElcO_CapBnd!F628</f>
        <v>RO</v>
      </c>
      <c r="O371" t="str">
        <f>ElcO_CapBnd!G628</f>
        <v>CAP_BND</v>
      </c>
      <c r="P371" t="str">
        <f>ElcO_CapBnd!H628</f>
        <v>EEPP_coal_CCGT</v>
      </c>
      <c r="Q371" s="78" t="s">
        <v>176</v>
      </c>
      <c r="R371" s="68" t="str">
        <f t="shared" si="38"/>
        <v/>
      </c>
      <c r="S371" s="68" t="str">
        <f t="shared" si="39"/>
        <v/>
      </c>
      <c r="T371" s="68" t="str">
        <f t="shared" si="40"/>
        <v/>
      </c>
      <c r="W371" s="68">
        <f>IFERROR(ElcO_CapBnd!I628/1000,"")</f>
        <v>0</v>
      </c>
      <c r="X371" s="68">
        <f>IFERROR(ElcO_CapBnd!J628/1000,"")</f>
        <v>0</v>
      </c>
      <c r="Y371" s="68">
        <f>IFERROR(ElcO_CapBnd!K628/1000,"")</f>
        <v>0</v>
      </c>
      <c r="AA371" s="68">
        <f t="shared" si="35"/>
        <v>0</v>
      </c>
      <c r="AB371" s="68">
        <f t="shared" si="36"/>
        <v>0</v>
      </c>
      <c r="AC371" s="68">
        <f t="shared" si="37"/>
        <v>0</v>
      </c>
    </row>
    <row r="372" spans="2:29">
      <c r="B372" t="str">
        <f>ElcO_PASTI!F629</f>
        <v>RO</v>
      </c>
      <c r="C372" t="str">
        <f>ElcO_PASTI!G629</f>
        <v>PASTI</v>
      </c>
      <c r="D372" t="str">
        <f>ElcO_PASTI!H629</f>
        <v>EEPP_coal_thermal</v>
      </c>
      <c r="E372" s="78">
        <v>1</v>
      </c>
      <c r="F372" s="68">
        <f>IFERROR(ElcO_PASTI!I629/1000,"")</f>
        <v>2.2499999999999999E-2</v>
      </c>
      <c r="G372" s="68">
        <f>IFERROR(ElcO_PASTI!J629/1000,"")</f>
        <v>2.2499999999999999E-2</v>
      </c>
      <c r="H372" s="68">
        <f>IFERROR(ElcO_PASTI!K629/1000,"")</f>
        <v>2.2499999999999999E-2</v>
      </c>
      <c r="I372" s="68">
        <f>IFERROR(ElcO_PASTI!L629/1000,"")</f>
        <v>2.2499999999999999E-2</v>
      </c>
      <c r="J372" s="68" t="str">
        <f>IFERROR(ElcO_PASTI!M629/1000,"")</f>
        <v/>
      </c>
      <c r="K372" s="68" t="str">
        <f>IFERROR(ElcO_PASTI!N629/1000,"")</f>
        <v/>
      </c>
      <c r="L372" s="68" t="str">
        <f>IFERROR(ElcO_PASTI!O629/1000,"")</f>
        <v/>
      </c>
      <c r="N372" t="str">
        <f>ElcO_CapBnd!F629</f>
        <v>RO</v>
      </c>
      <c r="O372" t="str">
        <f>ElcO_CapBnd!G629</f>
        <v>CAP_BND</v>
      </c>
      <c r="P372" t="str">
        <f>ElcO_CapBnd!H629</f>
        <v>EEPP_coal_thermal</v>
      </c>
      <c r="Q372" s="78" t="s">
        <v>176</v>
      </c>
      <c r="R372" s="68">
        <f t="shared" si="38"/>
        <v>4.4999999999999998E-2</v>
      </c>
      <c r="S372" s="68">
        <f t="shared" si="39"/>
        <v>0</v>
      </c>
      <c r="T372" s="68">
        <f t="shared" si="40"/>
        <v>0</v>
      </c>
      <c r="W372" s="68">
        <f>IFERROR(ElcO_CapBnd!I629/1000,"")</f>
        <v>4.4999999999999998E-2</v>
      </c>
      <c r="X372" s="68">
        <f>IFERROR(ElcO_CapBnd!J629/1000,"")</f>
        <v>0</v>
      </c>
      <c r="Y372" s="68">
        <f>IFERROR(ElcO_CapBnd!K629/1000,"")</f>
        <v>0</v>
      </c>
      <c r="AA372" s="68">
        <f t="shared" si="35"/>
        <v>4.4999999999999998E-2</v>
      </c>
      <c r="AB372" s="68">
        <f t="shared" si="36"/>
        <v>0.09</v>
      </c>
      <c r="AC372" s="68">
        <f t="shared" si="37"/>
        <v>0.09</v>
      </c>
    </row>
    <row r="373" spans="2:29">
      <c r="B373" t="str">
        <f>ElcO_PASTI!F633</f>
        <v>RO</v>
      </c>
      <c r="C373" t="str">
        <f>ElcO_PASTI!G633</f>
        <v>PASTI</v>
      </c>
      <c r="D373" t="str">
        <f>ElcO_PASTI!H633</f>
        <v>EEPP_lignite_thermal</v>
      </c>
      <c r="E373" s="78">
        <v>1</v>
      </c>
      <c r="F373" s="68">
        <f>IFERROR(ElcO_PASTI!I633/1000,"")</f>
        <v>1.0349999999999999</v>
      </c>
      <c r="G373" s="68">
        <f>IFERROR(ElcO_PASTI!J633/1000,"")</f>
        <v>1.0349999999999999</v>
      </c>
      <c r="H373" s="68">
        <f>IFERROR(ElcO_PASTI!K633/1000,"")</f>
        <v>1.0349999999999999</v>
      </c>
      <c r="I373" s="68">
        <f>IFERROR(ElcO_PASTI!L633/1000,"")</f>
        <v>1.0349999999999999</v>
      </c>
      <c r="J373" s="68" t="str">
        <f>IFERROR(ElcO_PASTI!M633/1000,"")</f>
        <v/>
      </c>
      <c r="K373" s="68" t="str">
        <f>IFERROR(ElcO_PASTI!N633/1000,"")</f>
        <v/>
      </c>
      <c r="L373" s="68" t="str">
        <f>IFERROR(ElcO_PASTI!O633/1000,"")</f>
        <v/>
      </c>
      <c r="N373" t="str">
        <f>ElcO_CapBnd!F633</f>
        <v>RO</v>
      </c>
      <c r="O373" t="str">
        <f>ElcO_CapBnd!G633</f>
        <v>CAP_BND</v>
      </c>
      <c r="P373" t="str">
        <f>ElcO_CapBnd!H633</f>
        <v>EEPP_lignite_thermal</v>
      </c>
      <c r="Q373" s="78" t="s">
        <v>176</v>
      </c>
      <c r="R373" s="68">
        <f t="shared" si="38"/>
        <v>3.54</v>
      </c>
      <c r="S373" s="68">
        <f t="shared" si="39"/>
        <v>3.54</v>
      </c>
      <c r="T373" s="68">
        <f t="shared" si="40"/>
        <v>3.28</v>
      </c>
      <c r="W373" s="68">
        <f>IFERROR(ElcO_CapBnd!I633/1000,"")</f>
        <v>3.54</v>
      </c>
      <c r="X373" s="68">
        <f>IFERROR(ElcO_CapBnd!J633/1000,"")</f>
        <v>3.54</v>
      </c>
      <c r="Y373" s="68">
        <f>IFERROR(ElcO_CapBnd!K633/1000,"")</f>
        <v>3.28</v>
      </c>
      <c r="AA373" s="68">
        <f t="shared" si="35"/>
        <v>0.59999999999999964</v>
      </c>
      <c r="AB373" s="68">
        <f t="shared" si="36"/>
        <v>0.59999999999999964</v>
      </c>
      <c r="AC373" s="68">
        <f t="shared" si="37"/>
        <v>0.85999999999999988</v>
      </c>
    </row>
    <row r="374" spans="2:29">
      <c r="B374" t="str">
        <f>ElcO_PASTI!F637</f>
        <v>RO</v>
      </c>
      <c r="C374" t="str">
        <f>ElcO_PASTI!G637</f>
        <v>PASTI</v>
      </c>
      <c r="D374" t="str">
        <f>ElcO_PASTI!H637</f>
        <v>EEPP_naturalgas_CCGT</v>
      </c>
      <c r="E374" s="78">
        <v>1</v>
      </c>
      <c r="F374" s="68" t="str">
        <f>IFERROR(ElcO_PASTI!I637/1000,"")</f>
        <v/>
      </c>
      <c r="G374" s="68" t="str">
        <f>IFERROR(ElcO_PASTI!J637/1000,"")</f>
        <v/>
      </c>
      <c r="H374" s="68" t="str">
        <f>IFERROR(ElcO_PASTI!K637/1000,"")</f>
        <v/>
      </c>
      <c r="I374" s="68" t="str">
        <f>IFERROR(ElcO_PASTI!L637/1000,"")</f>
        <v/>
      </c>
      <c r="J374" s="68" t="str">
        <f>IFERROR(ElcO_PASTI!M637/1000,"")</f>
        <v/>
      </c>
      <c r="K374" s="68">
        <f>IFERROR(ElcO_PASTI!N637/1000,"")</f>
        <v>0.82499999999999996</v>
      </c>
      <c r="L374" s="68" t="str">
        <f>IFERROR(ElcO_PASTI!O637/1000,"")</f>
        <v/>
      </c>
      <c r="N374" t="str">
        <f>ElcO_CapBnd!F637</f>
        <v>RO</v>
      </c>
      <c r="O374" t="str">
        <f>ElcO_CapBnd!G637</f>
        <v>CAP_BND</v>
      </c>
      <c r="P374" t="str">
        <f>ElcO_CapBnd!H637</f>
        <v>EEPP_naturalgas_CCGT</v>
      </c>
      <c r="Q374" s="78" t="s">
        <v>176</v>
      </c>
      <c r="R374" s="68" t="str">
        <f t="shared" si="38"/>
        <v/>
      </c>
      <c r="S374" s="68" t="str">
        <f t="shared" si="39"/>
        <v/>
      </c>
      <c r="T374" s="68" t="str">
        <f t="shared" si="40"/>
        <v/>
      </c>
      <c r="W374" s="68">
        <f>IFERROR(ElcO_CapBnd!I637/1000,"")</f>
        <v>0</v>
      </c>
      <c r="X374" s="68">
        <f>IFERROR(ElcO_CapBnd!J637/1000,"")</f>
        <v>0.82499999999999996</v>
      </c>
      <c r="Y374" s="68">
        <f>IFERROR(ElcO_CapBnd!K637/1000,"")</f>
        <v>0.82499999999999996</v>
      </c>
      <c r="AA374" s="68">
        <f t="shared" si="35"/>
        <v>0</v>
      </c>
      <c r="AB374" s="68">
        <f t="shared" si="36"/>
        <v>0</v>
      </c>
      <c r="AC374" s="68">
        <f t="shared" si="37"/>
        <v>0</v>
      </c>
    </row>
    <row r="375" spans="2:29">
      <c r="B375" t="str">
        <f>ElcO_PASTI!F638</f>
        <v>RO</v>
      </c>
      <c r="C375" t="str">
        <f>ElcO_PASTI!G638</f>
        <v>PASTI</v>
      </c>
      <c r="D375" t="str">
        <f>ElcO_PASTI!H638</f>
        <v>EEPP_naturalgas_OCGT</v>
      </c>
      <c r="E375" s="78">
        <v>1</v>
      </c>
      <c r="F375" s="68">
        <f>IFERROR(ElcO_PASTI!I638/1000,"")</f>
        <v>2.8500000000000001E-2</v>
      </c>
      <c r="G375" s="68">
        <f>IFERROR(ElcO_PASTI!J638/1000,"")</f>
        <v>2.8500000000000001E-2</v>
      </c>
      <c r="H375" s="68">
        <f>IFERROR(ElcO_PASTI!K638/1000,"")</f>
        <v>2.8500000000000001E-2</v>
      </c>
      <c r="I375" s="68">
        <f>IFERROR(ElcO_PASTI!L638/1000,"")</f>
        <v>2.8500000000000001E-2</v>
      </c>
      <c r="J375" s="68" t="str">
        <f>IFERROR(ElcO_PASTI!M638/1000,"")</f>
        <v/>
      </c>
      <c r="K375" s="68" t="str">
        <f>IFERROR(ElcO_PASTI!N638/1000,"")</f>
        <v/>
      </c>
      <c r="L375" s="68" t="str">
        <f>IFERROR(ElcO_PASTI!O638/1000,"")</f>
        <v/>
      </c>
      <c r="N375" t="str">
        <f>ElcO_CapBnd!F638</f>
        <v>RO</v>
      </c>
      <c r="O375" t="str">
        <f>ElcO_CapBnd!G638</f>
        <v>CAP_BND</v>
      </c>
      <c r="P375" t="str">
        <f>ElcO_CapBnd!H638</f>
        <v>EEPP_naturalgas_OCGT</v>
      </c>
      <c r="Q375" s="78" t="s">
        <v>176</v>
      </c>
      <c r="R375" s="68">
        <f t="shared" si="38"/>
        <v>0</v>
      </c>
      <c r="S375" s="68">
        <f t="shared" si="39"/>
        <v>0</v>
      </c>
      <c r="T375" s="68">
        <f t="shared" si="40"/>
        <v>0</v>
      </c>
      <c r="W375" s="68">
        <f>IFERROR(ElcO_CapBnd!I638/1000,"")</f>
        <v>0</v>
      </c>
      <c r="X375" s="68">
        <f>IFERROR(ElcO_CapBnd!J638/1000,"")</f>
        <v>0</v>
      </c>
      <c r="Y375" s="68">
        <f>IFERROR(ElcO_CapBnd!K638/1000,"")</f>
        <v>0</v>
      </c>
      <c r="AA375" s="68">
        <f t="shared" si="35"/>
        <v>0.114</v>
      </c>
      <c r="AB375" s="68">
        <f t="shared" si="36"/>
        <v>0.114</v>
      </c>
      <c r="AC375" s="68">
        <f t="shared" si="37"/>
        <v>0.114</v>
      </c>
    </row>
    <row r="376" spans="2:29">
      <c r="B376" t="str">
        <f>ElcO_PASTI!F639</f>
        <v>RO</v>
      </c>
      <c r="C376" t="str">
        <f>ElcO_PASTI!G639</f>
        <v>PASTI</v>
      </c>
      <c r="D376" t="str">
        <f>ElcO_PASTI!H639</f>
        <v>EEPP_naturalgas_thermal</v>
      </c>
      <c r="E376" s="78">
        <v>1</v>
      </c>
      <c r="F376" s="68">
        <f>IFERROR(ElcO_PASTI!I639/1000,"")</f>
        <v>0.33875</v>
      </c>
      <c r="G376" s="68">
        <f>IFERROR(ElcO_PASTI!J639/1000,"")</f>
        <v>0.33875</v>
      </c>
      <c r="H376" s="68">
        <f>IFERROR(ElcO_PASTI!K639/1000,"")</f>
        <v>0.33875</v>
      </c>
      <c r="I376" s="68">
        <f>IFERROR(ElcO_PASTI!L639/1000,"")</f>
        <v>0.33875</v>
      </c>
      <c r="J376" s="68" t="str">
        <f>IFERROR(ElcO_PASTI!M639/1000,"")</f>
        <v/>
      </c>
      <c r="K376" s="68" t="str">
        <f>IFERROR(ElcO_PASTI!N639/1000,"")</f>
        <v/>
      </c>
      <c r="L376" s="68" t="str">
        <f>IFERROR(ElcO_PASTI!O639/1000,"")</f>
        <v/>
      </c>
      <c r="N376" t="str">
        <f>ElcO_CapBnd!F639</f>
        <v>RO</v>
      </c>
      <c r="O376" t="str">
        <f>ElcO_CapBnd!G639</f>
        <v>CAP_BND</v>
      </c>
      <c r="P376" t="str">
        <f>ElcO_CapBnd!H639</f>
        <v>EEPP_naturalgas_thermal</v>
      </c>
      <c r="Q376" s="78" t="s">
        <v>176</v>
      </c>
      <c r="R376" s="68">
        <f t="shared" si="38"/>
        <v>0.81</v>
      </c>
      <c r="S376" s="68">
        <f t="shared" si="39"/>
        <v>0.37</v>
      </c>
      <c r="T376" s="68">
        <f t="shared" si="40"/>
        <v>0</v>
      </c>
      <c r="W376" s="68">
        <f>IFERROR(ElcO_CapBnd!I639/1000,"")</f>
        <v>0.81</v>
      </c>
      <c r="X376" s="68">
        <f>IFERROR(ElcO_CapBnd!J639/1000,"")</f>
        <v>0.37</v>
      </c>
      <c r="Y376" s="68">
        <f>IFERROR(ElcO_CapBnd!K639/1000,"")</f>
        <v>0</v>
      </c>
      <c r="AA376" s="68">
        <f t="shared" si="35"/>
        <v>0.54499999999999993</v>
      </c>
      <c r="AB376" s="68">
        <f t="shared" si="36"/>
        <v>0.98499999999999999</v>
      </c>
      <c r="AC376" s="68">
        <f t="shared" si="37"/>
        <v>1.355</v>
      </c>
    </row>
    <row r="377" spans="2:29">
      <c r="B377" t="str">
        <f>ElcO_PASTI!F643</f>
        <v>RO</v>
      </c>
      <c r="C377" t="str">
        <f>ElcO_PASTI!G643</f>
        <v>PASTI</v>
      </c>
      <c r="D377" t="str">
        <f>ElcO_PASTI!H643</f>
        <v>EEPP_LFO_thermal</v>
      </c>
      <c r="E377" s="78">
        <v>1</v>
      </c>
      <c r="F377" s="68">
        <f>IFERROR(ElcO_PASTI!I643/1000,"")</f>
        <v>1.125E-2</v>
      </c>
      <c r="G377" s="68">
        <f>IFERROR(ElcO_PASTI!J643/1000,"")</f>
        <v>1.125E-2</v>
      </c>
      <c r="H377" s="68">
        <f>IFERROR(ElcO_PASTI!K643/1000,"")</f>
        <v>1.125E-2</v>
      </c>
      <c r="I377" s="68">
        <f>IFERROR(ElcO_PASTI!L643/1000,"")</f>
        <v>1.125E-2</v>
      </c>
      <c r="J377" s="68" t="str">
        <f>IFERROR(ElcO_PASTI!M643/1000,"")</f>
        <v/>
      </c>
      <c r="K377" s="68" t="str">
        <f>IFERROR(ElcO_PASTI!N643/1000,"")</f>
        <v/>
      </c>
      <c r="L377" s="68" t="str">
        <f>IFERROR(ElcO_PASTI!O643/1000,"")</f>
        <v/>
      </c>
      <c r="N377" t="str">
        <f>ElcO_CapBnd!F643</f>
        <v>RO</v>
      </c>
      <c r="O377" t="str">
        <f>ElcO_CapBnd!G643</f>
        <v>CAP_BND</v>
      </c>
      <c r="P377" t="str">
        <f>ElcO_CapBnd!H643</f>
        <v>EEPP_LFO_thermal</v>
      </c>
      <c r="Q377" s="78" t="s">
        <v>176</v>
      </c>
      <c r="R377" s="68" t="str">
        <f t="shared" si="38"/>
        <v/>
      </c>
      <c r="S377" s="68" t="str">
        <f t="shared" si="39"/>
        <v/>
      </c>
      <c r="T377" s="68">
        <f t="shared" si="40"/>
        <v>0</v>
      </c>
      <c r="W377" s="68">
        <f>IFERROR(ElcO_CapBnd!I643/1000,"")</f>
        <v>4.4999999999999998E-2</v>
      </c>
      <c r="X377" s="68">
        <f>IFERROR(ElcO_CapBnd!J643/1000,"")</f>
        <v>4.4999999999999998E-2</v>
      </c>
      <c r="Y377" s="68">
        <f>IFERROR(ElcO_CapBnd!K643/1000,"")</f>
        <v>0</v>
      </c>
      <c r="AA377" s="68">
        <f t="shared" si="35"/>
        <v>0</v>
      </c>
      <c r="AB377" s="68">
        <f t="shared" si="36"/>
        <v>0</v>
      </c>
      <c r="AC377" s="68">
        <f t="shared" si="37"/>
        <v>4.4999999999999998E-2</v>
      </c>
    </row>
    <row r="378" spans="2:29">
      <c r="B378" t="str">
        <f>ElcO_PASTI!F644</f>
        <v>RO</v>
      </c>
      <c r="C378" t="str">
        <f>ElcO_PASTI!G644</f>
        <v>PASTI</v>
      </c>
      <c r="D378" t="str">
        <f>ElcO_PASTI!H644</f>
        <v>EEPP_HFO_thermal</v>
      </c>
      <c r="E378" s="78">
        <v>1</v>
      </c>
      <c r="F378" s="68">
        <f>IFERROR(ElcO_PASTI!I644/1000,"")</f>
        <v>0.25</v>
      </c>
      <c r="G378" s="68">
        <f>IFERROR(ElcO_PASTI!J644/1000,"")</f>
        <v>0.25</v>
      </c>
      <c r="H378" s="68">
        <f>IFERROR(ElcO_PASTI!K644/1000,"")</f>
        <v>0.25</v>
      </c>
      <c r="I378" s="68">
        <f>IFERROR(ElcO_PASTI!L644/1000,"")</f>
        <v>0.25</v>
      </c>
      <c r="J378" s="68" t="str">
        <f>IFERROR(ElcO_PASTI!M644/1000,"")</f>
        <v/>
      </c>
      <c r="K378" s="68" t="str">
        <f>IFERROR(ElcO_PASTI!N644/1000,"")</f>
        <v/>
      </c>
      <c r="L378" s="68" t="str">
        <f>IFERROR(ElcO_PASTI!O644/1000,"")</f>
        <v/>
      </c>
      <c r="N378" t="str">
        <f>ElcO_CapBnd!F644</f>
        <v>RO</v>
      </c>
      <c r="O378" t="str">
        <f>ElcO_CapBnd!G644</f>
        <v>CAP_BND</v>
      </c>
      <c r="P378" t="str">
        <f>ElcO_CapBnd!H644</f>
        <v>EEPP_HFO_thermal</v>
      </c>
      <c r="Q378" s="78" t="s">
        <v>176</v>
      </c>
      <c r="R378" s="68" t="str">
        <f t="shared" si="38"/>
        <v/>
      </c>
      <c r="S378" s="68">
        <f t="shared" si="39"/>
        <v>0.63</v>
      </c>
      <c r="T378" s="68">
        <f t="shared" si="40"/>
        <v>0</v>
      </c>
      <c r="W378" s="68">
        <f>IFERROR(ElcO_CapBnd!I644/1000,"")</f>
        <v>1</v>
      </c>
      <c r="X378" s="68">
        <f>IFERROR(ElcO_CapBnd!J644/1000,"")</f>
        <v>0.63</v>
      </c>
      <c r="Y378" s="68">
        <f>IFERROR(ElcO_CapBnd!K644/1000,"")</f>
        <v>0</v>
      </c>
      <c r="AA378" s="68">
        <f t="shared" si="35"/>
        <v>0</v>
      </c>
      <c r="AB378" s="68">
        <f t="shared" si="36"/>
        <v>0.37</v>
      </c>
      <c r="AC378" s="68">
        <f t="shared" si="37"/>
        <v>1</v>
      </c>
    </row>
    <row r="379" spans="2:29">
      <c r="B379" t="str">
        <f>ElcO_PASTI!F645</f>
        <v>RO</v>
      </c>
      <c r="C379" t="str">
        <f>ElcO_PASTI!G645</f>
        <v>PASTI</v>
      </c>
      <c r="D379" t="str">
        <f>ElcO_PASTI!H645</f>
        <v>EEPP_biomass_CCGT</v>
      </c>
      <c r="E379" s="78">
        <v>1</v>
      </c>
      <c r="F379" s="68" t="str">
        <f>IFERROR(ElcO_PASTI!I645/1000,"")</f>
        <v/>
      </c>
      <c r="G379" s="68" t="str">
        <f>IFERROR(ElcO_PASTI!J645/1000,"")</f>
        <v/>
      </c>
      <c r="H379" s="68" t="str">
        <f>IFERROR(ElcO_PASTI!K645/1000,"")</f>
        <v/>
      </c>
      <c r="I379" s="68" t="str">
        <f>IFERROR(ElcO_PASTI!L645/1000,"")</f>
        <v/>
      </c>
      <c r="J379" s="68" t="str">
        <f>IFERROR(ElcO_PASTI!M645/1000,"")</f>
        <v/>
      </c>
      <c r="K379" s="68" t="str">
        <f>IFERROR(ElcO_PASTI!N645/1000,"")</f>
        <v/>
      </c>
      <c r="L379" s="68" t="str">
        <f>IFERROR(ElcO_PASTI!O645/1000,"")</f>
        <v/>
      </c>
      <c r="N379" t="str">
        <f>ElcO_CapBnd!F645</f>
        <v>RO</v>
      </c>
      <c r="O379" t="str">
        <f>ElcO_CapBnd!G645</f>
        <v>CAP_BND</v>
      </c>
      <c r="P379" t="str">
        <f>ElcO_CapBnd!H645</f>
        <v>EEPP_biomass_CCGT</v>
      </c>
      <c r="Q379" s="78" t="s">
        <v>176</v>
      </c>
      <c r="R379" s="68" t="str">
        <f t="shared" si="38"/>
        <v/>
      </c>
      <c r="S379" s="68" t="str">
        <f t="shared" si="39"/>
        <v/>
      </c>
      <c r="T379" s="68" t="str">
        <f t="shared" si="40"/>
        <v/>
      </c>
      <c r="W379" s="68">
        <f>IFERROR(ElcO_CapBnd!I645/1000,"")</f>
        <v>0</v>
      </c>
      <c r="X379" s="68">
        <f>IFERROR(ElcO_CapBnd!J645/1000,"")</f>
        <v>0</v>
      </c>
      <c r="Y379" s="68">
        <f>IFERROR(ElcO_CapBnd!K645/1000,"")</f>
        <v>0</v>
      </c>
      <c r="AA379" s="68">
        <f t="shared" si="35"/>
        <v>0</v>
      </c>
      <c r="AB379" s="68">
        <f t="shared" si="36"/>
        <v>0</v>
      </c>
      <c r="AC379" s="68">
        <f t="shared" si="37"/>
        <v>0</v>
      </c>
    </row>
    <row r="380" spans="2:29">
      <c r="B380" t="str">
        <f>ElcO_PASTI!F646</f>
        <v>RO</v>
      </c>
      <c r="C380" t="str">
        <f>ElcO_PASTI!G646</f>
        <v>PASTI</v>
      </c>
      <c r="D380" t="str">
        <f>ElcO_PASTI!H646</f>
        <v>EEPP_biomass_thermal</v>
      </c>
      <c r="E380" s="78">
        <v>1</v>
      </c>
      <c r="F380" s="68" t="str">
        <f>IFERROR(ElcO_PASTI!I646/1000,"")</f>
        <v/>
      </c>
      <c r="G380" s="68" t="str">
        <f>IFERROR(ElcO_PASTI!J646/1000,"")</f>
        <v/>
      </c>
      <c r="H380" s="68" t="str">
        <f>IFERROR(ElcO_PASTI!K646/1000,"")</f>
        <v/>
      </c>
      <c r="I380" s="68" t="str">
        <f>IFERROR(ElcO_PASTI!L646/1000,"")</f>
        <v/>
      </c>
      <c r="J380" s="68" t="str">
        <f>IFERROR(ElcO_PASTI!M646/1000,"")</f>
        <v/>
      </c>
      <c r="K380" s="68">
        <f>IFERROR(ElcO_PASTI!N646/1000,"")</f>
        <v>1.23E-3</v>
      </c>
      <c r="L380" s="68" t="str">
        <f>IFERROR(ElcO_PASTI!O646/1000,"")</f>
        <v/>
      </c>
      <c r="N380" t="str">
        <f>ElcO_CapBnd!F646</f>
        <v>RO</v>
      </c>
      <c r="O380" t="str">
        <f>ElcO_CapBnd!G646</f>
        <v>CAP_BND</v>
      </c>
      <c r="P380" t="str">
        <f>ElcO_CapBnd!H646</f>
        <v>EEPP_biomass_thermal</v>
      </c>
      <c r="Q380" s="78" t="s">
        <v>176</v>
      </c>
      <c r="R380" s="68" t="str">
        <f t="shared" si="38"/>
        <v/>
      </c>
      <c r="S380" s="68" t="str">
        <f t="shared" si="39"/>
        <v/>
      </c>
      <c r="T380" s="68" t="str">
        <f t="shared" si="40"/>
        <v/>
      </c>
      <c r="W380" s="68">
        <f>IFERROR(ElcO_CapBnd!I646/1000,"")</f>
        <v>0</v>
      </c>
      <c r="X380" s="68">
        <f>IFERROR(ElcO_CapBnd!J646/1000,"")</f>
        <v>1.23E-3</v>
      </c>
      <c r="Y380" s="68">
        <f>IFERROR(ElcO_CapBnd!K646/1000,"")</f>
        <v>1.23E-3</v>
      </c>
      <c r="AA380" s="68">
        <f t="shared" si="35"/>
        <v>0</v>
      </c>
      <c r="AB380" s="68">
        <f t="shared" si="36"/>
        <v>0</v>
      </c>
      <c r="AC380" s="68">
        <f t="shared" si="37"/>
        <v>0</v>
      </c>
    </row>
    <row r="381" spans="2:29">
      <c r="B381" t="str">
        <f>ElcO_PASTI!F649</f>
        <v>RO</v>
      </c>
      <c r="C381" t="str">
        <f>ElcO_PASTI!G649</f>
        <v>PASTI</v>
      </c>
      <c r="D381" t="str">
        <f>ElcO_PASTI!H649</f>
        <v>EEPP_windON</v>
      </c>
      <c r="E381" s="78">
        <v>1</v>
      </c>
      <c r="F381" s="68" t="str">
        <f>IFERROR(ElcO_PASTI!I649/1000,"")</f>
        <v/>
      </c>
      <c r="G381" s="68" t="str">
        <f>IFERROR(ElcO_PASTI!J649/1000,"")</f>
        <v/>
      </c>
      <c r="H381" s="68" t="str">
        <f>IFERROR(ElcO_PASTI!K649/1000,"")</f>
        <v/>
      </c>
      <c r="I381" s="68" t="str">
        <f>IFERROR(ElcO_PASTI!L649/1000,"")</f>
        <v/>
      </c>
      <c r="J381" s="68">
        <f>IFERROR(ElcO_PASTI!M649/1000,"")</f>
        <v>0.38900000000000001</v>
      </c>
      <c r="K381" s="68">
        <f>IFERROR(ElcO_PASTI!N649/1000,"")</f>
        <v>2.855</v>
      </c>
      <c r="L381" s="68">
        <f>IFERROR(ElcO_PASTI!O649/1000,"")</f>
        <v>5.7000000000000002E-2</v>
      </c>
      <c r="N381" t="str">
        <f>ElcO_CapBnd!F649</f>
        <v>RO</v>
      </c>
      <c r="O381" t="str">
        <f>ElcO_CapBnd!G649</f>
        <v>CAP_BND</v>
      </c>
      <c r="P381" t="str">
        <f>ElcO_CapBnd!H649</f>
        <v>EEPP_windON</v>
      </c>
      <c r="Q381" s="78" t="s">
        <v>176</v>
      </c>
      <c r="R381" s="68" t="str">
        <f t="shared" si="38"/>
        <v/>
      </c>
      <c r="S381" s="68" t="str">
        <f t="shared" si="39"/>
        <v/>
      </c>
      <c r="T381" s="68" t="str">
        <f t="shared" si="40"/>
        <v/>
      </c>
      <c r="W381" s="68">
        <f>IFERROR(ElcO_CapBnd!I649/1000,"")</f>
        <v>0.38900000000000001</v>
      </c>
      <c r="X381" s="68">
        <f>IFERROR(ElcO_CapBnd!J649/1000,"")</f>
        <v>3.2440000000000002</v>
      </c>
      <c r="Y381" s="68">
        <f>IFERROR(ElcO_CapBnd!K649/1000,"")</f>
        <v>3.3010000000000002</v>
      </c>
      <c r="AA381" s="68">
        <f t="shared" si="35"/>
        <v>0</v>
      </c>
      <c r="AB381" s="68">
        <f t="shared" si="36"/>
        <v>0</v>
      </c>
      <c r="AC381" s="68">
        <f t="shared" si="37"/>
        <v>0</v>
      </c>
    </row>
    <row r="382" spans="2:29">
      <c r="B382" t="str">
        <f>ElcO_PASTI!F650</f>
        <v>RO</v>
      </c>
      <c r="C382" t="str">
        <f>ElcO_PASTI!G650</f>
        <v>PASTI</v>
      </c>
      <c r="D382" t="str">
        <f>ElcO_PASTI!H650</f>
        <v>EEPP_windOFF</v>
      </c>
      <c r="E382" s="78">
        <v>1</v>
      </c>
      <c r="F382" s="68" t="str">
        <f>IFERROR(ElcO_PASTI!I650/1000,"")</f>
        <v/>
      </c>
      <c r="G382" s="68" t="str">
        <f>IFERROR(ElcO_PASTI!J650/1000,"")</f>
        <v/>
      </c>
      <c r="H382" s="68" t="str">
        <f>IFERROR(ElcO_PASTI!K650/1000,"")</f>
        <v/>
      </c>
      <c r="I382" s="68" t="str">
        <f>IFERROR(ElcO_PASTI!L650/1000,"")</f>
        <v/>
      </c>
      <c r="J382" s="68" t="str">
        <f>IFERROR(ElcO_PASTI!M650/1000,"")</f>
        <v/>
      </c>
      <c r="K382" s="68" t="str">
        <f>IFERROR(ElcO_PASTI!N650/1000,"")</f>
        <v/>
      </c>
      <c r="L382" s="68" t="str">
        <f>IFERROR(ElcO_PASTI!O650/1000,"")</f>
        <v/>
      </c>
      <c r="N382" t="str">
        <f>ElcO_CapBnd!F650</f>
        <v>RO</v>
      </c>
      <c r="O382" t="str">
        <f>ElcO_CapBnd!G650</f>
        <v>CAP_BND</v>
      </c>
      <c r="P382" t="str">
        <f>ElcO_CapBnd!H650</f>
        <v>EEPP_windOFF</v>
      </c>
      <c r="Q382" s="78" t="s">
        <v>176</v>
      </c>
      <c r="R382" s="68" t="str">
        <f t="shared" si="38"/>
        <v/>
      </c>
      <c r="S382" s="68" t="str">
        <f t="shared" si="39"/>
        <v/>
      </c>
      <c r="T382" s="68" t="str">
        <f t="shared" si="40"/>
        <v/>
      </c>
      <c r="W382" s="68">
        <f>IFERROR(ElcO_CapBnd!I650/1000,"")</f>
        <v>0</v>
      </c>
      <c r="X382" s="68">
        <f>IFERROR(ElcO_CapBnd!J650/1000,"")</f>
        <v>0</v>
      </c>
      <c r="Y382" s="68">
        <f>IFERROR(ElcO_CapBnd!K650/1000,"")</f>
        <v>0</v>
      </c>
      <c r="AA382" s="68">
        <f t="shared" si="35"/>
        <v>0</v>
      </c>
      <c r="AB382" s="68">
        <f t="shared" si="36"/>
        <v>0</v>
      </c>
      <c r="AC382" s="68">
        <f t="shared" si="37"/>
        <v>0</v>
      </c>
    </row>
    <row r="383" spans="2:29">
      <c r="B383" t="str">
        <f>ElcO_PASTI!F651</f>
        <v>RO</v>
      </c>
      <c r="C383" t="str">
        <f>ElcO_PASTI!G651</f>
        <v>PASTI</v>
      </c>
      <c r="D383" t="str">
        <f>ElcO_PASTI!H651</f>
        <v>EEPP_PV</v>
      </c>
      <c r="E383" s="78">
        <v>1</v>
      </c>
      <c r="F383" s="68" t="str">
        <f>IFERROR(ElcO_PASTI!I651/1000,"")</f>
        <v/>
      </c>
      <c r="G383" s="68" t="str">
        <f>IFERROR(ElcO_PASTI!J651/1000,"")</f>
        <v/>
      </c>
      <c r="H383" s="68" t="str">
        <f>IFERROR(ElcO_PASTI!K651/1000,"")</f>
        <v/>
      </c>
      <c r="I383" s="68" t="str">
        <f>IFERROR(ElcO_PASTI!L651/1000,"")</f>
        <v/>
      </c>
      <c r="J383" s="68">
        <f>IFERROR(ElcO_PASTI!M651/1000,"")</f>
        <v>1.3000000000000004E-3</v>
      </c>
      <c r="K383" s="68">
        <f>IFERROR(ElcO_PASTI!N651/1000,"")</f>
        <v>1.3246999999999998</v>
      </c>
      <c r="L383" s="68">
        <f>IFERROR(ElcO_PASTI!O651/1000,"")</f>
        <v>4.8000000000000001E-2</v>
      </c>
      <c r="N383" t="str">
        <f>ElcO_CapBnd!F651</f>
        <v>RO</v>
      </c>
      <c r="O383" t="str">
        <f>ElcO_CapBnd!G651</f>
        <v>CAP_BND</v>
      </c>
      <c r="P383" t="str">
        <f>ElcO_CapBnd!H651</f>
        <v>EEPP_PV</v>
      </c>
      <c r="Q383" s="78" t="s">
        <v>176</v>
      </c>
      <c r="R383" s="68" t="str">
        <f t="shared" si="38"/>
        <v/>
      </c>
      <c r="S383" s="68" t="str">
        <f t="shared" si="39"/>
        <v/>
      </c>
      <c r="T383" s="68" t="str">
        <f t="shared" si="40"/>
        <v/>
      </c>
      <c r="W383" s="68">
        <f>IFERROR(ElcO_CapBnd!I651/1000,"")</f>
        <v>1.3000000000000004E-3</v>
      </c>
      <c r="X383" s="68">
        <f>IFERROR(ElcO_CapBnd!J651/1000,"")</f>
        <v>1.3260000000000001</v>
      </c>
      <c r="Y383" s="68">
        <f>IFERROR(ElcO_CapBnd!K651/1000,"")</f>
        <v>1.3740000000000001</v>
      </c>
      <c r="AA383" s="68">
        <f t="shared" si="35"/>
        <v>0</v>
      </c>
      <c r="AB383" s="68">
        <f t="shared" si="36"/>
        <v>0</v>
      </c>
      <c r="AC383" s="68">
        <f t="shared" si="37"/>
        <v>0</v>
      </c>
    </row>
    <row r="384" spans="2:29">
      <c r="B384" t="str">
        <f>ElcO_PASTI!F652</f>
        <v>RO</v>
      </c>
      <c r="C384" t="str">
        <f>ElcO_PASTI!G652</f>
        <v>PASTI</v>
      </c>
      <c r="D384" t="str">
        <f>ElcO_PASTI!H652</f>
        <v>EEPP_CSP</v>
      </c>
      <c r="E384" s="78">
        <v>1</v>
      </c>
      <c r="F384" s="68" t="str">
        <f>IFERROR(ElcO_PASTI!I652/1000,"")</f>
        <v/>
      </c>
      <c r="G384" s="68" t="str">
        <f>IFERROR(ElcO_PASTI!J652/1000,"")</f>
        <v/>
      </c>
      <c r="H384" s="68" t="str">
        <f>IFERROR(ElcO_PASTI!K652/1000,"")</f>
        <v/>
      </c>
      <c r="I384" s="68" t="str">
        <f>IFERROR(ElcO_PASTI!L652/1000,"")</f>
        <v/>
      </c>
      <c r="J384" s="68" t="str">
        <f>IFERROR(ElcO_PASTI!M652/1000,"")</f>
        <v/>
      </c>
      <c r="K384" s="68" t="str">
        <f>IFERROR(ElcO_PASTI!N652/1000,"")</f>
        <v/>
      </c>
      <c r="L384" s="68" t="str">
        <f>IFERROR(ElcO_PASTI!O652/1000,"")</f>
        <v/>
      </c>
      <c r="N384" t="str">
        <f>ElcO_CapBnd!F652</f>
        <v>RO</v>
      </c>
      <c r="O384" t="str">
        <f>ElcO_CapBnd!G652</f>
        <v>CAP_BND</v>
      </c>
      <c r="P384" t="str">
        <f>ElcO_CapBnd!H652</f>
        <v>EEPP_CSP</v>
      </c>
      <c r="Q384" s="78" t="s">
        <v>176</v>
      </c>
      <c r="R384" s="68" t="str">
        <f t="shared" si="38"/>
        <v/>
      </c>
      <c r="S384" s="68" t="str">
        <f t="shared" si="39"/>
        <v/>
      </c>
      <c r="T384" s="68" t="str">
        <f t="shared" si="40"/>
        <v/>
      </c>
      <c r="W384" s="68">
        <f>IFERROR(ElcO_CapBnd!I652/1000,"")</f>
        <v>0</v>
      </c>
      <c r="X384" s="68">
        <f>IFERROR(ElcO_CapBnd!J652/1000,"")</f>
        <v>0</v>
      </c>
      <c r="Y384" s="68">
        <f>IFERROR(ElcO_CapBnd!K652/1000,"")</f>
        <v>0</v>
      </c>
      <c r="AA384" s="68">
        <f t="shared" si="35"/>
        <v>0</v>
      </c>
      <c r="AB384" s="68">
        <f t="shared" si="36"/>
        <v>0</v>
      </c>
      <c r="AC384" s="68">
        <f t="shared" si="37"/>
        <v>0</v>
      </c>
    </row>
    <row r="385" spans="2:29">
      <c r="B385" t="str">
        <f>ElcO_PASTI!F653</f>
        <v>RO</v>
      </c>
      <c r="C385" t="str">
        <f>ElcO_PASTI!G653</f>
        <v>PASTI</v>
      </c>
      <c r="D385" t="str">
        <f>ElcO_PASTI!H653</f>
        <v>EEPP_geothermal</v>
      </c>
      <c r="E385" s="78">
        <v>1</v>
      </c>
      <c r="F385" s="68" t="str">
        <f>IFERROR(ElcO_PASTI!I653/1000,"")</f>
        <v/>
      </c>
      <c r="G385" s="68" t="str">
        <f>IFERROR(ElcO_PASTI!J653/1000,"")</f>
        <v/>
      </c>
      <c r="H385" s="68" t="str">
        <f>IFERROR(ElcO_PASTI!K653/1000,"")</f>
        <v/>
      </c>
      <c r="I385" s="68">
        <f>IFERROR(ElcO_PASTI!L653/1000,"")</f>
        <v>1E-3</v>
      </c>
      <c r="J385" s="68" t="str">
        <f>IFERROR(ElcO_PASTI!M653/1000,"")</f>
        <v/>
      </c>
      <c r="K385" s="68" t="str">
        <f>IFERROR(ElcO_PASTI!N653/1000,"")</f>
        <v/>
      </c>
      <c r="L385" s="68" t="str">
        <f>IFERROR(ElcO_PASTI!O653/1000,"")</f>
        <v/>
      </c>
      <c r="N385" t="str">
        <f>ElcO_CapBnd!F653</f>
        <v>RO</v>
      </c>
      <c r="O385" t="str">
        <f>ElcO_CapBnd!G653</f>
        <v>CAP_BND</v>
      </c>
      <c r="P385" t="str">
        <f>ElcO_CapBnd!H653</f>
        <v>EEPP_geothermal</v>
      </c>
      <c r="Q385" s="78" t="s">
        <v>176</v>
      </c>
      <c r="R385" s="68" t="str">
        <f t="shared" si="38"/>
        <v/>
      </c>
      <c r="S385" s="68" t="str">
        <f t="shared" si="39"/>
        <v/>
      </c>
      <c r="T385" s="68" t="str">
        <f t="shared" si="40"/>
        <v/>
      </c>
      <c r="W385" s="68">
        <f>IFERROR(ElcO_CapBnd!I653/1000,"")</f>
        <v>1E-3</v>
      </c>
      <c r="X385" s="68">
        <f>IFERROR(ElcO_CapBnd!J653/1000,"")</f>
        <v>1E-3</v>
      </c>
      <c r="Y385" s="68">
        <f>IFERROR(ElcO_CapBnd!K653/1000,"")</f>
        <v>0</v>
      </c>
      <c r="AA385" s="68">
        <f t="shared" si="35"/>
        <v>0</v>
      </c>
      <c r="AB385" s="68">
        <f t="shared" si="36"/>
        <v>0</v>
      </c>
      <c r="AC385" s="68">
        <f t="shared" si="37"/>
        <v>1E-3</v>
      </c>
    </row>
    <row r="386" spans="2:29">
      <c r="B386" t="str">
        <f>ElcO_PASTI!F654</f>
        <v>RO</v>
      </c>
      <c r="C386" t="str">
        <f>ElcO_PASTI!G654</f>
        <v>PASTI</v>
      </c>
      <c r="D386" t="str">
        <f>ElcO_PASTI!H654</f>
        <v>EEPP_OCE</v>
      </c>
      <c r="E386" s="78">
        <v>1</v>
      </c>
      <c r="F386" s="68" t="str">
        <f>IFERROR(ElcO_PASTI!I654/1000,"")</f>
        <v/>
      </c>
      <c r="G386" s="68" t="str">
        <f>IFERROR(ElcO_PASTI!J654/1000,"")</f>
        <v/>
      </c>
      <c r="H386" s="68" t="str">
        <f>IFERROR(ElcO_PASTI!K654/1000,"")</f>
        <v/>
      </c>
      <c r="I386" s="68" t="str">
        <f>IFERROR(ElcO_PASTI!L654/1000,"")</f>
        <v/>
      </c>
      <c r="J386" s="68" t="str">
        <f>IFERROR(ElcO_PASTI!M654/1000,"")</f>
        <v/>
      </c>
      <c r="K386" s="68" t="str">
        <f>IFERROR(ElcO_PASTI!N654/1000,"")</f>
        <v/>
      </c>
      <c r="L386" s="68" t="str">
        <f>IFERROR(ElcO_PASTI!O654/1000,"")</f>
        <v/>
      </c>
      <c r="N386" t="str">
        <f>ElcO_CapBnd!F654</f>
        <v>RO</v>
      </c>
      <c r="O386" t="str">
        <f>ElcO_CapBnd!G654</f>
        <v>CAP_BND</v>
      </c>
      <c r="P386" t="str">
        <f>ElcO_CapBnd!H654</f>
        <v>EEPP_OCE</v>
      </c>
      <c r="Q386" s="78" t="s">
        <v>176</v>
      </c>
      <c r="R386" s="68" t="str">
        <f t="shared" si="38"/>
        <v/>
      </c>
      <c r="S386" s="68" t="str">
        <f t="shared" si="39"/>
        <v/>
      </c>
      <c r="T386" s="68" t="str">
        <f t="shared" si="40"/>
        <v/>
      </c>
      <c r="W386" s="68">
        <f>IFERROR(ElcO_CapBnd!I654/1000,"")</f>
        <v>0</v>
      </c>
      <c r="X386" s="68">
        <f>IFERROR(ElcO_CapBnd!J654/1000,"")</f>
        <v>0</v>
      </c>
      <c r="Y386" s="68">
        <f>IFERROR(ElcO_CapBnd!K654/1000,"")</f>
        <v>0</v>
      </c>
      <c r="AA386" s="68">
        <f t="shared" si="35"/>
        <v>0</v>
      </c>
      <c r="AB386" s="68">
        <f t="shared" si="36"/>
        <v>0</v>
      </c>
      <c r="AC386" s="68">
        <f t="shared" si="37"/>
        <v>0</v>
      </c>
    </row>
    <row r="387" spans="2:29">
      <c r="B387" t="str">
        <f>ElcO_PASTI!F655</f>
        <v>SE</v>
      </c>
      <c r="C387" t="str">
        <f>ElcO_PASTI!G655</f>
        <v>PASTI</v>
      </c>
      <c r="D387" t="str">
        <f>ElcO_PASTI!H655</f>
        <v>EEPP_coal_CCGT</v>
      </c>
      <c r="E387" s="78">
        <v>1</v>
      </c>
      <c r="F387" s="68" t="str">
        <f>IFERROR(ElcO_PASTI!I655/1000,"")</f>
        <v/>
      </c>
      <c r="G387" s="68" t="str">
        <f>IFERROR(ElcO_PASTI!J655/1000,"")</f>
        <v/>
      </c>
      <c r="H387" s="68" t="str">
        <f>IFERROR(ElcO_PASTI!K655/1000,"")</f>
        <v/>
      </c>
      <c r="I387" s="68" t="str">
        <f>IFERROR(ElcO_PASTI!L655/1000,"")</f>
        <v/>
      </c>
      <c r="J387" s="68" t="str">
        <f>IFERROR(ElcO_PASTI!M655/1000,"")</f>
        <v/>
      </c>
      <c r="K387" s="68" t="str">
        <f>IFERROR(ElcO_PASTI!N655/1000,"")</f>
        <v/>
      </c>
      <c r="L387" s="68" t="str">
        <f>IFERROR(ElcO_PASTI!O655/1000,"")</f>
        <v/>
      </c>
      <c r="N387" t="str">
        <f>ElcO_CapBnd!F655</f>
        <v>SE</v>
      </c>
      <c r="O387" t="str">
        <f>ElcO_CapBnd!G655</f>
        <v>CAP_BND</v>
      </c>
      <c r="P387" t="str">
        <f>ElcO_CapBnd!H655</f>
        <v>EEPP_coal_CCGT</v>
      </c>
      <c r="Q387" s="78" t="s">
        <v>176</v>
      </c>
      <c r="R387" s="68" t="str">
        <f t="shared" si="38"/>
        <v/>
      </c>
      <c r="S387" s="68" t="str">
        <f t="shared" si="39"/>
        <v/>
      </c>
      <c r="T387" s="68" t="str">
        <f t="shared" si="40"/>
        <v/>
      </c>
      <c r="W387" s="68">
        <f>IFERROR(ElcO_CapBnd!I655/1000,"")</f>
        <v>0</v>
      </c>
      <c r="X387" s="68">
        <f>IFERROR(ElcO_CapBnd!J655/1000,"")</f>
        <v>0</v>
      </c>
      <c r="Y387" s="68">
        <f>IFERROR(ElcO_CapBnd!K655/1000,"")</f>
        <v>0</v>
      </c>
      <c r="AA387" s="68">
        <f t="shared" ref="AA387:AA450" si="41">SUM(F387:J387)-W387</f>
        <v>0</v>
      </c>
      <c r="AB387" s="68">
        <f t="shared" ref="AB387:AB450" si="42">SUM(F387:K387)-X387</f>
        <v>0</v>
      </c>
      <c r="AC387" s="68">
        <f t="shared" ref="AC387:AC450" si="43">SUM(F387:L387)-Y387</f>
        <v>0</v>
      </c>
    </row>
    <row r="388" spans="2:29">
      <c r="B388" t="str">
        <f>ElcO_PASTI!F656</f>
        <v>SE</v>
      </c>
      <c r="C388" t="str">
        <f>ElcO_PASTI!G656</f>
        <v>PASTI</v>
      </c>
      <c r="D388" t="str">
        <f>ElcO_PASTI!H656</f>
        <v>EEPP_coal_thermal</v>
      </c>
      <c r="E388" s="78">
        <v>1</v>
      </c>
      <c r="F388" s="68" t="str">
        <f>IFERROR(ElcO_PASTI!I656/1000,"")</f>
        <v/>
      </c>
      <c r="G388" s="68" t="str">
        <f>IFERROR(ElcO_PASTI!J656/1000,"")</f>
        <v/>
      </c>
      <c r="H388" s="68" t="str">
        <f>IFERROR(ElcO_PASTI!K656/1000,"")</f>
        <v/>
      </c>
      <c r="I388" s="68" t="str">
        <f>IFERROR(ElcO_PASTI!L656/1000,"")</f>
        <v/>
      </c>
      <c r="J388" s="68" t="str">
        <f>IFERROR(ElcO_PASTI!M656/1000,"")</f>
        <v/>
      </c>
      <c r="K388" s="68" t="str">
        <f>IFERROR(ElcO_PASTI!N656/1000,"")</f>
        <v/>
      </c>
      <c r="L388" s="68" t="str">
        <f>IFERROR(ElcO_PASTI!O656/1000,"")</f>
        <v/>
      </c>
      <c r="N388" t="str">
        <f>ElcO_CapBnd!F656</f>
        <v>SE</v>
      </c>
      <c r="O388" t="str">
        <f>ElcO_CapBnd!G656</f>
        <v>CAP_BND</v>
      </c>
      <c r="P388" t="str">
        <f>ElcO_CapBnd!H656</f>
        <v>EEPP_coal_thermal</v>
      </c>
      <c r="Q388" s="78" t="s">
        <v>176</v>
      </c>
      <c r="R388" s="68" t="str">
        <f t="shared" si="38"/>
        <v/>
      </c>
      <c r="S388" s="68" t="str">
        <f t="shared" si="39"/>
        <v/>
      </c>
      <c r="T388" s="68" t="str">
        <f t="shared" si="40"/>
        <v/>
      </c>
      <c r="W388" s="68">
        <f>IFERROR(ElcO_CapBnd!I656/1000,"")</f>
        <v>0</v>
      </c>
      <c r="X388" s="68">
        <f>IFERROR(ElcO_CapBnd!J656/1000,"")</f>
        <v>0</v>
      </c>
      <c r="Y388" s="68">
        <f>IFERROR(ElcO_CapBnd!K656/1000,"")</f>
        <v>0</v>
      </c>
      <c r="AA388" s="68">
        <f t="shared" si="41"/>
        <v>0</v>
      </c>
      <c r="AB388" s="68">
        <f t="shared" si="42"/>
        <v>0</v>
      </c>
      <c r="AC388" s="68">
        <f t="shared" si="43"/>
        <v>0</v>
      </c>
    </row>
    <row r="389" spans="2:29">
      <c r="B389" t="str">
        <f>ElcO_PASTI!F660</f>
        <v>SE</v>
      </c>
      <c r="C389" t="str">
        <f>ElcO_PASTI!G660</f>
        <v>PASTI</v>
      </c>
      <c r="D389" t="str">
        <f>ElcO_PASTI!H660</f>
        <v>EEPP_lignite_thermal</v>
      </c>
      <c r="E389" s="78">
        <v>1</v>
      </c>
      <c r="F389" s="68" t="str">
        <f>IFERROR(ElcO_PASTI!I660/1000,"")</f>
        <v/>
      </c>
      <c r="G389" s="68" t="str">
        <f>IFERROR(ElcO_PASTI!J660/1000,"")</f>
        <v/>
      </c>
      <c r="H389" s="68" t="str">
        <f>IFERROR(ElcO_PASTI!K660/1000,"")</f>
        <v/>
      </c>
      <c r="I389" s="68" t="str">
        <f>IFERROR(ElcO_PASTI!L660/1000,"")</f>
        <v/>
      </c>
      <c r="J389" s="68" t="str">
        <f>IFERROR(ElcO_PASTI!M660/1000,"")</f>
        <v/>
      </c>
      <c r="K389" s="68" t="str">
        <f>IFERROR(ElcO_PASTI!N660/1000,"")</f>
        <v/>
      </c>
      <c r="L389" s="68" t="str">
        <f>IFERROR(ElcO_PASTI!O660/1000,"")</f>
        <v/>
      </c>
      <c r="N389" t="str">
        <f>ElcO_CapBnd!F660</f>
        <v>SE</v>
      </c>
      <c r="O389" t="str">
        <f>ElcO_CapBnd!G660</f>
        <v>CAP_BND</v>
      </c>
      <c r="P389" t="str">
        <f>ElcO_CapBnd!H660</f>
        <v>EEPP_lignite_thermal</v>
      </c>
      <c r="Q389" s="78" t="s">
        <v>176</v>
      </c>
      <c r="R389" s="68" t="str">
        <f t="shared" si="38"/>
        <v/>
      </c>
      <c r="S389" s="68" t="str">
        <f t="shared" si="39"/>
        <v/>
      </c>
      <c r="T389" s="68" t="str">
        <f t="shared" si="40"/>
        <v/>
      </c>
      <c r="W389" s="68">
        <f>IFERROR(ElcO_CapBnd!I660/1000,"")</f>
        <v>0</v>
      </c>
      <c r="X389" s="68">
        <f>IFERROR(ElcO_CapBnd!J660/1000,"")</f>
        <v>0</v>
      </c>
      <c r="Y389" s="68">
        <f>IFERROR(ElcO_CapBnd!K660/1000,"")</f>
        <v>0</v>
      </c>
      <c r="AA389" s="68">
        <f t="shared" si="41"/>
        <v>0</v>
      </c>
      <c r="AB389" s="68">
        <f t="shared" si="42"/>
        <v>0</v>
      </c>
      <c r="AC389" s="68">
        <f t="shared" si="43"/>
        <v>0</v>
      </c>
    </row>
    <row r="390" spans="2:29">
      <c r="B390" t="str">
        <f>ElcO_PASTI!F664</f>
        <v>SE</v>
      </c>
      <c r="C390" t="str">
        <f>ElcO_PASTI!G664</f>
        <v>PASTI</v>
      </c>
      <c r="D390" t="str">
        <f>ElcO_PASTI!H664</f>
        <v>EEPP_naturalgas_CCGT</v>
      </c>
      <c r="E390" s="78">
        <v>1</v>
      </c>
      <c r="F390" s="68" t="str">
        <f>IFERROR(ElcO_PASTI!I664/1000,"")</f>
        <v/>
      </c>
      <c r="G390" s="68" t="str">
        <f>IFERROR(ElcO_PASTI!J664/1000,"")</f>
        <v/>
      </c>
      <c r="H390" s="68" t="str">
        <f>IFERROR(ElcO_PASTI!K664/1000,"")</f>
        <v/>
      </c>
      <c r="I390" s="68" t="str">
        <f>IFERROR(ElcO_PASTI!L664/1000,"")</f>
        <v/>
      </c>
      <c r="J390" s="68" t="str">
        <f>IFERROR(ElcO_PASTI!M664/1000,"")</f>
        <v/>
      </c>
      <c r="K390" s="68" t="str">
        <f>IFERROR(ElcO_PASTI!N664/1000,"")</f>
        <v/>
      </c>
      <c r="L390" s="68" t="str">
        <f>IFERROR(ElcO_PASTI!O664/1000,"")</f>
        <v/>
      </c>
      <c r="N390" t="str">
        <f>ElcO_CapBnd!F664</f>
        <v>SE</v>
      </c>
      <c r="O390" t="str">
        <f>ElcO_CapBnd!G664</f>
        <v>CAP_BND</v>
      </c>
      <c r="P390" t="str">
        <f>ElcO_CapBnd!H664</f>
        <v>EEPP_naturalgas_CCGT</v>
      </c>
      <c r="Q390" s="78" t="s">
        <v>176</v>
      </c>
      <c r="R390" s="68" t="str">
        <f t="shared" si="38"/>
        <v/>
      </c>
      <c r="S390" s="68" t="str">
        <f t="shared" si="39"/>
        <v/>
      </c>
      <c r="T390" s="68" t="str">
        <f t="shared" si="40"/>
        <v/>
      </c>
      <c r="W390" s="68">
        <f>IFERROR(ElcO_CapBnd!I664/1000,"")</f>
        <v>0</v>
      </c>
      <c r="X390" s="68">
        <f>IFERROR(ElcO_CapBnd!J664/1000,"")</f>
        <v>0</v>
      </c>
      <c r="Y390" s="68">
        <f>IFERROR(ElcO_CapBnd!K664/1000,"")</f>
        <v>0</v>
      </c>
      <c r="AA390" s="68">
        <f t="shared" si="41"/>
        <v>0</v>
      </c>
      <c r="AB390" s="68">
        <f t="shared" si="42"/>
        <v>0</v>
      </c>
      <c r="AC390" s="68">
        <f t="shared" si="43"/>
        <v>0</v>
      </c>
    </row>
    <row r="391" spans="2:29">
      <c r="B391" t="str">
        <f>ElcO_PASTI!F665</f>
        <v>SE</v>
      </c>
      <c r="C391" t="str">
        <f>ElcO_PASTI!G665</f>
        <v>PASTI</v>
      </c>
      <c r="D391" t="str">
        <f>ElcO_PASTI!H665</f>
        <v>EEPP_naturalgas_OCGT</v>
      </c>
      <c r="E391" s="78">
        <v>1</v>
      </c>
      <c r="F391" s="68">
        <f>IFERROR(ElcO_PASTI!I665/1000,"")</f>
        <v>1.1900000000000001E-2</v>
      </c>
      <c r="G391" s="68">
        <f>IFERROR(ElcO_PASTI!J665/1000,"")</f>
        <v>1.1900000000000001E-2</v>
      </c>
      <c r="H391" s="68">
        <f>IFERROR(ElcO_PASTI!K665/1000,"")</f>
        <v>1.1900000000000001E-2</v>
      </c>
      <c r="I391" s="68">
        <f>IFERROR(ElcO_PASTI!L665/1000,"")</f>
        <v>1.1900000000000001E-2</v>
      </c>
      <c r="J391" s="68" t="str">
        <f>IFERROR(ElcO_PASTI!M665/1000,"")</f>
        <v/>
      </c>
      <c r="K391" s="68" t="str">
        <f>IFERROR(ElcO_PASTI!N665/1000,"")</f>
        <v/>
      </c>
      <c r="L391" s="68" t="str">
        <f>IFERROR(ElcO_PASTI!O665/1000,"")</f>
        <v/>
      </c>
      <c r="N391" t="str">
        <f>ElcO_CapBnd!F665</f>
        <v>SE</v>
      </c>
      <c r="O391" t="str">
        <f>ElcO_CapBnd!G665</f>
        <v>CAP_BND</v>
      </c>
      <c r="P391" t="str">
        <f>ElcO_CapBnd!H665</f>
        <v>EEPP_naturalgas_OCGT</v>
      </c>
      <c r="Q391" s="78" t="s">
        <v>176</v>
      </c>
      <c r="R391" s="68" t="str">
        <f t="shared" si="38"/>
        <v/>
      </c>
      <c r="S391" s="68" t="str">
        <f t="shared" si="39"/>
        <v/>
      </c>
      <c r="T391" s="68" t="str">
        <f t="shared" si="40"/>
        <v/>
      </c>
      <c r="W391" s="68">
        <f>IFERROR(ElcO_CapBnd!I665/1000,"")</f>
        <v>4.7600000000000003E-2</v>
      </c>
      <c r="X391" s="68">
        <f>IFERROR(ElcO_CapBnd!J665/1000,"")</f>
        <v>4.7600000000000003E-2</v>
      </c>
      <c r="Y391" s="68">
        <f>IFERROR(ElcO_CapBnd!K665/1000,"")</f>
        <v>4.7600000000000003E-2</v>
      </c>
      <c r="AA391" s="68">
        <f t="shared" si="41"/>
        <v>0</v>
      </c>
      <c r="AB391" s="68">
        <f t="shared" si="42"/>
        <v>0</v>
      </c>
      <c r="AC391" s="68">
        <f t="shared" si="43"/>
        <v>0</v>
      </c>
    </row>
    <row r="392" spans="2:29">
      <c r="B392" t="str">
        <f>ElcO_PASTI!F666</f>
        <v>SE</v>
      </c>
      <c r="C392" t="str">
        <f>ElcO_PASTI!G666</f>
        <v>PASTI</v>
      </c>
      <c r="D392" t="str">
        <f>ElcO_PASTI!H666</f>
        <v>EEPP_naturalgas_thermal</v>
      </c>
      <c r="E392" s="78">
        <v>1</v>
      </c>
      <c r="F392" s="68">
        <f>IFERROR(ElcO_PASTI!I666/1000,"")</f>
        <v>1.4E-2</v>
      </c>
      <c r="G392" s="68">
        <f>IFERROR(ElcO_PASTI!J666/1000,"")</f>
        <v>1.4E-2</v>
      </c>
      <c r="H392" s="68">
        <f>IFERROR(ElcO_PASTI!K666/1000,"")</f>
        <v>1.4E-2</v>
      </c>
      <c r="I392" s="68">
        <f>IFERROR(ElcO_PASTI!L666/1000,"")</f>
        <v>1.4E-2</v>
      </c>
      <c r="J392" s="68" t="str">
        <f>IFERROR(ElcO_PASTI!M666/1000,"")</f>
        <v/>
      </c>
      <c r="K392" s="68" t="str">
        <f>IFERROR(ElcO_PASTI!N666/1000,"")</f>
        <v/>
      </c>
      <c r="L392" s="68" t="str">
        <f>IFERROR(ElcO_PASTI!O666/1000,"")</f>
        <v/>
      </c>
      <c r="N392" t="str">
        <f>ElcO_CapBnd!F666</f>
        <v>SE</v>
      </c>
      <c r="O392" t="str">
        <f>ElcO_CapBnd!G666</f>
        <v>CAP_BND</v>
      </c>
      <c r="P392" t="str">
        <f>ElcO_CapBnd!H666</f>
        <v>EEPP_naturalgas_thermal</v>
      </c>
      <c r="Q392" s="78" t="s">
        <v>176</v>
      </c>
      <c r="R392" s="68" t="str">
        <f t="shared" si="38"/>
        <v/>
      </c>
      <c r="S392" s="68">
        <f t="shared" si="39"/>
        <v>0</v>
      </c>
      <c r="T392" s="68">
        <f t="shared" si="40"/>
        <v>0</v>
      </c>
      <c r="W392" s="68">
        <f>IFERROR(ElcO_CapBnd!I666/1000,"")</f>
        <v>5.6000000000000001E-2</v>
      </c>
      <c r="X392" s="68">
        <f>IFERROR(ElcO_CapBnd!J666/1000,"")</f>
        <v>0</v>
      </c>
      <c r="Y392" s="68">
        <f>IFERROR(ElcO_CapBnd!K666/1000,"")</f>
        <v>0</v>
      </c>
      <c r="AA392" s="68">
        <f t="shared" si="41"/>
        <v>0</v>
      </c>
      <c r="AB392" s="68">
        <f t="shared" si="42"/>
        <v>5.6000000000000001E-2</v>
      </c>
      <c r="AC392" s="68">
        <f t="shared" si="43"/>
        <v>5.6000000000000001E-2</v>
      </c>
    </row>
    <row r="393" spans="2:29">
      <c r="B393" t="str">
        <f>ElcO_PASTI!F670</f>
        <v>SE</v>
      </c>
      <c r="C393" t="str">
        <f>ElcO_PASTI!G670</f>
        <v>PASTI</v>
      </c>
      <c r="D393" t="str">
        <f>ElcO_PASTI!H670</f>
        <v>EEPP_LFO_thermal</v>
      </c>
      <c r="E393" s="78">
        <v>1</v>
      </c>
      <c r="F393" s="68">
        <f>IFERROR(ElcO_PASTI!I670/1000,"")</f>
        <v>0.378025</v>
      </c>
      <c r="G393" s="68">
        <f>IFERROR(ElcO_PASTI!J670/1000,"")</f>
        <v>0.378025</v>
      </c>
      <c r="H393" s="68">
        <f>IFERROR(ElcO_PASTI!K670/1000,"")</f>
        <v>0.378025</v>
      </c>
      <c r="I393" s="68">
        <f>IFERROR(ElcO_PASTI!L670/1000,"")</f>
        <v>0.378025</v>
      </c>
      <c r="J393" s="68" t="str">
        <f>IFERROR(ElcO_PASTI!M670/1000,"")</f>
        <v/>
      </c>
      <c r="K393" s="68" t="str">
        <f>IFERROR(ElcO_PASTI!N670/1000,"")</f>
        <v/>
      </c>
      <c r="L393" s="68" t="str">
        <f>IFERROR(ElcO_PASTI!O670/1000,"")</f>
        <v/>
      </c>
      <c r="N393" t="str">
        <f>ElcO_CapBnd!F670</f>
        <v>SE</v>
      </c>
      <c r="O393" t="str">
        <f>ElcO_CapBnd!G670</f>
        <v>CAP_BND</v>
      </c>
      <c r="P393" t="str">
        <f>ElcO_CapBnd!H670</f>
        <v>EEPP_LFO_thermal</v>
      </c>
      <c r="Q393" s="78" t="s">
        <v>176</v>
      </c>
      <c r="R393" s="68">
        <f t="shared" si="38"/>
        <v>0.63709999999999989</v>
      </c>
      <c r="S393" s="68">
        <f t="shared" si="39"/>
        <v>0.35399999999999998</v>
      </c>
      <c r="T393" s="68">
        <f t="shared" si="40"/>
        <v>0</v>
      </c>
      <c r="W393" s="68">
        <f>IFERROR(ElcO_CapBnd!I670/1000,"")</f>
        <v>0.63709999999999989</v>
      </c>
      <c r="X393" s="68">
        <f>IFERROR(ElcO_CapBnd!J670/1000,"")</f>
        <v>0.35399999999999998</v>
      </c>
      <c r="Y393" s="68">
        <f>IFERROR(ElcO_CapBnd!K670/1000,"")</f>
        <v>0</v>
      </c>
      <c r="AA393" s="68">
        <f t="shared" si="41"/>
        <v>0.87500000000000011</v>
      </c>
      <c r="AB393" s="68">
        <f t="shared" si="42"/>
        <v>1.1581000000000001</v>
      </c>
      <c r="AC393" s="68">
        <f t="shared" si="43"/>
        <v>1.5121</v>
      </c>
    </row>
    <row r="394" spans="2:29">
      <c r="B394" t="str">
        <f>ElcO_PASTI!F671</f>
        <v>SE</v>
      </c>
      <c r="C394" t="str">
        <f>ElcO_PASTI!G671</f>
        <v>PASTI</v>
      </c>
      <c r="D394" t="str">
        <f>ElcO_PASTI!H671</f>
        <v>EEPP_HFO_thermal</v>
      </c>
      <c r="E394" s="78">
        <v>1</v>
      </c>
      <c r="F394" s="68">
        <f>IFERROR(ElcO_PASTI!I671/1000,"")</f>
        <v>0.56407499999999999</v>
      </c>
      <c r="G394" s="68">
        <f>IFERROR(ElcO_PASTI!J671/1000,"")</f>
        <v>0.56407499999999999</v>
      </c>
      <c r="H394" s="68">
        <f>IFERROR(ElcO_PASTI!K671/1000,"")</f>
        <v>0.56407499999999999</v>
      </c>
      <c r="I394" s="68">
        <f>IFERROR(ElcO_PASTI!L671/1000,"")</f>
        <v>0.56407499999999999</v>
      </c>
      <c r="J394" s="68">
        <f>IFERROR(ElcO_PASTI!M671/1000,"")</f>
        <v>0.52</v>
      </c>
      <c r="K394" s="68" t="str">
        <f>IFERROR(ElcO_PASTI!N671/1000,"")</f>
        <v/>
      </c>
      <c r="L394" s="68" t="str">
        <f>IFERROR(ElcO_PASTI!O671/1000,"")</f>
        <v/>
      </c>
      <c r="N394" t="str">
        <f>ElcO_CapBnd!F671</f>
        <v>SE</v>
      </c>
      <c r="O394" t="str">
        <f>ElcO_CapBnd!G671</f>
        <v>CAP_BND</v>
      </c>
      <c r="P394" t="str">
        <f>ElcO_CapBnd!H671</f>
        <v>EEPP_HFO_thermal</v>
      </c>
      <c r="Q394" s="78" t="s">
        <v>176</v>
      </c>
      <c r="R394" s="68">
        <f t="shared" si="38"/>
        <v>2.7223000000000002</v>
      </c>
      <c r="S394" s="68">
        <f t="shared" si="39"/>
        <v>2.0202999999999998</v>
      </c>
      <c r="T394" s="68">
        <f t="shared" si="40"/>
        <v>0.44</v>
      </c>
      <c r="W394" s="68">
        <f>IFERROR(ElcO_CapBnd!I671/1000,"")</f>
        <v>2.7223000000000002</v>
      </c>
      <c r="X394" s="68">
        <f>IFERROR(ElcO_CapBnd!J671/1000,"")</f>
        <v>2.0202999999999998</v>
      </c>
      <c r="Y394" s="68">
        <f>IFERROR(ElcO_CapBnd!K671/1000,"")</f>
        <v>0.44</v>
      </c>
      <c r="AA394" s="68">
        <f t="shared" si="41"/>
        <v>5.3999999999999826E-2</v>
      </c>
      <c r="AB394" s="68">
        <f t="shared" si="42"/>
        <v>0.75600000000000023</v>
      </c>
      <c r="AC394" s="68">
        <f t="shared" si="43"/>
        <v>2.3363</v>
      </c>
    </row>
    <row r="395" spans="2:29">
      <c r="B395" t="str">
        <f>ElcO_PASTI!F672</f>
        <v>SE</v>
      </c>
      <c r="C395" t="str">
        <f>ElcO_PASTI!G672</f>
        <v>PASTI</v>
      </c>
      <c r="D395" t="str">
        <f>ElcO_PASTI!H672</f>
        <v>EEPP_biomass_CCGT</v>
      </c>
      <c r="E395" s="78">
        <v>1</v>
      </c>
      <c r="F395" s="68" t="str">
        <f>IFERROR(ElcO_PASTI!I672/1000,"")</f>
        <v/>
      </c>
      <c r="G395" s="68" t="str">
        <f>IFERROR(ElcO_PASTI!J672/1000,"")</f>
        <v/>
      </c>
      <c r="H395" s="68" t="str">
        <f>IFERROR(ElcO_PASTI!K672/1000,"")</f>
        <v/>
      </c>
      <c r="I395" s="68" t="str">
        <f>IFERROR(ElcO_PASTI!L672/1000,"")</f>
        <v/>
      </c>
      <c r="J395" s="68" t="str">
        <f>IFERROR(ElcO_PASTI!M672/1000,"")</f>
        <v/>
      </c>
      <c r="K395" s="68" t="str">
        <f>IFERROR(ElcO_PASTI!N672/1000,"")</f>
        <v/>
      </c>
      <c r="L395" s="68" t="str">
        <f>IFERROR(ElcO_PASTI!O672/1000,"")</f>
        <v/>
      </c>
      <c r="N395" t="str">
        <f>ElcO_CapBnd!F672</f>
        <v>SE</v>
      </c>
      <c r="O395" t="str">
        <f>ElcO_CapBnd!G672</f>
        <v>CAP_BND</v>
      </c>
      <c r="P395" t="str">
        <f>ElcO_CapBnd!H672</f>
        <v>EEPP_biomass_CCGT</v>
      </c>
      <c r="Q395" s="78" t="s">
        <v>176</v>
      </c>
      <c r="R395" s="68" t="str">
        <f t="shared" si="38"/>
        <v/>
      </c>
      <c r="S395" s="68" t="str">
        <f t="shared" si="39"/>
        <v/>
      </c>
      <c r="T395" s="68" t="str">
        <f t="shared" si="40"/>
        <v/>
      </c>
      <c r="W395" s="68">
        <f>IFERROR(ElcO_CapBnd!I672/1000,"")</f>
        <v>0</v>
      </c>
      <c r="X395" s="68">
        <f>IFERROR(ElcO_CapBnd!J672/1000,"")</f>
        <v>0</v>
      </c>
      <c r="Y395" s="68">
        <f>IFERROR(ElcO_CapBnd!K672/1000,"")</f>
        <v>0</v>
      </c>
      <c r="AA395" s="68">
        <f t="shared" si="41"/>
        <v>0</v>
      </c>
      <c r="AB395" s="68">
        <f t="shared" si="42"/>
        <v>0</v>
      </c>
      <c r="AC395" s="68">
        <f t="shared" si="43"/>
        <v>0</v>
      </c>
    </row>
    <row r="396" spans="2:29">
      <c r="B396" t="str">
        <f>ElcO_PASTI!F673</f>
        <v>SE</v>
      </c>
      <c r="C396" t="str">
        <f>ElcO_PASTI!G673</f>
        <v>PASTI</v>
      </c>
      <c r="D396" t="str">
        <f>ElcO_PASTI!H673</f>
        <v>EEPP_biomass_thermal</v>
      </c>
      <c r="E396" s="78">
        <v>1</v>
      </c>
      <c r="F396" s="68" t="str">
        <f>IFERROR(ElcO_PASTI!I673/1000,"")</f>
        <v/>
      </c>
      <c r="G396" s="68" t="str">
        <f>IFERROR(ElcO_PASTI!J673/1000,"")</f>
        <v/>
      </c>
      <c r="H396" s="68" t="str">
        <f>IFERROR(ElcO_PASTI!K673/1000,"")</f>
        <v/>
      </c>
      <c r="I396" s="68" t="str">
        <f>IFERROR(ElcO_PASTI!L673/1000,"")</f>
        <v/>
      </c>
      <c r="J396" s="68" t="str">
        <f>IFERROR(ElcO_PASTI!M673/1000,"")</f>
        <v/>
      </c>
      <c r="K396" s="68" t="str">
        <f>IFERROR(ElcO_PASTI!N673/1000,"")</f>
        <v/>
      </c>
      <c r="L396" s="68" t="str">
        <f>IFERROR(ElcO_PASTI!O673/1000,"")</f>
        <v/>
      </c>
      <c r="N396" t="str">
        <f>ElcO_CapBnd!F673</f>
        <v>SE</v>
      </c>
      <c r="O396" t="str">
        <f>ElcO_CapBnd!G673</f>
        <v>CAP_BND</v>
      </c>
      <c r="P396" t="str">
        <f>ElcO_CapBnd!H673</f>
        <v>EEPP_biomass_thermal</v>
      </c>
      <c r="Q396" s="78" t="s">
        <v>176</v>
      </c>
      <c r="R396" s="68" t="str">
        <f t="shared" si="38"/>
        <v/>
      </c>
      <c r="S396" s="68" t="str">
        <f t="shared" si="39"/>
        <v/>
      </c>
      <c r="T396" s="68" t="str">
        <f t="shared" si="40"/>
        <v/>
      </c>
      <c r="W396" s="68">
        <f>IFERROR(ElcO_CapBnd!I673/1000,"")</f>
        <v>0</v>
      </c>
      <c r="X396" s="68">
        <f>IFERROR(ElcO_CapBnd!J673/1000,"")</f>
        <v>0</v>
      </c>
      <c r="Y396" s="68">
        <f>IFERROR(ElcO_CapBnd!K673/1000,"")</f>
        <v>0</v>
      </c>
      <c r="AA396" s="68">
        <f t="shared" si="41"/>
        <v>0</v>
      </c>
      <c r="AB396" s="68">
        <f t="shared" si="42"/>
        <v>0</v>
      </c>
      <c r="AC396" s="68">
        <f t="shared" si="43"/>
        <v>0</v>
      </c>
    </row>
    <row r="397" spans="2:29">
      <c r="B397" t="str">
        <f>ElcO_PASTI!F676</f>
        <v>SE</v>
      </c>
      <c r="C397" t="str">
        <f>ElcO_PASTI!G676</f>
        <v>PASTI</v>
      </c>
      <c r="D397" t="str">
        <f>ElcO_PASTI!H676</f>
        <v>EEPP_windON</v>
      </c>
      <c r="E397" s="78">
        <v>1</v>
      </c>
      <c r="F397" s="68" t="str">
        <f>IFERROR(ElcO_PASTI!I676/1000,"")</f>
        <v/>
      </c>
      <c r="G397" s="68" t="str">
        <f>IFERROR(ElcO_PASTI!J676/1000,"")</f>
        <v/>
      </c>
      <c r="H397" s="68" t="str">
        <f>IFERROR(ElcO_PASTI!K676/1000,"")</f>
        <v/>
      </c>
      <c r="I397" s="68">
        <f>IFERROR(ElcO_PASTI!L676/1000,"")</f>
        <v>0.21093199999999943</v>
      </c>
      <c r="J397" s="68">
        <f>IFERROR(ElcO_PASTI!M676/1000,"")</f>
        <v>1.6506230000000004</v>
      </c>
      <c r="K397" s="68">
        <f>IFERROR(ElcO_PASTI!N676/1000,"")</f>
        <v>3.785527000000001</v>
      </c>
      <c r="L397" s="68">
        <f>IFERROR(ElcO_PASTI!O676/1000,"")</f>
        <v>2.383519999999999</v>
      </c>
      <c r="N397" t="str">
        <f>ElcO_CapBnd!F676</f>
        <v>SE</v>
      </c>
      <c r="O397" t="str">
        <f>ElcO_CapBnd!G676</f>
        <v>CAP_BND</v>
      </c>
      <c r="P397" t="str">
        <f>ElcO_CapBnd!H676</f>
        <v>EEPP_windON</v>
      </c>
      <c r="Q397" s="78" t="s">
        <v>176</v>
      </c>
      <c r="R397" s="68" t="str">
        <f t="shared" si="38"/>
        <v/>
      </c>
      <c r="S397" s="68" t="str">
        <f t="shared" si="39"/>
        <v/>
      </c>
      <c r="T397" s="68">
        <f t="shared" si="40"/>
        <v>7.9672000000000009</v>
      </c>
      <c r="W397" s="68">
        <f>IFERROR(ElcO_CapBnd!I676/1000,"")</f>
        <v>1.8555999999999999</v>
      </c>
      <c r="X397" s="68">
        <f>IFERROR(ElcO_CapBnd!J676/1000,"")</f>
        <v>5.6383000000000001</v>
      </c>
      <c r="Y397" s="68">
        <f>IFERROR(ElcO_CapBnd!K676/1000,"")</f>
        <v>7.9672000000000009</v>
      </c>
      <c r="AA397" s="68">
        <f t="shared" si="41"/>
        <v>5.9549999999999326E-3</v>
      </c>
      <c r="AB397" s="68">
        <f t="shared" si="42"/>
        <v>8.7820000000009557E-3</v>
      </c>
      <c r="AC397" s="68">
        <f t="shared" si="43"/>
        <v>6.340199999999907E-2</v>
      </c>
    </row>
    <row r="398" spans="2:29">
      <c r="B398" t="str">
        <f>ElcO_PASTI!F677</f>
        <v>SE</v>
      </c>
      <c r="C398" t="str">
        <f>ElcO_PASTI!G677</f>
        <v>PASTI</v>
      </c>
      <c r="D398" t="str">
        <f>ElcO_PASTI!H677</f>
        <v>EEPP_windOFF</v>
      </c>
      <c r="E398" s="78">
        <v>1</v>
      </c>
      <c r="F398" s="68" t="str">
        <f>IFERROR(ElcO_PASTI!I677/1000,"")</f>
        <v/>
      </c>
      <c r="G398" s="68" t="str">
        <f>IFERROR(ElcO_PASTI!J677/1000,"")</f>
        <v/>
      </c>
      <c r="H398" s="68" t="str">
        <f>IFERROR(ElcO_PASTI!K677/1000,"")</f>
        <v/>
      </c>
      <c r="I398" s="68">
        <f>IFERROR(ElcO_PASTI!L677/1000,"")</f>
        <v>1.325E-2</v>
      </c>
      <c r="J398" s="68">
        <f>IFERROR(ElcO_PASTI!M677/1000,"")</f>
        <v>0.15039999999999998</v>
      </c>
      <c r="K398" s="68">
        <f>IFERROR(ElcO_PASTI!N677/1000,"")</f>
        <v>4.9200000000000001E-2</v>
      </c>
      <c r="L398" s="68" t="str">
        <f>IFERROR(ElcO_PASTI!O677/1000,"")</f>
        <v/>
      </c>
      <c r="N398" t="str">
        <f>ElcO_CapBnd!F677</f>
        <v>SE</v>
      </c>
      <c r="O398" t="str">
        <f>ElcO_CapBnd!G677</f>
        <v>CAP_BND</v>
      </c>
      <c r="P398" t="str">
        <f>ElcO_CapBnd!H677</f>
        <v>EEPP_windOFF</v>
      </c>
      <c r="Q398" s="78" t="s">
        <v>176</v>
      </c>
      <c r="R398" s="68" t="str">
        <f t="shared" si="38"/>
        <v/>
      </c>
      <c r="S398" s="68" t="str">
        <f t="shared" si="39"/>
        <v/>
      </c>
      <c r="T398" s="68" t="str">
        <f t="shared" si="40"/>
        <v/>
      </c>
      <c r="W398" s="68">
        <f>IFERROR(ElcO_CapBnd!I677/1000,"")</f>
        <v>0.16364999999999999</v>
      </c>
      <c r="X398" s="68">
        <f>IFERROR(ElcO_CapBnd!J677/1000,"")</f>
        <v>0.20284999999999997</v>
      </c>
      <c r="Y398" s="68">
        <f>IFERROR(ElcO_CapBnd!K677/1000,"")</f>
        <v>0.20284999999999997</v>
      </c>
      <c r="AA398" s="68">
        <f t="shared" si="41"/>
        <v>0</v>
      </c>
      <c r="AB398" s="68">
        <f t="shared" si="42"/>
        <v>1.0000000000000009E-2</v>
      </c>
      <c r="AC398" s="68">
        <f t="shared" si="43"/>
        <v>1.0000000000000009E-2</v>
      </c>
    </row>
    <row r="399" spans="2:29">
      <c r="B399" t="str">
        <f>ElcO_PASTI!F678</f>
        <v>SE</v>
      </c>
      <c r="C399" t="str">
        <f>ElcO_PASTI!G678</f>
        <v>PASTI</v>
      </c>
      <c r="D399" t="str">
        <f>ElcO_PASTI!H678</f>
        <v>EEPP_PV</v>
      </c>
      <c r="E399" s="78">
        <v>1</v>
      </c>
      <c r="F399" s="68" t="str">
        <f>IFERROR(ElcO_PASTI!I678/1000,"")</f>
        <v/>
      </c>
      <c r="G399" s="68" t="str">
        <f>IFERROR(ElcO_PASTI!J678/1000,"")</f>
        <v/>
      </c>
      <c r="H399" s="68" t="str">
        <f>IFERROR(ElcO_PASTI!K678/1000,"")</f>
        <v/>
      </c>
      <c r="I399" s="68">
        <f>IFERROR(ElcO_PASTI!L678/1000,"")</f>
        <v>3.0000000000000001E-3</v>
      </c>
      <c r="J399" s="68">
        <f>IFERROR(ElcO_PASTI!M678/1000,"")</f>
        <v>8.0000000000000002E-3</v>
      </c>
      <c r="K399" s="68">
        <f>IFERROR(ElcO_PASTI!N678/1000,"")</f>
        <v>9.2999999999999999E-2</v>
      </c>
      <c r="L399" s="68">
        <f>IFERROR(ElcO_PASTI!O678/1000,"")</f>
        <v>0.114</v>
      </c>
      <c r="N399" t="str">
        <f>ElcO_CapBnd!F678</f>
        <v>SE</v>
      </c>
      <c r="O399" t="str">
        <f>ElcO_CapBnd!G678</f>
        <v>CAP_BND</v>
      </c>
      <c r="P399" t="str">
        <f>ElcO_CapBnd!H678</f>
        <v>EEPP_PV</v>
      </c>
      <c r="Q399" s="78" t="s">
        <v>176</v>
      </c>
      <c r="R399" s="68" t="str">
        <f t="shared" si="38"/>
        <v/>
      </c>
      <c r="S399" s="68" t="str">
        <f t="shared" si="39"/>
        <v/>
      </c>
      <c r="T399" s="68" t="str">
        <f t="shared" si="40"/>
        <v/>
      </c>
      <c r="W399" s="68">
        <f>IFERROR(ElcO_CapBnd!I678/1000,"")</f>
        <v>1.0999999999999999E-2</v>
      </c>
      <c r="X399" s="68">
        <f>IFERROR(ElcO_CapBnd!J678/1000,"")</f>
        <v>0.104</v>
      </c>
      <c r="Y399" s="68">
        <f>IFERROR(ElcO_CapBnd!K678/1000,"")</f>
        <v>0.21799999999999997</v>
      </c>
      <c r="AA399" s="68">
        <f t="shared" si="41"/>
        <v>0</v>
      </c>
      <c r="AB399" s="68">
        <f t="shared" si="42"/>
        <v>0</v>
      </c>
      <c r="AC399" s="68">
        <f t="shared" si="43"/>
        <v>0</v>
      </c>
    </row>
    <row r="400" spans="2:29">
      <c r="B400" t="str">
        <f>ElcO_PASTI!F679</f>
        <v>SE</v>
      </c>
      <c r="C400" t="str">
        <f>ElcO_PASTI!G679</f>
        <v>PASTI</v>
      </c>
      <c r="D400" t="str">
        <f>ElcO_PASTI!H679</f>
        <v>EEPP_CSP</v>
      </c>
      <c r="E400" s="78">
        <v>1</v>
      </c>
      <c r="F400" s="68" t="str">
        <f>IFERROR(ElcO_PASTI!I679/1000,"")</f>
        <v/>
      </c>
      <c r="G400" s="68" t="str">
        <f>IFERROR(ElcO_PASTI!J679/1000,"")</f>
        <v/>
      </c>
      <c r="H400" s="68" t="str">
        <f>IFERROR(ElcO_PASTI!K679/1000,"")</f>
        <v/>
      </c>
      <c r="I400" s="68" t="str">
        <f>IFERROR(ElcO_PASTI!L679/1000,"")</f>
        <v/>
      </c>
      <c r="J400" s="68" t="str">
        <f>IFERROR(ElcO_PASTI!M679/1000,"")</f>
        <v/>
      </c>
      <c r="K400" s="68" t="str">
        <f>IFERROR(ElcO_PASTI!N679/1000,"")</f>
        <v/>
      </c>
      <c r="L400" s="68" t="str">
        <f>IFERROR(ElcO_PASTI!O679/1000,"")</f>
        <v/>
      </c>
      <c r="N400" t="str">
        <f>ElcO_CapBnd!F679</f>
        <v>SE</v>
      </c>
      <c r="O400" t="str">
        <f>ElcO_CapBnd!G679</f>
        <v>CAP_BND</v>
      </c>
      <c r="P400" t="str">
        <f>ElcO_CapBnd!H679</f>
        <v>EEPP_CSP</v>
      </c>
      <c r="Q400" s="78" t="s">
        <v>176</v>
      </c>
      <c r="R400" s="68" t="str">
        <f t="shared" si="38"/>
        <v/>
      </c>
      <c r="S400" s="68" t="str">
        <f t="shared" si="39"/>
        <v/>
      </c>
      <c r="T400" s="68" t="str">
        <f t="shared" si="40"/>
        <v/>
      </c>
      <c r="W400" s="68">
        <f>IFERROR(ElcO_CapBnd!I679/1000,"")</f>
        <v>0</v>
      </c>
      <c r="X400" s="68">
        <f>IFERROR(ElcO_CapBnd!J679/1000,"")</f>
        <v>0</v>
      </c>
      <c r="Y400" s="68">
        <f>IFERROR(ElcO_CapBnd!K679/1000,"")</f>
        <v>0</v>
      </c>
      <c r="AA400" s="68">
        <f t="shared" si="41"/>
        <v>0</v>
      </c>
      <c r="AB400" s="68">
        <f t="shared" si="42"/>
        <v>0</v>
      </c>
      <c r="AC400" s="68">
        <f t="shared" si="43"/>
        <v>0</v>
      </c>
    </row>
    <row r="401" spans="2:29">
      <c r="B401" t="str">
        <f>ElcO_PASTI!F680</f>
        <v>SE</v>
      </c>
      <c r="C401" t="str">
        <f>ElcO_PASTI!G680</f>
        <v>PASTI</v>
      </c>
      <c r="D401" t="str">
        <f>ElcO_PASTI!H680</f>
        <v>EEPP_geothermal</v>
      </c>
      <c r="E401" s="78">
        <v>1</v>
      </c>
      <c r="F401" s="68" t="str">
        <f>IFERROR(ElcO_PASTI!I680/1000,"")</f>
        <v/>
      </c>
      <c r="G401" s="68" t="str">
        <f>IFERROR(ElcO_PASTI!J680/1000,"")</f>
        <v/>
      </c>
      <c r="H401" s="68" t="str">
        <f>IFERROR(ElcO_PASTI!K680/1000,"")</f>
        <v/>
      </c>
      <c r="I401" s="68" t="str">
        <f>IFERROR(ElcO_PASTI!L680/1000,"")</f>
        <v/>
      </c>
      <c r="J401" s="68" t="str">
        <f>IFERROR(ElcO_PASTI!M680/1000,"")</f>
        <v/>
      </c>
      <c r="K401" s="68" t="str">
        <f>IFERROR(ElcO_PASTI!N680/1000,"")</f>
        <v/>
      </c>
      <c r="L401" s="68" t="str">
        <f>IFERROR(ElcO_PASTI!O680/1000,"")</f>
        <v/>
      </c>
      <c r="N401" t="str">
        <f>ElcO_CapBnd!F680</f>
        <v>SE</v>
      </c>
      <c r="O401" t="str">
        <f>ElcO_CapBnd!G680</f>
        <v>CAP_BND</v>
      </c>
      <c r="P401" t="str">
        <f>ElcO_CapBnd!H680</f>
        <v>EEPP_geothermal</v>
      </c>
      <c r="Q401" s="78" t="s">
        <v>176</v>
      </c>
      <c r="R401" s="68" t="str">
        <f t="shared" si="38"/>
        <v/>
      </c>
      <c r="S401" s="68" t="str">
        <f t="shared" si="39"/>
        <v/>
      </c>
      <c r="T401" s="68" t="str">
        <f t="shared" si="40"/>
        <v/>
      </c>
      <c r="W401" s="68">
        <f>IFERROR(ElcO_CapBnd!I680/1000,"")</f>
        <v>0</v>
      </c>
      <c r="X401" s="68">
        <f>IFERROR(ElcO_CapBnd!J680/1000,"")</f>
        <v>0</v>
      </c>
      <c r="Y401" s="68">
        <f>IFERROR(ElcO_CapBnd!K680/1000,"")</f>
        <v>0</v>
      </c>
      <c r="AA401" s="68">
        <f t="shared" si="41"/>
        <v>0</v>
      </c>
      <c r="AB401" s="68">
        <f t="shared" si="42"/>
        <v>0</v>
      </c>
      <c r="AC401" s="68">
        <f t="shared" si="43"/>
        <v>0</v>
      </c>
    </row>
    <row r="402" spans="2:29">
      <c r="B402" t="str">
        <f>ElcO_PASTI!F681</f>
        <v>SE</v>
      </c>
      <c r="C402" t="str">
        <f>ElcO_PASTI!G681</f>
        <v>PASTI</v>
      </c>
      <c r="D402" t="str">
        <f>ElcO_PASTI!H681</f>
        <v>EEPP_OCE</v>
      </c>
      <c r="E402" s="78">
        <v>1</v>
      </c>
      <c r="F402" s="68" t="str">
        <f>IFERROR(ElcO_PASTI!I681/1000,"")</f>
        <v/>
      </c>
      <c r="G402" s="68" t="str">
        <f>IFERROR(ElcO_PASTI!J681/1000,"")</f>
        <v/>
      </c>
      <c r="H402" s="68" t="str">
        <f>IFERROR(ElcO_PASTI!K681/1000,"")</f>
        <v/>
      </c>
      <c r="I402" s="68" t="str">
        <f>IFERROR(ElcO_PASTI!L681/1000,"")</f>
        <v/>
      </c>
      <c r="J402" s="68" t="str">
        <f>IFERROR(ElcO_PASTI!M681/1000,"")</f>
        <v/>
      </c>
      <c r="K402" s="68" t="str">
        <f>IFERROR(ElcO_PASTI!N681/1000,"")</f>
        <v/>
      </c>
      <c r="L402" s="68" t="str">
        <f>IFERROR(ElcO_PASTI!O681/1000,"")</f>
        <v/>
      </c>
      <c r="N402" t="str">
        <f>ElcO_CapBnd!F681</f>
        <v>SE</v>
      </c>
      <c r="O402" t="str">
        <f>ElcO_CapBnd!G681</f>
        <v>CAP_BND</v>
      </c>
      <c r="P402" t="str">
        <f>ElcO_CapBnd!H681</f>
        <v>EEPP_OCE</v>
      </c>
      <c r="Q402" s="78" t="s">
        <v>176</v>
      </c>
      <c r="R402" s="68" t="str">
        <f t="shared" si="38"/>
        <v/>
      </c>
      <c r="S402" s="68" t="str">
        <f t="shared" si="39"/>
        <v/>
      </c>
      <c r="T402" s="68" t="str">
        <f t="shared" si="40"/>
        <v/>
      </c>
      <c r="W402" s="68">
        <f>IFERROR(ElcO_CapBnd!I681/1000,"")</f>
        <v>0</v>
      </c>
      <c r="X402" s="68">
        <f>IFERROR(ElcO_CapBnd!J681/1000,"")</f>
        <v>0</v>
      </c>
      <c r="Y402" s="68">
        <f>IFERROR(ElcO_CapBnd!K681/1000,"")</f>
        <v>0</v>
      </c>
      <c r="AA402" s="68">
        <f t="shared" si="41"/>
        <v>0</v>
      </c>
      <c r="AB402" s="68">
        <f t="shared" si="42"/>
        <v>0</v>
      </c>
      <c r="AC402" s="68">
        <f t="shared" si="43"/>
        <v>0</v>
      </c>
    </row>
    <row r="403" spans="2:29">
      <c r="B403" t="str">
        <f>ElcO_PASTI!F682</f>
        <v>SI</v>
      </c>
      <c r="C403" t="str">
        <f>ElcO_PASTI!G682</f>
        <v>PASTI</v>
      </c>
      <c r="D403" t="str">
        <f>ElcO_PASTI!H682</f>
        <v>EEPP_coal_CCGT</v>
      </c>
      <c r="E403" s="78">
        <v>1</v>
      </c>
      <c r="F403" s="68" t="str">
        <f>IFERROR(ElcO_PASTI!I682/1000,"")</f>
        <v/>
      </c>
      <c r="G403" s="68" t="str">
        <f>IFERROR(ElcO_PASTI!J682/1000,"")</f>
        <v/>
      </c>
      <c r="H403" s="68" t="str">
        <f>IFERROR(ElcO_PASTI!K682/1000,"")</f>
        <v/>
      </c>
      <c r="I403" s="68" t="str">
        <f>IFERROR(ElcO_PASTI!L682/1000,"")</f>
        <v/>
      </c>
      <c r="J403" s="68" t="str">
        <f>IFERROR(ElcO_PASTI!M682/1000,"")</f>
        <v/>
      </c>
      <c r="K403" s="68" t="str">
        <f>IFERROR(ElcO_PASTI!N682/1000,"")</f>
        <v/>
      </c>
      <c r="L403" s="68" t="str">
        <f>IFERROR(ElcO_PASTI!O682/1000,"")</f>
        <v/>
      </c>
      <c r="N403" t="str">
        <f>ElcO_CapBnd!F682</f>
        <v>SI</v>
      </c>
      <c r="O403" t="str">
        <f>ElcO_CapBnd!G682</f>
        <v>CAP_BND</v>
      </c>
      <c r="P403" t="str">
        <f>ElcO_CapBnd!H682</f>
        <v>EEPP_coal_CCGT</v>
      </c>
      <c r="Q403" s="78" t="s">
        <v>176</v>
      </c>
      <c r="R403" s="68" t="str">
        <f t="shared" si="38"/>
        <v/>
      </c>
      <c r="S403" s="68" t="str">
        <f t="shared" si="39"/>
        <v/>
      </c>
      <c r="T403" s="68" t="str">
        <f t="shared" si="40"/>
        <v/>
      </c>
      <c r="W403" s="68">
        <f>IFERROR(ElcO_CapBnd!I682/1000,"")</f>
        <v>0</v>
      </c>
      <c r="X403" s="68">
        <f>IFERROR(ElcO_CapBnd!J682/1000,"")</f>
        <v>0</v>
      </c>
      <c r="Y403" s="68">
        <f>IFERROR(ElcO_CapBnd!K682/1000,"")</f>
        <v>0</v>
      </c>
      <c r="AA403" s="68">
        <f t="shared" si="41"/>
        <v>0</v>
      </c>
      <c r="AB403" s="68">
        <f t="shared" si="42"/>
        <v>0</v>
      </c>
      <c r="AC403" s="68">
        <f t="shared" si="43"/>
        <v>0</v>
      </c>
    </row>
    <row r="404" spans="2:29">
      <c r="B404" t="str">
        <f>ElcO_PASTI!F683</f>
        <v>SI</v>
      </c>
      <c r="C404" t="str">
        <f>ElcO_PASTI!G683</f>
        <v>PASTI</v>
      </c>
      <c r="D404" t="str">
        <f>ElcO_PASTI!H683</f>
        <v>EEPP_coal_thermal</v>
      </c>
      <c r="E404" s="78">
        <v>1</v>
      </c>
      <c r="F404" s="68">
        <f>IFERROR(ElcO_PASTI!I683/1000,"")</f>
        <v>8.7500000000000002E-4</v>
      </c>
      <c r="G404" s="68">
        <f>IFERROR(ElcO_PASTI!J683/1000,"")</f>
        <v>8.7500000000000002E-4</v>
      </c>
      <c r="H404" s="68">
        <f>IFERROR(ElcO_PASTI!K683/1000,"")</f>
        <v>8.7500000000000002E-4</v>
      </c>
      <c r="I404" s="68">
        <f>IFERROR(ElcO_PASTI!L683/1000,"")</f>
        <v>8.7500000000000002E-4</v>
      </c>
      <c r="J404" s="68" t="str">
        <f>IFERROR(ElcO_PASTI!M683/1000,"")</f>
        <v/>
      </c>
      <c r="K404" s="68" t="str">
        <f>IFERROR(ElcO_PASTI!N683/1000,"")</f>
        <v/>
      </c>
      <c r="L404" s="68">
        <f>IFERROR(ElcO_PASTI!O683/1000,"")</f>
        <v>0.57599999999999996</v>
      </c>
      <c r="N404" t="str">
        <f>ElcO_CapBnd!F683</f>
        <v>SI</v>
      </c>
      <c r="O404" t="str">
        <f>ElcO_CapBnd!G683</f>
        <v>CAP_BND</v>
      </c>
      <c r="P404" t="str">
        <f>ElcO_CapBnd!H683</f>
        <v>EEPP_coal_thermal</v>
      </c>
      <c r="Q404" s="78" t="s">
        <v>176</v>
      </c>
      <c r="R404" s="68" t="str">
        <f t="shared" si="38"/>
        <v/>
      </c>
      <c r="S404" s="68" t="str">
        <f t="shared" si="39"/>
        <v/>
      </c>
      <c r="T404" s="68" t="str">
        <f t="shared" si="40"/>
        <v/>
      </c>
      <c r="W404" s="68">
        <f>IFERROR(ElcO_CapBnd!I683/1000,"")</f>
        <v>0</v>
      </c>
      <c r="X404" s="68">
        <f>IFERROR(ElcO_CapBnd!J683/1000,"")</f>
        <v>0</v>
      </c>
      <c r="Y404" s="68">
        <f>IFERROR(ElcO_CapBnd!K683/1000,"")</f>
        <v>0.57599999999999996</v>
      </c>
      <c r="AA404" s="68">
        <f t="shared" si="41"/>
        <v>3.5000000000000001E-3</v>
      </c>
      <c r="AB404" s="68">
        <f t="shared" si="42"/>
        <v>3.5000000000000001E-3</v>
      </c>
      <c r="AC404" s="68">
        <f t="shared" si="43"/>
        <v>3.4999999999999476E-3</v>
      </c>
    </row>
    <row r="405" spans="2:29">
      <c r="B405" t="str">
        <f>ElcO_PASTI!F687</f>
        <v>SI</v>
      </c>
      <c r="C405" t="str">
        <f>ElcO_PASTI!G687</f>
        <v>PASTI</v>
      </c>
      <c r="D405" t="str">
        <f>ElcO_PASTI!H687</f>
        <v>EEPP_lignite_thermal</v>
      </c>
      <c r="E405" s="78">
        <v>1</v>
      </c>
      <c r="F405" s="68">
        <f>IFERROR(ElcO_PASTI!I687/1000,"")</f>
        <v>2.7725000000000003E-2</v>
      </c>
      <c r="G405" s="68">
        <f>IFERROR(ElcO_PASTI!J687/1000,"")</f>
        <v>2.7725000000000003E-2</v>
      </c>
      <c r="H405" s="68">
        <f>IFERROR(ElcO_PASTI!K687/1000,"")</f>
        <v>2.7725000000000003E-2</v>
      </c>
      <c r="I405" s="68">
        <f>IFERROR(ElcO_PASTI!L687/1000,"")</f>
        <v>2.7725000000000003E-2</v>
      </c>
      <c r="J405" s="68" t="str">
        <f>IFERROR(ElcO_PASTI!M687/1000,"")</f>
        <v/>
      </c>
      <c r="K405" s="68" t="str">
        <f>IFERROR(ElcO_PASTI!N687/1000,"")</f>
        <v/>
      </c>
      <c r="L405" s="68" t="str">
        <f>IFERROR(ElcO_PASTI!O687/1000,"")</f>
        <v/>
      </c>
      <c r="N405" t="str">
        <f>ElcO_CapBnd!F687</f>
        <v>SI</v>
      </c>
      <c r="O405" t="str">
        <f>ElcO_CapBnd!G687</f>
        <v>CAP_BND</v>
      </c>
      <c r="P405" t="str">
        <f>ElcO_CapBnd!H687</f>
        <v>EEPP_lignite_thermal</v>
      </c>
      <c r="Q405" s="78" t="s">
        <v>176</v>
      </c>
      <c r="R405" s="68" t="str">
        <f t="shared" si="38"/>
        <v/>
      </c>
      <c r="S405" s="68">
        <f t="shared" si="39"/>
        <v>0</v>
      </c>
      <c r="T405" s="68">
        <f t="shared" si="40"/>
        <v>0</v>
      </c>
      <c r="W405" s="68">
        <f>IFERROR(ElcO_CapBnd!I687/1000,"")</f>
        <v>0.10929999999999999</v>
      </c>
      <c r="X405" s="68">
        <f>IFERROR(ElcO_CapBnd!J687/1000,"")</f>
        <v>0</v>
      </c>
      <c r="Y405" s="68">
        <f>IFERROR(ElcO_CapBnd!K687/1000,"")</f>
        <v>0</v>
      </c>
      <c r="AA405" s="68">
        <f t="shared" si="41"/>
        <v>1.6000000000000181E-3</v>
      </c>
      <c r="AB405" s="68">
        <f t="shared" si="42"/>
        <v>0.11090000000000001</v>
      </c>
      <c r="AC405" s="68">
        <f t="shared" si="43"/>
        <v>0.11090000000000001</v>
      </c>
    </row>
    <row r="406" spans="2:29">
      <c r="B406" t="str">
        <f>ElcO_PASTI!F691</f>
        <v>SI</v>
      </c>
      <c r="C406" t="str">
        <f>ElcO_PASTI!G691</f>
        <v>PASTI</v>
      </c>
      <c r="D406" t="str">
        <f>ElcO_PASTI!H691</f>
        <v>EEPP_naturalgas_CCGT</v>
      </c>
      <c r="E406" s="78">
        <v>1</v>
      </c>
      <c r="F406" s="68" t="str">
        <f>IFERROR(ElcO_PASTI!I691/1000,"")</f>
        <v/>
      </c>
      <c r="G406" s="68" t="str">
        <f>IFERROR(ElcO_PASTI!J691/1000,"")</f>
        <v/>
      </c>
      <c r="H406" s="68" t="str">
        <f>IFERROR(ElcO_PASTI!K691/1000,"")</f>
        <v/>
      </c>
      <c r="I406" s="68" t="str">
        <f>IFERROR(ElcO_PASTI!L691/1000,"")</f>
        <v/>
      </c>
      <c r="J406" s="68" t="str">
        <f>IFERROR(ElcO_PASTI!M691/1000,"")</f>
        <v/>
      </c>
      <c r="K406" s="68" t="str">
        <f>IFERROR(ElcO_PASTI!N691/1000,"")</f>
        <v/>
      </c>
      <c r="L406" s="68" t="str">
        <f>IFERROR(ElcO_PASTI!O691/1000,"")</f>
        <v/>
      </c>
      <c r="N406" t="str">
        <f>ElcO_CapBnd!F691</f>
        <v>SI</v>
      </c>
      <c r="O406" t="str">
        <f>ElcO_CapBnd!G691</f>
        <v>CAP_BND</v>
      </c>
      <c r="P406" t="str">
        <f>ElcO_CapBnd!H691</f>
        <v>EEPP_naturalgas_CCGT</v>
      </c>
      <c r="Q406" s="78" t="s">
        <v>176</v>
      </c>
      <c r="R406" s="68" t="str">
        <f t="shared" si="38"/>
        <v/>
      </c>
      <c r="S406" s="68" t="str">
        <f t="shared" si="39"/>
        <v/>
      </c>
      <c r="T406" s="68" t="str">
        <f t="shared" si="40"/>
        <v/>
      </c>
      <c r="W406" s="68">
        <f>IFERROR(ElcO_CapBnd!I691/1000,"")</f>
        <v>0</v>
      </c>
      <c r="X406" s="68">
        <f>IFERROR(ElcO_CapBnd!J691/1000,"")</f>
        <v>0</v>
      </c>
      <c r="Y406" s="68">
        <f>IFERROR(ElcO_CapBnd!K691/1000,"")</f>
        <v>0</v>
      </c>
      <c r="AA406" s="68">
        <f t="shared" si="41"/>
        <v>0</v>
      </c>
      <c r="AB406" s="68">
        <f t="shared" si="42"/>
        <v>0</v>
      </c>
      <c r="AC406" s="68">
        <f t="shared" si="43"/>
        <v>0</v>
      </c>
    </row>
    <row r="407" spans="2:29">
      <c r="B407" t="str">
        <f>ElcO_PASTI!F692</f>
        <v>SI</v>
      </c>
      <c r="C407" t="str">
        <f>ElcO_PASTI!G692</f>
        <v>PASTI</v>
      </c>
      <c r="D407" t="str">
        <f>ElcO_PASTI!H692</f>
        <v>EEPP_naturalgas_OCGT</v>
      </c>
      <c r="E407" s="78">
        <v>1</v>
      </c>
      <c r="F407" s="68">
        <f>IFERROR(ElcO_PASTI!I692/1000,"")</f>
        <v>5.2500000000000003E-3</v>
      </c>
      <c r="G407" s="68">
        <f>IFERROR(ElcO_PASTI!J692/1000,"")</f>
        <v>5.2500000000000003E-3</v>
      </c>
      <c r="H407" s="68">
        <f>IFERROR(ElcO_PASTI!K692/1000,"")</f>
        <v>5.2500000000000003E-3</v>
      </c>
      <c r="I407" s="68">
        <f>IFERROR(ElcO_PASTI!L692/1000,"")</f>
        <v>5.2500000000000003E-3</v>
      </c>
      <c r="J407" s="68">
        <f>IFERROR(ElcO_PASTI!M692/1000,"")</f>
        <v>0.125</v>
      </c>
      <c r="K407" s="68" t="str">
        <f>IFERROR(ElcO_PASTI!N692/1000,"")</f>
        <v/>
      </c>
      <c r="L407" s="68" t="str">
        <f>IFERROR(ElcO_PASTI!O692/1000,"")</f>
        <v/>
      </c>
      <c r="N407" t="str">
        <f>ElcO_CapBnd!F692</f>
        <v>SI</v>
      </c>
      <c r="O407" t="str">
        <f>ElcO_CapBnd!G692</f>
        <v>CAP_BND</v>
      </c>
      <c r="P407" t="str">
        <f>ElcO_CapBnd!H692</f>
        <v>EEPP_naturalgas_OCGT</v>
      </c>
      <c r="Q407" s="78" t="s">
        <v>176</v>
      </c>
      <c r="R407" s="68">
        <f t="shared" si="38"/>
        <v>0.125</v>
      </c>
      <c r="S407" s="68">
        <f t="shared" si="39"/>
        <v>0.125</v>
      </c>
      <c r="T407" s="68">
        <f t="shared" si="40"/>
        <v>0.125</v>
      </c>
      <c r="W407" s="68">
        <f>IFERROR(ElcO_CapBnd!I692/1000,"")</f>
        <v>0.125</v>
      </c>
      <c r="X407" s="68">
        <f>IFERROR(ElcO_CapBnd!J692/1000,"")</f>
        <v>0.125</v>
      </c>
      <c r="Y407" s="68">
        <f>IFERROR(ElcO_CapBnd!K692/1000,"")</f>
        <v>0.125</v>
      </c>
      <c r="AA407" s="68">
        <f t="shared" si="41"/>
        <v>2.0999999999999991E-2</v>
      </c>
      <c r="AB407" s="68">
        <f t="shared" si="42"/>
        <v>2.0999999999999991E-2</v>
      </c>
      <c r="AC407" s="68">
        <f t="shared" si="43"/>
        <v>2.0999999999999991E-2</v>
      </c>
    </row>
    <row r="408" spans="2:29">
      <c r="B408" t="str">
        <f>ElcO_PASTI!F693</f>
        <v>SI</v>
      </c>
      <c r="C408" t="str">
        <f>ElcO_PASTI!G693</f>
        <v>PASTI</v>
      </c>
      <c r="D408" t="str">
        <f>ElcO_PASTI!H693</f>
        <v>EEPP_naturalgas_thermal</v>
      </c>
      <c r="E408" s="78">
        <v>1</v>
      </c>
      <c r="F408" s="68" t="str">
        <f>IFERROR(ElcO_PASTI!I693/1000,"")</f>
        <v/>
      </c>
      <c r="G408" s="68" t="str">
        <f>IFERROR(ElcO_PASTI!J693/1000,"")</f>
        <v/>
      </c>
      <c r="H408" s="68" t="str">
        <f>IFERROR(ElcO_PASTI!K693/1000,"")</f>
        <v/>
      </c>
      <c r="I408" s="68" t="str">
        <f>IFERROR(ElcO_PASTI!L693/1000,"")</f>
        <v/>
      </c>
      <c r="J408" s="68" t="str">
        <f>IFERROR(ElcO_PASTI!M693/1000,"")</f>
        <v/>
      </c>
      <c r="K408" s="68">
        <f>IFERROR(ElcO_PASTI!N693/1000,"")</f>
        <v>0.01</v>
      </c>
      <c r="L408" s="68" t="str">
        <f>IFERROR(ElcO_PASTI!O693/1000,"")</f>
        <v/>
      </c>
      <c r="N408" t="str">
        <f>ElcO_CapBnd!F693</f>
        <v>SI</v>
      </c>
      <c r="O408" t="str">
        <f>ElcO_CapBnd!G693</f>
        <v>CAP_BND</v>
      </c>
      <c r="P408" t="str">
        <f>ElcO_CapBnd!H693</f>
        <v>EEPP_naturalgas_thermal</v>
      </c>
      <c r="Q408" s="78" t="s">
        <v>176</v>
      </c>
      <c r="R408" s="68" t="str">
        <f t="shared" si="38"/>
        <v/>
      </c>
      <c r="S408" s="68" t="str">
        <f t="shared" si="39"/>
        <v/>
      </c>
      <c r="T408" s="68" t="str">
        <f t="shared" si="40"/>
        <v/>
      </c>
      <c r="W408" s="68">
        <f>IFERROR(ElcO_CapBnd!I693/1000,"")</f>
        <v>0</v>
      </c>
      <c r="X408" s="68">
        <f>IFERROR(ElcO_CapBnd!J693/1000,"")</f>
        <v>0.01</v>
      </c>
      <c r="Y408" s="68">
        <f>IFERROR(ElcO_CapBnd!K693/1000,"")</f>
        <v>0.01</v>
      </c>
      <c r="AA408" s="68">
        <f t="shared" si="41"/>
        <v>0</v>
      </c>
      <c r="AB408" s="68">
        <f t="shared" si="42"/>
        <v>0</v>
      </c>
      <c r="AC408" s="68">
        <f t="shared" si="43"/>
        <v>0</v>
      </c>
    </row>
    <row r="409" spans="2:29">
      <c r="B409" t="str">
        <f>ElcO_PASTI!F697</f>
        <v>SI</v>
      </c>
      <c r="C409" t="str">
        <f>ElcO_PASTI!G697</f>
        <v>PASTI</v>
      </c>
      <c r="D409" t="str">
        <f>ElcO_PASTI!H697</f>
        <v>EEPP_LFO_thermal</v>
      </c>
      <c r="E409" s="78">
        <v>1</v>
      </c>
      <c r="F409" s="68">
        <f>IFERROR(ElcO_PASTI!I697/1000,"")</f>
        <v>1.9425000000000001E-2</v>
      </c>
      <c r="G409" s="68">
        <f>IFERROR(ElcO_PASTI!J697/1000,"")</f>
        <v>1.9425000000000001E-2</v>
      </c>
      <c r="H409" s="68">
        <f>IFERROR(ElcO_PASTI!K697/1000,"")</f>
        <v>1.9425000000000001E-2</v>
      </c>
      <c r="I409" s="68">
        <f>IFERROR(ElcO_PASTI!L697/1000,"")</f>
        <v>1.9425000000000001E-2</v>
      </c>
      <c r="J409" s="68">
        <f>IFERROR(ElcO_PASTI!M697/1000,"")</f>
        <v>1.1999999999999999E-3</v>
      </c>
      <c r="K409" s="68">
        <f>IFERROR(ElcO_PASTI!N697/1000,"")</f>
        <v>6.9000000000000006E-2</v>
      </c>
      <c r="L409" s="68" t="str">
        <f>IFERROR(ElcO_PASTI!O697/1000,"")</f>
        <v/>
      </c>
      <c r="N409" t="str">
        <f>ElcO_CapBnd!F697</f>
        <v>SI</v>
      </c>
      <c r="O409" t="str">
        <f>ElcO_CapBnd!G697</f>
        <v>CAP_BND</v>
      </c>
      <c r="P409" t="str">
        <f>ElcO_CapBnd!H697</f>
        <v>EEPP_LFO_thermal</v>
      </c>
      <c r="Q409" s="78" t="s">
        <v>176</v>
      </c>
      <c r="R409" s="68">
        <f t="shared" si="38"/>
        <v>1.5899999999999997E-2</v>
      </c>
      <c r="S409" s="68">
        <f t="shared" si="39"/>
        <v>8.4900000000000003E-2</v>
      </c>
      <c r="T409" s="68">
        <f t="shared" si="40"/>
        <v>7.0199999999999999E-2</v>
      </c>
      <c r="W409" s="68">
        <f>IFERROR(ElcO_CapBnd!I697/1000,"")</f>
        <v>1.5899999999999997E-2</v>
      </c>
      <c r="X409" s="68">
        <f>IFERROR(ElcO_CapBnd!J697/1000,"")</f>
        <v>8.4900000000000003E-2</v>
      </c>
      <c r="Y409" s="68">
        <f>IFERROR(ElcO_CapBnd!K697/1000,"")</f>
        <v>7.0199999999999999E-2</v>
      </c>
      <c r="AA409" s="68">
        <f t="shared" si="41"/>
        <v>6.3000000000000014E-2</v>
      </c>
      <c r="AB409" s="68">
        <f t="shared" si="42"/>
        <v>6.3000000000000028E-2</v>
      </c>
      <c r="AC409" s="68">
        <f t="shared" si="43"/>
        <v>7.7700000000000033E-2</v>
      </c>
    </row>
    <row r="410" spans="2:29">
      <c r="B410" t="str">
        <f>ElcO_PASTI!F698</f>
        <v>SI</v>
      </c>
      <c r="C410" t="str">
        <f>ElcO_PASTI!G698</f>
        <v>PASTI</v>
      </c>
      <c r="D410" t="str">
        <f>ElcO_PASTI!H698</f>
        <v>EEPP_HFO_thermal</v>
      </c>
      <c r="E410" s="78">
        <v>1</v>
      </c>
      <c r="F410" s="68">
        <f>IFERROR(ElcO_PASTI!I698/1000,"")</f>
        <v>8.3499999999999998E-3</v>
      </c>
      <c r="G410" s="68">
        <f>IFERROR(ElcO_PASTI!J698/1000,"")</f>
        <v>8.3499999999999998E-3</v>
      </c>
      <c r="H410" s="68">
        <f>IFERROR(ElcO_PASTI!K698/1000,"")</f>
        <v>8.3499999999999998E-3</v>
      </c>
      <c r="I410" s="68">
        <f>IFERROR(ElcO_PASTI!L698/1000,"")</f>
        <v>8.3499999999999998E-3</v>
      </c>
      <c r="J410" s="68" t="str">
        <f>IFERROR(ElcO_PASTI!M698/1000,"")</f>
        <v/>
      </c>
      <c r="K410" s="68" t="str">
        <f>IFERROR(ElcO_PASTI!N698/1000,"")</f>
        <v/>
      </c>
      <c r="L410" s="68" t="str">
        <f>IFERROR(ElcO_PASTI!O698/1000,"")</f>
        <v/>
      </c>
      <c r="N410" t="str">
        <f>ElcO_CapBnd!F698</f>
        <v>SI</v>
      </c>
      <c r="O410" t="str">
        <f>ElcO_CapBnd!G698</f>
        <v>CAP_BND</v>
      </c>
      <c r="P410" t="str">
        <f>ElcO_CapBnd!H698</f>
        <v>EEPP_HFO_thermal</v>
      </c>
      <c r="Q410" s="78" t="s">
        <v>176</v>
      </c>
      <c r="R410" s="68">
        <f t="shared" si="38"/>
        <v>1.3400000000000002E-2</v>
      </c>
      <c r="S410" s="68">
        <f t="shared" si="39"/>
        <v>2.2000000000000001E-3</v>
      </c>
      <c r="T410" s="68">
        <f t="shared" si="40"/>
        <v>2.2000000000000001E-3</v>
      </c>
      <c r="W410" s="68">
        <f>IFERROR(ElcO_CapBnd!I698/1000,"")</f>
        <v>1.3400000000000002E-2</v>
      </c>
      <c r="X410" s="68">
        <f>IFERROR(ElcO_CapBnd!J698/1000,"")</f>
        <v>2.2000000000000001E-3</v>
      </c>
      <c r="Y410" s="68">
        <f>IFERROR(ElcO_CapBnd!K698/1000,"")</f>
        <v>2.2000000000000001E-3</v>
      </c>
      <c r="AA410" s="68">
        <f t="shared" si="41"/>
        <v>1.9999999999999997E-2</v>
      </c>
      <c r="AB410" s="68">
        <f t="shared" si="42"/>
        <v>3.1199999999999999E-2</v>
      </c>
      <c r="AC410" s="68">
        <f t="shared" si="43"/>
        <v>3.1199999999999999E-2</v>
      </c>
    </row>
    <row r="411" spans="2:29">
      <c r="B411" t="str">
        <f>ElcO_PASTI!F699</f>
        <v>SI</v>
      </c>
      <c r="C411" t="str">
        <f>ElcO_PASTI!G699</f>
        <v>PASTI</v>
      </c>
      <c r="D411" t="str">
        <f>ElcO_PASTI!H699</f>
        <v>EEPP_biomass_CCGT</v>
      </c>
      <c r="E411" s="78">
        <v>1</v>
      </c>
      <c r="F411" s="68" t="str">
        <f>IFERROR(ElcO_PASTI!I699/1000,"")</f>
        <v/>
      </c>
      <c r="G411" s="68" t="str">
        <f>IFERROR(ElcO_PASTI!J699/1000,"")</f>
        <v/>
      </c>
      <c r="H411" s="68" t="str">
        <f>IFERROR(ElcO_PASTI!K699/1000,"")</f>
        <v/>
      </c>
      <c r="I411" s="68" t="str">
        <f>IFERROR(ElcO_PASTI!L699/1000,"")</f>
        <v/>
      </c>
      <c r="J411" s="68" t="str">
        <f>IFERROR(ElcO_PASTI!M699/1000,"")</f>
        <v/>
      </c>
      <c r="K411" s="68" t="str">
        <f>IFERROR(ElcO_PASTI!N699/1000,"")</f>
        <v/>
      </c>
      <c r="L411" s="68" t="str">
        <f>IFERROR(ElcO_PASTI!O699/1000,"")</f>
        <v/>
      </c>
      <c r="N411" t="str">
        <f>ElcO_CapBnd!F699</f>
        <v>SI</v>
      </c>
      <c r="O411" t="str">
        <f>ElcO_CapBnd!G699</f>
        <v>CAP_BND</v>
      </c>
      <c r="P411" t="str">
        <f>ElcO_CapBnd!H699</f>
        <v>EEPP_biomass_CCGT</v>
      </c>
      <c r="Q411" s="78" t="s">
        <v>176</v>
      </c>
      <c r="R411" s="68" t="str">
        <f t="shared" si="38"/>
        <v/>
      </c>
      <c r="S411" s="68" t="str">
        <f t="shared" si="39"/>
        <v/>
      </c>
      <c r="T411" s="68" t="str">
        <f t="shared" si="40"/>
        <v/>
      </c>
      <c r="W411" s="68">
        <f>IFERROR(ElcO_CapBnd!I699/1000,"")</f>
        <v>0</v>
      </c>
      <c r="X411" s="68">
        <f>IFERROR(ElcO_CapBnd!J699/1000,"")</f>
        <v>0</v>
      </c>
      <c r="Y411" s="68">
        <f>IFERROR(ElcO_CapBnd!K699/1000,"")</f>
        <v>0</v>
      </c>
      <c r="AA411" s="68">
        <f t="shared" si="41"/>
        <v>0</v>
      </c>
      <c r="AB411" s="68">
        <f t="shared" si="42"/>
        <v>0</v>
      </c>
      <c r="AC411" s="68">
        <f t="shared" si="43"/>
        <v>0</v>
      </c>
    </row>
    <row r="412" spans="2:29">
      <c r="B412" t="str">
        <f>ElcO_PASTI!F700</f>
        <v>SI</v>
      </c>
      <c r="C412" t="str">
        <f>ElcO_PASTI!G700</f>
        <v>PASTI</v>
      </c>
      <c r="D412" t="str">
        <f>ElcO_PASTI!H700</f>
        <v>EEPP_biomass_thermal</v>
      </c>
      <c r="E412" s="78">
        <v>1</v>
      </c>
      <c r="F412" s="68" t="str">
        <f>IFERROR(ElcO_PASTI!I700/1000,"")</f>
        <v/>
      </c>
      <c r="G412" s="68" t="str">
        <f>IFERROR(ElcO_PASTI!J700/1000,"")</f>
        <v/>
      </c>
      <c r="H412" s="68" t="str">
        <f>IFERROR(ElcO_PASTI!K700/1000,"")</f>
        <v/>
      </c>
      <c r="I412" s="68" t="str">
        <f>IFERROR(ElcO_PASTI!L700/1000,"")</f>
        <v/>
      </c>
      <c r="J412" s="68">
        <f>IFERROR(ElcO_PASTI!M700/1000,"")</f>
        <v>2E-3</v>
      </c>
      <c r="K412" s="68" t="str">
        <f>IFERROR(ElcO_PASTI!N700/1000,"")</f>
        <v/>
      </c>
      <c r="L412" s="68" t="str">
        <f>IFERROR(ElcO_PASTI!O700/1000,"")</f>
        <v/>
      </c>
      <c r="N412" t="str">
        <f>ElcO_CapBnd!F700</f>
        <v>SI</v>
      </c>
      <c r="O412" t="str">
        <f>ElcO_CapBnd!G700</f>
        <v>CAP_BND</v>
      </c>
      <c r="P412" t="str">
        <f>ElcO_CapBnd!H700</f>
        <v>EEPP_biomass_thermal</v>
      </c>
      <c r="Q412" s="78" t="s">
        <v>176</v>
      </c>
      <c r="R412" s="68" t="str">
        <f t="shared" si="38"/>
        <v/>
      </c>
      <c r="S412" s="68" t="str">
        <f t="shared" si="39"/>
        <v/>
      </c>
      <c r="T412" s="68" t="str">
        <f t="shared" si="40"/>
        <v/>
      </c>
      <c r="W412" s="68">
        <f>IFERROR(ElcO_CapBnd!I700/1000,"")</f>
        <v>2E-3</v>
      </c>
      <c r="X412" s="68">
        <f>IFERROR(ElcO_CapBnd!J700/1000,"")</f>
        <v>2E-3</v>
      </c>
      <c r="Y412" s="68">
        <f>IFERROR(ElcO_CapBnd!K700/1000,"")</f>
        <v>2E-3</v>
      </c>
      <c r="AA412" s="68">
        <f t="shared" si="41"/>
        <v>0</v>
      </c>
      <c r="AB412" s="68">
        <f t="shared" si="42"/>
        <v>0</v>
      </c>
      <c r="AC412" s="68">
        <f t="shared" si="43"/>
        <v>0</v>
      </c>
    </row>
    <row r="413" spans="2:29">
      <c r="B413" t="str">
        <f>ElcO_PASTI!F703</f>
        <v>SI</v>
      </c>
      <c r="C413" t="str">
        <f>ElcO_PASTI!G703</f>
        <v>PASTI</v>
      </c>
      <c r="D413" t="str">
        <f>ElcO_PASTI!H703</f>
        <v>EEPP_windON</v>
      </c>
      <c r="E413" s="78">
        <v>1</v>
      </c>
      <c r="F413" s="68" t="str">
        <f>IFERROR(ElcO_PASTI!I703/1000,"")</f>
        <v/>
      </c>
      <c r="G413" s="68" t="str">
        <f>IFERROR(ElcO_PASTI!J703/1000,"")</f>
        <v/>
      </c>
      <c r="H413" s="68" t="str">
        <f>IFERROR(ElcO_PASTI!K703/1000,"")</f>
        <v/>
      </c>
      <c r="I413" s="68" t="str">
        <f>IFERROR(ElcO_PASTI!L703/1000,"")</f>
        <v/>
      </c>
      <c r="J413" s="68" t="str">
        <f>IFERROR(ElcO_PASTI!M703/1000,"")</f>
        <v/>
      </c>
      <c r="K413" s="68">
        <f>IFERROR(ElcO_PASTI!N703/1000,"")</f>
        <v>5.0000000000000001E-3</v>
      </c>
      <c r="L413" s="68">
        <f>IFERROR(ElcO_PASTI!O703/1000,"")</f>
        <v>2.3E-3</v>
      </c>
      <c r="N413" t="str">
        <f>ElcO_CapBnd!F703</f>
        <v>SI</v>
      </c>
      <c r="O413" t="str">
        <f>ElcO_CapBnd!G703</f>
        <v>CAP_BND</v>
      </c>
      <c r="P413" t="str">
        <f>ElcO_CapBnd!H703</f>
        <v>EEPP_windON</v>
      </c>
      <c r="Q413" s="78" t="s">
        <v>176</v>
      </c>
      <c r="R413" s="68" t="str">
        <f t="shared" si="38"/>
        <v/>
      </c>
      <c r="S413" s="68" t="str">
        <f t="shared" si="39"/>
        <v/>
      </c>
      <c r="T413" s="68" t="str">
        <f t="shared" si="40"/>
        <v/>
      </c>
      <c r="W413" s="68">
        <f>IFERROR(ElcO_CapBnd!I703/1000,"")</f>
        <v>0</v>
      </c>
      <c r="X413" s="68">
        <f>IFERROR(ElcO_CapBnd!J703/1000,"")</f>
        <v>5.0000000000000001E-3</v>
      </c>
      <c r="Y413" s="68">
        <f>IFERROR(ElcO_CapBnd!K703/1000,"")</f>
        <v>7.3000000000000001E-3</v>
      </c>
      <c r="AA413" s="68">
        <f t="shared" si="41"/>
        <v>0</v>
      </c>
      <c r="AB413" s="68">
        <f t="shared" si="42"/>
        <v>0</v>
      </c>
      <c r="AC413" s="68">
        <f t="shared" si="43"/>
        <v>0</v>
      </c>
    </row>
    <row r="414" spans="2:29">
      <c r="B414" t="str">
        <f>ElcO_PASTI!F704</f>
        <v>SI</v>
      </c>
      <c r="C414" t="str">
        <f>ElcO_PASTI!G704</f>
        <v>PASTI</v>
      </c>
      <c r="D414" t="str">
        <f>ElcO_PASTI!H704</f>
        <v>EEPP_windOFF</v>
      </c>
      <c r="E414" s="78">
        <v>1</v>
      </c>
      <c r="F414" s="68" t="str">
        <f>IFERROR(ElcO_PASTI!I704/1000,"")</f>
        <v/>
      </c>
      <c r="G414" s="68" t="str">
        <f>IFERROR(ElcO_PASTI!J704/1000,"")</f>
        <v/>
      </c>
      <c r="H414" s="68" t="str">
        <f>IFERROR(ElcO_PASTI!K704/1000,"")</f>
        <v/>
      </c>
      <c r="I414" s="68" t="str">
        <f>IFERROR(ElcO_PASTI!L704/1000,"")</f>
        <v/>
      </c>
      <c r="J414" s="68" t="str">
        <f>IFERROR(ElcO_PASTI!M704/1000,"")</f>
        <v/>
      </c>
      <c r="K414" s="68" t="str">
        <f>IFERROR(ElcO_PASTI!N704/1000,"")</f>
        <v/>
      </c>
      <c r="L414" s="68" t="str">
        <f>IFERROR(ElcO_PASTI!O704/1000,"")</f>
        <v/>
      </c>
      <c r="N414" t="str">
        <f>ElcO_CapBnd!F704</f>
        <v>SI</v>
      </c>
      <c r="O414" t="str">
        <f>ElcO_CapBnd!G704</f>
        <v>CAP_BND</v>
      </c>
      <c r="P414" t="str">
        <f>ElcO_CapBnd!H704</f>
        <v>EEPP_windOFF</v>
      </c>
      <c r="Q414" s="78" t="s">
        <v>176</v>
      </c>
      <c r="R414" s="68" t="str">
        <f t="shared" si="38"/>
        <v/>
      </c>
      <c r="S414" s="68" t="str">
        <f t="shared" si="39"/>
        <v/>
      </c>
      <c r="T414" s="68" t="str">
        <f t="shared" si="40"/>
        <v/>
      </c>
      <c r="W414" s="68">
        <f>IFERROR(ElcO_CapBnd!I704/1000,"")</f>
        <v>0</v>
      </c>
      <c r="X414" s="68">
        <f>IFERROR(ElcO_CapBnd!J704/1000,"")</f>
        <v>0</v>
      </c>
      <c r="Y414" s="68">
        <f>IFERROR(ElcO_CapBnd!K704/1000,"")</f>
        <v>0</v>
      </c>
      <c r="AA414" s="68">
        <f t="shared" si="41"/>
        <v>0</v>
      </c>
      <c r="AB414" s="68">
        <f t="shared" si="42"/>
        <v>0</v>
      </c>
      <c r="AC414" s="68">
        <f t="shared" si="43"/>
        <v>0</v>
      </c>
    </row>
    <row r="415" spans="2:29">
      <c r="B415" t="str">
        <f>ElcO_PASTI!F705</f>
        <v>SI</v>
      </c>
      <c r="C415" t="str">
        <f>ElcO_PASTI!G705</f>
        <v>PASTI</v>
      </c>
      <c r="D415" t="str">
        <f>ElcO_PASTI!H705</f>
        <v>EEPP_PV</v>
      </c>
      <c r="E415" s="78">
        <v>1</v>
      </c>
      <c r="F415" s="68" t="str">
        <f>IFERROR(ElcO_PASTI!I705/1000,"")</f>
        <v/>
      </c>
      <c r="G415" s="68" t="str">
        <f>IFERROR(ElcO_PASTI!J705/1000,"")</f>
        <v/>
      </c>
      <c r="H415" s="68" t="str">
        <f>IFERROR(ElcO_PASTI!K705/1000,"")</f>
        <v/>
      </c>
      <c r="I415" s="68" t="str">
        <f>IFERROR(ElcO_PASTI!L705/1000,"")</f>
        <v/>
      </c>
      <c r="J415" s="68">
        <f>IFERROR(ElcO_PASTI!M705/1000,"")</f>
        <v>1.2E-2</v>
      </c>
      <c r="K415" s="68">
        <f>IFERROR(ElcO_PASTI!N705/1000,"")</f>
        <v>0.22600000000000001</v>
      </c>
      <c r="L415" s="68">
        <f>Y415-SUM(I415:K415)</f>
        <v>5.1999999999999963E-2</v>
      </c>
      <c r="N415" t="str">
        <f>ElcO_CapBnd!F705</f>
        <v>SI</v>
      </c>
      <c r="O415" t="str">
        <f>ElcO_CapBnd!G705</f>
        <v>CAP_BND</v>
      </c>
      <c r="P415" t="str">
        <f>ElcO_CapBnd!H705</f>
        <v>EEPP_PV</v>
      </c>
      <c r="Q415" s="78" t="s">
        <v>176</v>
      </c>
      <c r="R415" s="68" t="str">
        <f t="shared" si="38"/>
        <v/>
      </c>
      <c r="S415" s="68" t="str">
        <f t="shared" si="39"/>
        <v/>
      </c>
      <c r="T415" s="68" t="str">
        <f t="shared" si="40"/>
        <v/>
      </c>
      <c r="W415" s="68">
        <f>IFERROR(ElcO_CapBnd!I705/1000,"")</f>
        <v>1.2E-2</v>
      </c>
      <c r="X415" s="68">
        <f>IFERROR(ElcO_CapBnd!J705/1000,"")</f>
        <v>0.23799999999999999</v>
      </c>
      <c r="Y415" s="68">
        <f>VLOOKUP(N415,'ENTSO-E Stat Factsheet 2018'!$B$2:$Z$37,22,FALSE)/1000</f>
        <v>0.28999999999999998</v>
      </c>
      <c r="AA415" s="68">
        <f t="shared" si="41"/>
        <v>0</v>
      </c>
      <c r="AB415" s="68">
        <f t="shared" si="42"/>
        <v>0</v>
      </c>
      <c r="AC415" s="68">
        <f t="shared" si="43"/>
        <v>0</v>
      </c>
    </row>
    <row r="416" spans="2:29">
      <c r="B416" t="str">
        <f>ElcO_PASTI!F706</f>
        <v>SI</v>
      </c>
      <c r="C416" t="str">
        <f>ElcO_PASTI!G706</f>
        <v>PASTI</v>
      </c>
      <c r="D416" t="str">
        <f>ElcO_PASTI!H706</f>
        <v>EEPP_CSP</v>
      </c>
      <c r="E416" s="78">
        <v>1</v>
      </c>
      <c r="F416" s="68" t="str">
        <f>IFERROR(ElcO_PASTI!I706/1000,"")</f>
        <v/>
      </c>
      <c r="G416" s="68" t="str">
        <f>IFERROR(ElcO_PASTI!J706/1000,"")</f>
        <v/>
      </c>
      <c r="H416" s="68" t="str">
        <f>IFERROR(ElcO_PASTI!K706/1000,"")</f>
        <v/>
      </c>
      <c r="I416" s="68" t="str">
        <f>IFERROR(ElcO_PASTI!L706/1000,"")</f>
        <v/>
      </c>
      <c r="J416" s="68" t="str">
        <f>IFERROR(ElcO_PASTI!M706/1000,"")</f>
        <v/>
      </c>
      <c r="K416" s="68" t="str">
        <f>IFERROR(ElcO_PASTI!N706/1000,"")</f>
        <v/>
      </c>
      <c r="L416" s="68" t="str">
        <f>IFERROR(ElcO_PASTI!O706/1000,"")</f>
        <v/>
      </c>
      <c r="N416" t="str">
        <f>ElcO_CapBnd!F706</f>
        <v>SI</v>
      </c>
      <c r="O416" t="str">
        <f>ElcO_CapBnd!G706</f>
        <v>CAP_BND</v>
      </c>
      <c r="P416" t="str">
        <f>ElcO_CapBnd!H706</f>
        <v>EEPP_CSP</v>
      </c>
      <c r="Q416" s="78" t="s">
        <v>176</v>
      </c>
      <c r="R416" s="68" t="str">
        <f t="shared" si="38"/>
        <v/>
      </c>
      <c r="S416" s="68" t="str">
        <f t="shared" si="39"/>
        <v/>
      </c>
      <c r="T416" s="68" t="str">
        <f t="shared" si="40"/>
        <v/>
      </c>
      <c r="W416" s="68">
        <f>IFERROR(ElcO_CapBnd!I706/1000,"")</f>
        <v>0</v>
      </c>
      <c r="X416" s="68">
        <f>IFERROR(ElcO_CapBnd!J706/1000,"")</f>
        <v>0</v>
      </c>
      <c r="Y416" s="68">
        <f>IFERROR(ElcO_CapBnd!K706/1000,"")</f>
        <v>0</v>
      </c>
      <c r="AA416" s="68">
        <f t="shared" si="41"/>
        <v>0</v>
      </c>
      <c r="AB416" s="68">
        <f t="shared" si="42"/>
        <v>0</v>
      </c>
      <c r="AC416" s="68">
        <f t="shared" si="43"/>
        <v>0</v>
      </c>
    </row>
    <row r="417" spans="2:29">
      <c r="B417" t="str">
        <f>ElcO_PASTI!F707</f>
        <v>SI</v>
      </c>
      <c r="C417" t="str">
        <f>ElcO_PASTI!G707</f>
        <v>PASTI</v>
      </c>
      <c r="D417" t="str">
        <f>ElcO_PASTI!H707</f>
        <v>EEPP_geothermal</v>
      </c>
      <c r="E417" s="78">
        <v>1</v>
      </c>
      <c r="F417" s="68" t="str">
        <f>IFERROR(ElcO_PASTI!I707/1000,"")</f>
        <v/>
      </c>
      <c r="G417" s="68" t="str">
        <f>IFERROR(ElcO_PASTI!J707/1000,"")</f>
        <v/>
      </c>
      <c r="H417" s="68" t="str">
        <f>IFERROR(ElcO_PASTI!K707/1000,"")</f>
        <v/>
      </c>
      <c r="I417" s="68" t="str">
        <f>IFERROR(ElcO_PASTI!L707/1000,"")</f>
        <v/>
      </c>
      <c r="J417" s="68" t="str">
        <f>IFERROR(ElcO_PASTI!M707/1000,"")</f>
        <v/>
      </c>
      <c r="K417" s="68" t="str">
        <f>IFERROR(ElcO_PASTI!N707/1000,"")</f>
        <v/>
      </c>
      <c r="L417" s="68" t="str">
        <f>IFERROR(ElcO_PASTI!O707/1000,"")</f>
        <v/>
      </c>
      <c r="N417" t="str">
        <f>ElcO_CapBnd!F707</f>
        <v>SI</v>
      </c>
      <c r="O417" t="str">
        <f>ElcO_CapBnd!G707</f>
        <v>CAP_BND</v>
      </c>
      <c r="P417" t="str">
        <f>ElcO_CapBnd!H707</f>
        <v>EEPP_geothermal</v>
      </c>
      <c r="Q417" s="78" t="s">
        <v>176</v>
      </c>
      <c r="R417" s="68" t="str">
        <f t="shared" si="38"/>
        <v/>
      </c>
      <c r="S417" s="68" t="str">
        <f t="shared" si="39"/>
        <v/>
      </c>
      <c r="T417" s="68" t="str">
        <f t="shared" si="40"/>
        <v/>
      </c>
      <c r="W417" s="68">
        <f>IFERROR(ElcO_CapBnd!I707/1000,"")</f>
        <v>0</v>
      </c>
      <c r="X417" s="68">
        <f>IFERROR(ElcO_CapBnd!J707/1000,"")</f>
        <v>0</v>
      </c>
      <c r="Y417" s="68">
        <f>IFERROR(ElcO_CapBnd!K707/1000,"")</f>
        <v>0</v>
      </c>
      <c r="AA417" s="68">
        <f t="shared" si="41"/>
        <v>0</v>
      </c>
      <c r="AB417" s="68">
        <f t="shared" si="42"/>
        <v>0</v>
      </c>
      <c r="AC417" s="68">
        <f t="shared" si="43"/>
        <v>0</v>
      </c>
    </row>
    <row r="418" spans="2:29">
      <c r="B418" t="str">
        <f>ElcO_PASTI!F708</f>
        <v>SI</v>
      </c>
      <c r="C418" t="str">
        <f>ElcO_PASTI!G708</f>
        <v>PASTI</v>
      </c>
      <c r="D418" t="str">
        <f>ElcO_PASTI!H708</f>
        <v>EEPP_OCE</v>
      </c>
      <c r="E418" s="78">
        <v>1</v>
      </c>
      <c r="F418" s="68" t="str">
        <f>IFERROR(ElcO_PASTI!I708/1000,"")</f>
        <v/>
      </c>
      <c r="G418" s="68" t="str">
        <f>IFERROR(ElcO_PASTI!J708/1000,"")</f>
        <v/>
      </c>
      <c r="H418" s="68" t="str">
        <f>IFERROR(ElcO_PASTI!K708/1000,"")</f>
        <v/>
      </c>
      <c r="I418" s="68" t="str">
        <f>IFERROR(ElcO_PASTI!L708/1000,"")</f>
        <v/>
      </c>
      <c r="J418" s="68" t="str">
        <f>IFERROR(ElcO_PASTI!M708/1000,"")</f>
        <v/>
      </c>
      <c r="K418" s="68" t="str">
        <f>IFERROR(ElcO_PASTI!N708/1000,"")</f>
        <v/>
      </c>
      <c r="L418" s="68" t="str">
        <f>IFERROR(ElcO_PASTI!O708/1000,"")</f>
        <v/>
      </c>
      <c r="N418" t="str">
        <f>ElcO_CapBnd!F708</f>
        <v>SI</v>
      </c>
      <c r="O418" t="str">
        <f>ElcO_CapBnd!G708</f>
        <v>CAP_BND</v>
      </c>
      <c r="P418" t="str">
        <f>ElcO_CapBnd!H708</f>
        <v>EEPP_OCE</v>
      </c>
      <c r="Q418" s="78" t="s">
        <v>176</v>
      </c>
      <c r="R418" s="68" t="str">
        <f t="shared" si="38"/>
        <v/>
      </c>
      <c r="S418" s="68" t="str">
        <f t="shared" si="39"/>
        <v/>
      </c>
      <c r="T418" s="68" t="str">
        <f t="shared" si="40"/>
        <v/>
      </c>
      <c r="W418" s="68">
        <f>IFERROR(ElcO_CapBnd!I708/1000,"")</f>
        <v>0</v>
      </c>
      <c r="X418" s="68">
        <f>IFERROR(ElcO_CapBnd!J708/1000,"")</f>
        <v>0</v>
      </c>
      <c r="Y418" s="68">
        <f>IFERROR(ElcO_CapBnd!K708/1000,"")</f>
        <v>0</v>
      </c>
      <c r="AA418" s="68">
        <f t="shared" si="41"/>
        <v>0</v>
      </c>
      <c r="AB418" s="68">
        <f t="shared" si="42"/>
        <v>0</v>
      </c>
      <c r="AC418" s="68">
        <f t="shared" si="43"/>
        <v>0</v>
      </c>
    </row>
    <row r="419" spans="2:29">
      <c r="B419" t="str">
        <f>ElcO_PASTI!F709</f>
        <v>SK</v>
      </c>
      <c r="C419" t="str">
        <f>ElcO_PASTI!G709</f>
        <v>PASTI</v>
      </c>
      <c r="D419" t="str">
        <f>ElcO_PASTI!H709</f>
        <v>EEPP_coal_CCGT</v>
      </c>
      <c r="E419" s="78">
        <v>1</v>
      </c>
      <c r="F419" s="68" t="str">
        <f>IFERROR(ElcO_PASTI!I709/1000,"")</f>
        <v/>
      </c>
      <c r="G419" s="68" t="str">
        <f>IFERROR(ElcO_PASTI!J709/1000,"")</f>
        <v/>
      </c>
      <c r="H419" s="68" t="str">
        <f>IFERROR(ElcO_PASTI!K709/1000,"")</f>
        <v/>
      </c>
      <c r="I419" s="68" t="str">
        <f>IFERROR(ElcO_PASTI!L709/1000,"")</f>
        <v/>
      </c>
      <c r="J419" s="68" t="str">
        <f>IFERROR(ElcO_PASTI!M709/1000,"")</f>
        <v/>
      </c>
      <c r="K419" s="68" t="str">
        <f>IFERROR(ElcO_PASTI!N709/1000,"")</f>
        <v/>
      </c>
      <c r="L419" s="68" t="str">
        <f>IFERROR(ElcO_PASTI!O709/1000,"")</f>
        <v/>
      </c>
      <c r="N419" t="str">
        <f>ElcO_CapBnd!F709</f>
        <v>SK</v>
      </c>
      <c r="O419" t="str">
        <f>ElcO_CapBnd!G709</f>
        <v>CAP_BND</v>
      </c>
      <c r="P419" t="str">
        <f>ElcO_CapBnd!H709</f>
        <v>EEPP_coal_CCGT</v>
      </c>
      <c r="Q419" s="78" t="s">
        <v>176</v>
      </c>
      <c r="R419" s="68" t="str">
        <f t="shared" si="38"/>
        <v/>
      </c>
      <c r="S419" s="68" t="str">
        <f t="shared" si="39"/>
        <v/>
      </c>
      <c r="T419" s="68" t="str">
        <f t="shared" si="40"/>
        <v/>
      </c>
      <c r="W419" s="68">
        <f>IFERROR(ElcO_CapBnd!I709/1000,"")</f>
        <v>0</v>
      </c>
      <c r="X419" s="68">
        <f>IFERROR(ElcO_CapBnd!J709/1000,"")</f>
        <v>0</v>
      </c>
      <c r="Y419" s="68">
        <f>IFERROR(ElcO_CapBnd!K709/1000,"")</f>
        <v>0</v>
      </c>
      <c r="AA419" s="68">
        <f t="shared" si="41"/>
        <v>0</v>
      </c>
      <c r="AB419" s="68">
        <f t="shared" si="42"/>
        <v>0</v>
      </c>
      <c r="AC419" s="68">
        <f t="shared" si="43"/>
        <v>0</v>
      </c>
    </row>
    <row r="420" spans="2:29">
      <c r="B420" t="str">
        <f>ElcO_PASTI!F710</f>
        <v>SK</v>
      </c>
      <c r="C420" t="str">
        <f>ElcO_PASTI!G710</f>
        <v>PASTI</v>
      </c>
      <c r="D420" t="str">
        <f>ElcO_PASTI!H710</f>
        <v>EEPP_coal_thermal</v>
      </c>
      <c r="E420" s="78">
        <v>1</v>
      </c>
      <c r="F420" s="68">
        <f>IFERROR(ElcO_PASTI!I710/1000,"")</f>
        <v>5.0999999999999997E-2</v>
      </c>
      <c r="G420" s="68">
        <f>IFERROR(ElcO_PASTI!J710/1000,"")</f>
        <v>5.0999999999999997E-2</v>
      </c>
      <c r="H420" s="68">
        <f>IFERROR(ElcO_PASTI!K710/1000,"")</f>
        <v>5.0999999999999997E-2</v>
      </c>
      <c r="I420" s="68">
        <f>IFERROR(ElcO_PASTI!L710/1000,"")</f>
        <v>5.0999999999999997E-2</v>
      </c>
      <c r="J420" s="68" t="str">
        <f>IFERROR(ElcO_PASTI!M710/1000,"")</f>
        <v/>
      </c>
      <c r="K420" s="68" t="str">
        <f>IFERROR(ElcO_PASTI!N710/1000,"")</f>
        <v/>
      </c>
      <c r="L420" s="68" t="str">
        <f>IFERROR(ElcO_PASTI!O710/1000,"")</f>
        <v/>
      </c>
      <c r="N420" t="str">
        <f>ElcO_CapBnd!F710</f>
        <v>SK</v>
      </c>
      <c r="O420" t="str">
        <f>ElcO_CapBnd!G710</f>
        <v>CAP_BND</v>
      </c>
      <c r="P420" t="str">
        <f>ElcO_CapBnd!H710</f>
        <v>EEPP_coal_thermal</v>
      </c>
      <c r="Q420" s="78" t="s">
        <v>176</v>
      </c>
      <c r="R420" s="68" t="str">
        <f t="shared" ref="R420:R450" si="44">IF(AA420&gt;0.01,W420,"")</f>
        <v/>
      </c>
      <c r="S420" s="68">
        <f t="shared" ref="S420:S450" si="45">IF(AB420&gt;0.01,X420,"")</f>
        <v>0</v>
      </c>
      <c r="T420" s="68">
        <f t="shared" ref="T420:T450" si="46">IF(AC420&gt;0.01,Y420,"")</f>
        <v>0</v>
      </c>
      <c r="W420" s="68">
        <f>IFERROR(ElcO_CapBnd!I710/1000,"")</f>
        <v>0.20399999999999999</v>
      </c>
      <c r="X420" s="68">
        <f>IFERROR(ElcO_CapBnd!J710/1000,"")</f>
        <v>0</v>
      </c>
      <c r="Y420" s="68">
        <f>IFERROR(ElcO_CapBnd!K710/1000,"")</f>
        <v>0</v>
      </c>
      <c r="AA420" s="68">
        <f t="shared" si="41"/>
        <v>0</v>
      </c>
      <c r="AB420" s="68">
        <f t="shared" si="42"/>
        <v>0.20399999999999999</v>
      </c>
      <c r="AC420" s="68">
        <f t="shared" si="43"/>
        <v>0.20399999999999999</v>
      </c>
    </row>
    <row r="421" spans="2:29">
      <c r="B421" t="str">
        <f>ElcO_PASTI!F714</f>
        <v>SK</v>
      </c>
      <c r="C421" t="str">
        <f>ElcO_PASTI!G714</f>
        <v>PASTI</v>
      </c>
      <c r="D421" t="str">
        <f>ElcO_PASTI!H714</f>
        <v>EEPP_lignite_thermal</v>
      </c>
      <c r="E421" s="78">
        <v>1</v>
      </c>
      <c r="F421" s="68">
        <f>IFERROR(ElcO_PASTI!I714/1000,"")</f>
        <v>7.9000000000000008E-3</v>
      </c>
      <c r="G421" s="68">
        <f>IFERROR(ElcO_PASTI!J714/1000,"")</f>
        <v>7.9000000000000008E-3</v>
      </c>
      <c r="H421" s="68">
        <f>IFERROR(ElcO_PASTI!K714/1000,"")</f>
        <v>7.9000000000000008E-3</v>
      </c>
      <c r="I421" s="68">
        <f>IFERROR(ElcO_PASTI!L714/1000,"")</f>
        <v>7.9000000000000008E-3</v>
      </c>
      <c r="J421" s="68" t="str">
        <f>IFERROR(ElcO_PASTI!M714/1000,"")</f>
        <v/>
      </c>
      <c r="K421" s="68" t="str">
        <f>IFERROR(ElcO_PASTI!N714/1000,"")</f>
        <v/>
      </c>
      <c r="L421" s="68" t="str">
        <f>IFERROR(ElcO_PASTI!O714/1000,"")</f>
        <v/>
      </c>
      <c r="N421" t="str">
        <f>ElcO_CapBnd!F714</f>
        <v>SK</v>
      </c>
      <c r="O421" t="str">
        <f>ElcO_CapBnd!G714</f>
        <v>CAP_BND</v>
      </c>
      <c r="P421" t="str">
        <f>ElcO_CapBnd!H714</f>
        <v>EEPP_lignite_thermal</v>
      </c>
      <c r="Q421" s="78" t="s">
        <v>176</v>
      </c>
      <c r="R421" s="68">
        <f t="shared" si="44"/>
        <v>0</v>
      </c>
      <c r="S421" s="68">
        <f t="shared" si="45"/>
        <v>0</v>
      </c>
      <c r="T421" s="68">
        <f t="shared" si="46"/>
        <v>0</v>
      </c>
      <c r="W421" s="68">
        <f>IFERROR(ElcO_CapBnd!I714/1000,"")</f>
        <v>0</v>
      </c>
      <c r="X421" s="68">
        <f>IFERROR(ElcO_CapBnd!J714/1000,"")</f>
        <v>0</v>
      </c>
      <c r="Y421" s="68">
        <f>IFERROR(ElcO_CapBnd!K714/1000,"")</f>
        <v>0</v>
      </c>
      <c r="AA421" s="68">
        <f t="shared" si="41"/>
        <v>3.1600000000000003E-2</v>
      </c>
      <c r="AB421" s="68">
        <f t="shared" si="42"/>
        <v>3.1600000000000003E-2</v>
      </c>
      <c r="AC421" s="68">
        <f t="shared" si="43"/>
        <v>3.1600000000000003E-2</v>
      </c>
    </row>
    <row r="422" spans="2:29">
      <c r="B422" t="str">
        <f>ElcO_PASTI!F718</f>
        <v>SK</v>
      </c>
      <c r="C422" t="str">
        <f>ElcO_PASTI!G718</f>
        <v>PASTI</v>
      </c>
      <c r="D422" t="str">
        <f>ElcO_PASTI!H718</f>
        <v>EEPP_naturalgas_CCGT</v>
      </c>
      <c r="E422" s="78">
        <v>1</v>
      </c>
      <c r="F422" s="68" t="str">
        <f>IFERROR(ElcO_PASTI!I718/1000,"")</f>
        <v/>
      </c>
      <c r="G422" s="68" t="str">
        <f>IFERROR(ElcO_PASTI!J718/1000,"")</f>
        <v/>
      </c>
      <c r="H422" s="68" t="str">
        <f>IFERROR(ElcO_PASTI!K718/1000,"")</f>
        <v/>
      </c>
      <c r="I422" s="68" t="str">
        <f>IFERROR(ElcO_PASTI!L718/1000,"")</f>
        <v/>
      </c>
      <c r="J422" s="68">
        <f>IFERROR(ElcO_PASTI!M718/1000,"")</f>
        <v>0.46439999999999998</v>
      </c>
      <c r="K422" s="68" t="str">
        <f>IFERROR(ElcO_PASTI!N718/1000,"")</f>
        <v/>
      </c>
      <c r="L422" s="68" t="str">
        <f>IFERROR(ElcO_PASTI!O718/1000,"")</f>
        <v/>
      </c>
      <c r="N422" t="str">
        <f>ElcO_CapBnd!F718</f>
        <v>SK</v>
      </c>
      <c r="O422" t="str">
        <f>ElcO_CapBnd!G718</f>
        <v>CAP_BND</v>
      </c>
      <c r="P422" t="str">
        <f>ElcO_CapBnd!H718</f>
        <v>EEPP_naturalgas_CCGT</v>
      </c>
      <c r="Q422" s="78" t="s">
        <v>176</v>
      </c>
      <c r="R422" s="68" t="str">
        <f t="shared" si="44"/>
        <v/>
      </c>
      <c r="S422" s="68" t="str">
        <f t="shared" si="45"/>
        <v/>
      </c>
      <c r="T422" s="68" t="str">
        <f t="shared" si="46"/>
        <v/>
      </c>
      <c r="W422" s="68">
        <f>IFERROR(ElcO_CapBnd!I718/1000,"")</f>
        <v>0.46439999999999998</v>
      </c>
      <c r="X422" s="68">
        <f>IFERROR(ElcO_CapBnd!J718/1000,"")</f>
        <v>0.46439999999999998</v>
      </c>
      <c r="Y422" s="68">
        <f>IFERROR(ElcO_CapBnd!K718/1000,"")</f>
        <v>0.46439999999999998</v>
      </c>
      <c r="AA422" s="68">
        <f t="shared" si="41"/>
        <v>0</v>
      </c>
      <c r="AB422" s="68">
        <f t="shared" si="42"/>
        <v>0</v>
      </c>
      <c r="AC422" s="68">
        <f t="shared" si="43"/>
        <v>0</v>
      </c>
    </row>
    <row r="423" spans="2:29">
      <c r="B423" t="str">
        <f>ElcO_PASTI!F719</f>
        <v>SK</v>
      </c>
      <c r="C423" t="str">
        <f>ElcO_PASTI!G719</f>
        <v>PASTI</v>
      </c>
      <c r="D423" t="str">
        <f>ElcO_PASTI!H719</f>
        <v>EEPP_naturalgas_OCGT</v>
      </c>
      <c r="E423" s="78">
        <v>1</v>
      </c>
      <c r="F423" s="68" t="str">
        <f>IFERROR(ElcO_PASTI!I719/1000,"")</f>
        <v/>
      </c>
      <c r="G423" s="68" t="str">
        <f>IFERROR(ElcO_PASTI!J719/1000,"")</f>
        <v/>
      </c>
      <c r="H423" s="68" t="str">
        <f>IFERROR(ElcO_PASTI!K719/1000,"")</f>
        <v/>
      </c>
      <c r="I423" s="68" t="str">
        <f>IFERROR(ElcO_PASTI!L719/1000,"")</f>
        <v/>
      </c>
      <c r="J423" s="68" t="str">
        <f>IFERROR(ElcO_PASTI!M719/1000,"")</f>
        <v/>
      </c>
      <c r="K423" s="68" t="str">
        <f>IFERROR(ElcO_PASTI!N719/1000,"")</f>
        <v/>
      </c>
      <c r="L423" s="68" t="str">
        <f>IFERROR(ElcO_PASTI!O719/1000,"")</f>
        <v/>
      </c>
      <c r="N423" t="str">
        <f>ElcO_CapBnd!F719</f>
        <v>SK</v>
      </c>
      <c r="O423" t="str">
        <f>ElcO_CapBnd!G719</f>
        <v>CAP_BND</v>
      </c>
      <c r="P423" t="str">
        <f>ElcO_CapBnd!H719</f>
        <v>EEPP_naturalgas_OCGT</v>
      </c>
      <c r="Q423" s="78" t="s">
        <v>176</v>
      </c>
      <c r="R423" s="68" t="str">
        <f t="shared" si="44"/>
        <v/>
      </c>
      <c r="S423" s="68" t="str">
        <f t="shared" si="45"/>
        <v/>
      </c>
      <c r="T423" s="68" t="str">
        <f t="shared" si="46"/>
        <v/>
      </c>
      <c r="W423" s="68">
        <f>IFERROR(ElcO_CapBnd!I719/1000,"")</f>
        <v>0</v>
      </c>
      <c r="X423" s="68">
        <f>IFERROR(ElcO_CapBnd!J719/1000,"")</f>
        <v>0</v>
      </c>
      <c r="Y423" s="68">
        <f>IFERROR(ElcO_CapBnd!K719/1000,"")</f>
        <v>0</v>
      </c>
      <c r="AA423" s="68">
        <f t="shared" si="41"/>
        <v>0</v>
      </c>
      <c r="AB423" s="68">
        <f t="shared" si="42"/>
        <v>0</v>
      </c>
      <c r="AC423" s="68">
        <f t="shared" si="43"/>
        <v>0</v>
      </c>
    </row>
    <row r="424" spans="2:29">
      <c r="B424" t="str">
        <f>ElcO_PASTI!F720</f>
        <v>SK</v>
      </c>
      <c r="C424" t="str">
        <f>ElcO_PASTI!G720</f>
        <v>PASTI</v>
      </c>
      <c r="D424" t="str">
        <f>ElcO_PASTI!H720</f>
        <v>EEPP_naturalgas_thermal</v>
      </c>
      <c r="E424" s="78">
        <v>1</v>
      </c>
      <c r="F424" s="68">
        <f>IFERROR(ElcO_PASTI!I720/1000,"")</f>
        <v>5.0999999999999997E-2</v>
      </c>
      <c r="G424" s="68">
        <f>IFERROR(ElcO_PASTI!J720/1000,"")</f>
        <v>5.0999999999999997E-2</v>
      </c>
      <c r="H424" s="68">
        <f>IFERROR(ElcO_PASTI!K720/1000,"")</f>
        <v>5.0999999999999997E-2</v>
      </c>
      <c r="I424" s="68">
        <f>IFERROR(ElcO_PASTI!L720/1000,"")</f>
        <v>5.0999999999999997E-2</v>
      </c>
      <c r="J424" s="68">
        <f>IFERROR(ElcO_PASTI!M720/1000,"")</f>
        <v>9.5E-4</v>
      </c>
      <c r="K424" s="68" t="str">
        <f>IFERROR(ElcO_PASTI!N720/1000,"")</f>
        <v/>
      </c>
      <c r="L424" s="68" t="str">
        <f>IFERROR(ElcO_PASTI!O720/1000,"")</f>
        <v/>
      </c>
      <c r="N424" t="str">
        <f>ElcO_CapBnd!F720</f>
        <v>SK</v>
      </c>
      <c r="O424" t="str">
        <f>ElcO_CapBnd!G720</f>
        <v>CAP_BND</v>
      </c>
      <c r="P424" t="str">
        <f>ElcO_CapBnd!H720</f>
        <v>EEPP_naturalgas_thermal</v>
      </c>
      <c r="Q424" s="78" t="s">
        <v>176</v>
      </c>
      <c r="R424" s="68" t="str">
        <f t="shared" si="44"/>
        <v/>
      </c>
      <c r="S424" s="68" t="str">
        <f t="shared" si="45"/>
        <v/>
      </c>
      <c r="T424" s="68" t="str">
        <f t="shared" si="46"/>
        <v/>
      </c>
      <c r="W424" s="68">
        <f>IFERROR(ElcO_CapBnd!I720/1000,"")</f>
        <v>0.20494999999999999</v>
      </c>
      <c r="X424" s="68">
        <f>IFERROR(ElcO_CapBnd!J720/1000,"")</f>
        <v>0.20494999999999999</v>
      </c>
      <c r="Y424" s="68">
        <f>IFERROR(ElcO_CapBnd!K720/1000,"")</f>
        <v>0.20494999999999999</v>
      </c>
      <c r="AA424" s="68">
        <f t="shared" si="41"/>
        <v>0</v>
      </c>
      <c r="AB424" s="68">
        <f t="shared" si="42"/>
        <v>0</v>
      </c>
      <c r="AC424" s="68">
        <f t="shared" si="43"/>
        <v>0</v>
      </c>
    </row>
    <row r="425" spans="2:29">
      <c r="B425" t="str">
        <f>ElcO_PASTI!F724</f>
        <v>SK</v>
      </c>
      <c r="C425" t="str">
        <f>ElcO_PASTI!G724</f>
        <v>PASTI</v>
      </c>
      <c r="D425" t="str">
        <f>ElcO_PASTI!H724</f>
        <v>EEPP_LFO_thermal</v>
      </c>
      <c r="E425" s="78">
        <v>1</v>
      </c>
      <c r="F425" s="68" t="str">
        <f>IFERROR(ElcO_PASTI!I724/1000,"")</f>
        <v/>
      </c>
      <c r="G425" s="68" t="str">
        <f>IFERROR(ElcO_PASTI!J724/1000,"")</f>
        <v/>
      </c>
      <c r="H425" s="68" t="str">
        <f>IFERROR(ElcO_PASTI!K724/1000,"")</f>
        <v/>
      </c>
      <c r="I425" s="68" t="str">
        <f>IFERROR(ElcO_PASTI!L724/1000,"")</f>
        <v/>
      </c>
      <c r="J425" s="68">
        <f>IFERROR(ElcO_PASTI!M724/1000,"")</f>
        <v>6.4999999999999997E-3</v>
      </c>
      <c r="K425" s="68" t="str">
        <f>IFERROR(ElcO_PASTI!N724/1000,"")</f>
        <v/>
      </c>
      <c r="L425" s="68" t="str">
        <f>IFERROR(ElcO_PASTI!O724/1000,"")</f>
        <v/>
      </c>
      <c r="N425" t="str">
        <f>ElcO_CapBnd!F724</f>
        <v>SK</v>
      </c>
      <c r="O425" t="str">
        <f>ElcO_CapBnd!G724</f>
        <v>CAP_BND</v>
      </c>
      <c r="P425" t="str">
        <f>ElcO_CapBnd!H724</f>
        <v>EEPP_LFO_thermal</v>
      </c>
      <c r="Q425" s="78" t="s">
        <v>176</v>
      </c>
      <c r="R425" s="68" t="str">
        <f t="shared" si="44"/>
        <v/>
      </c>
      <c r="S425" s="68" t="str">
        <f t="shared" si="45"/>
        <v/>
      </c>
      <c r="T425" s="68" t="str">
        <f t="shared" si="46"/>
        <v/>
      </c>
      <c r="W425" s="68">
        <f>IFERROR(ElcO_CapBnd!I724/1000,"")</f>
        <v>6.4999999999999997E-3</v>
      </c>
      <c r="X425" s="68">
        <f>IFERROR(ElcO_CapBnd!J724/1000,"")</f>
        <v>6.4999999999999997E-3</v>
      </c>
      <c r="Y425" s="68">
        <f>IFERROR(ElcO_CapBnd!K724/1000,"")</f>
        <v>6.4999999999999997E-3</v>
      </c>
      <c r="AA425" s="68">
        <f t="shared" si="41"/>
        <v>0</v>
      </c>
      <c r="AB425" s="68">
        <f t="shared" si="42"/>
        <v>0</v>
      </c>
      <c r="AC425" s="68">
        <f t="shared" si="43"/>
        <v>0</v>
      </c>
    </row>
    <row r="426" spans="2:29">
      <c r="B426" t="str">
        <f>ElcO_PASTI!F725</f>
        <v>SK</v>
      </c>
      <c r="C426" t="str">
        <f>ElcO_PASTI!G725</f>
        <v>PASTI</v>
      </c>
      <c r="D426" t="str">
        <f>ElcO_PASTI!H725</f>
        <v>EEPP_HFO_thermal</v>
      </c>
      <c r="E426" s="78">
        <v>1</v>
      </c>
      <c r="F426" s="68">
        <f>IFERROR(ElcO_PASTI!I725/1000,"")</f>
        <v>3.5000000000000001E-3</v>
      </c>
      <c r="G426" s="68">
        <f>IFERROR(ElcO_PASTI!J725/1000,"")</f>
        <v>3.5000000000000001E-3</v>
      </c>
      <c r="H426" s="68">
        <f>IFERROR(ElcO_PASTI!K725/1000,"")</f>
        <v>3.5000000000000001E-3</v>
      </c>
      <c r="I426" s="68">
        <f>IFERROR(ElcO_PASTI!L725/1000,"")</f>
        <v>3.5000000000000001E-3</v>
      </c>
      <c r="J426" s="68" t="str">
        <f>IFERROR(ElcO_PASTI!M725/1000,"")</f>
        <v/>
      </c>
      <c r="K426" s="68" t="str">
        <f>IFERROR(ElcO_PASTI!N725/1000,"")</f>
        <v/>
      </c>
      <c r="L426" s="68" t="str">
        <f>IFERROR(ElcO_PASTI!O725/1000,"")</f>
        <v/>
      </c>
      <c r="N426" t="str">
        <f>ElcO_CapBnd!F725</f>
        <v>SK</v>
      </c>
      <c r="O426" t="str">
        <f>ElcO_CapBnd!G725</f>
        <v>CAP_BND</v>
      </c>
      <c r="P426" t="str">
        <f>ElcO_CapBnd!H725</f>
        <v>EEPP_HFO_thermal</v>
      </c>
      <c r="Q426" s="78" t="s">
        <v>176</v>
      </c>
      <c r="R426" s="68" t="str">
        <f t="shared" si="44"/>
        <v/>
      </c>
      <c r="S426" s="68">
        <f t="shared" si="45"/>
        <v>0</v>
      </c>
      <c r="T426" s="68">
        <f t="shared" si="46"/>
        <v>0</v>
      </c>
      <c r="W426" s="68">
        <f>IFERROR(ElcO_CapBnd!I725/1000,"")</f>
        <v>5.4000000000000003E-3</v>
      </c>
      <c r="X426" s="68">
        <f>IFERROR(ElcO_CapBnd!J725/1000,"")</f>
        <v>0</v>
      </c>
      <c r="Y426" s="68">
        <f>IFERROR(ElcO_CapBnd!K725/1000,"")</f>
        <v>0</v>
      </c>
      <c r="AA426" s="68">
        <f t="shared" si="41"/>
        <v>8.6E-3</v>
      </c>
      <c r="AB426" s="68">
        <f t="shared" si="42"/>
        <v>1.4E-2</v>
      </c>
      <c r="AC426" s="68">
        <f t="shared" si="43"/>
        <v>1.4E-2</v>
      </c>
    </row>
    <row r="427" spans="2:29">
      <c r="B427" t="str">
        <f>ElcO_PASTI!F726</f>
        <v>SK</v>
      </c>
      <c r="C427" t="str">
        <f>ElcO_PASTI!G726</f>
        <v>PASTI</v>
      </c>
      <c r="D427" t="str">
        <f>ElcO_PASTI!H726</f>
        <v>EEPP_biomass_CCGT</v>
      </c>
      <c r="E427" s="78">
        <v>1</v>
      </c>
      <c r="F427" s="68" t="str">
        <f>IFERROR(ElcO_PASTI!I726/1000,"")</f>
        <v/>
      </c>
      <c r="G427" s="68" t="str">
        <f>IFERROR(ElcO_PASTI!J726/1000,"")</f>
        <v/>
      </c>
      <c r="H427" s="68" t="str">
        <f>IFERROR(ElcO_PASTI!K726/1000,"")</f>
        <v/>
      </c>
      <c r="I427" s="68" t="str">
        <f>IFERROR(ElcO_PASTI!L726/1000,"")</f>
        <v/>
      </c>
      <c r="J427" s="68" t="str">
        <f>IFERROR(ElcO_PASTI!M726/1000,"")</f>
        <v/>
      </c>
      <c r="K427" s="68" t="str">
        <f>IFERROR(ElcO_PASTI!N726/1000,"")</f>
        <v/>
      </c>
      <c r="L427" s="68" t="str">
        <f>IFERROR(ElcO_PASTI!O726/1000,"")</f>
        <v/>
      </c>
      <c r="N427" t="str">
        <f>ElcO_CapBnd!F726</f>
        <v>SK</v>
      </c>
      <c r="O427" t="str">
        <f>ElcO_CapBnd!G726</f>
        <v>CAP_BND</v>
      </c>
      <c r="P427" t="str">
        <f>ElcO_CapBnd!H726</f>
        <v>EEPP_biomass_CCGT</v>
      </c>
      <c r="Q427" s="78" t="s">
        <v>176</v>
      </c>
      <c r="R427" s="68" t="str">
        <f t="shared" si="44"/>
        <v/>
      </c>
      <c r="S427" s="68" t="str">
        <f t="shared" si="45"/>
        <v/>
      </c>
      <c r="T427" s="68" t="str">
        <f t="shared" si="46"/>
        <v/>
      </c>
      <c r="W427" s="68">
        <f>IFERROR(ElcO_CapBnd!I726/1000,"")</f>
        <v>0</v>
      </c>
      <c r="X427" s="68">
        <f>IFERROR(ElcO_CapBnd!J726/1000,"")</f>
        <v>0</v>
      </c>
      <c r="Y427" s="68">
        <f>IFERROR(ElcO_CapBnd!K726/1000,"")</f>
        <v>0</v>
      </c>
      <c r="AA427" s="68">
        <f t="shared" si="41"/>
        <v>0</v>
      </c>
      <c r="AB427" s="68">
        <f t="shared" si="42"/>
        <v>0</v>
      </c>
      <c r="AC427" s="68">
        <f t="shared" si="43"/>
        <v>0</v>
      </c>
    </row>
    <row r="428" spans="2:29">
      <c r="B428" t="str">
        <f>ElcO_PASTI!F727</f>
        <v>SK</v>
      </c>
      <c r="C428" t="str">
        <f>ElcO_PASTI!G727</f>
        <v>PASTI</v>
      </c>
      <c r="D428" t="str">
        <f>ElcO_PASTI!H727</f>
        <v>EEPP_biomass_thermal</v>
      </c>
      <c r="E428" s="78">
        <v>1</v>
      </c>
      <c r="F428" s="68" t="str">
        <f>IFERROR(ElcO_PASTI!I727/1000,"")</f>
        <v/>
      </c>
      <c r="G428" s="68" t="str">
        <f>IFERROR(ElcO_PASTI!J727/1000,"")</f>
        <v/>
      </c>
      <c r="H428" s="68" t="str">
        <f>IFERROR(ElcO_PASTI!K727/1000,"")</f>
        <v/>
      </c>
      <c r="I428" s="68" t="str">
        <f>IFERROR(ElcO_PASTI!L727/1000,"")</f>
        <v/>
      </c>
      <c r="J428" s="68" t="str">
        <f>IFERROR(ElcO_PASTI!M727/1000,"")</f>
        <v/>
      </c>
      <c r="K428" s="68" t="str">
        <f>IFERROR(ElcO_PASTI!N727/1000,"")</f>
        <v/>
      </c>
      <c r="L428" s="68" t="str">
        <f>IFERROR(ElcO_PASTI!O727/1000,"")</f>
        <v/>
      </c>
      <c r="N428" t="str">
        <f>ElcO_CapBnd!F727</f>
        <v>SK</v>
      </c>
      <c r="O428" t="str">
        <f>ElcO_CapBnd!G727</f>
        <v>CAP_BND</v>
      </c>
      <c r="P428" t="str">
        <f>ElcO_CapBnd!H727</f>
        <v>EEPP_biomass_thermal</v>
      </c>
      <c r="Q428" s="78" t="s">
        <v>176</v>
      </c>
      <c r="R428" s="68" t="str">
        <f t="shared" si="44"/>
        <v/>
      </c>
      <c r="S428" s="68" t="str">
        <f t="shared" si="45"/>
        <v/>
      </c>
      <c r="T428" s="68" t="str">
        <f t="shared" si="46"/>
        <v/>
      </c>
      <c r="W428" s="68">
        <f>IFERROR(ElcO_CapBnd!I727/1000,"")</f>
        <v>0</v>
      </c>
      <c r="X428" s="68">
        <f>IFERROR(ElcO_CapBnd!J727/1000,"")</f>
        <v>0</v>
      </c>
      <c r="Y428" s="68">
        <f>IFERROR(ElcO_CapBnd!K727/1000,"")</f>
        <v>0</v>
      </c>
      <c r="AA428" s="68">
        <f t="shared" si="41"/>
        <v>0</v>
      </c>
      <c r="AB428" s="68">
        <f t="shared" si="42"/>
        <v>0</v>
      </c>
      <c r="AC428" s="68">
        <f t="shared" si="43"/>
        <v>0</v>
      </c>
    </row>
    <row r="429" spans="2:29">
      <c r="B429" t="str">
        <f>ElcO_PASTI!F730</f>
        <v>SK</v>
      </c>
      <c r="C429" t="str">
        <f>ElcO_PASTI!G730</f>
        <v>PASTI</v>
      </c>
      <c r="D429" t="str">
        <f>ElcO_PASTI!H730</f>
        <v>EEPP_windON</v>
      </c>
      <c r="E429" s="78">
        <v>1</v>
      </c>
      <c r="F429" s="68" t="str">
        <f>IFERROR(ElcO_PASTI!I730/1000,"")</f>
        <v/>
      </c>
      <c r="G429" s="68" t="str">
        <f>IFERROR(ElcO_PASTI!J730/1000,"")</f>
        <v/>
      </c>
      <c r="H429" s="68" t="str">
        <f>IFERROR(ElcO_PASTI!K730/1000,"")</f>
        <v/>
      </c>
      <c r="I429" s="68" t="str">
        <f>IFERROR(ElcO_PASTI!L730/1000,"")</f>
        <v/>
      </c>
      <c r="J429" s="68">
        <f>IFERROR(ElcO_PASTI!M730/1000,"")</f>
        <v>5.0000000000000001E-3</v>
      </c>
      <c r="K429" s="68">
        <f>IFERROR(ElcO_PASTI!N730/1000,"")</f>
        <v>5.0000000000000001E-4</v>
      </c>
      <c r="L429" s="68" t="str">
        <f>IFERROR(ElcO_PASTI!O730/1000,"")</f>
        <v/>
      </c>
      <c r="N429" t="str">
        <f>ElcO_CapBnd!F730</f>
        <v>SK</v>
      </c>
      <c r="O429" t="str">
        <f>ElcO_CapBnd!G730</f>
        <v>CAP_BND</v>
      </c>
      <c r="P429" t="str">
        <f>ElcO_CapBnd!H730</f>
        <v>EEPP_windON</v>
      </c>
      <c r="Q429" s="78" t="s">
        <v>176</v>
      </c>
      <c r="R429" s="68" t="str">
        <f t="shared" si="44"/>
        <v/>
      </c>
      <c r="S429" s="68" t="str">
        <f t="shared" si="45"/>
        <v/>
      </c>
      <c r="T429" s="68" t="str">
        <f t="shared" si="46"/>
        <v/>
      </c>
      <c r="W429" s="68">
        <f>IFERROR(ElcO_CapBnd!I730/1000,"")</f>
        <v>3.0000000000000001E-3</v>
      </c>
      <c r="X429" s="68">
        <f>IFERROR(ElcO_CapBnd!J730/1000,"")</f>
        <v>3.5000000000000001E-3</v>
      </c>
      <c r="Y429" s="68">
        <f>IFERROR(ElcO_CapBnd!K730/1000,"")</f>
        <v>3.5000000000000001E-3</v>
      </c>
      <c r="AA429" s="68">
        <f t="shared" si="41"/>
        <v>2E-3</v>
      </c>
      <c r="AB429" s="68">
        <f t="shared" si="42"/>
        <v>1.9999999999999996E-3</v>
      </c>
      <c r="AC429" s="68">
        <f t="shared" si="43"/>
        <v>1.9999999999999996E-3</v>
      </c>
    </row>
    <row r="430" spans="2:29">
      <c r="B430" t="str">
        <f>ElcO_PASTI!F731</f>
        <v>SK</v>
      </c>
      <c r="C430" t="str">
        <f>ElcO_PASTI!G731</f>
        <v>PASTI</v>
      </c>
      <c r="D430" t="str">
        <f>ElcO_PASTI!H731</f>
        <v>EEPP_windOFF</v>
      </c>
      <c r="E430" s="78">
        <v>1</v>
      </c>
      <c r="F430" s="68" t="str">
        <f>IFERROR(ElcO_PASTI!I731/1000,"")</f>
        <v/>
      </c>
      <c r="G430" s="68" t="str">
        <f>IFERROR(ElcO_PASTI!J731/1000,"")</f>
        <v/>
      </c>
      <c r="H430" s="68" t="str">
        <f>IFERROR(ElcO_PASTI!K731/1000,"")</f>
        <v/>
      </c>
      <c r="I430" s="68" t="str">
        <f>IFERROR(ElcO_PASTI!L731/1000,"")</f>
        <v/>
      </c>
      <c r="J430" s="68" t="str">
        <f>IFERROR(ElcO_PASTI!M731/1000,"")</f>
        <v/>
      </c>
      <c r="K430" s="68" t="str">
        <f>IFERROR(ElcO_PASTI!N731/1000,"")</f>
        <v/>
      </c>
      <c r="L430" s="68" t="str">
        <f>IFERROR(ElcO_PASTI!O731/1000,"")</f>
        <v/>
      </c>
      <c r="N430" t="str">
        <f>ElcO_CapBnd!F731</f>
        <v>SK</v>
      </c>
      <c r="O430" t="str">
        <f>ElcO_CapBnd!G731</f>
        <v>CAP_BND</v>
      </c>
      <c r="P430" t="str">
        <f>ElcO_CapBnd!H731</f>
        <v>EEPP_windOFF</v>
      </c>
      <c r="Q430" s="78" t="s">
        <v>176</v>
      </c>
      <c r="R430" s="68" t="str">
        <f t="shared" si="44"/>
        <v/>
      </c>
      <c r="S430" s="68" t="str">
        <f t="shared" si="45"/>
        <v/>
      </c>
      <c r="T430" s="68" t="str">
        <f t="shared" si="46"/>
        <v/>
      </c>
      <c r="W430" s="68">
        <f>IFERROR(ElcO_CapBnd!I731/1000,"")</f>
        <v>0</v>
      </c>
      <c r="X430" s="68">
        <f>IFERROR(ElcO_CapBnd!J731/1000,"")</f>
        <v>0</v>
      </c>
      <c r="Y430" s="68">
        <f>IFERROR(ElcO_CapBnd!K731/1000,"")</f>
        <v>0</v>
      </c>
      <c r="AA430" s="68">
        <f t="shared" si="41"/>
        <v>0</v>
      </c>
      <c r="AB430" s="68">
        <f t="shared" si="42"/>
        <v>0</v>
      </c>
      <c r="AC430" s="68">
        <f t="shared" si="43"/>
        <v>0</v>
      </c>
    </row>
    <row r="431" spans="2:29">
      <c r="B431" t="str">
        <f>ElcO_PASTI!F732</f>
        <v>SK</v>
      </c>
      <c r="C431" t="str">
        <f>ElcO_PASTI!G732</f>
        <v>PASTI</v>
      </c>
      <c r="D431" t="str">
        <f>ElcO_PASTI!H732</f>
        <v>EEPP_PV</v>
      </c>
      <c r="E431" s="78">
        <v>1</v>
      </c>
      <c r="F431" s="68" t="str">
        <f>IFERROR(ElcO_PASTI!I732/1000,"")</f>
        <v/>
      </c>
      <c r="G431" s="68" t="str">
        <f>IFERROR(ElcO_PASTI!J732/1000,"")</f>
        <v/>
      </c>
      <c r="H431" s="68" t="str">
        <f>IFERROR(ElcO_PASTI!K732/1000,"")</f>
        <v/>
      </c>
      <c r="I431" s="68" t="str">
        <f>IFERROR(ElcO_PASTI!L732/1000,"")</f>
        <v/>
      </c>
      <c r="J431" s="68">
        <f>IFERROR(ElcO_PASTI!M732/1000,"")</f>
        <v>1.9E-2</v>
      </c>
      <c r="K431" s="68">
        <f>IFERROR(ElcO_PASTI!N732/1000,"")</f>
        <v>0.51400000000000001</v>
      </c>
      <c r="L431" s="68" t="str">
        <f>IFERROR(ElcO_PASTI!O732/1000,"")</f>
        <v/>
      </c>
      <c r="N431" t="str">
        <f>ElcO_CapBnd!F732</f>
        <v>SK</v>
      </c>
      <c r="O431" t="str">
        <f>ElcO_CapBnd!G732</f>
        <v>CAP_BND</v>
      </c>
      <c r="P431" t="str">
        <f>ElcO_CapBnd!H732</f>
        <v>EEPP_PV</v>
      </c>
      <c r="Q431" s="78" t="s">
        <v>176</v>
      </c>
      <c r="R431" s="68" t="str">
        <f t="shared" si="44"/>
        <v/>
      </c>
      <c r="S431" s="68" t="str">
        <f t="shared" si="45"/>
        <v/>
      </c>
      <c r="T431" s="68" t="str">
        <f t="shared" si="46"/>
        <v/>
      </c>
      <c r="W431" s="68">
        <f>IFERROR(ElcO_CapBnd!I732/1000,"")</f>
        <v>1.9E-2</v>
      </c>
      <c r="X431" s="68">
        <f>IFERROR(ElcO_CapBnd!J732/1000,"")</f>
        <v>0.53300000000000003</v>
      </c>
      <c r="Y431" s="68">
        <f>IFERROR(ElcO_CapBnd!K732/1000,"")</f>
        <v>0.53300000000000003</v>
      </c>
      <c r="AA431" s="68">
        <f t="shared" si="41"/>
        <v>0</v>
      </c>
      <c r="AB431" s="68">
        <f t="shared" si="42"/>
        <v>0</v>
      </c>
      <c r="AC431" s="68">
        <f t="shared" si="43"/>
        <v>0</v>
      </c>
    </row>
    <row r="432" spans="2:29">
      <c r="B432" t="str">
        <f>ElcO_PASTI!F733</f>
        <v>SK</v>
      </c>
      <c r="C432" t="str">
        <f>ElcO_PASTI!G733</f>
        <v>PASTI</v>
      </c>
      <c r="D432" t="str">
        <f>ElcO_PASTI!H733</f>
        <v>EEPP_CSP</v>
      </c>
      <c r="E432" s="78">
        <v>1</v>
      </c>
      <c r="F432" s="68" t="str">
        <f>IFERROR(ElcO_PASTI!I733/1000,"")</f>
        <v/>
      </c>
      <c r="G432" s="68" t="str">
        <f>IFERROR(ElcO_PASTI!J733/1000,"")</f>
        <v/>
      </c>
      <c r="H432" s="68" t="str">
        <f>IFERROR(ElcO_PASTI!K733/1000,"")</f>
        <v/>
      </c>
      <c r="I432" s="68" t="str">
        <f>IFERROR(ElcO_PASTI!L733/1000,"")</f>
        <v/>
      </c>
      <c r="J432" s="68" t="str">
        <f>IFERROR(ElcO_PASTI!M733/1000,"")</f>
        <v/>
      </c>
      <c r="K432" s="68" t="str">
        <f>IFERROR(ElcO_PASTI!N733/1000,"")</f>
        <v/>
      </c>
      <c r="L432" s="68" t="str">
        <f>IFERROR(ElcO_PASTI!O733/1000,"")</f>
        <v/>
      </c>
      <c r="N432" t="str">
        <f>ElcO_CapBnd!F733</f>
        <v>SK</v>
      </c>
      <c r="O432" t="str">
        <f>ElcO_CapBnd!G733</f>
        <v>CAP_BND</v>
      </c>
      <c r="P432" t="str">
        <f>ElcO_CapBnd!H733</f>
        <v>EEPP_CSP</v>
      </c>
      <c r="Q432" s="78" t="s">
        <v>176</v>
      </c>
      <c r="R432" s="68" t="str">
        <f t="shared" si="44"/>
        <v/>
      </c>
      <c r="S432" s="68" t="str">
        <f t="shared" si="45"/>
        <v/>
      </c>
      <c r="T432" s="68" t="str">
        <f t="shared" si="46"/>
        <v/>
      </c>
      <c r="W432" s="68">
        <f>IFERROR(ElcO_CapBnd!I733/1000,"")</f>
        <v>0</v>
      </c>
      <c r="X432" s="68">
        <f>IFERROR(ElcO_CapBnd!J733/1000,"")</f>
        <v>0</v>
      </c>
      <c r="Y432" s="68">
        <f>IFERROR(ElcO_CapBnd!K733/1000,"")</f>
        <v>0</v>
      </c>
      <c r="AA432" s="68">
        <f t="shared" si="41"/>
        <v>0</v>
      </c>
      <c r="AB432" s="68">
        <f t="shared" si="42"/>
        <v>0</v>
      </c>
      <c r="AC432" s="68">
        <f t="shared" si="43"/>
        <v>0</v>
      </c>
    </row>
    <row r="433" spans="2:29">
      <c r="B433" t="str">
        <f>ElcO_PASTI!F734</f>
        <v>SK</v>
      </c>
      <c r="C433" t="str">
        <f>ElcO_PASTI!G734</f>
        <v>PASTI</v>
      </c>
      <c r="D433" t="str">
        <f>ElcO_PASTI!H734</f>
        <v>EEPP_geothermal</v>
      </c>
      <c r="E433" s="78">
        <v>1</v>
      </c>
      <c r="F433" s="68" t="str">
        <f>IFERROR(ElcO_PASTI!I734/1000,"")</f>
        <v/>
      </c>
      <c r="G433" s="68" t="str">
        <f>IFERROR(ElcO_PASTI!J734/1000,"")</f>
        <v/>
      </c>
      <c r="H433" s="68" t="str">
        <f>IFERROR(ElcO_PASTI!K734/1000,"")</f>
        <v/>
      </c>
      <c r="I433" s="68" t="str">
        <f>IFERROR(ElcO_PASTI!L734/1000,"")</f>
        <v/>
      </c>
      <c r="J433" s="68" t="str">
        <f>IFERROR(ElcO_PASTI!M734/1000,"")</f>
        <v/>
      </c>
      <c r="K433" s="68" t="str">
        <f>IFERROR(ElcO_PASTI!N734/1000,"")</f>
        <v/>
      </c>
      <c r="L433" s="68" t="str">
        <f>IFERROR(ElcO_PASTI!O734/1000,"")</f>
        <v/>
      </c>
      <c r="N433" t="str">
        <f>ElcO_CapBnd!F734</f>
        <v>SK</v>
      </c>
      <c r="O433" t="str">
        <f>ElcO_CapBnd!G734</f>
        <v>CAP_BND</v>
      </c>
      <c r="P433" t="str">
        <f>ElcO_CapBnd!H734</f>
        <v>EEPP_geothermal</v>
      </c>
      <c r="Q433" s="78" t="s">
        <v>176</v>
      </c>
      <c r="R433" s="68" t="str">
        <f t="shared" si="44"/>
        <v/>
      </c>
      <c r="S433" s="68" t="str">
        <f t="shared" si="45"/>
        <v/>
      </c>
      <c r="T433" s="68" t="str">
        <f t="shared" si="46"/>
        <v/>
      </c>
      <c r="W433" s="68">
        <f>IFERROR(ElcO_CapBnd!I734/1000,"")</f>
        <v>0</v>
      </c>
      <c r="X433" s="68">
        <f>IFERROR(ElcO_CapBnd!J734/1000,"")</f>
        <v>0</v>
      </c>
      <c r="Y433" s="68">
        <f>IFERROR(ElcO_CapBnd!K734/1000,"")</f>
        <v>0</v>
      </c>
      <c r="AA433" s="68">
        <f t="shared" si="41"/>
        <v>0</v>
      </c>
      <c r="AB433" s="68">
        <f t="shared" si="42"/>
        <v>0</v>
      </c>
      <c r="AC433" s="68">
        <f t="shared" si="43"/>
        <v>0</v>
      </c>
    </row>
    <row r="434" spans="2:29">
      <c r="B434" t="str">
        <f>ElcO_PASTI!F735</f>
        <v>SK</v>
      </c>
      <c r="C434" t="str">
        <f>ElcO_PASTI!G735</f>
        <v>PASTI</v>
      </c>
      <c r="D434" t="str">
        <f>ElcO_PASTI!H735</f>
        <v>EEPP_OCE</v>
      </c>
      <c r="E434" s="78">
        <v>1</v>
      </c>
      <c r="F434" s="68" t="str">
        <f>IFERROR(ElcO_PASTI!I735/1000,"")</f>
        <v/>
      </c>
      <c r="G434" s="68" t="str">
        <f>IFERROR(ElcO_PASTI!J735/1000,"")</f>
        <v/>
      </c>
      <c r="H434" s="68" t="str">
        <f>IFERROR(ElcO_PASTI!K735/1000,"")</f>
        <v/>
      </c>
      <c r="I434" s="68" t="str">
        <f>IFERROR(ElcO_PASTI!L735/1000,"")</f>
        <v/>
      </c>
      <c r="J434" s="68" t="str">
        <f>IFERROR(ElcO_PASTI!M735/1000,"")</f>
        <v/>
      </c>
      <c r="K434" s="68" t="str">
        <f>IFERROR(ElcO_PASTI!N735/1000,"")</f>
        <v/>
      </c>
      <c r="L434" s="68" t="str">
        <f>IFERROR(ElcO_PASTI!O735/1000,"")</f>
        <v/>
      </c>
      <c r="N434" t="str">
        <f>ElcO_CapBnd!F735</f>
        <v>SK</v>
      </c>
      <c r="O434" t="str">
        <f>ElcO_CapBnd!G735</f>
        <v>CAP_BND</v>
      </c>
      <c r="P434" t="str">
        <f>ElcO_CapBnd!H735</f>
        <v>EEPP_OCE</v>
      </c>
      <c r="Q434" s="78" t="s">
        <v>176</v>
      </c>
      <c r="R434" s="68" t="str">
        <f t="shared" si="44"/>
        <v/>
      </c>
      <c r="S434" s="68" t="str">
        <f t="shared" si="45"/>
        <v/>
      </c>
      <c r="T434" s="68" t="str">
        <f t="shared" si="46"/>
        <v/>
      </c>
      <c r="W434" s="68">
        <f>IFERROR(ElcO_CapBnd!I735/1000,"")</f>
        <v>0</v>
      </c>
      <c r="X434" s="68">
        <f>IFERROR(ElcO_CapBnd!J735/1000,"")</f>
        <v>0</v>
      </c>
      <c r="Y434" s="68">
        <f>IFERROR(ElcO_CapBnd!K735/1000,"")</f>
        <v>0</v>
      </c>
      <c r="AA434" s="68">
        <f t="shared" si="41"/>
        <v>0</v>
      </c>
      <c r="AB434" s="68">
        <f t="shared" si="42"/>
        <v>0</v>
      </c>
      <c r="AC434" s="68">
        <f t="shared" si="43"/>
        <v>0</v>
      </c>
    </row>
    <row r="435" spans="2:29">
      <c r="B435" t="str">
        <f>ElcO_PASTI!F736</f>
        <v>UK</v>
      </c>
      <c r="C435" t="str">
        <f>ElcO_PASTI!G736</f>
        <v>PASTI</v>
      </c>
      <c r="D435" t="str">
        <f>ElcO_PASTI!H736</f>
        <v>EEPP_coal_CCGT</v>
      </c>
      <c r="E435" s="78">
        <v>1</v>
      </c>
      <c r="F435" s="68" t="str">
        <f>IFERROR(ElcO_PASTI!I736/1000,"")</f>
        <v/>
      </c>
      <c r="G435" s="68" t="str">
        <f>IFERROR(ElcO_PASTI!J736/1000,"")</f>
        <v/>
      </c>
      <c r="H435" s="68" t="str">
        <f>IFERROR(ElcO_PASTI!K736/1000,"")</f>
        <v/>
      </c>
      <c r="I435" s="68" t="str">
        <f>IFERROR(ElcO_PASTI!L736/1000,"")</f>
        <v/>
      </c>
      <c r="J435" s="68" t="str">
        <f>IFERROR(ElcO_PASTI!M736/1000,"")</f>
        <v/>
      </c>
      <c r="K435" s="68" t="str">
        <f>IFERROR(ElcO_PASTI!N736/1000,"")</f>
        <v/>
      </c>
      <c r="L435" s="68" t="str">
        <f>IFERROR(ElcO_PASTI!O736/1000,"")</f>
        <v/>
      </c>
      <c r="N435" t="str">
        <f>ElcO_CapBnd!F736</f>
        <v>UK</v>
      </c>
      <c r="O435" t="str">
        <f>ElcO_CapBnd!G736</f>
        <v>CAP_BND</v>
      </c>
      <c r="P435" t="str">
        <f>ElcO_CapBnd!H736</f>
        <v>EEPP_coal_CCGT</v>
      </c>
      <c r="Q435" s="78" t="s">
        <v>176</v>
      </c>
      <c r="R435" s="68" t="str">
        <f t="shared" si="44"/>
        <v/>
      </c>
      <c r="S435" s="68" t="str">
        <f t="shared" si="45"/>
        <v/>
      </c>
      <c r="T435" s="68" t="str">
        <f t="shared" si="46"/>
        <v/>
      </c>
      <c r="W435" s="68">
        <f>IFERROR(ElcO_CapBnd!I736/1000,"")</f>
        <v>0</v>
      </c>
      <c r="X435" s="68">
        <f>IFERROR(ElcO_CapBnd!J736/1000,"")</f>
        <v>0</v>
      </c>
      <c r="Y435" s="68">
        <f>IFERROR(ElcO_CapBnd!K736/1000,"")</f>
        <v>0</v>
      </c>
      <c r="AA435" s="68">
        <f t="shared" si="41"/>
        <v>0</v>
      </c>
      <c r="AB435" s="68">
        <f t="shared" si="42"/>
        <v>0</v>
      </c>
      <c r="AC435" s="68">
        <f t="shared" si="43"/>
        <v>0</v>
      </c>
    </row>
    <row r="436" spans="2:29">
      <c r="B436" t="str">
        <f>ElcO_PASTI!F737</f>
        <v>UK</v>
      </c>
      <c r="C436" t="str">
        <f>ElcO_PASTI!G737</f>
        <v>PASTI</v>
      </c>
      <c r="D436" t="str">
        <f>ElcO_PASTI!H737</f>
        <v>EEPP_coal_thermal</v>
      </c>
      <c r="E436" s="78">
        <v>1</v>
      </c>
      <c r="F436" s="68">
        <f>IFERROR(ElcO_PASTI!I737/1000,"")</f>
        <v>7.3893000000000004</v>
      </c>
      <c r="G436" s="68">
        <f>IFERROR(ElcO_PASTI!J737/1000,"")</f>
        <v>7.3893000000000004</v>
      </c>
      <c r="H436" s="68">
        <f>IFERROR(ElcO_PASTI!K737/1000,"")</f>
        <v>7.3893000000000004</v>
      </c>
      <c r="I436" s="68">
        <f>IFERROR(ElcO_PASTI!L737/1000,"")</f>
        <v>7.3893000000000004</v>
      </c>
      <c r="J436" s="68">
        <f>IFERROR(ElcO_PASTI!M737/1000,"")</f>
        <v>0.40020000000000006</v>
      </c>
      <c r="K436" s="68" t="str">
        <f>IFERROR(ElcO_PASTI!N737/1000,"")</f>
        <v/>
      </c>
      <c r="L436" s="68" t="str">
        <f>IFERROR(ElcO_PASTI!O737/1000,"")</f>
        <v/>
      </c>
      <c r="N436" t="str">
        <f>ElcO_CapBnd!F737</f>
        <v>UK</v>
      </c>
      <c r="O436" t="str">
        <f>ElcO_CapBnd!G737</f>
        <v>CAP_BND</v>
      </c>
      <c r="P436" t="str">
        <f>ElcO_CapBnd!H737</f>
        <v>EEPP_coal_thermal</v>
      </c>
      <c r="Q436" s="78" t="s">
        <v>176</v>
      </c>
      <c r="R436" s="68">
        <f t="shared" si="44"/>
        <v>28.240400000000001</v>
      </c>
      <c r="S436" s="68">
        <f t="shared" si="45"/>
        <v>16.839400000000001</v>
      </c>
      <c r="T436" s="68">
        <f t="shared" si="46"/>
        <v>9.4814000000000007</v>
      </c>
      <c r="W436" s="68">
        <f>IFERROR(ElcO_CapBnd!I737/1000,"")</f>
        <v>28.240400000000001</v>
      </c>
      <c r="X436" s="68">
        <f>IFERROR(ElcO_CapBnd!J737/1000,"")</f>
        <v>16.839400000000001</v>
      </c>
      <c r="Y436" s="68">
        <f>IFERROR(ElcO_CapBnd!K737/1000,"")</f>
        <v>9.4814000000000007</v>
      </c>
      <c r="AA436" s="68">
        <f t="shared" si="41"/>
        <v>1.7170000000000023</v>
      </c>
      <c r="AB436" s="68">
        <f t="shared" si="42"/>
        <v>13.118000000000002</v>
      </c>
      <c r="AC436" s="68">
        <f t="shared" si="43"/>
        <v>20.476000000000003</v>
      </c>
    </row>
    <row r="437" spans="2:29">
      <c r="B437" t="str">
        <f>ElcO_PASTI!F741</f>
        <v>UK</v>
      </c>
      <c r="C437" t="str">
        <f>ElcO_PASTI!G741</f>
        <v>PASTI</v>
      </c>
      <c r="D437" t="str">
        <f>ElcO_PASTI!H741</f>
        <v>EEPP_lignite_thermal</v>
      </c>
      <c r="E437" s="78">
        <v>1</v>
      </c>
      <c r="F437" s="68" t="str">
        <f>IFERROR(ElcO_PASTI!I741/1000,"")</f>
        <v/>
      </c>
      <c r="G437" s="68" t="str">
        <f>IFERROR(ElcO_PASTI!J741/1000,"")</f>
        <v/>
      </c>
      <c r="H437" s="68" t="str">
        <f>IFERROR(ElcO_PASTI!K741/1000,"")</f>
        <v/>
      </c>
      <c r="I437" s="68" t="str">
        <f>IFERROR(ElcO_PASTI!L741/1000,"")</f>
        <v/>
      </c>
      <c r="J437" s="68" t="str">
        <f>IFERROR(ElcO_PASTI!M741/1000,"")</f>
        <v/>
      </c>
      <c r="K437" s="68" t="str">
        <f>IFERROR(ElcO_PASTI!N741/1000,"")</f>
        <v/>
      </c>
      <c r="L437" s="68" t="str">
        <f>IFERROR(ElcO_PASTI!O741/1000,"")</f>
        <v/>
      </c>
      <c r="N437" t="str">
        <f>ElcO_CapBnd!F741</f>
        <v>UK</v>
      </c>
      <c r="O437" t="str">
        <f>ElcO_CapBnd!G741</f>
        <v>CAP_BND</v>
      </c>
      <c r="P437" t="str">
        <f>ElcO_CapBnd!H741</f>
        <v>EEPP_lignite_thermal</v>
      </c>
      <c r="Q437" s="78" t="s">
        <v>176</v>
      </c>
      <c r="R437" s="68" t="str">
        <f t="shared" si="44"/>
        <v/>
      </c>
      <c r="S437" s="68" t="str">
        <f t="shared" si="45"/>
        <v/>
      </c>
      <c r="T437" s="68" t="str">
        <f t="shared" si="46"/>
        <v/>
      </c>
      <c r="W437" s="68">
        <f>IFERROR(ElcO_CapBnd!I741/1000,"")</f>
        <v>0</v>
      </c>
      <c r="X437" s="68">
        <f>IFERROR(ElcO_CapBnd!J741/1000,"")</f>
        <v>0</v>
      </c>
      <c r="Y437" s="68">
        <f>IFERROR(ElcO_CapBnd!K741/1000,"")</f>
        <v>0</v>
      </c>
      <c r="AA437" s="68">
        <f t="shared" si="41"/>
        <v>0</v>
      </c>
      <c r="AB437" s="68">
        <f t="shared" si="42"/>
        <v>0</v>
      </c>
      <c r="AC437" s="68">
        <f t="shared" si="43"/>
        <v>0</v>
      </c>
    </row>
    <row r="438" spans="2:29">
      <c r="B438" t="str">
        <f>ElcO_PASTI!F745</f>
        <v>UK</v>
      </c>
      <c r="C438" t="str">
        <f>ElcO_PASTI!G745</f>
        <v>PASTI</v>
      </c>
      <c r="D438" t="str">
        <f>ElcO_PASTI!H745</f>
        <v>EEPP_naturalgas_CCGT</v>
      </c>
      <c r="E438" s="78">
        <v>1</v>
      </c>
      <c r="F438" s="68">
        <f>IFERROR(ElcO_PASTI!I745/1000,"")</f>
        <v>3.7456124999999996</v>
      </c>
      <c r="G438" s="68">
        <f>IFERROR(ElcO_PASTI!J745/1000,"")</f>
        <v>3.7456124999999996</v>
      </c>
      <c r="H438" s="68">
        <f>IFERROR(ElcO_PASTI!K745/1000,"")</f>
        <v>3.7456124999999996</v>
      </c>
      <c r="I438" s="68">
        <f>IFERROR(ElcO_PASTI!L745/1000,"")</f>
        <v>3.7456124999999996</v>
      </c>
      <c r="J438" s="68">
        <f>IFERROR(ElcO_PASTI!M745/1000,"")</f>
        <v>8.3522999999999996</v>
      </c>
      <c r="K438" s="68">
        <f>IFERROR(ElcO_PASTI!N745/1000,"")</f>
        <v>1.99255</v>
      </c>
      <c r="L438" s="68">
        <f>IFERROR(ElcO_PASTI!O745/1000,"")</f>
        <v>0.38080000000000003</v>
      </c>
      <c r="N438" t="str">
        <f>ElcO_CapBnd!F745</f>
        <v>UK</v>
      </c>
      <c r="O438" t="str">
        <f>ElcO_CapBnd!G745</f>
        <v>CAP_BND</v>
      </c>
      <c r="P438" t="str">
        <f>ElcO_CapBnd!H745</f>
        <v>EEPP_naturalgas_CCGT</v>
      </c>
      <c r="Q438" s="78" t="s">
        <v>176</v>
      </c>
      <c r="R438" s="68" t="str">
        <f t="shared" si="44"/>
        <v/>
      </c>
      <c r="S438" s="68">
        <f t="shared" si="45"/>
        <v>24.675300000000004</v>
      </c>
      <c r="T438" s="68">
        <f t="shared" si="46"/>
        <v>25.056100000000001</v>
      </c>
      <c r="W438" s="68">
        <f>IFERROR(ElcO_CapBnd!I745/1000,"")</f>
        <v>23.33475</v>
      </c>
      <c r="X438" s="68">
        <f>IFERROR(ElcO_CapBnd!J745/1000,"")</f>
        <v>24.675300000000004</v>
      </c>
      <c r="Y438" s="68">
        <f>IFERROR(ElcO_CapBnd!K745/1000,"")</f>
        <v>25.056100000000001</v>
      </c>
      <c r="AA438" s="68">
        <f t="shared" si="41"/>
        <v>0</v>
      </c>
      <c r="AB438" s="68">
        <f t="shared" si="42"/>
        <v>0.65199999999999747</v>
      </c>
      <c r="AC438" s="68">
        <f t="shared" si="43"/>
        <v>0.65200000000000102</v>
      </c>
    </row>
    <row r="439" spans="2:29">
      <c r="B439" t="str">
        <f>ElcO_PASTI!F746</f>
        <v>UK</v>
      </c>
      <c r="C439" t="str">
        <f>ElcO_PASTI!G746</f>
        <v>PASTI</v>
      </c>
      <c r="D439" t="str">
        <f>ElcO_PASTI!H746</f>
        <v>EEPP_naturalgas_OCGT</v>
      </c>
      <c r="E439" s="78">
        <v>1</v>
      </c>
      <c r="F439" s="68">
        <f>IFERROR(ElcO_PASTI!I746/1000,"")</f>
        <v>0.34952499999999997</v>
      </c>
      <c r="G439" s="68">
        <f>IFERROR(ElcO_PASTI!J746/1000,"")</f>
        <v>0.34952499999999997</v>
      </c>
      <c r="H439" s="68">
        <f>IFERROR(ElcO_PASTI!K746/1000,"")</f>
        <v>0.34952499999999997</v>
      </c>
      <c r="I439" s="68">
        <f>IFERROR(ElcO_PASTI!L746/1000,"")</f>
        <v>0.34952499999999997</v>
      </c>
      <c r="J439" s="68">
        <f>IFERROR(ElcO_PASTI!M746/1000,"")</f>
        <v>0.17079</v>
      </c>
      <c r="K439" s="68">
        <f>IFERROR(ElcO_PASTI!N746/1000,"")</f>
        <v>2.4E-2</v>
      </c>
      <c r="L439" s="68" t="str">
        <f>IFERROR(ElcO_PASTI!O746/1000,"")</f>
        <v/>
      </c>
      <c r="N439" t="str">
        <f>ElcO_CapBnd!F746</f>
        <v>UK</v>
      </c>
      <c r="O439" t="str">
        <f>ElcO_CapBnd!G746</f>
        <v>CAP_BND</v>
      </c>
      <c r="P439" t="str">
        <f>ElcO_CapBnd!H746</f>
        <v>EEPP_naturalgas_OCGT</v>
      </c>
      <c r="Q439" s="78" t="s">
        <v>176</v>
      </c>
      <c r="R439" s="68">
        <f t="shared" si="44"/>
        <v>1.2002899999999999</v>
      </c>
      <c r="S439" s="68">
        <f t="shared" si="45"/>
        <v>0.62839</v>
      </c>
      <c r="T439" s="68">
        <f t="shared" si="46"/>
        <v>0.55979000000000001</v>
      </c>
      <c r="W439" s="68">
        <f>IFERROR(ElcO_CapBnd!I746/1000,"")</f>
        <v>1.2002899999999999</v>
      </c>
      <c r="X439" s="68">
        <f>IFERROR(ElcO_CapBnd!J746/1000,"")</f>
        <v>0.62839</v>
      </c>
      <c r="Y439" s="68">
        <f>IFERROR(ElcO_CapBnd!K746/1000,"")</f>
        <v>0.55979000000000001</v>
      </c>
      <c r="AA439" s="68">
        <f t="shared" si="41"/>
        <v>0.36860000000000004</v>
      </c>
      <c r="AB439" s="68">
        <f t="shared" si="42"/>
        <v>0.96449999999999991</v>
      </c>
      <c r="AC439" s="68">
        <f t="shared" si="43"/>
        <v>1.0330999999999999</v>
      </c>
    </row>
    <row r="440" spans="2:29">
      <c r="B440" t="str">
        <f>ElcO_PASTI!F747</f>
        <v>UK</v>
      </c>
      <c r="C440" t="str">
        <f>ElcO_PASTI!G747</f>
        <v>PASTI</v>
      </c>
      <c r="D440" t="str">
        <f>ElcO_PASTI!H747</f>
        <v>EEPP_naturalgas_thermal</v>
      </c>
      <c r="E440" s="78">
        <v>1</v>
      </c>
      <c r="F440" s="68">
        <f>IFERROR(ElcO_PASTI!I747/1000,"")</f>
        <v>0.53692499999999999</v>
      </c>
      <c r="G440" s="68">
        <f>IFERROR(ElcO_PASTI!J747/1000,"")</f>
        <v>0.53692499999999999</v>
      </c>
      <c r="H440" s="68">
        <f>IFERROR(ElcO_PASTI!K747/1000,"")</f>
        <v>0.53692499999999999</v>
      </c>
      <c r="I440" s="68">
        <f>IFERROR(ElcO_PASTI!L747/1000,"")</f>
        <v>0.53692499999999999</v>
      </c>
      <c r="J440" s="68" t="str">
        <f>IFERROR(ElcO_PASTI!M747/1000,"")</f>
        <v/>
      </c>
      <c r="K440" s="68" t="str">
        <f>IFERROR(ElcO_PASTI!N747/1000,"")</f>
        <v/>
      </c>
      <c r="L440" s="68" t="str">
        <f>IFERROR(ElcO_PASTI!O747/1000,"")</f>
        <v/>
      </c>
      <c r="N440" t="str">
        <f>ElcO_CapBnd!F747</f>
        <v>UK</v>
      </c>
      <c r="O440" t="str">
        <f>ElcO_CapBnd!G747</f>
        <v>CAP_BND</v>
      </c>
      <c r="P440" t="str">
        <f>ElcO_CapBnd!H747</f>
        <v>EEPP_naturalgas_thermal</v>
      </c>
      <c r="Q440" s="78" t="s">
        <v>176</v>
      </c>
      <c r="R440" s="68">
        <f t="shared" si="44"/>
        <v>2.0076999999999998</v>
      </c>
      <c r="S440" s="68">
        <f t="shared" si="45"/>
        <v>0.49989999999999996</v>
      </c>
      <c r="T440" s="68">
        <f t="shared" si="46"/>
        <v>9.9199999999999997E-2</v>
      </c>
      <c r="W440" s="68">
        <f>IFERROR(ElcO_CapBnd!I747/1000,"")</f>
        <v>2.0076999999999998</v>
      </c>
      <c r="X440" s="68">
        <f>IFERROR(ElcO_CapBnd!J747/1000,"")</f>
        <v>0.49989999999999996</v>
      </c>
      <c r="Y440" s="68">
        <f>IFERROR(ElcO_CapBnd!K747/1000,"")</f>
        <v>9.9199999999999997E-2</v>
      </c>
      <c r="AA440" s="68">
        <f t="shared" si="41"/>
        <v>0.14000000000000012</v>
      </c>
      <c r="AB440" s="68">
        <f t="shared" si="42"/>
        <v>1.6477999999999999</v>
      </c>
      <c r="AC440" s="68">
        <f t="shared" si="43"/>
        <v>2.0484999999999998</v>
      </c>
    </row>
    <row r="441" spans="2:29">
      <c r="B441" t="str">
        <f>ElcO_PASTI!F751</f>
        <v>UK</v>
      </c>
      <c r="C441" t="str">
        <f>ElcO_PASTI!G751</f>
        <v>PASTI</v>
      </c>
      <c r="D441" t="str">
        <f>ElcO_PASTI!H751</f>
        <v>EEPP_LFO_thermal</v>
      </c>
      <c r="E441" s="78">
        <v>1</v>
      </c>
      <c r="F441" s="68">
        <f>IFERROR(ElcO_PASTI!I751/1000,"")</f>
        <v>0.40438250000000003</v>
      </c>
      <c r="G441" s="68">
        <f>IFERROR(ElcO_PASTI!J751/1000,"")</f>
        <v>0.40438250000000003</v>
      </c>
      <c r="H441" s="68">
        <f>IFERROR(ElcO_PASTI!K751/1000,"")</f>
        <v>0.40438250000000003</v>
      </c>
      <c r="I441" s="68">
        <f>IFERROR(ElcO_PASTI!L751/1000,"")</f>
        <v>0.40438250000000003</v>
      </c>
      <c r="J441" s="68">
        <f>IFERROR(ElcO_PASTI!M751/1000,"")</f>
        <v>0.14216000000000001</v>
      </c>
      <c r="K441" s="68">
        <f>IFERROR(ElcO_PASTI!N751/1000,"")</f>
        <v>1.9E-2</v>
      </c>
      <c r="L441" s="68" t="str">
        <f>IFERROR(ElcO_PASTI!O751/1000,"")</f>
        <v/>
      </c>
      <c r="N441" t="str">
        <f>ElcO_CapBnd!F751</f>
        <v>UK</v>
      </c>
      <c r="O441" t="str">
        <f>ElcO_CapBnd!G751</f>
        <v>CAP_BND</v>
      </c>
      <c r="P441" t="str">
        <f>ElcO_CapBnd!H751</f>
        <v>EEPP_LFO_thermal</v>
      </c>
      <c r="Q441" s="78" t="s">
        <v>176</v>
      </c>
      <c r="R441" s="68">
        <f t="shared" si="44"/>
        <v>1.3068599999999997</v>
      </c>
      <c r="S441" s="68">
        <f t="shared" si="45"/>
        <v>0.72027999999999992</v>
      </c>
      <c r="T441" s="68">
        <f t="shared" si="46"/>
        <v>0.41656000000000004</v>
      </c>
      <c r="W441" s="68">
        <f>IFERROR(ElcO_CapBnd!I751/1000,"")</f>
        <v>1.3068599999999997</v>
      </c>
      <c r="X441" s="68">
        <f>IFERROR(ElcO_CapBnd!J751/1000,"")</f>
        <v>0.72027999999999992</v>
      </c>
      <c r="Y441" s="68">
        <f>IFERROR(ElcO_CapBnd!K751/1000,"")</f>
        <v>0.41656000000000004</v>
      </c>
      <c r="AA441" s="68">
        <f t="shared" si="41"/>
        <v>0.45283000000000051</v>
      </c>
      <c r="AB441" s="68">
        <f t="shared" si="42"/>
        <v>1.0584100000000003</v>
      </c>
      <c r="AC441" s="68">
        <f t="shared" si="43"/>
        <v>1.3621300000000001</v>
      </c>
    </row>
    <row r="442" spans="2:29">
      <c r="B442" t="str">
        <f>ElcO_PASTI!F752</f>
        <v>UK</v>
      </c>
      <c r="C442" t="str">
        <f>ElcO_PASTI!G752</f>
        <v>PASTI</v>
      </c>
      <c r="D442" t="str">
        <f>ElcO_PASTI!H752</f>
        <v>EEPP_HFO_thermal</v>
      </c>
      <c r="E442" s="78">
        <v>1</v>
      </c>
      <c r="F442" s="68">
        <f>IFERROR(ElcO_PASTI!I752/1000,"")</f>
        <v>1.3480750000000001</v>
      </c>
      <c r="G442" s="68">
        <f>IFERROR(ElcO_PASTI!J752/1000,"")</f>
        <v>1.3480750000000001</v>
      </c>
      <c r="H442" s="68">
        <f>IFERROR(ElcO_PASTI!K752/1000,"")</f>
        <v>1.3480750000000001</v>
      </c>
      <c r="I442" s="68">
        <f>IFERROR(ElcO_PASTI!L752/1000,"")</f>
        <v>1.3480750000000001</v>
      </c>
      <c r="J442" s="68" t="str">
        <f>IFERROR(ElcO_PASTI!M752/1000,"")</f>
        <v/>
      </c>
      <c r="K442" s="68" t="str">
        <f>IFERROR(ElcO_PASTI!N752/1000,"")</f>
        <v/>
      </c>
      <c r="L442" s="68" t="str">
        <f>IFERROR(ElcO_PASTI!O752/1000,"")</f>
        <v/>
      </c>
      <c r="N442" t="str">
        <f>ElcO_CapBnd!F752</f>
        <v>UK</v>
      </c>
      <c r="O442" t="str">
        <f>ElcO_CapBnd!G752</f>
        <v>CAP_BND</v>
      </c>
      <c r="P442" t="str">
        <f>ElcO_CapBnd!H752</f>
        <v>EEPP_HFO_thermal</v>
      </c>
      <c r="Q442" s="78" t="s">
        <v>176</v>
      </c>
      <c r="R442" s="68">
        <f t="shared" si="44"/>
        <v>3.4876</v>
      </c>
      <c r="S442" s="68">
        <f t="shared" si="45"/>
        <v>1.2475000000000001</v>
      </c>
      <c r="T442" s="68">
        <f t="shared" si="46"/>
        <v>0.66779999999999995</v>
      </c>
      <c r="W442" s="68">
        <f>IFERROR(ElcO_CapBnd!I752/1000,"")</f>
        <v>3.4876</v>
      </c>
      <c r="X442" s="68">
        <f>IFERROR(ElcO_CapBnd!J752/1000,"")</f>
        <v>1.2475000000000001</v>
      </c>
      <c r="Y442" s="68">
        <f>IFERROR(ElcO_CapBnd!K752/1000,"")</f>
        <v>0.66779999999999995</v>
      </c>
      <c r="AA442" s="68">
        <f t="shared" si="41"/>
        <v>1.9047000000000005</v>
      </c>
      <c r="AB442" s="68">
        <f t="shared" si="42"/>
        <v>4.1448</v>
      </c>
      <c r="AC442" s="68">
        <f t="shared" si="43"/>
        <v>4.7245000000000008</v>
      </c>
    </row>
    <row r="443" spans="2:29">
      <c r="B443" t="str">
        <f>ElcO_PASTI!F753</f>
        <v>UK</v>
      </c>
      <c r="C443" t="str">
        <f>ElcO_PASTI!G753</f>
        <v>PASTI</v>
      </c>
      <c r="D443" t="str">
        <f>ElcO_PASTI!H753</f>
        <v>EEPP_biomass_CCGT</v>
      </c>
      <c r="E443" s="78">
        <v>1</v>
      </c>
      <c r="F443" s="68" t="str">
        <f>IFERROR(ElcO_PASTI!I753/1000,"")</f>
        <v/>
      </c>
      <c r="G443" s="68" t="str">
        <f>IFERROR(ElcO_PASTI!J753/1000,"")</f>
        <v/>
      </c>
      <c r="H443" s="68" t="str">
        <f>IFERROR(ElcO_PASTI!K753/1000,"")</f>
        <v/>
      </c>
      <c r="I443" s="68" t="str">
        <f>IFERROR(ElcO_PASTI!L753/1000,"")</f>
        <v/>
      </c>
      <c r="J443" s="68" t="str">
        <f>IFERROR(ElcO_PASTI!M753/1000,"")</f>
        <v/>
      </c>
      <c r="K443" s="68" t="str">
        <f>IFERROR(ElcO_PASTI!N753/1000,"")</f>
        <v/>
      </c>
      <c r="L443" s="68" t="str">
        <f>IFERROR(ElcO_PASTI!O753/1000,"")</f>
        <v/>
      </c>
      <c r="N443" t="str">
        <f>ElcO_CapBnd!F753</f>
        <v>UK</v>
      </c>
      <c r="O443" t="str">
        <f>ElcO_CapBnd!G753</f>
        <v>CAP_BND</v>
      </c>
      <c r="P443" t="str">
        <f>ElcO_CapBnd!H753</f>
        <v>EEPP_biomass_CCGT</v>
      </c>
      <c r="Q443" s="78" t="s">
        <v>176</v>
      </c>
      <c r="R443" s="68" t="str">
        <f t="shared" si="44"/>
        <v/>
      </c>
      <c r="S443" s="68" t="str">
        <f t="shared" si="45"/>
        <v/>
      </c>
      <c r="T443" s="68" t="str">
        <f t="shared" si="46"/>
        <v/>
      </c>
      <c r="W443" s="68">
        <f>IFERROR(ElcO_CapBnd!I753/1000,"")</f>
        <v>0</v>
      </c>
      <c r="X443" s="68">
        <f>IFERROR(ElcO_CapBnd!J753/1000,"")</f>
        <v>0</v>
      </c>
      <c r="Y443" s="68">
        <f>IFERROR(ElcO_CapBnd!K753/1000,"")</f>
        <v>0</v>
      </c>
      <c r="AA443" s="68">
        <f t="shared" si="41"/>
        <v>0</v>
      </c>
      <c r="AB443" s="68">
        <f t="shared" si="42"/>
        <v>0</v>
      </c>
      <c r="AC443" s="68">
        <f t="shared" si="43"/>
        <v>0</v>
      </c>
    </row>
    <row r="444" spans="2:29">
      <c r="B444" t="str">
        <f>ElcO_PASTI!F754</f>
        <v>UK</v>
      </c>
      <c r="C444" t="str">
        <f>ElcO_PASTI!G754</f>
        <v>PASTI</v>
      </c>
      <c r="D444" t="str">
        <f>ElcO_PASTI!H754</f>
        <v>EEPP_biomass_thermal</v>
      </c>
      <c r="E444" s="78">
        <v>1</v>
      </c>
      <c r="F444" s="68">
        <f>IFERROR(ElcO_PASTI!I754/1000,"")</f>
        <v>8.017500000000001E-2</v>
      </c>
      <c r="G444" s="68">
        <f>IFERROR(ElcO_PASTI!J754/1000,"")</f>
        <v>8.017500000000001E-2</v>
      </c>
      <c r="H444" s="68">
        <f>IFERROR(ElcO_PASTI!K754/1000,"")</f>
        <v>8.017500000000001E-2</v>
      </c>
      <c r="I444" s="68">
        <f>IFERROR(ElcO_PASTI!L754/1000,"")</f>
        <v>8.017500000000001E-2</v>
      </c>
      <c r="J444" s="68">
        <f>IFERROR(ElcO_PASTI!M754/1000,"")</f>
        <v>0.42895</v>
      </c>
      <c r="K444" s="68">
        <f>IFERROR(ElcO_PASTI!N754/1000,"")</f>
        <v>0.98479500000000009</v>
      </c>
      <c r="L444" s="68">
        <f>IFERROR(ElcO_PASTI!O754/1000,"")</f>
        <v>0.11339999999999999</v>
      </c>
      <c r="N444" t="str">
        <f>ElcO_CapBnd!F754</f>
        <v>UK</v>
      </c>
      <c r="O444" t="str">
        <f>ElcO_CapBnd!G754</f>
        <v>CAP_BND</v>
      </c>
      <c r="P444" t="str">
        <f>ElcO_CapBnd!H754</f>
        <v>EEPP_biomass_thermal</v>
      </c>
      <c r="Q444" s="78" t="s">
        <v>176</v>
      </c>
      <c r="R444" s="68" t="str">
        <f t="shared" si="44"/>
        <v/>
      </c>
      <c r="S444" s="68">
        <f t="shared" si="45"/>
        <v>1.653545</v>
      </c>
      <c r="T444" s="68">
        <f t="shared" si="46"/>
        <v>1.7641450000000003</v>
      </c>
      <c r="W444" s="68">
        <f>IFERROR(ElcO_CapBnd!I754/1000,"")</f>
        <v>0.74765000000000004</v>
      </c>
      <c r="X444" s="68">
        <f>IFERROR(ElcO_CapBnd!J754/1000,"")</f>
        <v>1.653545</v>
      </c>
      <c r="Y444" s="68">
        <f>IFERROR(ElcO_CapBnd!K754/1000,"")</f>
        <v>1.7641450000000003</v>
      </c>
      <c r="AA444" s="68">
        <f t="shared" si="41"/>
        <v>2.0000000000000018E-3</v>
      </c>
      <c r="AB444" s="68">
        <f t="shared" si="42"/>
        <v>8.0899999999999972E-2</v>
      </c>
      <c r="AC444" s="68">
        <f t="shared" si="43"/>
        <v>8.3699999999999664E-2</v>
      </c>
    </row>
    <row r="445" spans="2:29">
      <c r="B445" t="str">
        <f>ElcO_PASTI!F757</f>
        <v>UK</v>
      </c>
      <c r="C445" t="str">
        <f>ElcO_PASTI!G757</f>
        <v>PASTI</v>
      </c>
      <c r="D445" t="str">
        <f>ElcO_PASTI!H757</f>
        <v>EEPP_windON</v>
      </c>
      <c r="E445" s="78">
        <v>1</v>
      </c>
      <c r="F445" s="68" t="str">
        <f>IFERROR(ElcO_PASTI!I757/1000,"")</f>
        <v/>
      </c>
      <c r="G445" s="68" t="str">
        <f>IFERROR(ElcO_PASTI!J757/1000,"")</f>
        <v/>
      </c>
      <c r="H445" s="68" t="str">
        <f>IFERROR(ElcO_PASTI!K757/1000,"")</f>
        <v/>
      </c>
      <c r="I445" s="68">
        <f>IFERROR(ElcO_PASTI!L757/1000,"")</f>
        <v>0.40799999999999997</v>
      </c>
      <c r="J445" s="68">
        <f>IFERROR(ElcO_PASTI!M757/1000,"")</f>
        <v>3.7097000000000002</v>
      </c>
      <c r="K445" s="68">
        <f>IFERROR(ElcO_PASTI!N757/1000,"")</f>
        <v>5.1553499999999994</v>
      </c>
      <c r="L445" s="68">
        <f>IFERROR(ElcO_PASTI!O757/1000,"")</f>
        <v>4.7719699999999996</v>
      </c>
      <c r="N445" t="str">
        <f>ElcO_CapBnd!F757</f>
        <v>UK</v>
      </c>
      <c r="O445" t="str">
        <f>ElcO_CapBnd!G757</f>
        <v>CAP_BND</v>
      </c>
      <c r="P445" t="str">
        <f>ElcO_CapBnd!H757</f>
        <v>EEPP_windON</v>
      </c>
      <c r="Q445" s="78" t="s">
        <v>176</v>
      </c>
      <c r="R445" s="68">
        <f t="shared" si="44"/>
        <v>4.0798000000000005</v>
      </c>
      <c r="S445" s="68">
        <f t="shared" si="45"/>
        <v>9.2114999999999974</v>
      </c>
      <c r="T445" s="68">
        <f>IF(AC445&gt;0.01,Y445,"")</f>
        <v>13.830459999999997</v>
      </c>
      <c r="W445" s="68">
        <f>IFERROR(ElcO_CapBnd!I757/1000,"")</f>
        <v>4.0798000000000005</v>
      </c>
      <c r="X445" s="68">
        <f>IFERROR(ElcO_CapBnd!J757/1000,"")</f>
        <v>9.2114999999999974</v>
      </c>
      <c r="Y445" s="68">
        <f>IFERROR(ElcO_CapBnd!K757/1000,"")</f>
        <v>13.830459999999997</v>
      </c>
      <c r="AA445" s="68">
        <f t="shared" si="41"/>
        <v>3.7899999999999601E-2</v>
      </c>
      <c r="AB445" s="68">
        <f t="shared" si="42"/>
        <v>6.1550000000002214E-2</v>
      </c>
      <c r="AC445" s="68">
        <f t="shared" si="43"/>
        <v>0.2145600000000023</v>
      </c>
    </row>
    <row r="446" spans="2:29">
      <c r="B446" t="str">
        <f>ElcO_PASTI!F758</f>
        <v>UK</v>
      </c>
      <c r="C446" t="str">
        <f>ElcO_PASTI!G758</f>
        <v>PASTI</v>
      </c>
      <c r="D446" t="str">
        <f>ElcO_PASTI!H758</f>
        <v>EEPP_windOFF</v>
      </c>
      <c r="E446" s="78">
        <v>1</v>
      </c>
      <c r="F446" s="68" t="str">
        <f>IFERROR(ElcO_PASTI!I758/1000,"")</f>
        <v/>
      </c>
      <c r="G446" s="68" t="str">
        <f>IFERROR(ElcO_PASTI!J758/1000,"")</f>
        <v/>
      </c>
      <c r="H446" s="68" t="str">
        <f>IFERROR(ElcO_PASTI!K758/1000,"")</f>
        <v/>
      </c>
      <c r="I446" s="68">
        <f>IFERROR(ElcO_PASTI!L758/1000,"")</f>
        <v>4.0000000000000001E-3</v>
      </c>
      <c r="J446" s="68">
        <f>IFERROR(ElcO_PASTI!M758/1000,"")</f>
        <v>1.3264</v>
      </c>
      <c r="K446" s="68">
        <f>IFERROR(ElcO_PASTI!N758/1000,"")</f>
        <v>3.7728999999999995</v>
      </c>
      <c r="L446" s="68">
        <f>IFERROR(ElcO_PASTI!O758/1000,"")</f>
        <v>5.41</v>
      </c>
      <c r="N446" t="str">
        <f>ElcO_CapBnd!F758</f>
        <v>UK</v>
      </c>
      <c r="O446" t="str">
        <f>ElcO_CapBnd!G758</f>
        <v>CAP_BND</v>
      </c>
      <c r="P446" t="str">
        <f>ElcO_CapBnd!H758</f>
        <v>EEPP_windOFF</v>
      </c>
      <c r="Q446" s="78" t="s">
        <v>176</v>
      </c>
      <c r="R446" s="68" t="str">
        <f t="shared" si="44"/>
        <v/>
      </c>
      <c r="S446" s="68" t="str">
        <f t="shared" si="45"/>
        <v/>
      </c>
      <c r="T446" s="68">
        <f>IF(AC446&gt;0.01,Y446,"")</f>
        <v>10.500299999999999</v>
      </c>
      <c r="W446" s="68">
        <f>IFERROR(ElcO_CapBnd!I758/1000,"")</f>
        <v>1.3303999999999998</v>
      </c>
      <c r="X446" s="68">
        <f>IFERROR(ElcO_CapBnd!J758/1000,"")</f>
        <v>5.1032999999999999</v>
      </c>
      <c r="Y446" s="68">
        <f>IFERROR(ElcO_CapBnd!K758/1000,"")</f>
        <v>10.500299999999999</v>
      </c>
      <c r="AA446" s="68">
        <f t="shared" si="41"/>
        <v>0</v>
      </c>
      <c r="AB446" s="68">
        <f t="shared" si="42"/>
        <v>0</v>
      </c>
      <c r="AC446" s="68">
        <f t="shared" si="43"/>
        <v>1.2999999999999901E-2</v>
      </c>
    </row>
    <row r="447" spans="2:29">
      <c r="B447" t="str">
        <f>ElcO_PASTI!F759</f>
        <v>UK</v>
      </c>
      <c r="C447" t="str">
        <f>ElcO_PASTI!G759</f>
        <v>PASTI</v>
      </c>
      <c r="D447" t="str">
        <f>ElcO_PASTI!H759</f>
        <v>EEPP_PV</v>
      </c>
      <c r="E447" s="78">
        <v>1</v>
      </c>
      <c r="F447" s="68" t="str">
        <f>IFERROR(ElcO_PASTI!I759/1000,"")</f>
        <v/>
      </c>
      <c r="G447" s="68" t="str">
        <f>IFERROR(ElcO_PASTI!J759/1000,"")</f>
        <v/>
      </c>
      <c r="H447" s="68" t="str">
        <f>IFERROR(ElcO_PASTI!K759/1000,"")</f>
        <v/>
      </c>
      <c r="I447" s="68">
        <f>IFERROR(ElcO_PASTI!L759/1000,"")</f>
        <v>2E-3</v>
      </c>
      <c r="J447" s="68">
        <f>IFERROR(ElcO_PASTI!M759/1000,"")</f>
        <v>9.2999999999999999E-2</v>
      </c>
      <c r="K447" s="68">
        <f>IFERROR(ElcO_PASTI!N759/1000,"")</f>
        <v>9.4400100000000009</v>
      </c>
      <c r="L447" s="68">
        <f>Y447-SUM(I447:K447)</f>
        <v>3.5649899999999981</v>
      </c>
      <c r="N447" t="str">
        <f>ElcO_CapBnd!F759</f>
        <v>UK</v>
      </c>
      <c r="O447" t="str">
        <f>ElcO_CapBnd!G759</f>
        <v>CAP_BND</v>
      </c>
      <c r="P447" t="str">
        <f>ElcO_CapBnd!H759</f>
        <v>EEPP_PV</v>
      </c>
      <c r="Q447" s="78" t="s">
        <v>176</v>
      </c>
      <c r="R447" s="68" t="str">
        <f t="shared" si="44"/>
        <v/>
      </c>
      <c r="S447" s="68" t="str">
        <f t="shared" si="45"/>
        <v/>
      </c>
      <c r="T447" s="68" t="str">
        <f t="shared" si="46"/>
        <v/>
      </c>
      <c r="W447" s="68">
        <f>IFERROR(ElcO_CapBnd!I759/1000,"")</f>
        <v>9.5000000000000015E-2</v>
      </c>
      <c r="X447" s="68">
        <f>IFERROR(ElcO_CapBnd!J759/1000,"")</f>
        <v>9.5350000000000001</v>
      </c>
      <c r="Y447" s="68">
        <f>VLOOKUP(N447,'ENTSO-E Stat Factsheet 2018'!$B$2:$Z$37,22,FALSE)/1000</f>
        <v>13.1</v>
      </c>
      <c r="AA447" s="68">
        <f t="shared" si="41"/>
        <v>0</v>
      </c>
      <c r="AB447" s="68">
        <f t="shared" si="42"/>
        <v>1.000000000139778E-5</v>
      </c>
      <c r="AC447" s="68">
        <f t="shared" si="43"/>
        <v>0</v>
      </c>
    </row>
    <row r="448" spans="2:29">
      <c r="B448" t="str">
        <f>ElcO_PASTI!F760</f>
        <v>UK</v>
      </c>
      <c r="C448" t="str">
        <f>ElcO_PASTI!G760</f>
        <v>PASTI</v>
      </c>
      <c r="D448" t="str">
        <f>ElcO_PASTI!H760</f>
        <v>EEPP_CSP</v>
      </c>
      <c r="E448" s="78">
        <v>1</v>
      </c>
      <c r="F448" s="68" t="str">
        <f>IFERROR(ElcO_PASTI!I760/1000,"")</f>
        <v/>
      </c>
      <c r="G448" s="68" t="str">
        <f>IFERROR(ElcO_PASTI!J760/1000,"")</f>
        <v/>
      </c>
      <c r="H448" s="68" t="str">
        <f>IFERROR(ElcO_PASTI!K760/1000,"")</f>
        <v/>
      </c>
      <c r="I448" s="68" t="str">
        <f>IFERROR(ElcO_PASTI!L760/1000,"")</f>
        <v/>
      </c>
      <c r="J448" s="68" t="str">
        <f>IFERROR(ElcO_PASTI!M760/1000,"")</f>
        <v/>
      </c>
      <c r="K448" s="68" t="str">
        <f>IFERROR(ElcO_PASTI!N760/1000,"")</f>
        <v/>
      </c>
      <c r="L448" s="68" t="str">
        <f>IFERROR(ElcO_PASTI!O760/1000,"")</f>
        <v/>
      </c>
      <c r="N448" t="str">
        <f>ElcO_CapBnd!F760</f>
        <v>UK</v>
      </c>
      <c r="O448" t="str">
        <f>ElcO_CapBnd!G760</f>
        <v>CAP_BND</v>
      </c>
      <c r="P448" t="str">
        <f>ElcO_CapBnd!H760</f>
        <v>EEPP_CSP</v>
      </c>
      <c r="Q448" s="78" t="s">
        <v>176</v>
      </c>
      <c r="R448" s="68" t="str">
        <f t="shared" si="44"/>
        <v/>
      </c>
      <c r="S448" s="68" t="str">
        <f t="shared" si="45"/>
        <v/>
      </c>
      <c r="T448" s="68" t="str">
        <f t="shared" si="46"/>
        <v/>
      </c>
      <c r="W448" s="68">
        <f>IFERROR(ElcO_CapBnd!I760/1000,"")</f>
        <v>0</v>
      </c>
      <c r="X448" s="68">
        <f>IFERROR(ElcO_CapBnd!J760/1000,"")</f>
        <v>0</v>
      </c>
      <c r="Y448" s="68">
        <f>IFERROR(ElcO_CapBnd!K760/1000,"")</f>
        <v>0</v>
      </c>
      <c r="AA448" s="68">
        <f t="shared" si="41"/>
        <v>0</v>
      </c>
      <c r="AB448" s="68">
        <f t="shared" si="42"/>
        <v>0</v>
      </c>
      <c r="AC448" s="68">
        <f t="shared" si="43"/>
        <v>0</v>
      </c>
    </row>
    <row r="449" spans="2:29">
      <c r="B449" t="str">
        <f>ElcO_PASTI!F761</f>
        <v>UK</v>
      </c>
      <c r="C449" t="str">
        <f>ElcO_PASTI!G761</f>
        <v>PASTI</v>
      </c>
      <c r="D449" t="str">
        <f>ElcO_PASTI!H761</f>
        <v>EEPP_geothermal</v>
      </c>
      <c r="E449" s="78">
        <v>1</v>
      </c>
      <c r="F449" s="68" t="str">
        <f>IFERROR(ElcO_PASTI!I761/1000,"")</f>
        <v/>
      </c>
      <c r="G449" s="68" t="str">
        <f>IFERROR(ElcO_PASTI!J761/1000,"")</f>
        <v/>
      </c>
      <c r="H449" s="68" t="str">
        <f>IFERROR(ElcO_PASTI!K761/1000,"")</f>
        <v/>
      </c>
      <c r="I449" s="68" t="str">
        <f>IFERROR(ElcO_PASTI!L761/1000,"")</f>
        <v/>
      </c>
      <c r="J449" s="68" t="str">
        <f>IFERROR(ElcO_PASTI!M761/1000,"")</f>
        <v/>
      </c>
      <c r="K449" s="68" t="str">
        <f>IFERROR(ElcO_PASTI!N761/1000,"")</f>
        <v/>
      </c>
      <c r="L449" s="68" t="str">
        <f>IFERROR(ElcO_PASTI!O761/1000,"")</f>
        <v/>
      </c>
      <c r="N449" t="str">
        <f>ElcO_CapBnd!F761</f>
        <v>UK</v>
      </c>
      <c r="O449" t="str">
        <f>ElcO_CapBnd!G761</f>
        <v>CAP_BND</v>
      </c>
      <c r="P449" t="str">
        <f>ElcO_CapBnd!H761</f>
        <v>EEPP_geothermal</v>
      </c>
      <c r="Q449" s="78" t="s">
        <v>176</v>
      </c>
      <c r="R449" s="68" t="str">
        <f t="shared" si="44"/>
        <v/>
      </c>
      <c r="S449" s="68" t="str">
        <f t="shared" si="45"/>
        <v/>
      </c>
      <c r="T449" s="68" t="str">
        <f t="shared" si="46"/>
        <v/>
      </c>
      <c r="W449" s="68">
        <f>IFERROR(ElcO_CapBnd!I761/1000,"")</f>
        <v>0</v>
      </c>
      <c r="X449" s="68">
        <f>IFERROR(ElcO_CapBnd!J761/1000,"")</f>
        <v>0</v>
      </c>
      <c r="Y449" s="68">
        <f>IFERROR(ElcO_CapBnd!K761/1000,"")</f>
        <v>0</v>
      </c>
      <c r="AA449" s="68">
        <f t="shared" si="41"/>
        <v>0</v>
      </c>
      <c r="AB449" s="68">
        <f t="shared" si="42"/>
        <v>0</v>
      </c>
      <c r="AC449" s="68">
        <f t="shared" si="43"/>
        <v>0</v>
      </c>
    </row>
    <row r="450" spans="2:29">
      <c r="B450" t="str">
        <f>ElcO_PASTI!F762</f>
        <v>UK</v>
      </c>
      <c r="C450" t="str">
        <f>ElcO_PASTI!G762</f>
        <v>PASTI</v>
      </c>
      <c r="D450" t="str">
        <f>ElcO_PASTI!H762</f>
        <v>EEPP_OCE</v>
      </c>
      <c r="E450" s="78">
        <v>1</v>
      </c>
      <c r="F450" s="68" t="str">
        <f>IFERROR(ElcO_PASTI!I762/1000,"")</f>
        <v/>
      </c>
      <c r="G450" s="68" t="str">
        <f>IFERROR(ElcO_PASTI!J762/1000,"")</f>
        <v/>
      </c>
      <c r="H450" s="68" t="str">
        <f>IFERROR(ElcO_PASTI!K762/1000,"")</f>
        <v/>
      </c>
      <c r="I450" s="68">
        <f>IFERROR(ElcO_PASTI!L762/1000,"")</f>
        <v>5.0000000000000001E-4</v>
      </c>
      <c r="J450" s="68">
        <f>IFERROR(ElcO_PASTI!M762/1000,"")</f>
        <v>1.1999999999999999E-3</v>
      </c>
      <c r="K450" s="68">
        <f>IFERROR(ElcO_PASTI!N762/1000,"")</f>
        <v>1.4499999999999999E-3</v>
      </c>
      <c r="L450" s="68" t="str">
        <f>IFERROR(ElcO_PASTI!O762/1000,"")</f>
        <v/>
      </c>
      <c r="N450" t="str">
        <f>ElcO_CapBnd!F762</f>
        <v>UK</v>
      </c>
      <c r="O450" t="str">
        <f>ElcO_CapBnd!G762</f>
        <v>CAP_BND</v>
      </c>
      <c r="P450" t="str">
        <f>ElcO_CapBnd!H762</f>
        <v>EEPP_OCE</v>
      </c>
      <c r="Q450" s="78" t="s">
        <v>176</v>
      </c>
      <c r="R450" s="68" t="str">
        <f t="shared" si="44"/>
        <v/>
      </c>
      <c r="S450" s="68" t="str">
        <f t="shared" si="45"/>
        <v/>
      </c>
      <c r="T450" s="68" t="str">
        <f t="shared" si="46"/>
        <v/>
      </c>
      <c r="W450" s="68">
        <f>IFERROR(ElcO_CapBnd!I762/1000,"")</f>
        <v>1.1999999999999999E-3</v>
      </c>
      <c r="X450" s="68">
        <f>IFERROR(ElcO_CapBnd!J762/1000,"")</f>
        <v>2.65E-3</v>
      </c>
      <c r="Y450" s="68">
        <f>IFERROR(ElcO_CapBnd!K762/1000,"")</f>
        <v>2.65E-3</v>
      </c>
      <c r="AA450" s="68">
        <f t="shared" si="41"/>
        <v>5.0000000000000001E-4</v>
      </c>
      <c r="AB450" s="68">
        <f t="shared" si="42"/>
        <v>5.0000000000000001E-4</v>
      </c>
      <c r="AC450" s="68">
        <f t="shared" si="43"/>
        <v>5.0000000000000001E-4</v>
      </c>
    </row>
    <row r="451" spans="2:29">
      <c r="F451" s="68"/>
      <c r="G451" s="68"/>
      <c r="H451" s="68"/>
      <c r="I451" s="68"/>
      <c r="J451" s="68"/>
      <c r="K451" s="68"/>
      <c r="L451" s="68"/>
      <c r="R451" s="68"/>
      <c r="S451" s="68"/>
      <c r="T451" s="68"/>
      <c r="W451" s="68"/>
      <c r="X451" s="68"/>
      <c r="Y451" s="68"/>
    </row>
    <row r="452" spans="2:29">
      <c r="F452" s="68"/>
      <c r="G452" s="68"/>
      <c r="H452" s="68"/>
      <c r="I452" s="68"/>
      <c r="J452" s="68"/>
      <c r="K452" s="68"/>
      <c r="L452" s="68"/>
      <c r="R452" s="68"/>
      <c r="S452" s="68"/>
      <c r="T452" s="68"/>
      <c r="W452" s="68"/>
      <c r="X452" s="68"/>
      <c r="Y452" s="68"/>
    </row>
    <row r="453" spans="2:29">
      <c r="F453" s="68"/>
      <c r="G453" s="68"/>
      <c r="H453" s="68"/>
      <c r="I453" s="68"/>
      <c r="J453" s="68"/>
      <c r="K453" s="68"/>
      <c r="L453" s="68"/>
      <c r="R453" s="68"/>
      <c r="S453" s="68"/>
      <c r="T453" s="68"/>
      <c r="W453" s="68"/>
      <c r="X453" s="68"/>
      <c r="Y453" s="68"/>
    </row>
    <row r="454" spans="2:29">
      <c r="F454" s="68"/>
      <c r="G454" s="68"/>
      <c r="H454" s="68"/>
      <c r="I454" s="68"/>
      <c r="J454" s="68"/>
      <c r="K454" s="68"/>
      <c r="L454" s="68"/>
      <c r="R454" s="68"/>
      <c r="S454" s="68"/>
      <c r="T454" s="68"/>
      <c r="W454" s="68"/>
      <c r="X454" s="68"/>
      <c r="Y454" s="68"/>
    </row>
    <row r="455" spans="2:29">
      <c r="F455" s="68"/>
      <c r="G455" s="68"/>
      <c r="H455" s="68"/>
      <c r="I455" s="68"/>
      <c r="J455" s="68"/>
      <c r="K455" s="68"/>
      <c r="L455" s="68"/>
      <c r="R455" s="68"/>
      <c r="S455" s="68"/>
      <c r="T455" s="68"/>
      <c r="W455" s="68"/>
      <c r="X455" s="68"/>
      <c r="Y455" s="68"/>
    </row>
    <row r="456" spans="2:29">
      <c r="F456" s="68"/>
      <c r="G456" s="68"/>
      <c r="H456" s="68"/>
      <c r="I456" s="68"/>
      <c r="J456" s="68"/>
      <c r="K456" s="68"/>
      <c r="L456" s="68"/>
      <c r="R456" s="68"/>
      <c r="S456" s="68"/>
      <c r="T456" s="68"/>
      <c r="W456" s="68"/>
      <c r="X456" s="68"/>
      <c r="Y456" s="68"/>
    </row>
    <row r="457" spans="2:29">
      <c r="F457" s="68"/>
      <c r="G457" s="68"/>
      <c r="H457" s="68"/>
      <c r="I457" s="68"/>
      <c r="J457" s="68"/>
      <c r="K457" s="68"/>
      <c r="L457" s="68"/>
      <c r="R457" s="68"/>
      <c r="S457" s="68"/>
      <c r="T457" s="68"/>
      <c r="W457" s="68"/>
      <c r="X457" s="68"/>
      <c r="Y457" s="68"/>
    </row>
    <row r="458" spans="2:29">
      <c r="F458" s="68"/>
      <c r="G458" s="68"/>
      <c r="H458" s="68"/>
      <c r="I458" s="68"/>
      <c r="J458" s="68"/>
      <c r="K458" s="68"/>
      <c r="L458" s="68"/>
      <c r="R458" s="68"/>
      <c r="S458" s="68"/>
      <c r="T458" s="68"/>
      <c r="W458" s="68"/>
      <c r="X458" s="68"/>
      <c r="Y458" s="68"/>
    </row>
    <row r="459" spans="2:29">
      <c r="F459" s="68"/>
      <c r="G459" s="68"/>
      <c r="H459" s="68"/>
      <c r="I459" s="68"/>
      <c r="J459" s="68"/>
      <c r="K459" s="68"/>
      <c r="L459" s="68"/>
      <c r="R459" s="68"/>
      <c r="S459" s="68"/>
      <c r="T459" s="68"/>
      <c r="W459" s="68"/>
      <c r="X459" s="68"/>
      <c r="Y459" s="68"/>
    </row>
    <row r="460" spans="2:29">
      <c r="F460" s="68"/>
      <c r="G460" s="68"/>
      <c r="H460" s="68"/>
      <c r="I460" s="68"/>
      <c r="J460" s="68"/>
      <c r="K460" s="68"/>
      <c r="L460" s="68"/>
      <c r="R460" s="68"/>
      <c r="S460" s="68"/>
      <c r="T460" s="68"/>
      <c r="W460" s="68"/>
      <c r="X460" s="68"/>
      <c r="Y460" s="68"/>
    </row>
    <row r="461" spans="2:29">
      <c r="F461" s="68"/>
      <c r="G461" s="68"/>
      <c r="H461" s="68"/>
      <c r="I461" s="68"/>
      <c r="J461" s="68"/>
      <c r="K461" s="68"/>
      <c r="L461" s="68"/>
      <c r="R461" s="68"/>
      <c r="S461" s="68"/>
      <c r="T461" s="68"/>
      <c r="W461" s="68"/>
      <c r="X461" s="68"/>
      <c r="Y461" s="68"/>
    </row>
    <row r="462" spans="2:29">
      <c r="F462" s="68"/>
      <c r="G462" s="68"/>
      <c r="H462" s="68"/>
      <c r="I462" s="68"/>
      <c r="J462" s="68"/>
      <c r="K462" s="68"/>
      <c r="L462" s="68"/>
      <c r="R462" s="68"/>
      <c r="S462" s="68"/>
      <c r="T462" s="68"/>
      <c r="W462" s="68"/>
      <c r="X462" s="68"/>
      <c r="Y462" s="68"/>
    </row>
    <row r="463" spans="2:29">
      <c r="F463" s="68"/>
      <c r="G463" s="68"/>
      <c r="H463" s="68"/>
      <c r="I463" s="68"/>
      <c r="J463" s="68"/>
      <c r="K463" s="68"/>
      <c r="L463" s="68"/>
      <c r="R463" s="68"/>
      <c r="S463" s="68"/>
      <c r="T463" s="68"/>
      <c r="W463" s="68"/>
      <c r="X463" s="68"/>
      <c r="Y463" s="68"/>
    </row>
    <row r="464" spans="2:29">
      <c r="F464" s="68"/>
      <c r="G464" s="68"/>
      <c r="H464" s="68"/>
      <c r="I464" s="68"/>
      <c r="J464" s="68"/>
      <c r="K464" s="68"/>
      <c r="L464" s="68"/>
      <c r="R464" s="68"/>
      <c r="S464" s="68"/>
      <c r="T464" s="68"/>
      <c r="W464" s="68"/>
      <c r="X464" s="68"/>
      <c r="Y464" s="68"/>
    </row>
    <row r="465" spans="6:25">
      <c r="F465" s="68"/>
      <c r="G465" s="68"/>
      <c r="H465" s="68"/>
      <c r="I465" s="68"/>
      <c r="J465" s="68"/>
      <c r="K465" s="68"/>
      <c r="L465" s="68"/>
      <c r="R465" s="68"/>
      <c r="S465" s="68"/>
      <c r="T465" s="68"/>
      <c r="W465" s="68"/>
      <c r="X465" s="68"/>
      <c r="Y465" s="68"/>
    </row>
    <row r="466" spans="6:25">
      <c r="F466" s="68"/>
      <c r="G466" s="68"/>
      <c r="H466" s="68"/>
      <c r="I466" s="68"/>
      <c r="J466" s="68"/>
      <c r="K466" s="68"/>
      <c r="L466" s="68"/>
      <c r="R466" s="68"/>
      <c r="S466" s="68"/>
      <c r="T466" s="68"/>
      <c r="W466" s="68"/>
      <c r="X466" s="68"/>
      <c r="Y466" s="68"/>
    </row>
    <row r="467" spans="6:25">
      <c r="F467" s="68"/>
      <c r="G467" s="68"/>
      <c r="H467" s="68"/>
      <c r="I467" s="68"/>
      <c r="J467" s="68"/>
      <c r="K467" s="68"/>
      <c r="L467" s="68"/>
      <c r="R467" s="68"/>
      <c r="S467" s="68"/>
      <c r="T467" s="68"/>
      <c r="W467" s="68"/>
      <c r="X467" s="68"/>
      <c r="Y467" s="68"/>
    </row>
    <row r="468" spans="6:25">
      <c r="F468" s="68"/>
      <c r="G468" s="68"/>
      <c r="H468" s="68"/>
      <c r="I468" s="68"/>
      <c r="J468" s="68"/>
      <c r="K468" s="68"/>
      <c r="L468" s="68"/>
      <c r="R468" s="68"/>
      <c r="S468" s="68"/>
      <c r="T468" s="68"/>
      <c r="W468" s="68"/>
      <c r="X468" s="68"/>
      <c r="Y468" s="68"/>
    </row>
    <row r="469" spans="6:25">
      <c r="F469" s="68"/>
      <c r="G469" s="68"/>
      <c r="H469" s="68"/>
      <c r="I469" s="68"/>
      <c r="J469" s="68"/>
      <c r="K469" s="68"/>
      <c r="L469" s="68"/>
      <c r="R469" s="68"/>
      <c r="S469" s="68"/>
      <c r="T469" s="68"/>
      <c r="W469" s="68"/>
      <c r="X469" s="68"/>
      <c r="Y469" s="68"/>
    </row>
    <row r="470" spans="6:25">
      <c r="F470" s="68"/>
      <c r="G470" s="68"/>
      <c r="H470" s="68"/>
      <c r="I470" s="68"/>
      <c r="J470" s="68"/>
      <c r="K470" s="68"/>
      <c r="L470" s="68"/>
      <c r="R470" s="68"/>
      <c r="S470" s="68"/>
      <c r="T470" s="68"/>
      <c r="W470" s="68"/>
      <c r="X470" s="68"/>
      <c r="Y470" s="68"/>
    </row>
    <row r="471" spans="6:25">
      <c r="F471" s="68"/>
      <c r="G471" s="68"/>
      <c r="H471" s="68"/>
      <c r="I471" s="68"/>
      <c r="J471" s="68"/>
      <c r="K471" s="68"/>
      <c r="L471" s="68"/>
      <c r="R471" s="68"/>
      <c r="S471" s="68"/>
      <c r="T471" s="68"/>
      <c r="W471" s="68"/>
      <c r="X471" s="68"/>
      <c r="Y471" s="68"/>
    </row>
    <row r="472" spans="6:25">
      <c r="F472" s="68"/>
      <c r="G472" s="68"/>
      <c r="H472" s="68"/>
      <c r="I472" s="68"/>
      <c r="J472" s="68"/>
      <c r="K472" s="68"/>
      <c r="L472" s="68"/>
      <c r="R472" s="68"/>
      <c r="S472" s="68"/>
      <c r="T472" s="68"/>
      <c r="W472" s="68"/>
      <c r="X472" s="68"/>
      <c r="Y472" s="68"/>
    </row>
    <row r="473" spans="6:25">
      <c r="F473" s="68"/>
      <c r="G473" s="68"/>
      <c r="H473" s="68"/>
      <c r="I473" s="68"/>
      <c r="J473" s="68"/>
      <c r="K473" s="68"/>
      <c r="L473" s="68"/>
      <c r="R473" s="68"/>
      <c r="S473" s="68"/>
      <c r="T473" s="68"/>
      <c r="W473" s="68"/>
      <c r="X473" s="68"/>
      <c r="Y473" s="68"/>
    </row>
    <row r="474" spans="6:25">
      <c r="F474" s="68"/>
      <c r="G474" s="68"/>
      <c r="H474" s="68"/>
      <c r="I474" s="68"/>
      <c r="J474" s="68"/>
      <c r="K474" s="68"/>
      <c r="L474" s="68"/>
      <c r="R474" s="68"/>
      <c r="S474" s="68"/>
      <c r="T474" s="68"/>
      <c r="W474" s="68"/>
      <c r="X474" s="68"/>
      <c r="Y474" s="68"/>
    </row>
    <row r="475" spans="6:25">
      <c r="F475" s="68"/>
      <c r="G475" s="68"/>
      <c r="H475" s="68"/>
      <c r="I475" s="68"/>
      <c r="J475" s="68"/>
      <c r="K475" s="68"/>
      <c r="L475" s="68"/>
      <c r="R475" s="68"/>
      <c r="S475" s="68"/>
      <c r="T475" s="68"/>
      <c r="W475" s="68"/>
      <c r="X475" s="68"/>
      <c r="Y475" s="68"/>
    </row>
    <row r="476" spans="6:25">
      <c r="F476" s="68"/>
      <c r="G476" s="68"/>
      <c r="H476" s="68"/>
      <c r="I476" s="68"/>
      <c r="J476" s="68"/>
      <c r="K476" s="68"/>
      <c r="L476" s="68"/>
      <c r="R476" s="68"/>
      <c r="S476" s="68"/>
      <c r="T476" s="68"/>
      <c r="W476" s="68"/>
      <c r="X476" s="68"/>
      <c r="Y476" s="68"/>
    </row>
    <row r="477" spans="6:25">
      <c r="F477" s="68"/>
      <c r="G477" s="68"/>
      <c r="H477" s="68"/>
      <c r="I477" s="68"/>
      <c r="J477" s="68"/>
      <c r="K477" s="68"/>
      <c r="L477" s="68"/>
      <c r="R477" s="68"/>
      <c r="S477" s="68"/>
      <c r="T477" s="68"/>
      <c r="W477" s="68"/>
      <c r="X477" s="68"/>
      <c r="Y477" s="68"/>
    </row>
    <row r="478" spans="6:25">
      <c r="F478" s="68"/>
      <c r="G478" s="68"/>
      <c r="H478" s="68"/>
      <c r="I478" s="68"/>
      <c r="J478" s="68"/>
      <c r="K478" s="68"/>
      <c r="L478" s="68"/>
      <c r="R478" s="68"/>
      <c r="S478" s="68"/>
      <c r="T478" s="68"/>
      <c r="W478" s="68"/>
      <c r="X478" s="68"/>
      <c r="Y478" s="68"/>
    </row>
    <row r="479" spans="6:25">
      <c r="F479" s="68"/>
      <c r="G479" s="68"/>
      <c r="H479" s="68"/>
      <c r="I479" s="68"/>
      <c r="J479" s="68"/>
      <c r="K479" s="68"/>
      <c r="L479" s="68"/>
      <c r="R479" s="68"/>
      <c r="S479" s="68"/>
      <c r="T479" s="68"/>
      <c r="W479" s="68"/>
      <c r="X479" s="68"/>
      <c r="Y479" s="68"/>
    </row>
    <row r="480" spans="6:25">
      <c r="F480" s="68"/>
      <c r="G480" s="68"/>
      <c r="H480" s="68"/>
      <c r="I480" s="68"/>
      <c r="J480" s="68"/>
      <c r="K480" s="68"/>
      <c r="L480" s="68"/>
      <c r="R480" s="68"/>
      <c r="S480" s="68"/>
      <c r="T480" s="68"/>
      <c r="W480" s="68"/>
      <c r="X480" s="68"/>
      <c r="Y480" s="68"/>
    </row>
    <row r="481" spans="6:25">
      <c r="F481" s="68"/>
      <c r="G481" s="68"/>
      <c r="H481" s="68"/>
      <c r="I481" s="68"/>
      <c r="J481" s="68"/>
      <c r="K481" s="68"/>
      <c r="L481" s="68"/>
      <c r="R481" s="68"/>
      <c r="S481" s="68"/>
      <c r="T481" s="68"/>
      <c r="W481" s="68"/>
      <c r="X481" s="68"/>
      <c r="Y481" s="68"/>
    </row>
    <row r="482" spans="6:25">
      <c r="F482" s="68"/>
      <c r="G482" s="68"/>
      <c r="H482" s="68"/>
      <c r="I482" s="68"/>
      <c r="J482" s="68"/>
      <c r="K482" s="68"/>
      <c r="L482" s="68"/>
      <c r="R482" s="68"/>
      <c r="S482" s="68"/>
      <c r="T482" s="68"/>
      <c r="W482" s="68"/>
      <c r="X482" s="68"/>
      <c r="Y482" s="68"/>
    </row>
    <row r="483" spans="6:25">
      <c r="F483" s="68"/>
      <c r="G483" s="68"/>
      <c r="H483" s="68"/>
      <c r="I483" s="68"/>
      <c r="J483" s="68"/>
      <c r="K483" s="68"/>
      <c r="L483" s="68"/>
      <c r="R483" s="68"/>
      <c r="S483" s="68"/>
      <c r="T483" s="68"/>
      <c r="W483" s="68"/>
      <c r="X483" s="68"/>
      <c r="Y483" s="68"/>
    </row>
    <row r="484" spans="6:25">
      <c r="F484" s="68"/>
      <c r="G484" s="68"/>
      <c r="H484" s="68"/>
      <c r="I484" s="68"/>
      <c r="J484" s="68"/>
      <c r="K484" s="68"/>
      <c r="L484" s="68"/>
      <c r="R484" s="68"/>
      <c r="S484" s="68"/>
      <c r="T484" s="68"/>
      <c r="W484" s="68"/>
      <c r="X484" s="68"/>
      <c r="Y484" s="68"/>
    </row>
    <row r="485" spans="6:25">
      <c r="F485" s="68"/>
      <c r="G485" s="68"/>
      <c r="H485" s="68"/>
      <c r="I485" s="68"/>
      <c r="J485" s="68"/>
      <c r="K485" s="68"/>
      <c r="L485" s="68"/>
      <c r="R485" s="68"/>
      <c r="S485" s="68"/>
      <c r="T485" s="68"/>
      <c r="W485" s="68"/>
      <c r="X485" s="68"/>
      <c r="Y485" s="68"/>
    </row>
    <row r="486" spans="6:25">
      <c r="F486" s="68"/>
      <c r="G486" s="68"/>
      <c r="H486" s="68"/>
      <c r="I486" s="68"/>
      <c r="J486" s="68"/>
      <c r="K486" s="68"/>
      <c r="L486" s="68"/>
      <c r="R486" s="68"/>
      <c r="S486" s="68"/>
      <c r="T486" s="68"/>
      <c r="W486" s="68"/>
      <c r="X486" s="68"/>
      <c r="Y486" s="68"/>
    </row>
    <row r="487" spans="6:25">
      <c r="F487" s="68"/>
      <c r="G487" s="68"/>
      <c r="H487" s="68"/>
      <c r="I487" s="68"/>
      <c r="J487" s="68"/>
      <c r="K487" s="68"/>
      <c r="L487" s="68"/>
      <c r="R487" s="68"/>
      <c r="S487" s="68"/>
      <c r="T487" s="68"/>
      <c r="W487" s="68"/>
      <c r="X487" s="68"/>
      <c r="Y487" s="68"/>
    </row>
    <row r="488" spans="6:25">
      <c r="F488" s="68"/>
      <c r="G488" s="68"/>
      <c r="H488" s="68"/>
      <c r="I488" s="68"/>
      <c r="J488" s="68"/>
      <c r="K488" s="68"/>
      <c r="L488" s="68"/>
      <c r="R488" s="68"/>
      <c r="S488" s="68"/>
      <c r="T488" s="68"/>
      <c r="W488" s="68"/>
      <c r="X488" s="68"/>
      <c r="Y488" s="68"/>
    </row>
    <row r="489" spans="6:25">
      <c r="F489" s="68"/>
      <c r="G489" s="68"/>
      <c r="H489" s="68"/>
      <c r="I489" s="68"/>
      <c r="J489" s="68"/>
      <c r="K489" s="68"/>
      <c r="L489" s="68"/>
      <c r="R489" s="68"/>
      <c r="S489" s="68"/>
      <c r="T489" s="68"/>
      <c r="W489" s="68"/>
      <c r="X489" s="68"/>
      <c r="Y489" s="68"/>
    </row>
    <row r="490" spans="6:25">
      <c r="F490" s="68"/>
      <c r="G490" s="68"/>
      <c r="H490" s="68"/>
      <c r="I490" s="68"/>
      <c r="J490" s="68"/>
      <c r="K490" s="68"/>
      <c r="L490" s="68"/>
      <c r="R490" s="68"/>
      <c r="S490" s="68"/>
      <c r="T490" s="68"/>
      <c r="W490" s="68"/>
      <c r="X490" s="68"/>
      <c r="Y490" s="68"/>
    </row>
    <row r="491" spans="6:25">
      <c r="F491" s="68"/>
      <c r="G491" s="68"/>
      <c r="H491" s="68"/>
      <c r="I491" s="68"/>
      <c r="J491" s="68"/>
      <c r="K491" s="68"/>
      <c r="L491" s="68"/>
      <c r="R491" s="68"/>
      <c r="S491" s="68"/>
      <c r="T491" s="68"/>
      <c r="W491" s="68"/>
      <c r="X491" s="68"/>
      <c r="Y491" s="68"/>
    </row>
    <row r="492" spans="6:25">
      <c r="F492" s="68"/>
      <c r="G492" s="68"/>
      <c r="H492" s="68"/>
      <c r="I492" s="68"/>
      <c r="J492" s="68"/>
      <c r="K492" s="68"/>
      <c r="L492" s="68"/>
      <c r="R492" s="68"/>
      <c r="S492" s="68"/>
      <c r="T492" s="68"/>
      <c r="W492" s="68"/>
      <c r="X492" s="68"/>
      <c r="Y492" s="68"/>
    </row>
    <row r="493" spans="6:25">
      <c r="F493" s="68"/>
      <c r="G493" s="68"/>
      <c r="H493" s="68"/>
      <c r="I493" s="68"/>
      <c r="J493" s="68"/>
      <c r="K493" s="68"/>
      <c r="L493" s="68"/>
      <c r="R493" s="68"/>
      <c r="S493" s="68"/>
      <c r="T493" s="68"/>
      <c r="W493" s="68"/>
      <c r="X493" s="68"/>
      <c r="Y493" s="68"/>
    </row>
    <row r="494" spans="6:25">
      <c r="F494" s="68"/>
      <c r="G494" s="68"/>
      <c r="H494" s="68"/>
      <c r="I494" s="68"/>
      <c r="J494" s="68"/>
      <c r="K494" s="68"/>
      <c r="L494" s="68"/>
      <c r="R494" s="68"/>
      <c r="S494" s="68"/>
      <c r="T494" s="68"/>
      <c r="W494" s="68"/>
      <c r="X494" s="68"/>
      <c r="Y494" s="68"/>
    </row>
    <row r="495" spans="6:25">
      <c r="F495" s="68"/>
      <c r="G495" s="68"/>
      <c r="H495" s="68"/>
      <c r="I495" s="68"/>
      <c r="J495" s="68"/>
      <c r="K495" s="68"/>
      <c r="L495" s="68"/>
      <c r="R495" s="68"/>
      <c r="S495" s="68"/>
      <c r="T495" s="68"/>
      <c r="W495" s="68"/>
      <c r="X495" s="68"/>
      <c r="Y495" s="68"/>
    </row>
    <row r="496" spans="6:25">
      <c r="F496" s="68"/>
      <c r="G496" s="68"/>
      <c r="H496" s="68"/>
      <c r="I496" s="68"/>
      <c r="J496" s="68"/>
      <c r="K496" s="68"/>
      <c r="L496" s="68"/>
      <c r="R496" s="68"/>
      <c r="S496" s="68"/>
      <c r="T496" s="68"/>
      <c r="W496" s="68"/>
      <c r="X496" s="68"/>
      <c r="Y496" s="68"/>
    </row>
    <row r="497" spans="6:25">
      <c r="F497" s="68"/>
      <c r="G497" s="68"/>
      <c r="H497" s="68"/>
      <c r="I497" s="68"/>
      <c r="J497" s="68"/>
      <c r="K497" s="68"/>
      <c r="L497" s="68"/>
      <c r="R497" s="68"/>
      <c r="S497" s="68"/>
      <c r="T497" s="68"/>
      <c r="W497" s="68"/>
      <c r="X497" s="68"/>
      <c r="Y497" s="68"/>
    </row>
    <row r="498" spans="6:25">
      <c r="F498" s="68"/>
      <c r="G498" s="68"/>
      <c r="H498" s="68"/>
      <c r="I498" s="68"/>
      <c r="J498" s="68"/>
      <c r="K498" s="68"/>
      <c r="L498" s="68"/>
      <c r="R498" s="68"/>
      <c r="S498" s="68"/>
      <c r="T498" s="68"/>
      <c r="W498" s="68"/>
      <c r="X498" s="68"/>
      <c r="Y498" s="68"/>
    </row>
    <row r="499" spans="6:25">
      <c r="F499" s="68"/>
      <c r="G499" s="68"/>
      <c r="H499" s="68"/>
      <c r="I499" s="68"/>
      <c r="J499" s="68"/>
      <c r="K499" s="68"/>
      <c r="L499" s="68"/>
      <c r="R499" s="68"/>
      <c r="S499" s="68"/>
      <c r="T499" s="68"/>
      <c r="W499" s="68"/>
      <c r="X499" s="68"/>
      <c r="Y499" s="68"/>
    </row>
    <row r="500" spans="6:25">
      <c r="F500" s="68"/>
      <c r="G500" s="68"/>
      <c r="H500" s="68"/>
      <c r="I500" s="68"/>
      <c r="J500" s="68"/>
      <c r="K500" s="68"/>
      <c r="L500" s="68"/>
      <c r="R500" s="68"/>
      <c r="S500" s="68"/>
      <c r="T500" s="68"/>
      <c r="W500" s="68"/>
      <c r="X500" s="68"/>
      <c r="Y500" s="68"/>
    </row>
    <row r="501" spans="6:25">
      <c r="F501" s="68"/>
      <c r="G501" s="68"/>
      <c r="H501" s="68"/>
      <c r="I501" s="68"/>
      <c r="J501" s="68"/>
      <c r="K501" s="68"/>
      <c r="L501" s="68"/>
      <c r="R501" s="68"/>
      <c r="S501" s="68"/>
      <c r="T501" s="68"/>
      <c r="W501" s="68"/>
      <c r="X501" s="68"/>
      <c r="Y501" s="68"/>
    </row>
    <row r="502" spans="6:25">
      <c r="F502" s="68"/>
      <c r="G502" s="68"/>
      <c r="H502" s="68"/>
      <c r="I502" s="68"/>
      <c r="J502" s="68"/>
      <c r="K502" s="68"/>
      <c r="L502" s="68"/>
      <c r="R502" s="68"/>
      <c r="S502" s="68"/>
      <c r="T502" s="68"/>
      <c r="W502" s="68"/>
      <c r="X502" s="68"/>
      <c r="Y502" s="68"/>
    </row>
    <row r="503" spans="6:25">
      <c r="F503" s="68"/>
      <c r="G503" s="68"/>
      <c r="H503" s="68"/>
      <c r="I503" s="68"/>
      <c r="J503" s="68"/>
      <c r="K503" s="68"/>
      <c r="L503" s="68"/>
      <c r="R503" s="68"/>
      <c r="S503" s="68"/>
      <c r="T503" s="68"/>
      <c r="W503" s="68"/>
      <c r="X503" s="68"/>
      <c r="Y503" s="68"/>
    </row>
    <row r="504" spans="6:25">
      <c r="F504" s="68"/>
      <c r="G504" s="68"/>
      <c r="H504" s="68"/>
      <c r="I504" s="68"/>
      <c r="J504" s="68"/>
      <c r="K504" s="68"/>
      <c r="L504" s="68"/>
      <c r="R504" s="68"/>
      <c r="S504" s="68"/>
      <c r="T504" s="68"/>
      <c r="W504" s="68"/>
      <c r="X504" s="68"/>
      <c r="Y504" s="68"/>
    </row>
    <row r="505" spans="6:25">
      <c r="F505" s="68"/>
      <c r="G505" s="68"/>
      <c r="H505" s="68"/>
      <c r="I505" s="68"/>
      <c r="J505" s="68"/>
      <c r="K505" s="68"/>
      <c r="L505" s="68"/>
      <c r="R505" s="68"/>
      <c r="S505" s="68"/>
      <c r="T505" s="68"/>
      <c r="W505" s="68"/>
      <c r="X505" s="68"/>
      <c r="Y505" s="68"/>
    </row>
    <row r="506" spans="6:25">
      <c r="F506" s="68"/>
      <c r="G506" s="68"/>
      <c r="H506" s="68"/>
      <c r="I506" s="68"/>
      <c r="J506" s="68"/>
      <c r="K506" s="68"/>
      <c r="L506" s="68"/>
      <c r="R506" s="68"/>
      <c r="S506" s="68"/>
      <c r="T506" s="68"/>
      <c r="W506" s="68"/>
      <c r="X506" s="68"/>
      <c r="Y506" s="6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K53"/>
  <sheetViews>
    <sheetView topLeftCell="A13" zoomScale="85" zoomScaleNormal="85" workbookViewId="0">
      <selection activeCell="I31" sqref="I31"/>
    </sheetView>
  </sheetViews>
  <sheetFormatPr defaultRowHeight="15"/>
  <cols>
    <col min="5" max="5" width="13.7109375" bestFit="1" customWidth="1"/>
  </cols>
  <sheetData>
    <row r="2" spans="2:35">
      <c r="B2" s="76" t="s">
        <v>190</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row>
    <row r="3" spans="2:35">
      <c r="B3" s="76" t="s">
        <v>89</v>
      </c>
      <c r="C3" s="76" t="s">
        <v>175</v>
      </c>
      <c r="D3" s="76" t="s">
        <v>195</v>
      </c>
      <c r="E3" s="76" t="s">
        <v>57</v>
      </c>
      <c r="F3" s="76" t="s">
        <v>179</v>
      </c>
      <c r="G3" s="76" t="s">
        <v>182</v>
      </c>
      <c r="H3" s="76" t="s">
        <v>85</v>
      </c>
      <c r="I3" s="76" t="s">
        <v>102</v>
      </c>
      <c r="J3" s="76" t="s">
        <v>103</v>
      </c>
      <c r="K3" s="76" t="s">
        <v>104</v>
      </c>
      <c r="L3" s="76" t="s">
        <v>105</v>
      </c>
      <c r="M3" s="76" t="s">
        <v>106</v>
      </c>
      <c r="N3" s="76" t="s">
        <v>107</v>
      </c>
      <c r="O3" s="76" t="s">
        <v>108</v>
      </c>
      <c r="P3" s="76" t="s">
        <v>109</v>
      </c>
      <c r="Q3" s="76" t="s">
        <v>110</v>
      </c>
      <c r="R3" s="76" t="s">
        <v>111</v>
      </c>
      <c r="S3" s="76" t="s">
        <v>112</v>
      </c>
      <c r="T3" s="76" t="s">
        <v>113</v>
      </c>
      <c r="U3" s="76" t="s">
        <v>114</v>
      </c>
      <c r="V3" s="76" t="s">
        <v>115</v>
      </c>
      <c r="W3" s="76" t="s">
        <v>116</v>
      </c>
      <c r="X3" s="76" t="s">
        <v>117</v>
      </c>
      <c r="Y3" s="76" t="s">
        <v>118</v>
      </c>
      <c r="Z3" s="76" t="s">
        <v>119</v>
      </c>
      <c r="AA3" s="76" t="s">
        <v>120</v>
      </c>
      <c r="AB3" s="76" t="s">
        <v>121</v>
      </c>
      <c r="AC3" s="76" t="s">
        <v>122</v>
      </c>
      <c r="AD3" s="76" t="s">
        <v>123</v>
      </c>
      <c r="AE3" s="76" t="s">
        <v>124</v>
      </c>
      <c r="AF3" s="76" t="s">
        <v>125</v>
      </c>
      <c r="AG3" s="76" t="s">
        <v>126</v>
      </c>
      <c r="AH3" s="76" t="s">
        <v>127</v>
      </c>
      <c r="AI3" s="76" t="s">
        <v>128</v>
      </c>
    </row>
    <row r="4" spans="2:35">
      <c r="B4" s="76" t="s">
        <v>196</v>
      </c>
      <c r="C4" s="76" t="s">
        <v>176</v>
      </c>
      <c r="D4" s="76" t="s">
        <v>197</v>
      </c>
      <c r="E4" s="76" t="s">
        <v>199</v>
      </c>
      <c r="F4" s="76">
        <v>2010</v>
      </c>
      <c r="G4" s="76"/>
      <c r="H4" s="77">
        <v>0.21837203480496109</v>
      </c>
      <c r="I4" s="77">
        <v>0.27470716684414059</v>
      </c>
      <c r="J4" s="77">
        <v>0.1185407392152802</v>
      </c>
      <c r="K4" s="77" t="s">
        <v>171</v>
      </c>
      <c r="L4" s="77">
        <v>0.47904500063022559</v>
      </c>
      <c r="M4" s="77">
        <v>0.24814716806519843</v>
      </c>
      <c r="N4" s="77">
        <v>0.3685560604523011</v>
      </c>
      <c r="O4" s="77" t="s">
        <v>171</v>
      </c>
      <c r="P4" s="77" t="s">
        <v>171</v>
      </c>
      <c r="Q4" s="77">
        <v>0.62453657724152734</v>
      </c>
      <c r="R4" s="77">
        <v>0.44581409638870895</v>
      </c>
      <c r="S4" s="77">
        <v>0.1693394812466868</v>
      </c>
      <c r="T4" s="77" t="s">
        <v>171</v>
      </c>
      <c r="U4" s="77">
        <v>0.29253877588431682</v>
      </c>
      <c r="V4" s="77" t="s">
        <v>171</v>
      </c>
      <c r="W4" s="77">
        <v>0.35049450492667228</v>
      </c>
      <c r="X4" s="77" t="s">
        <v>171</v>
      </c>
      <c r="Y4" s="77" t="s">
        <v>171</v>
      </c>
      <c r="Z4" s="77">
        <v>4.4269264827800518E-2</v>
      </c>
      <c r="AA4" s="77" t="s">
        <v>171</v>
      </c>
      <c r="AB4" s="77">
        <v>0.79760430533142612</v>
      </c>
      <c r="AC4" s="77">
        <v>0.76381926684911261</v>
      </c>
      <c r="AD4" s="77" t="s">
        <v>171</v>
      </c>
      <c r="AE4" s="77">
        <v>5.6852508076538626E-2</v>
      </c>
      <c r="AF4" s="77">
        <v>0.67913887515628302</v>
      </c>
      <c r="AG4" s="77">
        <v>0.45640443490498689</v>
      </c>
      <c r="AH4" s="77">
        <v>0.19788726307356502</v>
      </c>
      <c r="AI4" s="77">
        <v>0.58600229222965827</v>
      </c>
    </row>
    <row r="5" spans="2:35">
      <c r="B5" s="76" t="s">
        <v>196</v>
      </c>
      <c r="C5" s="76" t="s">
        <v>176</v>
      </c>
      <c r="D5" s="76" t="s">
        <v>198</v>
      </c>
      <c r="E5" s="76" t="s">
        <v>199</v>
      </c>
      <c r="F5" s="76">
        <v>2010</v>
      </c>
      <c r="G5" s="76"/>
      <c r="H5" s="77" t="s">
        <v>171</v>
      </c>
      <c r="I5" s="77" t="s">
        <v>171</v>
      </c>
      <c r="J5" s="77">
        <v>0.39239796253880432</v>
      </c>
      <c r="K5" s="77" t="s">
        <v>171</v>
      </c>
      <c r="L5" s="77">
        <v>0.90537531170378893</v>
      </c>
      <c r="M5" s="77">
        <v>0.51258160973710276</v>
      </c>
      <c r="N5" s="77" t="s">
        <v>171</v>
      </c>
      <c r="O5" s="77">
        <v>0.23482811535101847</v>
      </c>
      <c r="P5" s="77">
        <v>0.71914446536517462</v>
      </c>
      <c r="Q5" s="77" t="s">
        <v>171</v>
      </c>
      <c r="R5" s="77">
        <v>0.48821746870724347</v>
      </c>
      <c r="S5" s="77" t="s">
        <v>171</v>
      </c>
      <c r="T5" s="77">
        <v>0.4439529962079285</v>
      </c>
      <c r="U5" s="77">
        <v>9.5812359604816634E-3</v>
      </c>
      <c r="V5" s="77">
        <v>0.43864253883348864</v>
      </c>
      <c r="W5" s="77" t="s">
        <v>171</v>
      </c>
      <c r="X5" s="77" t="s">
        <v>171</v>
      </c>
      <c r="Y5" s="77" t="s">
        <v>171</v>
      </c>
      <c r="Z5" s="77" t="s">
        <v>171</v>
      </c>
      <c r="AA5" s="77" t="s">
        <v>171</v>
      </c>
      <c r="AB5" s="77" t="s">
        <v>171</v>
      </c>
      <c r="AC5" s="77">
        <v>0.35073281638120318</v>
      </c>
      <c r="AD5" s="77" t="s">
        <v>171</v>
      </c>
      <c r="AE5" s="77">
        <v>0.30914538013693871</v>
      </c>
      <c r="AF5" s="77">
        <v>0.6367105086083793</v>
      </c>
      <c r="AG5" s="77">
        <v>0.71578857872817436</v>
      </c>
      <c r="AH5" s="77">
        <v>0.50926704155793023</v>
      </c>
      <c r="AI5" s="77" t="s">
        <v>171</v>
      </c>
    </row>
    <row r="6" spans="2:35">
      <c r="B6" s="76" t="s">
        <v>196</v>
      </c>
      <c r="C6" s="76" t="s">
        <v>176</v>
      </c>
      <c r="D6" s="76" t="s">
        <v>200</v>
      </c>
      <c r="E6" s="76" t="s">
        <v>199</v>
      </c>
      <c r="F6" s="76">
        <v>2010</v>
      </c>
      <c r="G6" s="76"/>
      <c r="H6" s="77">
        <v>0.30131091062809573</v>
      </c>
      <c r="I6" s="77">
        <v>0.63495819413143217</v>
      </c>
      <c r="J6" s="77">
        <v>0.49304466199148472</v>
      </c>
      <c r="K6" s="77">
        <v>0.33841749427351253</v>
      </c>
      <c r="L6" s="77">
        <v>0.60670280304771296</v>
      </c>
      <c r="M6" s="77">
        <v>0.60328267563360172</v>
      </c>
      <c r="N6" s="77">
        <v>0.3762592397606474</v>
      </c>
      <c r="O6" s="77">
        <v>0.18529545450031273</v>
      </c>
      <c r="P6" s="77">
        <v>0.10216393115497593</v>
      </c>
      <c r="Q6" s="77">
        <v>0.53552500113412316</v>
      </c>
      <c r="R6" s="77">
        <v>0.58897518410737515</v>
      </c>
      <c r="S6" s="77">
        <v>0.50929669627671015</v>
      </c>
      <c r="T6" s="77">
        <v>0.43356830607341101</v>
      </c>
      <c r="U6" s="77">
        <v>0.33969589885884183</v>
      </c>
      <c r="V6" s="77">
        <v>9.1464546253025233E-2</v>
      </c>
      <c r="W6" s="77">
        <v>0.66579690904914091</v>
      </c>
      <c r="X6" s="77">
        <v>0.46050573299111658</v>
      </c>
      <c r="Y6" s="77">
        <v>0.51468623346853315</v>
      </c>
      <c r="Z6" s="77">
        <v>0.37612713347445575</v>
      </c>
      <c r="AA6" s="77" t="s">
        <v>171</v>
      </c>
      <c r="AB6" s="77">
        <v>0.60793525602280196</v>
      </c>
      <c r="AC6" s="77">
        <v>0.52350744019439965</v>
      </c>
      <c r="AD6" s="77">
        <v>0.20342630106103682</v>
      </c>
      <c r="AE6" s="77">
        <v>0.26975773882629789</v>
      </c>
      <c r="AF6" s="77">
        <v>0.32623497891907538</v>
      </c>
      <c r="AG6" s="77">
        <v>0.30565262638473523</v>
      </c>
      <c r="AH6" s="77">
        <v>0.22362828509423302</v>
      </c>
      <c r="AI6" s="77">
        <v>0.2126973809088912</v>
      </c>
    </row>
    <row r="7" spans="2:35">
      <c r="B7" s="76" t="s">
        <v>196</v>
      </c>
      <c r="C7" s="76" t="s">
        <v>176</v>
      </c>
      <c r="D7" s="76" t="s">
        <v>201</v>
      </c>
      <c r="E7" s="76" t="s">
        <v>199</v>
      </c>
      <c r="F7" s="76">
        <v>2010</v>
      </c>
      <c r="G7" s="76"/>
      <c r="H7" s="77">
        <v>6.3934537511493739E-3</v>
      </c>
      <c r="I7" s="77">
        <v>3.9883429717285458E-2</v>
      </c>
      <c r="J7" s="77" t="s">
        <v>171</v>
      </c>
      <c r="K7" s="77" t="s">
        <v>171</v>
      </c>
      <c r="L7" s="77">
        <v>0.10091268818681536</v>
      </c>
      <c r="M7" s="77">
        <v>0.2095459833591134</v>
      </c>
      <c r="N7" s="77">
        <v>0.25016421685100509</v>
      </c>
      <c r="O7" s="77" t="s">
        <v>171</v>
      </c>
      <c r="P7" s="77">
        <v>2.9691210504971869E-2</v>
      </c>
      <c r="Q7" s="77">
        <v>0.23536819043795751</v>
      </c>
      <c r="R7" s="77">
        <v>1.6036974565285963E-2</v>
      </c>
      <c r="S7" s="77">
        <v>6.2432652691250959E-3</v>
      </c>
      <c r="T7" s="77" t="s">
        <v>171</v>
      </c>
      <c r="U7" s="77">
        <v>4.2881168298942215E-2</v>
      </c>
      <c r="V7" s="77" t="s">
        <v>171</v>
      </c>
      <c r="W7" s="77">
        <v>9.8041669785617944E-2</v>
      </c>
      <c r="X7" s="77" t="s">
        <v>171</v>
      </c>
      <c r="Y7" s="77" t="s">
        <v>171</v>
      </c>
      <c r="Z7" s="77" t="s">
        <v>171</v>
      </c>
      <c r="AA7" s="77" t="s">
        <v>171</v>
      </c>
      <c r="AB7" s="77">
        <v>4.4459754295996787E-2</v>
      </c>
      <c r="AC7" s="77">
        <v>8.0886698690636305E-2</v>
      </c>
      <c r="AD7" s="77">
        <v>7.9743231140046535E-4</v>
      </c>
      <c r="AE7" s="77" t="s">
        <v>171</v>
      </c>
      <c r="AF7" s="77">
        <v>0.2566021929504923</v>
      </c>
      <c r="AG7" s="77">
        <v>0.19808415829632678</v>
      </c>
      <c r="AH7" s="77">
        <v>4.0987657235131092E-2</v>
      </c>
      <c r="AI7" s="77">
        <v>4.0985324977745978E-2</v>
      </c>
    </row>
    <row r="8" spans="2:35">
      <c r="B8" s="76" t="s">
        <v>196</v>
      </c>
      <c r="C8" s="76" t="s">
        <v>176</v>
      </c>
      <c r="D8" s="76" t="s">
        <v>202</v>
      </c>
      <c r="E8" s="76" t="s">
        <v>199</v>
      </c>
      <c r="F8" s="76">
        <v>2010</v>
      </c>
      <c r="G8" s="76"/>
      <c r="H8" s="77">
        <v>0.37355229483399294</v>
      </c>
      <c r="I8" s="77">
        <v>0.43135419393783364</v>
      </c>
      <c r="J8" s="77">
        <v>0.25953839778512861</v>
      </c>
      <c r="K8" s="77" t="s">
        <v>171</v>
      </c>
      <c r="L8" s="77">
        <v>0.20488247402847543</v>
      </c>
      <c r="M8" s="77">
        <v>0.18504583391799617</v>
      </c>
      <c r="N8" s="77">
        <v>0.12103969765212207</v>
      </c>
      <c r="O8" s="77">
        <v>6.9497895507983576E-2</v>
      </c>
      <c r="P8" s="77">
        <v>1.2475785051707019E-2</v>
      </c>
      <c r="Q8" s="77">
        <v>0.55645018367602006</v>
      </c>
      <c r="R8" s="77">
        <v>0.25733612282977136</v>
      </c>
      <c r="S8" s="77">
        <v>0.47322669852708638</v>
      </c>
      <c r="T8" s="77">
        <v>0.21878177645632552</v>
      </c>
      <c r="U8" s="77">
        <v>5.1357696632677594E-3</v>
      </c>
      <c r="V8" s="77" t="s">
        <v>171</v>
      </c>
      <c r="W8" s="77">
        <v>0.43220787698176577</v>
      </c>
      <c r="X8" s="77">
        <v>0.24414640131475318</v>
      </c>
      <c r="Y8" s="77" t="s">
        <v>171</v>
      </c>
      <c r="Z8" s="77">
        <v>6.6819722319229044E-2</v>
      </c>
      <c r="AA8" s="77" t="s">
        <v>171</v>
      </c>
      <c r="AB8" s="77">
        <v>0.48946669331156029</v>
      </c>
      <c r="AC8" s="77">
        <v>0.27992919499899033</v>
      </c>
      <c r="AD8" s="77">
        <v>0.66522556711698</v>
      </c>
      <c r="AE8" s="77">
        <v>6.6497303612383152E-2</v>
      </c>
      <c r="AF8" s="77">
        <v>0.31296074823915948</v>
      </c>
      <c r="AG8" s="77">
        <v>7.0810052461235005E-3</v>
      </c>
      <c r="AH8" s="77">
        <v>0.45868613217481341</v>
      </c>
      <c r="AI8" s="77">
        <v>0.29898845492644943</v>
      </c>
    </row>
    <row r="9" spans="2:35">
      <c r="B9" s="76" t="s">
        <v>196</v>
      </c>
      <c r="C9" s="76" t="s">
        <v>176</v>
      </c>
      <c r="D9" s="76" t="s">
        <v>203</v>
      </c>
      <c r="E9" s="76" t="s">
        <v>199</v>
      </c>
      <c r="F9" s="76">
        <v>2010</v>
      </c>
      <c r="G9" s="76"/>
      <c r="H9" s="77">
        <v>0.81507828038768704</v>
      </c>
      <c r="I9" s="77">
        <v>0.40333650541367555</v>
      </c>
      <c r="J9" s="77">
        <v>3.3856984070198035E-2</v>
      </c>
      <c r="K9" s="77" t="s">
        <v>171</v>
      </c>
      <c r="L9" s="77">
        <v>0.76499999999999979</v>
      </c>
      <c r="M9" s="77">
        <v>0.61417552310549706</v>
      </c>
      <c r="N9" s="77">
        <v>0.85499999999999987</v>
      </c>
      <c r="O9" s="77">
        <v>0.70248083564835406</v>
      </c>
      <c r="P9" s="77">
        <v>0.2441699562984406</v>
      </c>
      <c r="Q9" s="77">
        <v>0.50492835291789562</v>
      </c>
      <c r="R9" s="77">
        <v>0.56962405729730603</v>
      </c>
      <c r="S9" s="77">
        <v>0.40003882235496163</v>
      </c>
      <c r="T9" s="77">
        <v>4.8637047216951557E-2</v>
      </c>
      <c r="U9" s="77">
        <v>0.70353378813375567</v>
      </c>
      <c r="V9" s="77">
        <v>0.48114374686947237</v>
      </c>
      <c r="W9" s="77">
        <v>0.60327778782525399</v>
      </c>
      <c r="X9" s="77">
        <v>0.45178665779564076</v>
      </c>
      <c r="Y9" s="77" t="s">
        <v>171</v>
      </c>
      <c r="Z9" s="77">
        <v>0.41469457655266351</v>
      </c>
      <c r="AA9" s="77" t="s">
        <v>171</v>
      </c>
      <c r="AB9" s="77">
        <v>0.57003456680351172</v>
      </c>
      <c r="AC9" s="77">
        <v>0.8226</v>
      </c>
      <c r="AD9" s="77">
        <v>0.3566776698737128</v>
      </c>
      <c r="AE9" s="77">
        <v>0.77302773807706859</v>
      </c>
      <c r="AF9" s="77">
        <v>0.42967867289653966</v>
      </c>
      <c r="AG9" s="77">
        <v>0.81450000000000011</v>
      </c>
      <c r="AH9" s="77">
        <v>0.20633383021157553</v>
      </c>
      <c r="AI9" s="77">
        <v>0.18583775694556029</v>
      </c>
    </row>
    <row r="10" spans="2:35">
      <c r="B10" s="76" t="s">
        <v>196</v>
      </c>
      <c r="C10" s="76" t="s">
        <v>176</v>
      </c>
      <c r="D10" s="76" t="s">
        <v>197</v>
      </c>
      <c r="E10" s="76" t="s">
        <v>204</v>
      </c>
      <c r="F10" s="76">
        <v>2010</v>
      </c>
      <c r="G10" s="76"/>
      <c r="H10" s="77">
        <v>0.44552115999401865</v>
      </c>
      <c r="I10" s="77">
        <v>0.41017220245305691</v>
      </c>
      <c r="J10" s="77">
        <v>0.51352236043278365</v>
      </c>
      <c r="K10" s="77" t="s">
        <v>171</v>
      </c>
      <c r="L10" s="77" t="s">
        <v>171</v>
      </c>
      <c r="M10" s="77">
        <v>0.59642225540138349</v>
      </c>
      <c r="N10" s="77" t="s">
        <v>171</v>
      </c>
      <c r="O10" s="77" t="s">
        <v>171</v>
      </c>
      <c r="P10" s="77" t="s">
        <v>171</v>
      </c>
      <c r="Q10" s="77">
        <v>0.2626700208790731</v>
      </c>
      <c r="R10" s="77">
        <v>0.56711347769917109</v>
      </c>
      <c r="S10" s="77">
        <v>0.27281163609904341</v>
      </c>
      <c r="T10" s="77">
        <v>0.7243739058291947</v>
      </c>
      <c r="U10" s="77">
        <v>0.57638742930854059</v>
      </c>
      <c r="V10" s="77">
        <v>0.4809574354451685</v>
      </c>
      <c r="W10" s="77">
        <v>0.53744388956391786</v>
      </c>
      <c r="X10" s="77" t="s">
        <v>171</v>
      </c>
      <c r="Y10" s="77" t="s">
        <v>171</v>
      </c>
      <c r="Z10" s="77" t="s">
        <v>171</v>
      </c>
      <c r="AA10" s="77" t="s">
        <v>171</v>
      </c>
      <c r="AB10" s="77">
        <v>0.61077417853699534</v>
      </c>
      <c r="AC10" s="77">
        <v>4.0541464146167772E-2</v>
      </c>
      <c r="AD10" s="77">
        <v>0.39221694677812596</v>
      </c>
      <c r="AE10" s="77" t="s">
        <v>171</v>
      </c>
      <c r="AF10" s="77" t="s">
        <v>171</v>
      </c>
      <c r="AG10" s="77" t="s">
        <v>171</v>
      </c>
      <c r="AH10" s="77" t="s">
        <v>171</v>
      </c>
      <c r="AI10" s="77">
        <v>0.42166879808128194</v>
      </c>
    </row>
    <row r="11" spans="2:35">
      <c r="B11" s="76" t="s">
        <v>196</v>
      </c>
      <c r="C11" s="76" t="s">
        <v>176</v>
      </c>
      <c r="D11" s="76" t="s">
        <v>198</v>
      </c>
      <c r="E11" s="76" t="s">
        <v>204</v>
      </c>
      <c r="F11" s="76">
        <v>2010</v>
      </c>
      <c r="G11" s="76"/>
      <c r="H11" s="77" t="s">
        <v>171</v>
      </c>
      <c r="I11" s="77" t="s">
        <v>171</v>
      </c>
      <c r="J11" s="77">
        <v>0.6025974179402005</v>
      </c>
      <c r="K11" s="77" t="s">
        <v>171</v>
      </c>
      <c r="L11" s="77">
        <v>0.29627529797293306</v>
      </c>
      <c r="M11" s="77">
        <v>0.69962320479650564</v>
      </c>
      <c r="N11" s="77" t="s">
        <v>171</v>
      </c>
      <c r="O11" s="77">
        <v>0.53814940130128441</v>
      </c>
      <c r="P11" s="77">
        <v>0.68636349030232258</v>
      </c>
      <c r="Q11" s="77" t="s">
        <v>171</v>
      </c>
      <c r="R11" s="77">
        <v>0.56070147807377002</v>
      </c>
      <c r="S11" s="77" t="s">
        <v>171</v>
      </c>
      <c r="T11" s="77" t="s">
        <v>171</v>
      </c>
      <c r="U11" s="77">
        <v>0.58741849649195765</v>
      </c>
      <c r="V11" s="77">
        <v>0.66146515047132182</v>
      </c>
      <c r="W11" s="77" t="s">
        <v>171</v>
      </c>
      <c r="X11" s="77" t="s">
        <v>171</v>
      </c>
      <c r="Y11" s="77" t="s">
        <v>171</v>
      </c>
      <c r="Z11" s="77" t="s">
        <v>171</v>
      </c>
      <c r="AA11" s="77" t="s">
        <v>171</v>
      </c>
      <c r="AB11" s="77" t="s">
        <v>171</v>
      </c>
      <c r="AC11" s="77">
        <v>0.66502745842061806</v>
      </c>
      <c r="AD11" s="77" t="s">
        <v>171</v>
      </c>
      <c r="AE11" s="77">
        <v>0.37170999647193226</v>
      </c>
      <c r="AF11" s="77" t="s">
        <v>171</v>
      </c>
      <c r="AG11" s="77">
        <v>0.50624930036334437</v>
      </c>
      <c r="AH11" s="77" t="s">
        <v>171</v>
      </c>
      <c r="AI11" s="77" t="s">
        <v>171</v>
      </c>
    </row>
    <row r="12" spans="2:35">
      <c r="B12" s="76" t="s">
        <v>196</v>
      </c>
      <c r="C12" s="76" t="s">
        <v>176</v>
      </c>
      <c r="D12" s="76" t="s">
        <v>200</v>
      </c>
      <c r="E12" s="76" t="s">
        <v>204</v>
      </c>
      <c r="F12" s="76">
        <v>2010</v>
      </c>
      <c r="G12" s="76"/>
      <c r="H12" s="77">
        <v>0.46914524464443741</v>
      </c>
      <c r="I12" s="77">
        <v>0.49593319649565615</v>
      </c>
      <c r="J12" s="77">
        <v>5.1354081929752549E-2</v>
      </c>
      <c r="K12" s="77" t="s">
        <v>171</v>
      </c>
      <c r="L12" s="77">
        <v>7.4158379377830735E-2</v>
      </c>
      <c r="M12" s="77">
        <v>0.30187130736801926</v>
      </c>
      <c r="N12" s="77">
        <v>5.0010508708731017E-4</v>
      </c>
      <c r="O12" s="77" t="s">
        <v>171</v>
      </c>
      <c r="P12" s="77">
        <v>0.47059784239976205</v>
      </c>
      <c r="Q12" s="77">
        <v>0.27632284666200707</v>
      </c>
      <c r="R12" s="77">
        <v>7.9258514762276813E-2</v>
      </c>
      <c r="S12" s="77">
        <v>0.26903350042104079</v>
      </c>
      <c r="T12" s="77">
        <v>5.8694086026588342E-2</v>
      </c>
      <c r="U12" s="77">
        <v>0.21716294080852844</v>
      </c>
      <c r="V12" s="77">
        <v>0.79498521692212654</v>
      </c>
      <c r="W12" s="77">
        <v>0.20108206348480168</v>
      </c>
      <c r="X12" s="77" t="s">
        <v>171</v>
      </c>
      <c r="Y12" s="77">
        <v>0.7420893102442806</v>
      </c>
      <c r="Z12" s="77" t="s">
        <v>171</v>
      </c>
      <c r="AA12" s="77" t="s">
        <v>171</v>
      </c>
      <c r="AB12" s="77">
        <v>0.35746782067108246</v>
      </c>
      <c r="AC12" s="77" t="s">
        <v>171</v>
      </c>
      <c r="AD12" s="77">
        <v>0.53328613039789319</v>
      </c>
      <c r="AE12" s="77">
        <v>0.22508712804435768</v>
      </c>
      <c r="AF12" s="77" t="s">
        <v>171</v>
      </c>
      <c r="AG12" s="77">
        <v>1.2689457669056041E-2</v>
      </c>
      <c r="AH12" s="77">
        <v>0.10138134395978027</v>
      </c>
      <c r="AI12" s="77">
        <v>0.66130443725800137</v>
      </c>
    </row>
    <row r="13" spans="2:35">
      <c r="B13" s="76" t="s">
        <v>196</v>
      </c>
      <c r="C13" s="76" t="s">
        <v>176</v>
      </c>
      <c r="D13" s="76" t="s">
        <v>201</v>
      </c>
      <c r="E13" s="76" t="s">
        <v>204</v>
      </c>
      <c r="F13" s="76">
        <v>2010</v>
      </c>
      <c r="G13" s="76"/>
      <c r="H13" s="77">
        <v>8.2182134335034122E-3</v>
      </c>
      <c r="I13" s="77">
        <v>1.3978330027719824E-2</v>
      </c>
      <c r="J13" s="77">
        <v>0.25933599046872241</v>
      </c>
      <c r="K13" s="77">
        <v>0.18995943094891188</v>
      </c>
      <c r="L13" s="77" t="s">
        <v>171</v>
      </c>
      <c r="M13" s="77">
        <v>3.5090728066567961E-2</v>
      </c>
      <c r="N13" s="77">
        <v>3.6294548252367623E-2</v>
      </c>
      <c r="O13" s="77" t="s">
        <v>171</v>
      </c>
      <c r="P13" s="77">
        <v>0.13197832600739892</v>
      </c>
      <c r="Q13" s="77">
        <v>0.2171861011561434</v>
      </c>
      <c r="R13" s="77">
        <v>4.6203918074050852E-3</v>
      </c>
      <c r="S13" s="77">
        <v>3.6731078667797928E-2</v>
      </c>
      <c r="T13" s="77">
        <v>9.2364615204875034E-3</v>
      </c>
      <c r="U13" s="77">
        <v>4.533794252720498E-2</v>
      </c>
      <c r="V13" s="77">
        <v>6.5834325069435817E-2</v>
      </c>
      <c r="W13" s="77">
        <v>5.1795376077669542E-2</v>
      </c>
      <c r="X13" s="77" t="s">
        <v>171</v>
      </c>
      <c r="Y13" s="77" t="s">
        <v>171</v>
      </c>
      <c r="Z13" s="77" t="s">
        <v>171</v>
      </c>
      <c r="AA13" s="77">
        <v>0.16570150817033205</v>
      </c>
      <c r="AB13" s="77" t="s">
        <v>171</v>
      </c>
      <c r="AC13" s="77">
        <v>7.8583957845545088E-2</v>
      </c>
      <c r="AD13" s="77">
        <v>5.2472831229689723E-2</v>
      </c>
      <c r="AE13" s="77">
        <v>5.2898725666662538E-2</v>
      </c>
      <c r="AF13" s="77">
        <v>4.8164349988036367E-3</v>
      </c>
      <c r="AG13" s="77">
        <v>4.8236284885380294E-2</v>
      </c>
      <c r="AH13" s="77">
        <v>6.4778585076835177E-2</v>
      </c>
      <c r="AI13" s="77">
        <v>1.9609943799212517E-2</v>
      </c>
    </row>
    <row r="14" spans="2:35">
      <c r="B14" s="76" t="s">
        <v>196</v>
      </c>
      <c r="C14" s="76" t="s">
        <v>176</v>
      </c>
      <c r="D14" s="76" t="s">
        <v>202</v>
      </c>
      <c r="E14" s="76" t="s">
        <v>204</v>
      </c>
      <c r="F14" s="76">
        <v>2010</v>
      </c>
      <c r="G14" s="76"/>
      <c r="H14" s="77">
        <v>0.15990295803465726</v>
      </c>
      <c r="I14" s="77">
        <v>0.44557444114562561</v>
      </c>
      <c r="J14" s="77">
        <v>6.1517674499190884E-2</v>
      </c>
      <c r="K14" s="77">
        <v>0.51458416247957417</v>
      </c>
      <c r="L14" s="77">
        <v>6.2382747760740813E-2</v>
      </c>
      <c r="M14" s="77">
        <v>0.17932806894357237</v>
      </c>
      <c r="N14" s="77">
        <v>5.8777529025868705E-2</v>
      </c>
      <c r="O14" s="77">
        <v>0.13993161475296453</v>
      </c>
      <c r="P14" s="77">
        <v>0.33797220555016738</v>
      </c>
      <c r="Q14" s="77">
        <v>0.53488067362565361</v>
      </c>
      <c r="R14" s="77">
        <v>0.2715442429485671</v>
      </c>
      <c r="S14" s="77">
        <v>6.0342261213205031E-2</v>
      </c>
      <c r="T14" s="77">
        <v>1.4433627985262225E-2</v>
      </c>
      <c r="U14" s="77">
        <v>0.60099279381272497</v>
      </c>
      <c r="V14" s="77">
        <v>5.7719453307079747E-2</v>
      </c>
      <c r="W14" s="77">
        <v>0.10299339513224247</v>
      </c>
      <c r="X14" s="77" t="s">
        <v>171</v>
      </c>
      <c r="Y14" s="77" t="s">
        <v>171</v>
      </c>
      <c r="Z14" s="77" t="s">
        <v>171</v>
      </c>
      <c r="AA14" s="77">
        <v>0.54700260411389834</v>
      </c>
      <c r="AB14" s="77" t="s">
        <v>171</v>
      </c>
      <c r="AC14" s="77">
        <v>6.1625407436340811E-2</v>
      </c>
      <c r="AD14" s="77">
        <v>7.9359832436229502E-2</v>
      </c>
      <c r="AE14" s="77">
        <v>1.7189442821619848E-2</v>
      </c>
      <c r="AF14" s="77">
        <v>9.9500910460511831E-3</v>
      </c>
      <c r="AG14" s="77" t="s">
        <v>171</v>
      </c>
      <c r="AH14" s="77" t="s">
        <v>171</v>
      </c>
      <c r="AI14" s="77">
        <v>6.7301803837936616E-2</v>
      </c>
    </row>
    <row r="15" spans="2:35">
      <c r="B15" s="76" t="s">
        <v>196</v>
      </c>
      <c r="C15" s="76" t="s">
        <v>176</v>
      </c>
      <c r="D15" s="76" t="s">
        <v>203</v>
      </c>
      <c r="E15" s="76" t="s">
        <v>204</v>
      </c>
      <c r="F15" s="76">
        <v>2010</v>
      </c>
      <c r="G15" s="76"/>
      <c r="H15" s="77">
        <v>0.64850707953720588</v>
      </c>
      <c r="I15" s="77">
        <v>0.78359871739655451</v>
      </c>
      <c r="J15" s="77" t="s">
        <v>171</v>
      </c>
      <c r="K15" s="77" t="s">
        <v>171</v>
      </c>
      <c r="L15" s="77">
        <v>0.80999999999999994</v>
      </c>
      <c r="M15" s="77">
        <v>0.85499999999999865</v>
      </c>
      <c r="N15" s="77" t="s">
        <v>171</v>
      </c>
      <c r="O15" s="77">
        <v>0.76500000000000001</v>
      </c>
      <c r="P15" s="77" t="s">
        <v>171</v>
      </c>
      <c r="Q15" s="77">
        <v>0.60839294608298122</v>
      </c>
      <c r="R15" s="77">
        <v>0.8999999999999998</v>
      </c>
      <c r="S15" s="77">
        <v>0.60313462059357892</v>
      </c>
      <c r="T15" s="77" t="s">
        <v>171</v>
      </c>
      <c r="U15" s="77">
        <v>0.90000000000000013</v>
      </c>
      <c r="V15" s="77">
        <v>0.49963473947128811</v>
      </c>
      <c r="W15" s="77">
        <v>0.81000000000000016</v>
      </c>
      <c r="X15" s="77" t="s">
        <v>171</v>
      </c>
      <c r="Y15" s="77">
        <v>0.65966242121199481</v>
      </c>
      <c r="Z15" s="77" t="s">
        <v>171</v>
      </c>
      <c r="AA15" s="77" t="s">
        <v>171</v>
      </c>
      <c r="AB15" s="77">
        <v>0.83359466081566935</v>
      </c>
      <c r="AC15" s="77" t="s">
        <v>171</v>
      </c>
      <c r="AD15" s="77">
        <v>0.59626542323523979</v>
      </c>
      <c r="AE15" s="77" t="s">
        <v>171</v>
      </c>
      <c r="AF15" s="77" t="s">
        <v>171</v>
      </c>
      <c r="AG15" s="77" t="s">
        <v>171</v>
      </c>
      <c r="AH15" s="77" t="s">
        <v>171</v>
      </c>
      <c r="AI15" s="77">
        <v>0.81899999999999995</v>
      </c>
    </row>
    <row r="17" spans="2:37">
      <c r="B17" s="76" t="s">
        <v>190</v>
      </c>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row>
    <row r="18" spans="2:37">
      <c r="B18" s="76" t="s">
        <v>89</v>
      </c>
      <c r="C18" s="76" t="s">
        <v>175</v>
      </c>
      <c r="D18" s="76" t="s">
        <v>195</v>
      </c>
      <c r="E18" s="76" t="s">
        <v>180</v>
      </c>
      <c r="F18" s="76" t="s">
        <v>205</v>
      </c>
      <c r="G18" s="76" t="s">
        <v>179</v>
      </c>
      <c r="H18" s="76" t="s">
        <v>182</v>
      </c>
      <c r="I18" s="76" t="s">
        <v>85</v>
      </c>
      <c r="J18" s="76" t="s">
        <v>102</v>
      </c>
      <c r="K18" s="76" t="s">
        <v>103</v>
      </c>
      <c r="L18" s="76" t="s">
        <v>104</v>
      </c>
      <c r="M18" s="76" t="s">
        <v>105</v>
      </c>
      <c r="N18" s="76" t="s">
        <v>106</v>
      </c>
      <c r="O18" s="76" t="s">
        <v>107</v>
      </c>
      <c r="P18" s="76" t="s">
        <v>108</v>
      </c>
      <c r="Q18" s="76" t="s">
        <v>109</v>
      </c>
      <c r="R18" s="76" t="s">
        <v>110</v>
      </c>
      <c r="S18" s="76" t="s">
        <v>111</v>
      </c>
      <c r="T18" s="76" t="s">
        <v>112</v>
      </c>
      <c r="U18" s="76" t="s">
        <v>113</v>
      </c>
      <c r="V18" s="76" t="s">
        <v>114</v>
      </c>
      <c r="W18" s="76" t="s">
        <v>115</v>
      </c>
      <c r="X18" s="76" t="s">
        <v>116</v>
      </c>
      <c r="Y18" s="76" t="s">
        <v>117</v>
      </c>
      <c r="Z18" s="76" t="s">
        <v>118</v>
      </c>
      <c r="AA18" s="76" t="s">
        <v>119</v>
      </c>
      <c r="AB18" s="76" t="s">
        <v>120</v>
      </c>
      <c r="AC18" s="76" t="s">
        <v>121</v>
      </c>
      <c r="AD18" s="76" t="s">
        <v>122</v>
      </c>
      <c r="AE18" s="76" t="s">
        <v>123</v>
      </c>
      <c r="AF18" s="76" t="s">
        <v>124</v>
      </c>
      <c r="AG18" s="76" t="s">
        <v>125</v>
      </c>
      <c r="AH18" s="76" t="s">
        <v>126</v>
      </c>
      <c r="AI18" s="76" t="s">
        <v>127</v>
      </c>
      <c r="AJ18" s="76" t="s">
        <v>128</v>
      </c>
    </row>
    <row r="19" spans="2:37">
      <c r="B19" s="76" t="s">
        <v>196</v>
      </c>
      <c r="C19" s="76" t="s">
        <v>185</v>
      </c>
      <c r="D19" s="76" t="s">
        <v>206</v>
      </c>
      <c r="E19" s="76" t="s">
        <v>207</v>
      </c>
      <c r="F19" s="76" t="s">
        <v>208</v>
      </c>
      <c r="G19" s="76"/>
      <c r="H19" s="76"/>
      <c r="I19" s="77">
        <v>0.53110236824876089</v>
      </c>
      <c r="J19" s="77">
        <v>0.31011504193066275</v>
      </c>
      <c r="K19" s="77">
        <v>0.28362303289802621</v>
      </c>
      <c r="L19" s="77" t="s">
        <v>171</v>
      </c>
      <c r="M19" s="77">
        <v>0.30334890940353609</v>
      </c>
      <c r="N19" s="77">
        <v>0.54428304756100698</v>
      </c>
      <c r="O19" s="77">
        <v>0.26772338654221239</v>
      </c>
      <c r="P19" s="77">
        <v>0.43932803844238955</v>
      </c>
      <c r="Q19" s="77">
        <v>0.33712726553353062</v>
      </c>
      <c r="R19" s="77">
        <v>0.3638353090288412</v>
      </c>
      <c r="S19" s="77">
        <v>0.46215352146023736</v>
      </c>
      <c r="T19" s="77">
        <v>0.3880078609603525</v>
      </c>
      <c r="U19" s="77">
        <v>0.4938937038170263</v>
      </c>
      <c r="V19" s="77">
        <v>0.40497482477698665</v>
      </c>
      <c r="W19" s="77">
        <v>0.28768279642256045</v>
      </c>
      <c r="X19" s="77">
        <v>0.41354516736062397</v>
      </c>
      <c r="Y19" s="77">
        <v>0.5313167389907606</v>
      </c>
      <c r="Z19" s="77">
        <v>0.35525086881078832</v>
      </c>
      <c r="AA19" s="77">
        <v>0.25492015753044212</v>
      </c>
      <c r="AB19" s="77" t="s">
        <v>171</v>
      </c>
      <c r="AC19" s="77">
        <v>0.32255327081613605</v>
      </c>
      <c r="AD19" s="77">
        <v>0.59544996271465078</v>
      </c>
      <c r="AE19" s="77">
        <v>0.45071757819499825</v>
      </c>
      <c r="AF19" s="77">
        <v>0.35560779710364832</v>
      </c>
      <c r="AG19" s="77">
        <v>0.45838969614227731</v>
      </c>
      <c r="AH19" s="77">
        <v>0.48013682175563227</v>
      </c>
      <c r="AI19" s="77">
        <v>0.37423853858742984</v>
      </c>
      <c r="AJ19" s="77">
        <v>0.24704932002320537</v>
      </c>
    </row>
    <row r="20" spans="2:37">
      <c r="B20" s="76" t="s">
        <v>196</v>
      </c>
      <c r="C20" s="76" t="s">
        <v>185</v>
      </c>
      <c r="D20" s="76" t="s">
        <v>209</v>
      </c>
      <c r="E20" s="76" t="s">
        <v>55</v>
      </c>
      <c r="F20" s="76" t="s">
        <v>208</v>
      </c>
      <c r="G20" s="76"/>
      <c r="H20" s="76"/>
      <c r="I20" s="75" t="s">
        <v>171</v>
      </c>
      <c r="J20" s="75">
        <v>0.88616431445900112</v>
      </c>
      <c r="K20" s="75">
        <v>0.87021577809782191</v>
      </c>
      <c r="L20" s="75" t="s">
        <v>171</v>
      </c>
      <c r="M20" s="75">
        <v>0.77019760531308512</v>
      </c>
      <c r="N20" s="75">
        <v>0.74615490901725079</v>
      </c>
      <c r="O20" s="75" t="s">
        <v>171</v>
      </c>
      <c r="P20" s="75" t="s">
        <v>171</v>
      </c>
      <c r="Q20" s="75" t="s">
        <v>171</v>
      </c>
      <c r="R20" s="75">
        <v>0.9117300086295419</v>
      </c>
      <c r="S20" s="75">
        <v>0.92739533755890979</v>
      </c>
      <c r="T20" s="75">
        <v>0.74241979742389463</v>
      </c>
      <c r="U20" s="75" t="s">
        <v>171</v>
      </c>
      <c r="V20" s="75">
        <v>0.84973537883577588</v>
      </c>
      <c r="W20" s="75" t="s">
        <v>171</v>
      </c>
      <c r="X20" s="75" t="s">
        <v>171</v>
      </c>
      <c r="Y20" s="75" t="s">
        <v>171</v>
      </c>
      <c r="Z20" s="75" t="s">
        <v>171</v>
      </c>
      <c r="AA20" s="75" t="s">
        <v>171</v>
      </c>
      <c r="AB20" s="75" t="s">
        <v>171</v>
      </c>
      <c r="AC20" s="75">
        <v>0.83886675319964921</v>
      </c>
      <c r="AD20" s="75" t="s">
        <v>171</v>
      </c>
      <c r="AE20" s="75" t="s">
        <v>171</v>
      </c>
      <c r="AF20" s="75">
        <v>0.88439461339979286</v>
      </c>
      <c r="AG20" s="75">
        <v>0.70946908821011345</v>
      </c>
      <c r="AH20" s="75">
        <v>0.91323012175964402</v>
      </c>
      <c r="AI20" s="75">
        <v>0.8288006932434131</v>
      </c>
      <c r="AJ20" s="75">
        <v>0.60283303751912731</v>
      </c>
    </row>
    <row r="21" spans="2:37">
      <c r="B21" s="76" t="s">
        <v>196</v>
      </c>
      <c r="C21" s="76" t="s">
        <v>185</v>
      </c>
      <c r="D21" s="76" t="s">
        <v>206</v>
      </c>
      <c r="E21" s="76" t="s">
        <v>207</v>
      </c>
      <c r="F21" s="76" t="s">
        <v>208</v>
      </c>
      <c r="G21" s="76">
        <v>0</v>
      </c>
      <c r="H21" s="76">
        <v>3</v>
      </c>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row>
    <row r="22" spans="2:37">
      <c r="B22" s="76" t="s">
        <v>196</v>
      </c>
      <c r="C22" s="76" t="s">
        <v>185</v>
      </c>
      <c r="D22" s="76" t="s">
        <v>209</v>
      </c>
      <c r="E22" s="76" t="s">
        <v>55</v>
      </c>
      <c r="F22" s="76" t="s">
        <v>208</v>
      </c>
      <c r="G22" s="76">
        <v>0</v>
      </c>
      <c r="H22" s="76">
        <v>3</v>
      </c>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row>
    <row r="24" spans="2:37">
      <c r="B24" s="76" t="s">
        <v>190</v>
      </c>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2:37">
      <c r="B25" s="76" t="s">
        <v>89</v>
      </c>
      <c r="C25" s="76" t="s">
        <v>175</v>
      </c>
      <c r="D25" s="76" t="s">
        <v>195</v>
      </c>
      <c r="E25" s="76" t="s">
        <v>57</v>
      </c>
      <c r="F25" s="76" t="s">
        <v>179</v>
      </c>
      <c r="G25" s="76" t="s">
        <v>182</v>
      </c>
      <c r="H25" s="76" t="s">
        <v>85</v>
      </c>
      <c r="I25" s="76" t="s">
        <v>102</v>
      </c>
      <c r="J25" s="76" t="s">
        <v>103</v>
      </c>
      <c r="K25" s="76" t="s">
        <v>104</v>
      </c>
      <c r="L25" s="76" t="s">
        <v>105</v>
      </c>
      <c r="M25" s="76" t="s">
        <v>106</v>
      </c>
      <c r="N25" s="76" t="s">
        <v>107</v>
      </c>
      <c r="O25" s="76" t="s">
        <v>108</v>
      </c>
      <c r="P25" s="76" t="s">
        <v>109</v>
      </c>
      <c r="Q25" s="76" t="s">
        <v>110</v>
      </c>
      <c r="R25" s="76" t="s">
        <v>111</v>
      </c>
      <c r="S25" s="76" t="s">
        <v>112</v>
      </c>
      <c r="T25" s="76" t="s">
        <v>113</v>
      </c>
      <c r="U25" s="76" t="s">
        <v>114</v>
      </c>
      <c r="V25" s="76" t="s">
        <v>115</v>
      </c>
      <c r="W25" s="76" t="s">
        <v>116</v>
      </c>
      <c r="X25" s="76" t="s">
        <v>117</v>
      </c>
      <c r="Y25" s="76" t="s">
        <v>118</v>
      </c>
      <c r="Z25" s="76" t="s">
        <v>119</v>
      </c>
      <c r="AA25" s="76" t="s">
        <v>120</v>
      </c>
      <c r="AB25" s="76" t="s">
        <v>121</v>
      </c>
      <c r="AC25" s="76" t="s">
        <v>122</v>
      </c>
      <c r="AD25" s="76" t="s">
        <v>123</v>
      </c>
      <c r="AE25" s="76" t="s">
        <v>124</v>
      </c>
      <c r="AF25" s="76" t="s">
        <v>125</v>
      </c>
      <c r="AG25" s="76" t="s">
        <v>126</v>
      </c>
      <c r="AH25" s="76" t="s">
        <v>127</v>
      </c>
      <c r="AI25" s="76" t="s">
        <v>128</v>
      </c>
    </row>
    <row r="26" spans="2:37">
      <c r="B26" s="76" t="s">
        <v>210</v>
      </c>
      <c r="C26" s="76" t="s">
        <v>176</v>
      </c>
      <c r="D26" s="76" t="s">
        <v>197</v>
      </c>
      <c r="E26" s="76" t="s">
        <v>199</v>
      </c>
      <c r="F26" s="76">
        <v>2010</v>
      </c>
      <c r="G26" s="76"/>
      <c r="H26" s="77">
        <v>0.22032867127362943</v>
      </c>
      <c r="I26" s="77">
        <v>0.36595092987142053</v>
      </c>
      <c r="J26" s="77">
        <v>0.17971456864727403</v>
      </c>
      <c r="K26" s="77" t="s">
        <v>171</v>
      </c>
      <c r="L26" s="77">
        <v>0.22371706776923977</v>
      </c>
      <c r="M26" s="77">
        <v>0.25339652935065532</v>
      </c>
      <c r="N26" s="77">
        <v>0.35455185977856468</v>
      </c>
      <c r="O26" s="77" t="s">
        <v>171</v>
      </c>
      <c r="P26" s="77" t="s">
        <v>171</v>
      </c>
      <c r="Q26" s="77">
        <v>0.42021898296896537</v>
      </c>
      <c r="R26" s="77">
        <v>0.2906030610281799</v>
      </c>
      <c r="S26" s="77">
        <v>0.12224863376078081</v>
      </c>
      <c r="T26" s="77" t="s">
        <v>171</v>
      </c>
      <c r="U26" s="77">
        <v>0.13168665913374836</v>
      </c>
      <c r="V26" s="77" t="s">
        <v>171</v>
      </c>
      <c r="W26" s="77">
        <v>0.21699507687252956</v>
      </c>
      <c r="X26" s="77" t="s">
        <v>171</v>
      </c>
      <c r="Y26" s="77" t="s">
        <v>171</v>
      </c>
      <c r="Z26" s="77">
        <v>8.6041675590552855E-2</v>
      </c>
      <c r="AA26" s="77" t="s">
        <v>171</v>
      </c>
      <c r="AB26" s="77">
        <v>0.39332894565186427</v>
      </c>
      <c r="AC26" s="77">
        <v>0.30222201194634452</v>
      </c>
      <c r="AD26" s="77" t="s">
        <v>171</v>
      </c>
      <c r="AE26" s="77">
        <v>0.26528688329393468</v>
      </c>
      <c r="AF26" s="77">
        <v>0.23668554002046868</v>
      </c>
      <c r="AG26" s="77">
        <v>0.18198287123962298</v>
      </c>
      <c r="AH26" s="77">
        <v>0.27731845915192149</v>
      </c>
      <c r="AI26" s="77">
        <v>0.37964424929588719</v>
      </c>
    </row>
    <row r="27" spans="2:37">
      <c r="B27" s="76" t="s">
        <v>210</v>
      </c>
      <c r="C27" s="76" t="s">
        <v>176</v>
      </c>
      <c r="D27" s="76" t="s">
        <v>198</v>
      </c>
      <c r="E27" s="76" t="s">
        <v>199</v>
      </c>
      <c r="F27" s="76">
        <v>2010</v>
      </c>
      <c r="G27" s="76"/>
      <c r="H27" s="77" t="s">
        <v>171</v>
      </c>
      <c r="I27" s="77" t="s">
        <v>171</v>
      </c>
      <c r="J27" s="77">
        <v>0.1832756327365884</v>
      </c>
      <c r="K27" s="77" t="s">
        <v>171</v>
      </c>
      <c r="L27" s="77">
        <v>0.26668383645110866</v>
      </c>
      <c r="M27" s="77">
        <v>0.25393721225003874</v>
      </c>
      <c r="N27" s="77" t="s">
        <v>171</v>
      </c>
      <c r="O27" s="77">
        <v>0.19087569095777504</v>
      </c>
      <c r="P27" s="77">
        <v>0.32080645519411777</v>
      </c>
      <c r="Q27" s="77" t="s">
        <v>171</v>
      </c>
      <c r="R27" s="77">
        <v>0.23757380014368201</v>
      </c>
      <c r="S27" s="77" t="s">
        <v>171</v>
      </c>
      <c r="T27" s="77">
        <v>0.35949200107617085</v>
      </c>
      <c r="U27" s="77">
        <v>9.7527455046033329E-2</v>
      </c>
      <c r="V27" s="77">
        <v>0.33942960061882571</v>
      </c>
      <c r="W27" s="77" t="s">
        <v>171</v>
      </c>
      <c r="X27" s="77" t="s">
        <v>171</v>
      </c>
      <c r="Y27" s="77" t="s">
        <v>171</v>
      </c>
      <c r="Z27" s="77" t="s">
        <v>171</v>
      </c>
      <c r="AA27" s="77" t="s">
        <v>171</v>
      </c>
      <c r="AB27" s="77" t="s">
        <v>171</v>
      </c>
      <c r="AC27" s="77">
        <v>0.33100344132046855</v>
      </c>
      <c r="AD27" s="77" t="s">
        <v>171</v>
      </c>
      <c r="AE27" s="77">
        <v>0.23450428415669436</v>
      </c>
      <c r="AF27" s="77">
        <v>0.214394911083442</v>
      </c>
      <c r="AG27" s="77">
        <v>0.29600077802308949</v>
      </c>
      <c r="AH27" s="77">
        <v>0.23278345341960799</v>
      </c>
      <c r="AI27" s="77" t="s">
        <v>171</v>
      </c>
    </row>
    <row r="28" spans="2:37">
      <c r="B28" s="76" t="s">
        <v>210</v>
      </c>
      <c r="C28" s="76" t="s">
        <v>176</v>
      </c>
      <c r="D28" s="76" t="s">
        <v>200</v>
      </c>
      <c r="E28" s="76" t="s">
        <v>199</v>
      </c>
      <c r="F28" s="76">
        <v>2010</v>
      </c>
      <c r="G28" s="76"/>
      <c r="H28" s="77">
        <v>0.41073351113847228</v>
      </c>
      <c r="I28" s="77">
        <v>0.50569691457175359</v>
      </c>
      <c r="J28" s="77">
        <v>0.23552211414006391</v>
      </c>
      <c r="K28" s="77">
        <v>0.51329259734926191</v>
      </c>
      <c r="L28" s="77">
        <v>0.29377933361728298</v>
      </c>
      <c r="M28" s="77">
        <v>0.41446842404066736</v>
      </c>
      <c r="N28" s="77">
        <v>0.35397383416029504</v>
      </c>
      <c r="O28" s="77">
        <v>0.3009145546135204</v>
      </c>
      <c r="P28" s="77">
        <v>0.41144494747535992</v>
      </c>
      <c r="Q28" s="77">
        <v>0.52509646033797497</v>
      </c>
      <c r="R28" s="77">
        <v>0.39352981425075634</v>
      </c>
      <c r="S28" s="77">
        <v>0.27896390638007651</v>
      </c>
      <c r="T28" s="77">
        <v>0.34118214572617922</v>
      </c>
      <c r="U28" s="77">
        <v>0.34740593732749309</v>
      </c>
      <c r="V28" s="77">
        <v>0.50987115553389994</v>
      </c>
      <c r="W28" s="77">
        <v>0.42621793439353456</v>
      </c>
      <c r="X28" s="77">
        <v>0.25385082258725428</v>
      </c>
      <c r="Y28" s="77">
        <v>0.28854293020243488</v>
      </c>
      <c r="Z28" s="77">
        <v>0.28064459707085293</v>
      </c>
      <c r="AA28" s="77" t="s">
        <v>171</v>
      </c>
      <c r="AB28" s="77">
        <v>0.4453147601626295</v>
      </c>
      <c r="AC28" s="77">
        <v>0.31720533737560414</v>
      </c>
      <c r="AD28" s="77">
        <v>0.31262237463790221</v>
      </c>
      <c r="AE28" s="77">
        <v>0.22559489331976496</v>
      </c>
      <c r="AF28" s="77">
        <v>0.28587216247567671</v>
      </c>
      <c r="AG28" s="77">
        <v>0.40217786931822136</v>
      </c>
      <c r="AH28" s="77">
        <v>0.33548023304733066</v>
      </c>
      <c r="AI28" s="77">
        <v>0.49451762579754494</v>
      </c>
    </row>
    <row r="29" spans="2:37">
      <c r="B29" s="76" t="s">
        <v>210</v>
      </c>
      <c r="C29" s="76" t="s">
        <v>176</v>
      </c>
      <c r="D29" s="76" t="s">
        <v>201</v>
      </c>
      <c r="E29" s="76" t="s">
        <v>199</v>
      </c>
      <c r="F29" s="76">
        <v>2010</v>
      </c>
      <c r="G29" s="76"/>
      <c r="H29" s="77">
        <v>9.5026578821984536E-2</v>
      </c>
      <c r="I29" s="77">
        <v>0.2952322087359861</v>
      </c>
      <c r="J29" s="77" t="s">
        <v>171</v>
      </c>
      <c r="K29" s="77" t="s">
        <v>171</v>
      </c>
      <c r="L29" s="77">
        <v>0.13189699417501474</v>
      </c>
      <c r="M29" s="77">
        <v>0.46648396325377178</v>
      </c>
      <c r="N29" s="77">
        <v>0.34571332608716793</v>
      </c>
      <c r="O29" s="77" t="s">
        <v>171</v>
      </c>
      <c r="P29" s="77">
        <v>0.33720899357891337</v>
      </c>
      <c r="Q29" s="77">
        <v>0.38839117010544938</v>
      </c>
      <c r="R29" s="77">
        <v>0.25278345748344688</v>
      </c>
      <c r="S29" s="77">
        <v>0.19570521558690376</v>
      </c>
      <c r="T29" s="77" t="s">
        <v>171</v>
      </c>
      <c r="U29" s="77">
        <v>9.0861470471895675E-2</v>
      </c>
      <c r="V29" s="77" t="s">
        <v>171</v>
      </c>
      <c r="W29" s="77">
        <v>0.23533861325376554</v>
      </c>
      <c r="X29" s="77" t="s">
        <v>171</v>
      </c>
      <c r="Y29" s="77" t="s">
        <v>171</v>
      </c>
      <c r="Z29" s="77" t="s">
        <v>171</v>
      </c>
      <c r="AA29" s="77" t="s">
        <v>171</v>
      </c>
      <c r="AB29" s="77">
        <v>0.36720079704354019</v>
      </c>
      <c r="AC29" s="77">
        <v>0.30838796911670463</v>
      </c>
      <c r="AD29" s="77">
        <v>0.28260223700663872</v>
      </c>
      <c r="AE29" s="77" t="s">
        <v>171</v>
      </c>
      <c r="AF29" s="77">
        <v>0.23436784628666424</v>
      </c>
      <c r="AG29" s="77">
        <v>0.29287792586366318</v>
      </c>
      <c r="AH29" s="77">
        <v>0.20189034183882529</v>
      </c>
      <c r="AI29" s="77">
        <v>0.32978277733877975</v>
      </c>
    </row>
    <row r="30" spans="2:37">
      <c r="B30" s="76" t="s">
        <v>210</v>
      </c>
      <c r="C30" s="76" t="s">
        <v>176</v>
      </c>
      <c r="D30" s="76" t="s">
        <v>202</v>
      </c>
      <c r="E30" s="76" t="s">
        <v>199</v>
      </c>
      <c r="F30" s="76">
        <v>2010</v>
      </c>
      <c r="G30" s="76"/>
      <c r="H30" s="77">
        <v>0.37006136018287916</v>
      </c>
      <c r="I30" s="77">
        <v>0.38576749393479942</v>
      </c>
      <c r="J30" s="77">
        <v>9.1468963584966631E-2</v>
      </c>
      <c r="K30" s="77" t="s">
        <v>171</v>
      </c>
      <c r="L30" s="77">
        <v>0.16954918523362958</v>
      </c>
      <c r="M30" s="77">
        <v>0.41555328899616789</v>
      </c>
      <c r="N30" s="77">
        <v>0.31949279013562659</v>
      </c>
      <c r="O30" s="77">
        <v>0.22149244478119121</v>
      </c>
      <c r="P30" s="77">
        <v>0.10279358362311251</v>
      </c>
      <c r="Q30" s="77">
        <v>0.40827205786499182</v>
      </c>
      <c r="R30" s="77">
        <v>0.37069141634746161</v>
      </c>
      <c r="S30" s="77">
        <v>0.14244060228370131</v>
      </c>
      <c r="T30" s="77">
        <v>0.3772559615110615</v>
      </c>
      <c r="U30" s="77">
        <v>9.6837025252883582E-2</v>
      </c>
      <c r="V30" s="77" t="s">
        <v>171</v>
      </c>
      <c r="W30" s="77">
        <v>0.24529018826402449</v>
      </c>
      <c r="X30" s="77">
        <v>0.35165909129206113</v>
      </c>
      <c r="Y30" s="77" t="s">
        <v>171</v>
      </c>
      <c r="Z30" s="77">
        <v>8.1620501365289644E-2</v>
      </c>
      <c r="AA30" s="77" t="s">
        <v>171</v>
      </c>
      <c r="AB30" s="77">
        <v>0.18361733493873902</v>
      </c>
      <c r="AC30" s="77">
        <v>0.36444963581084844</v>
      </c>
      <c r="AD30" s="77">
        <v>0.38324468911917481</v>
      </c>
      <c r="AE30" s="77">
        <v>0.1672407206699992</v>
      </c>
      <c r="AF30" s="77">
        <v>0.35466986614713536</v>
      </c>
      <c r="AG30" s="77">
        <v>0.19522066881927647</v>
      </c>
      <c r="AH30" s="77">
        <v>0.17032244971559213</v>
      </c>
      <c r="AI30" s="77">
        <v>0.39075970555842027</v>
      </c>
    </row>
    <row r="31" spans="2:37">
      <c r="B31" s="76" t="s">
        <v>210</v>
      </c>
      <c r="C31" s="76" t="s">
        <v>176</v>
      </c>
      <c r="D31" s="76" t="s">
        <v>203</v>
      </c>
      <c r="E31" s="76" t="s">
        <v>199</v>
      </c>
      <c r="F31" s="76">
        <v>2010</v>
      </c>
      <c r="G31" s="76"/>
      <c r="H31" s="77">
        <v>0.22775186782659848</v>
      </c>
      <c r="I31" s="77">
        <v>0.2416118372306289</v>
      </c>
      <c r="J31" s="77">
        <v>0.33940201355852501</v>
      </c>
      <c r="K31" s="77" t="s">
        <v>171</v>
      </c>
      <c r="L31" s="77">
        <v>0.2852528397557601</v>
      </c>
      <c r="M31" s="77">
        <v>0.21419457807609862</v>
      </c>
      <c r="N31" s="77">
        <v>0.2206261885833298</v>
      </c>
      <c r="O31" s="77">
        <v>0.28109231893946579</v>
      </c>
      <c r="P31" s="77">
        <v>0.31797205889067376</v>
      </c>
      <c r="Q31" s="77">
        <v>0.33432748221468633</v>
      </c>
      <c r="R31" s="77">
        <v>0.32955387073124109</v>
      </c>
      <c r="S31" s="77">
        <v>0.10935129044528633</v>
      </c>
      <c r="T31" s="77">
        <v>0.35648734655111181</v>
      </c>
      <c r="U31" s="77">
        <v>0.1852640860123308</v>
      </c>
      <c r="V31" s="77">
        <v>0.36857904756561394</v>
      </c>
      <c r="W31" s="77">
        <v>0.2051196484943433</v>
      </c>
      <c r="X31" s="77">
        <v>0.15303183268595003</v>
      </c>
      <c r="Y31" s="77" t="s">
        <v>171</v>
      </c>
      <c r="Z31" s="77">
        <v>8.201688250272704E-2</v>
      </c>
      <c r="AA31" s="77" t="s">
        <v>171</v>
      </c>
      <c r="AB31" s="77">
        <v>0.27474816044240874</v>
      </c>
      <c r="AC31" s="77">
        <v>0.30890413051608756</v>
      </c>
      <c r="AD31" s="77">
        <v>0.38791411766425127</v>
      </c>
      <c r="AE31" s="77">
        <v>0.16206032665599882</v>
      </c>
      <c r="AF31" s="77">
        <v>0.25518708533029538</v>
      </c>
      <c r="AG31" s="77">
        <v>0.2321373889827037</v>
      </c>
      <c r="AH31" s="77">
        <v>0.14550501500049037</v>
      </c>
      <c r="AI31" s="77">
        <v>0.32703452271361705</v>
      </c>
    </row>
    <row r="32" spans="2:37">
      <c r="B32" s="76" t="s">
        <v>210</v>
      </c>
      <c r="C32" s="76" t="s">
        <v>176</v>
      </c>
      <c r="D32" s="76" t="s">
        <v>197</v>
      </c>
      <c r="E32" s="76" t="s">
        <v>204</v>
      </c>
      <c r="F32" s="76">
        <v>2010</v>
      </c>
      <c r="G32" s="76"/>
      <c r="H32" s="77">
        <v>0.40847610007533675</v>
      </c>
      <c r="I32" s="77">
        <v>0.39869151394816266</v>
      </c>
      <c r="J32" s="77">
        <v>0.27538592544153684</v>
      </c>
      <c r="K32" s="77" t="s">
        <v>171</v>
      </c>
      <c r="L32" s="77" t="s">
        <v>171</v>
      </c>
      <c r="M32" s="77">
        <v>0.36971489414023578</v>
      </c>
      <c r="N32" s="77" t="s">
        <v>171</v>
      </c>
      <c r="O32" s="77" t="s">
        <v>171</v>
      </c>
      <c r="P32" s="77" t="s">
        <v>171</v>
      </c>
      <c r="Q32" s="77">
        <v>0.38403752339544012</v>
      </c>
      <c r="R32" s="77">
        <v>0.4070011195380937</v>
      </c>
      <c r="S32" s="77">
        <v>0.37910711361623362</v>
      </c>
      <c r="T32" s="77">
        <v>0.33874855843972113</v>
      </c>
      <c r="U32" s="77">
        <v>0.23019983460819729</v>
      </c>
      <c r="V32" s="77">
        <v>0.34580854791996368</v>
      </c>
      <c r="W32" s="77">
        <v>0.35719770460071415</v>
      </c>
      <c r="X32" s="77" t="s">
        <v>171</v>
      </c>
      <c r="Y32" s="77" t="s">
        <v>171</v>
      </c>
      <c r="Z32" s="77" t="s">
        <v>171</v>
      </c>
      <c r="AA32" s="77" t="s">
        <v>171</v>
      </c>
      <c r="AB32" s="77">
        <v>0.39964955518082512</v>
      </c>
      <c r="AC32" s="77">
        <v>0.34758852305318566</v>
      </c>
      <c r="AD32" s="77">
        <v>0.37346781713909089</v>
      </c>
      <c r="AE32" s="77" t="s">
        <v>171</v>
      </c>
      <c r="AF32" s="77" t="s">
        <v>171</v>
      </c>
      <c r="AG32" s="77" t="s">
        <v>171</v>
      </c>
      <c r="AH32" s="77" t="s">
        <v>171</v>
      </c>
      <c r="AI32" s="77">
        <v>0.36948588717132685</v>
      </c>
    </row>
    <row r="33" spans="2:35">
      <c r="B33" s="76" t="s">
        <v>210</v>
      </c>
      <c r="C33" s="76" t="s">
        <v>176</v>
      </c>
      <c r="D33" s="76" t="s">
        <v>198</v>
      </c>
      <c r="E33" s="76" t="s">
        <v>204</v>
      </c>
      <c r="F33" s="76">
        <v>2010</v>
      </c>
      <c r="G33" s="76"/>
      <c r="H33" s="77" t="s">
        <v>171</v>
      </c>
      <c r="I33" s="77" t="s">
        <v>171</v>
      </c>
      <c r="J33" s="77">
        <v>0.26758388205692529</v>
      </c>
      <c r="K33" s="77" t="s">
        <v>171</v>
      </c>
      <c r="L33" s="77">
        <v>0.29854638860133215</v>
      </c>
      <c r="M33" s="77">
        <v>0.36577915955381962</v>
      </c>
      <c r="N33" s="77" t="s">
        <v>171</v>
      </c>
      <c r="O33" s="77">
        <v>0.32702927735550102</v>
      </c>
      <c r="P33" s="77">
        <v>0.32672594542908856</v>
      </c>
      <c r="Q33" s="77" t="s">
        <v>171</v>
      </c>
      <c r="R33" s="77">
        <v>0.3746234521338549</v>
      </c>
      <c r="S33" s="77" t="s">
        <v>171</v>
      </c>
      <c r="T33" s="77" t="s">
        <v>171</v>
      </c>
      <c r="U33" s="77">
        <v>0.3087743421714248</v>
      </c>
      <c r="V33" s="77">
        <v>0.36936501541848898</v>
      </c>
      <c r="W33" s="77" t="s">
        <v>171</v>
      </c>
      <c r="X33" s="77" t="s">
        <v>171</v>
      </c>
      <c r="Y33" s="77" t="s">
        <v>171</v>
      </c>
      <c r="Z33" s="77" t="s">
        <v>171</v>
      </c>
      <c r="AA33" s="77" t="s">
        <v>171</v>
      </c>
      <c r="AB33" s="77" t="s">
        <v>171</v>
      </c>
      <c r="AC33" s="77">
        <v>0.33731822917733978</v>
      </c>
      <c r="AD33" s="77" t="s">
        <v>171</v>
      </c>
      <c r="AE33" s="77">
        <v>0.26554209266123935</v>
      </c>
      <c r="AF33" s="77" t="s">
        <v>171</v>
      </c>
      <c r="AG33" s="77">
        <v>0.33771081645393553</v>
      </c>
      <c r="AH33" s="77" t="s">
        <v>171</v>
      </c>
      <c r="AI33" s="77" t="s">
        <v>171</v>
      </c>
    </row>
    <row r="34" spans="2:35">
      <c r="B34" s="76" t="s">
        <v>210</v>
      </c>
      <c r="C34" s="76" t="s">
        <v>176</v>
      </c>
      <c r="D34" s="76" t="s">
        <v>200</v>
      </c>
      <c r="E34" s="76" t="s">
        <v>204</v>
      </c>
      <c r="F34" s="76">
        <v>2010</v>
      </c>
      <c r="G34" s="76"/>
      <c r="H34" s="77">
        <v>0.48779832845721033</v>
      </c>
      <c r="I34" s="77">
        <v>0.46663788648478738</v>
      </c>
      <c r="J34" s="77">
        <v>0.33636505625757285</v>
      </c>
      <c r="K34" s="77" t="s">
        <v>171</v>
      </c>
      <c r="L34" s="77">
        <v>0.3537283790044814</v>
      </c>
      <c r="M34" s="77">
        <v>0.47649864076904247</v>
      </c>
      <c r="N34" s="77">
        <v>0.31409567197854127</v>
      </c>
      <c r="O34" s="77" t="s">
        <v>171</v>
      </c>
      <c r="P34" s="77">
        <v>0.3708596158530546</v>
      </c>
      <c r="Q34" s="77">
        <v>0.53767464450341518</v>
      </c>
      <c r="R34" s="77">
        <v>0.40669266001557208</v>
      </c>
      <c r="S34" s="77">
        <v>0.29767389334177957</v>
      </c>
      <c r="T34" s="77">
        <v>0.34634092809484845</v>
      </c>
      <c r="U34" s="77">
        <v>0.3599468986032644</v>
      </c>
      <c r="V34" s="77">
        <v>0.48874256225913087</v>
      </c>
      <c r="W34" s="77">
        <v>0.48777779996926351</v>
      </c>
      <c r="X34" s="77" t="s">
        <v>171</v>
      </c>
      <c r="Y34" s="77">
        <v>0.53728301075974749</v>
      </c>
      <c r="Z34" s="77" t="s">
        <v>171</v>
      </c>
      <c r="AA34" s="77" t="s">
        <v>171</v>
      </c>
      <c r="AB34" s="77">
        <v>0.51483496925661765</v>
      </c>
      <c r="AC34" s="77" t="s">
        <v>171</v>
      </c>
      <c r="AD34" s="77">
        <v>0.53075689780368507</v>
      </c>
      <c r="AE34" s="77">
        <v>0.36706186045695161</v>
      </c>
      <c r="AF34" s="77" t="s">
        <v>171</v>
      </c>
      <c r="AG34" s="77">
        <v>0.29876140846941385</v>
      </c>
      <c r="AH34" s="77">
        <v>0.16494368071658669</v>
      </c>
      <c r="AI34" s="77">
        <v>0.48951704505913413</v>
      </c>
    </row>
    <row r="35" spans="2:35">
      <c r="B35" s="76" t="s">
        <v>210</v>
      </c>
      <c r="C35" s="76" t="s">
        <v>176</v>
      </c>
      <c r="D35" s="76" t="s">
        <v>201</v>
      </c>
      <c r="E35" s="76" t="s">
        <v>204</v>
      </c>
      <c r="F35" s="76">
        <v>2010</v>
      </c>
      <c r="G35" s="76"/>
      <c r="H35" s="77">
        <v>0.26590922431715608</v>
      </c>
      <c r="I35" s="77">
        <v>0.35308220009306956</v>
      </c>
      <c r="J35" s="77">
        <v>0.35432802617855425</v>
      </c>
      <c r="K35" s="77">
        <v>0.45828902015253981</v>
      </c>
      <c r="L35" s="77" t="s">
        <v>171</v>
      </c>
      <c r="M35" s="77">
        <v>0.34532271034118589</v>
      </c>
      <c r="N35" s="77">
        <v>0.21800864189091335</v>
      </c>
      <c r="O35" s="77" t="s">
        <v>171</v>
      </c>
      <c r="P35" s="77">
        <v>0.32148473979453573</v>
      </c>
      <c r="Q35" s="77">
        <v>0.25809064756324185</v>
      </c>
      <c r="R35" s="77">
        <v>0.27859991342481416</v>
      </c>
      <c r="S35" s="77">
        <v>0.37664437352008279</v>
      </c>
      <c r="T35" s="77">
        <v>0.32519322602582945</v>
      </c>
      <c r="U35" s="77">
        <v>0.37080880633001068</v>
      </c>
      <c r="V35" s="77">
        <v>0.41183984603967433</v>
      </c>
      <c r="W35" s="77">
        <v>0.29015208688988192</v>
      </c>
      <c r="X35" s="77" t="s">
        <v>171</v>
      </c>
      <c r="Y35" s="77" t="s">
        <v>171</v>
      </c>
      <c r="Z35" s="77" t="s">
        <v>171</v>
      </c>
      <c r="AA35" s="77">
        <v>0.32179190465493657</v>
      </c>
      <c r="AB35" s="77" t="s">
        <v>171</v>
      </c>
      <c r="AC35" s="77">
        <v>0.31971383454159269</v>
      </c>
      <c r="AD35" s="77">
        <v>0.35899246166601911</v>
      </c>
      <c r="AE35" s="77">
        <v>0.34943838774458863</v>
      </c>
      <c r="AF35" s="77">
        <v>0.3253251447709245</v>
      </c>
      <c r="AG35" s="77">
        <v>0.29588207041742826</v>
      </c>
      <c r="AH35" s="77">
        <v>0.30792712286136648</v>
      </c>
      <c r="AI35" s="77">
        <v>0.42402764761186068</v>
      </c>
    </row>
    <row r="36" spans="2:35">
      <c r="B36" s="76" t="s">
        <v>210</v>
      </c>
      <c r="C36" s="76" t="s">
        <v>176</v>
      </c>
      <c r="D36" s="76" t="s">
        <v>202</v>
      </c>
      <c r="E36" s="76" t="s">
        <v>204</v>
      </c>
      <c r="F36" s="76">
        <v>2010</v>
      </c>
      <c r="G36" s="76"/>
      <c r="H36" s="77">
        <v>0.38922274566210002</v>
      </c>
      <c r="I36" s="77">
        <v>0.37235821469720798</v>
      </c>
      <c r="J36" s="77">
        <v>9.4389166611977146E-2</v>
      </c>
      <c r="K36" s="77">
        <v>0.35333990628391559</v>
      </c>
      <c r="L36" s="77">
        <v>0.31582622783533115</v>
      </c>
      <c r="M36" s="77">
        <v>0.41064599083622499</v>
      </c>
      <c r="N36" s="77">
        <v>0.3145864479123282</v>
      </c>
      <c r="O36" s="77">
        <v>0.36923741728311543</v>
      </c>
      <c r="P36" s="77">
        <v>0.36424054576915321</v>
      </c>
      <c r="Q36" s="77">
        <v>0.38426976265951956</v>
      </c>
      <c r="R36" s="77">
        <v>0.35198811923493578</v>
      </c>
      <c r="S36" s="77">
        <v>0.36603149038871907</v>
      </c>
      <c r="T36" s="77">
        <v>0.30388409700242713</v>
      </c>
      <c r="U36" s="77">
        <v>0.34032827210991645</v>
      </c>
      <c r="V36" s="77">
        <v>0.34110004364101132</v>
      </c>
      <c r="W36" s="77">
        <v>0.32535071764339035</v>
      </c>
      <c r="X36" s="77" t="s">
        <v>171</v>
      </c>
      <c r="Y36" s="77" t="s">
        <v>171</v>
      </c>
      <c r="Z36" s="77" t="s">
        <v>171</v>
      </c>
      <c r="AA36" s="77">
        <v>0.2917889870293856</v>
      </c>
      <c r="AB36" s="77" t="s">
        <v>171</v>
      </c>
      <c r="AC36" s="77">
        <v>0.31718627593324844</v>
      </c>
      <c r="AD36" s="77">
        <v>0.38068039167402362</v>
      </c>
      <c r="AE36" s="77">
        <v>0.3215833738212257</v>
      </c>
      <c r="AF36" s="77">
        <v>0.34813491718440559</v>
      </c>
      <c r="AG36" s="77" t="s">
        <v>171</v>
      </c>
      <c r="AH36" s="77" t="s">
        <v>171</v>
      </c>
      <c r="AI36" s="77">
        <v>0.31104599966349222</v>
      </c>
    </row>
    <row r="37" spans="2:35">
      <c r="B37" s="76" t="s">
        <v>210</v>
      </c>
      <c r="C37" s="76" t="s">
        <v>176</v>
      </c>
      <c r="D37" s="76" t="s">
        <v>203</v>
      </c>
      <c r="E37" s="76" t="s">
        <v>204</v>
      </c>
      <c r="F37" s="76">
        <v>2010</v>
      </c>
      <c r="G37" s="76"/>
      <c r="H37" s="77">
        <v>0.24761714873558857</v>
      </c>
      <c r="I37" s="77">
        <v>0.26643344891697923</v>
      </c>
      <c r="J37" s="77" t="s">
        <v>171</v>
      </c>
      <c r="K37" s="77" t="s">
        <v>171</v>
      </c>
      <c r="L37" s="77">
        <v>0.26639420807360009</v>
      </c>
      <c r="M37" s="77">
        <v>0.28352512153601789</v>
      </c>
      <c r="N37" s="77" t="s">
        <v>171</v>
      </c>
      <c r="O37" s="77">
        <v>0.39715989540691571</v>
      </c>
      <c r="P37" s="77" t="s">
        <v>171</v>
      </c>
      <c r="Q37" s="77">
        <v>0.27071036174513158</v>
      </c>
      <c r="R37" s="77">
        <v>0.33693858680641797</v>
      </c>
      <c r="S37" s="77">
        <v>0.17943495119894873</v>
      </c>
      <c r="T37" s="77" t="s">
        <v>171</v>
      </c>
      <c r="U37" s="77">
        <v>0.2704042345664332</v>
      </c>
      <c r="V37" s="77">
        <v>0.36994125512364884</v>
      </c>
      <c r="W37" s="77">
        <v>0.22704876904304924</v>
      </c>
      <c r="X37" s="77" t="s">
        <v>171</v>
      </c>
      <c r="Y37" s="77">
        <v>0.28327441838363021</v>
      </c>
      <c r="Z37" s="77" t="s">
        <v>171</v>
      </c>
      <c r="AA37" s="77" t="s">
        <v>171</v>
      </c>
      <c r="AB37" s="77">
        <v>0.28065860456165048</v>
      </c>
      <c r="AC37" s="77" t="s">
        <v>171</v>
      </c>
      <c r="AD37" s="77">
        <v>0.32302317420112553</v>
      </c>
      <c r="AE37" s="77" t="s">
        <v>171</v>
      </c>
      <c r="AF37" s="77" t="s">
        <v>171</v>
      </c>
      <c r="AG37" s="77" t="s">
        <v>171</v>
      </c>
      <c r="AH37" s="77" t="s">
        <v>171</v>
      </c>
      <c r="AI37" s="77">
        <v>0.31460454714094999</v>
      </c>
    </row>
    <row r="40" spans="2:35">
      <c r="B40" s="76" t="s">
        <v>190</v>
      </c>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row>
    <row r="41" spans="2:35">
      <c r="B41" s="76" t="s">
        <v>89</v>
      </c>
      <c r="C41" s="76" t="s">
        <v>175</v>
      </c>
      <c r="D41" s="76" t="s">
        <v>195</v>
      </c>
      <c r="E41" s="76" t="s">
        <v>57</v>
      </c>
      <c r="F41" s="76" t="s">
        <v>179</v>
      </c>
      <c r="G41" s="76" t="s">
        <v>182</v>
      </c>
      <c r="H41" s="76" t="s">
        <v>85</v>
      </c>
      <c r="I41" s="76" t="s">
        <v>102</v>
      </c>
      <c r="J41" s="76" t="s">
        <v>103</v>
      </c>
      <c r="K41" s="76" t="s">
        <v>104</v>
      </c>
      <c r="L41" s="76" t="s">
        <v>105</v>
      </c>
      <c r="M41" s="76" t="s">
        <v>106</v>
      </c>
      <c r="N41" s="76" t="s">
        <v>107</v>
      </c>
      <c r="O41" s="76" t="s">
        <v>108</v>
      </c>
      <c r="P41" s="76" t="s">
        <v>109</v>
      </c>
      <c r="Q41" s="76" t="s">
        <v>110</v>
      </c>
      <c r="R41" s="76" t="s">
        <v>111</v>
      </c>
      <c r="S41" s="76" t="s">
        <v>112</v>
      </c>
      <c r="T41" s="76" t="s">
        <v>113</v>
      </c>
      <c r="U41" s="76" t="s">
        <v>114</v>
      </c>
      <c r="V41" s="76" t="s">
        <v>115</v>
      </c>
      <c r="W41" s="76" t="s">
        <v>116</v>
      </c>
      <c r="X41" s="76" t="s">
        <v>117</v>
      </c>
      <c r="Y41" s="76" t="s">
        <v>118</v>
      </c>
      <c r="Z41" s="76" t="s">
        <v>119</v>
      </c>
      <c r="AA41" s="76" t="s">
        <v>120</v>
      </c>
      <c r="AB41" s="76" t="s">
        <v>121</v>
      </c>
      <c r="AC41" s="76" t="s">
        <v>122</v>
      </c>
      <c r="AD41" s="76" t="s">
        <v>123</v>
      </c>
      <c r="AE41" s="76" t="s">
        <v>124</v>
      </c>
      <c r="AF41" s="76" t="s">
        <v>125</v>
      </c>
      <c r="AG41" s="76" t="s">
        <v>126</v>
      </c>
      <c r="AH41" s="76" t="s">
        <v>127</v>
      </c>
      <c r="AI41" s="76" t="s">
        <v>128</v>
      </c>
    </row>
    <row r="42" spans="2:35">
      <c r="B42" s="76" t="s">
        <v>211</v>
      </c>
      <c r="C42" s="76" t="s">
        <v>176</v>
      </c>
      <c r="D42" s="76" t="s">
        <v>197</v>
      </c>
      <c r="E42" s="76" t="s">
        <v>199</v>
      </c>
      <c r="F42" s="76">
        <v>2010</v>
      </c>
      <c r="G42" s="76"/>
      <c r="H42" s="77">
        <v>2.8693498824498769</v>
      </c>
      <c r="I42" s="77">
        <v>0.75654940415318228</v>
      </c>
      <c r="J42" s="77">
        <v>2.829312825533064</v>
      </c>
      <c r="K42" s="77" t="s">
        <v>171</v>
      </c>
      <c r="L42" s="77">
        <v>1.1557886249815248</v>
      </c>
      <c r="M42" s="77">
        <v>1.7947477538201486</v>
      </c>
      <c r="N42" s="77">
        <v>0.73969468204241118</v>
      </c>
      <c r="O42" s="77" t="s">
        <v>171</v>
      </c>
      <c r="P42" s="77" t="s">
        <v>171</v>
      </c>
      <c r="Q42" s="77" t="s">
        <v>171</v>
      </c>
      <c r="R42" s="77">
        <v>1.7849289116853662</v>
      </c>
      <c r="S42" s="77">
        <v>3.5480041280833863</v>
      </c>
      <c r="T42" s="77" t="s">
        <v>171</v>
      </c>
      <c r="U42" s="77">
        <v>2.6854928501155535</v>
      </c>
      <c r="V42" s="77" t="s">
        <v>171</v>
      </c>
      <c r="W42" s="77">
        <v>2.3575525953940382</v>
      </c>
      <c r="X42" s="77" t="s">
        <v>171</v>
      </c>
      <c r="Y42" s="77" t="s">
        <v>171</v>
      </c>
      <c r="Z42" s="77">
        <v>3.2050897289284239</v>
      </c>
      <c r="AA42" s="77" t="s">
        <v>171</v>
      </c>
      <c r="AB42" s="77">
        <v>0.51267269853267305</v>
      </c>
      <c r="AC42" s="77">
        <v>0.53809400555125031</v>
      </c>
      <c r="AD42" s="77" t="s">
        <v>171</v>
      </c>
      <c r="AE42" s="77">
        <v>0.75967147963492865</v>
      </c>
      <c r="AF42" s="77">
        <v>2.4937149083192924</v>
      </c>
      <c r="AG42" s="77">
        <v>2.1537355044096413</v>
      </c>
      <c r="AH42" s="77">
        <v>0.63588878198027365</v>
      </c>
      <c r="AI42" s="77" t="s">
        <v>171</v>
      </c>
    </row>
    <row r="43" spans="2:35">
      <c r="B43" s="76" t="s">
        <v>211</v>
      </c>
      <c r="C43" s="76" t="s">
        <v>176</v>
      </c>
      <c r="D43" s="76" t="s">
        <v>198</v>
      </c>
      <c r="E43" s="76" t="s">
        <v>199</v>
      </c>
      <c r="F43" s="76">
        <v>2010</v>
      </c>
      <c r="G43" s="76"/>
      <c r="H43" s="77" t="s">
        <v>171</v>
      </c>
      <c r="I43" s="77" t="s">
        <v>171</v>
      </c>
      <c r="J43" s="77">
        <v>2.0643126581052575</v>
      </c>
      <c r="K43" s="77" t="s">
        <v>171</v>
      </c>
      <c r="L43" s="77">
        <v>0.59252386419717551</v>
      </c>
      <c r="M43" s="77">
        <v>1.4153651536672189</v>
      </c>
      <c r="N43" s="77" t="s">
        <v>171</v>
      </c>
      <c r="O43" s="77">
        <v>3.1909148299774417</v>
      </c>
      <c r="P43" s="77">
        <v>4.5154322202862134E-2</v>
      </c>
      <c r="Q43" s="77" t="s">
        <v>171</v>
      </c>
      <c r="R43" s="77">
        <v>2.0780400780392547</v>
      </c>
      <c r="S43" s="77" t="s">
        <v>171</v>
      </c>
      <c r="T43" s="77">
        <v>0.22994444158438765</v>
      </c>
      <c r="U43" s="77">
        <v>3.1278587622816501</v>
      </c>
      <c r="V43" s="77" t="s">
        <v>171</v>
      </c>
      <c r="W43" s="77" t="s">
        <v>171</v>
      </c>
      <c r="X43" s="77" t="s">
        <v>171</v>
      </c>
      <c r="Y43" s="77" t="s">
        <v>171</v>
      </c>
      <c r="Z43" s="77" t="s">
        <v>171</v>
      </c>
      <c r="AA43" s="77" t="s">
        <v>171</v>
      </c>
      <c r="AB43" s="77" t="s">
        <v>171</v>
      </c>
      <c r="AC43" s="77">
        <v>0.72442008974023719</v>
      </c>
      <c r="AD43" s="77" t="s">
        <v>171</v>
      </c>
      <c r="AE43" s="77">
        <v>1.3187255379998735</v>
      </c>
      <c r="AF43" s="77">
        <v>2.4710905967701069</v>
      </c>
      <c r="AG43" s="77">
        <v>0.18969386200210656</v>
      </c>
      <c r="AH43" s="77">
        <v>1.2570459848030466</v>
      </c>
      <c r="AI43" s="77" t="s">
        <v>171</v>
      </c>
    </row>
    <row r="44" spans="2:35">
      <c r="B44" s="76" t="s">
        <v>211</v>
      </c>
      <c r="C44" s="76" t="s">
        <v>176</v>
      </c>
      <c r="D44" s="76" t="s">
        <v>200</v>
      </c>
      <c r="E44" s="76" t="s">
        <v>199</v>
      </c>
      <c r="F44" s="76">
        <v>2010</v>
      </c>
      <c r="G44" s="76"/>
      <c r="H44" s="77">
        <v>0.90558466552498884</v>
      </c>
      <c r="I44" s="77">
        <v>0.74278299371227563</v>
      </c>
      <c r="J44" s="77">
        <v>2.3604406348934259</v>
      </c>
      <c r="K44" s="77">
        <v>5.3441729622296368E-2</v>
      </c>
      <c r="L44" s="77">
        <v>1.3112365208584507</v>
      </c>
      <c r="M44" s="77">
        <v>0.72193187916246337</v>
      </c>
      <c r="N44" s="77">
        <v>1.1355846500300921</v>
      </c>
      <c r="O44" s="77">
        <v>1.831824966518558</v>
      </c>
      <c r="P44" s="77">
        <v>0.14342887646325389</v>
      </c>
      <c r="Q44" s="77" t="s">
        <v>171</v>
      </c>
      <c r="R44" s="77">
        <v>1.1235218280606096</v>
      </c>
      <c r="S44" s="77">
        <v>1.900331595149066</v>
      </c>
      <c r="T44" s="77">
        <v>0.87456328047553611</v>
      </c>
      <c r="U44" s="77">
        <v>1.2782448183422488</v>
      </c>
      <c r="V44" s="77" t="s">
        <v>171</v>
      </c>
      <c r="W44" s="77">
        <v>0.42893927677774923</v>
      </c>
      <c r="X44" s="77">
        <v>1.9389877053007125</v>
      </c>
      <c r="Y44" s="77">
        <v>1.9482802504744645</v>
      </c>
      <c r="Z44" s="77">
        <v>1.507171632936847</v>
      </c>
      <c r="AA44" s="77" t="s">
        <v>171</v>
      </c>
      <c r="AB44" s="77">
        <v>0.57646304912609059</v>
      </c>
      <c r="AC44" s="77">
        <v>0.63721769791447891</v>
      </c>
      <c r="AD44" s="77">
        <v>1.1707382339011529</v>
      </c>
      <c r="AE44" s="77">
        <v>2.1604364588408251</v>
      </c>
      <c r="AF44" s="77">
        <v>1.9092929474075799</v>
      </c>
      <c r="AG44" s="77">
        <v>0.38624185570386876</v>
      </c>
      <c r="AH44" s="77">
        <v>1.2123767238215126</v>
      </c>
      <c r="AI44" s="77" t="s">
        <v>171</v>
      </c>
    </row>
    <row r="45" spans="2:35">
      <c r="B45" s="76" t="s">
        <v>211</v>
      </c>
      <c r="C45" s="76" t="s">
        <v>176</v>
      </c>
      <c r="D45" s="76" t="s">
        <v>201</v>
      </c>
      <c r="E45" s="76" t="s">
        <v>199</v>
      </c>
      <c r="F45" s="76">
        <v>2010</v>
      </c>
      <c r="G45" s="76"/>
      <c r="H45" s="77">
        <v>3.6037527340801949</v>
      </c>
      <c r="I45" s="77">
        <v>0.36207342137959264</v>
      </c>
      <c r="J45" s="77" t="s">
        <v>171</v>
      </c>
      <c r="K45" s="77" t="s">
        <v>171</v>
      </c>
      <c r="L45" s="77">
        <v>1.86554346802589</v>
      </c>
      <c r="M45" s="77">
        <v>0.43257827442661723</v>
      </c>
      <c r="N45" s="77">
        <v>1.2323487532342383</v>
      </c>
      <c r="O45" s="77" t="s">
        <v>171</v>
      </c>
      <c r="P45" s="77">
        <v>4.5026240585290311E-2</v>
      </c>
      <c r="Q45" s="77" t="s">
        <v>171</v>
      </c>
      <c r="R45" s="77">
        <v>2.2273172160378372</v>
      </c>
      <c r="S45" s="77">
        <v>3.3484606244340336</v>
      </c>
      <c r="T45" s="77" t="s">
        <v>171</v>
      </c>
      <c r="U45" s="77">
        <v>3.1401899876743591</v>
      </c>
      <c r="V45" s="77" t="s">
        <v>171</v>
      </c>
      <c r="W45" s="77">
        <v>1.9720441892805776</v>
      </c>
      <c r="X45" s="77" t="s">
        <v>171</v>
      </c>
      <c r="Y45" s="77" t="s">
        <v>171</v>
      </c>
      <c r="Z45" s="77" t="s">
        <v>171</v>
      </c>
      <c r="AA45" s="77" t="s">
        <v>171</v>
      </c>
      <c r="AB45" s="77">
        <v>0.19949182030269236</v>
      </c>
      <c r="AC45" s="77">
        <v>1.1425084685396694</v>
      </c>
      <c r="AD45" s="77">
        <v>0.74601771087543611</v>
      </c>
      <c r="AE45" s="77" t="s">
        <v>171</v>
      </c>
      <c r="AF45" s="77">
        <v>2.5198179316344276</v>
      </c>
      <c r="AG45" s="77">
        <v>1.3416733985881804</v>
      </c>
      <c r="AH45" s="77">
        <v>2.1891953142217355</v>
      </c>
      <c r="AI45" s="77" t="s">
        <v>171</v>
      </c>
    </row>
    <row r="46" spans="2:35">
      <c r="B46" s="76" t="s">
        <v>211</v>
      </c>
      <c r="C46" s="76" t="s">
        <v>176</v>
      </c>
      <c r="D46" s="76" t="s">
        <v>202</v>
      </c>
      <c r="E46" s="76" t="s">
        <v>199</v>
      </c>
      <c r="F46" s="76">
        <v>2010</v>
      </c>
      <c r="G46" s="76"/>
      <c r="H46" s="77">
        <v>1.1639180999803191</v>
      </c>
      <c r="I46" s="77">
        <v>0.66997036539937826</v>
      </c>
      <c r="J46" s="77">
        <v>2.9632516680629335</v>
      </c>
      <c r="K46" s="77" t="s">
        <v>171</v>
      </c>
      <c r="L46" s="77">
        <v>1.0925479712936932</v>
      </c>
      <c r="M46" s="77">
        <v>0.33910798989368957</v>
      </c>
      <c r="N46" s="77">
        <v>1.0748575040326529</v>
      </c>
      <c r="O46" s="77">
        <v>2.7937874920259498</v>
      </c>
      <c r="P46" s="77">
        <v>0.56282800731612881</v>
      </c>
      <c r="Q46" s="77" t="s">
        <v>171</v>
      </c>
      <c r="R46" s="77">
        <v>1.1286091421412712</v>
      </c>
      <c r="S46" s="77">
        <v>2.8732168473312529</v>
      </c>
      <c r="T46" s="77">
        <v>0.87316044314098751</v>
      </c>
      <c r="U46" s="77">
        <v>3.1278587622816501</v>
      </c>
      <c r="V46" s="77" t="s">
        <v>171</v>
      </c>
      <c r="W46" s="77">
        <v>0.69843989169414555</v>
      </c>
      <c r="X46" s="77">
        <v>0.97863001694662766</v>
      </c>
      <c r="Y46" s="77" t="s">
        <v>171</v>
      </c>
      <c r="Z46" s="77">
        <v>3.1218906188032567</v>
      </c>
      <c r="AA46" s="77" t="s">
        <v>171</v>
      </c>
      <c r="AB46" s="77">
        <v>1.166267771642397</v>
      </c>
      <c r="AC46" s="77">
        <v>0.82658700071961333</v>
      </c>
      <c r="AD46" s="77">
        <v>0.47493633516566947</v>
      </c>
      <c r="AE46" s="77">
        <v>2.8310972824786123</v>
      </c>
      <c r="AF46" s="77">
        <v>1.2217867191540672</v>
      </c>
      <c r="AG46" s="77">
        <v>1.3426617572274662</v>
      </c>
      <c r="AH46" s="77">
        <v>2.8015870080987795</v>
      </c>
      <c r="AI46" s="77" t="s">
        <v>171</v>
      </c>
    </row>
    <row r="47" spans="2:35">
      <c r="B47" s="76" t="s">
        <v>211</v>
      </c>
      <c r="C47" s="76" t="s">
        <v>176</v>
      </c>
      <c r="D47" s="76" t="s">
        <v>203</v>
      </c>
      <c r="E47" s="76" t="s">
        <v>199</v>
      </c>
      <c r="F47" s="76">
        <v>2010</v>
      </c>
      <c r="G47" s="76"/>
      <c r="H47" s="77">
        <v>1.9921009500651341</v>
      </c>
      <c r="I47" s="77">
        <v>0.80081428893462037</v>
      </c>
      <c r="J47" s="77">
        <v>0.12079748501487154</v>
      </c>
      <c r="K47" s="77" t="s">
        <v>171</v>
      </c>
      <c r="L47" s="77">
        <v>0.7084360498907708</v>
      </c>
      <c r="M47" s="77">
        <v>0.97360448908163566</v>
      </c>
      <c r="N47" s="77">
        <v>2.1808160899863931</v>
      </c>
      <c r="O47" s="77">
        <v>2.1276404493058365</v>
      </c>
      <c r="P47" s="77">
        <v>0.14712296823301951</v>
      </c>
      <c r="Q47" s="77" t="s">
        <v>171</v>
      </c>
      <c r="R47" s="77">
        <v>1.3181057405305827</v>
      </c>
      <c r="S47" s="77">
        <v>3.2964638957905579</v>
      </c>
      <c r="T47" s="77">
        <v>0.20520249228643458</v>
      </c>
      <c r="U47" s="77">
        <v>1.6491535743190811</v>
      </c>
      <c r="V47" s="77" t="s">
        <v>171</v>
      </c>
      <c r="W47" s="77">
        <v>1.0696505713300719</v>
      </c>
      <c r="X47" s="77">
        <v>2.9091369506126763</v>
      </c>
      <c r="Y47" s="77" t="s">
        <v>171</v>
      </c>
      <c r="Z47" s="77">
        <v>3.2050897289284244</v>
      </c>
      <c r="AA47" s="77" t="s">
        <v>171</v>
      </c>
      <c r="AB47" s="77">
        <v>0.26030618915422921</v>
      </c>
      <c r="AC47" s="77">
        <v>0.69801959020393878</v>
      </c>
      <c r="AD47" s="77">
        <v>0.58810500930371412</v>
      </c>
      <c r="AE47" s="77">
        <v>1.4584053810322837</v>
      </c>
      <c r="AF47" s="77">
        <v>2.1441621425832849</v>
      </c>
      <c r="AG47" s="77">
        <v>1.4197632786082997</v>
      </c>
      <c r="AH47" s="77">
        <v>1.2313738174701647</v>
      </c>
      <c r="AI47" s="77" t="s">
        <v>171</v>
      </c>
    </row>
    <row r="48" spans="2:35">
      <c r="E48" s="76"/>
    </row>
    <row r="49" spans="5:5">
      <c r="E49" s="76"/>
    </row>
    <row r="50" spans="5:5">
      <c r="E50" s="76"/>
    </row>
    <row r="51" spans="5:5">
      <c r="E51" s="76"/>
    </row>
    <row r="52" spans="5:5">
      <c r="E52" s="76"/>
    </row>
    <row r="53" spans="5:5">
      <c r="E53"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Description JRC-IDEES</vt:lpstr>
      <vt:lpstr>MatchingDictionary</vt:lpstr>
      <vt:lpstr>CHP_PASTI</vt:lpstr>
      <vt:lpstr>CHP_CapBnd</vt:lpstr>
      <vt:lpstr>ElcO_PASTI</vt:lpstr>
      <vt:lpstr>ElcO_CapBnd</vt:lpstr>
      <vt:lpstr>CHP_VEDA</vt:lpstr>
      <vt:lpstr>ELE_VEDA</vt:lpstr>
      <vt:lpstr>Other charact</vt:lpstr>
      <vt:lpstr>Retirements</vt:lpstr>
      <vt:lpstr>CH_IS_NO_VEDA</vt:lpstr>
      <vt:lpstr>CH_IS_NO_ENTSOE</vt:lpstr>
      <vt:lpstr>ENTSO-E Stat Factsheet 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dc:creator>
  <cp:lastModifiedBy>Amit Kanudia</cp:lastModifiedBy>
  <dcterms:created xsi:type="dcterms:W3CDTF">2019-03-27T15:38:50Z</dcterms:created>
  <dcterms:modified xsi:type="dcterms:W3CDTF">2020-06-29T08:53:03Z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688621640205383</vt:r8>
  </property>
</Properties>
</file>