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afit-my.sharepoint.com/personal/lmsepulvec_eafit_edu_co/Documents/"/>
    </mc:Choice>
  </mc:AlternateContent>
  <xr:revisionPtr revIDLastSave="0" documentId="8_{2434583B-9FA5-4084-8F69-CB53DF5A28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I39" i="1"/>
  <c r="J39" i="1"/>
  <c r="J40" i="1"/>
  <c r="H40" i="1"/>
  <c r="H3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H5" i="1"/>
  <c r="H6" i="1"/>
  <c r="I6" i="1" s="1"/>
  <c r="I4" i="1"/>
  <c r="H4" i="1"/>
  <c r="I3" i="1"/>
  <c r="H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7" i="1"/>
  <c r="F8" i="1"/>
  <c r="F9" i="1"/>
  <c r="F10" i="1"/>
  <c r="F11" i="1"/>
  <c r="F12" i="1"/>
  <c r="F13" i="1"/>
  <c r="F6" i="1"/>
  <c r="I40" i="1" l="1"/>
  <c r="H7" i="1"/>
  <c r="I7" i="1" l="1"/>
  <c r="H8" i="1" s="1"/>
  <c r="I8" i="1" l="1"/>
  <c r="H9" i="1" s="1"/>
  <c r="I9" i="1" l="1"/>
  <c r="H10" i="1" s="1"/>
  <c r="I10" i="1" l="1"/>
  <c r="H11" i="1" s="1"/>
  <c r="I11" i="1" l="1"/>
  <c r="H12" i="1" s="1"/>
  <c r="I12" i="1" l="1"/>
  <c r="H13" i="1" s="1"/>
  <c r="I13" i="1" l="1"/>
  <c r="H14" i="1" s="1"/>
  <c r="I14" i="1" l="1"/>
  <c r="H15" i="1" s="1"/>
  <c r="I15" i="1" l="1"/>
  <c r="H16" i="1" s="1"/>
  <c r="I16" i="1" l="1"/>
  <c r="H17" i="1" s="1"/>
  <c r="I17" i="1" l="1"/>
  <c r="H18" i="1" s="1"/>
  <c r="I18" i="1" l="1"/>
  <c r="H19" i="1" s="1"/>
  <c r="I19" i="1" l="1"/>
  <c r="H20" i="1" s="1"/>
  <c r="I20" i="1" l="1"/>
  <c r="H21" i="1" s="1"/>
  <c r="I21" i="1" l="1"/>
  <c r="H22" i="1" s="1"/>
  <c r="I22" i="1" l="1"/>
  <c r="H23" i="1" s="1"/>
  <c r="I23" i="1" l="1"/>
  <c r="H24" i="1" s="1"/>
  <c r="I24" i="1" l="1"/>
  <c r="H25" i="1" s="1"/>
  <c r="I25" i="1" l="1"/>
  <c r="H26" i="1" s="1"/>
  <c r="I26" i="1" l="1"/>
  <c r="H27" i="1" s="1"/>
  <c r="I27" i="1" l="1"/>
  <c r="H28" i="1" s="1"/>
  <c r="I28" i="1" l="1"/>
  <c r="H29" i="1" s="1"/>
  <c r="I29" i="1" l="1"/>
  <c r="H30" i="1" s="1"/>
  <c r="I30" i="1" l="1"/>
  <c r="H31" i="1" s="1"/>
  <c r="I31" i="1" l="1"/>
  <c r="H32" i="1" s="1"/>
  <c r="I32" i="1" l="1"/>
  <c r="H33" i="1" s="1"/>
  <c r="I33" i="1" l="1"/>
  <c r="H34" i="1" s="1"/>
  <c r="I34" i="1" l="1"/>
  <c r="H35" i="1" s="1"/>
  <c r="I35" i="1" l="1"/>
  <c r="H36" i="1" s="1"/>
  <c r="I36" i="1" l="1"/>
  <c r="H37" i="1" s="1"/>
  <c r="I37" i="1" l="1"/>
  <c r="I38" i="1" s="1"/>
</calcChain>
</file>

<file path=xl/sharedStrings.xml><?xml version="1.0" encoding="utf-8"?>
<sst xmlns="http://schemas.openxmlformats.org/spreadsheetml/2006/main" count="11" uniqueCount="10">
  <si>
    <t>Fecha</t>
  </si>
  <si>
    <t>Serie</t>
  </si>
  <si>
    <t>Tendencia</t>
  </si>
  <si>
    <t>Estacionalidad</t>
  </si>
  <si>
    <t>Ruido</t>
  </si>
  <si>
    <t>Promedio móvil simple</t>
  </si>
  <si>
    <t>Suavizado exponencial</t>
  </si>
  <si>
    <t>Holt</t>
  </si>
  <si>
    <t>Nivel</t>
  </si>
  <si>
    <t>Pronóstico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</si>
</sst>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Modelos clásicos de suavizado/pronóstico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Serie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Sheet1!$B$3:$B$38</c:f>
              <c:numCache>
                <c:formatCode>General</c:formatCode>
                <c:ptCount val="36"/>
                <c:pt idx="0">
                  <c:v>111.1536261026199</c:v>
                </c:pt>
                <c:pt idx="1">
                  <c:v>117.1193604500799</c:v>
                </c:pt>
                <c:pt idx="2">
                  <c:v>121.59472504989159</c:v>
                </c:pt>
                <c:pt idx="3">
                  <c:v>123.09808231672849</c:v>
                </c:pt>
                <c:pt idx="4">
                  <c:v>125.43633013218739</c:v>
                </c:pt>
                <c:pt idx="5">
                  <c:v>134.2122436702237</c:v>
                </c:pt>
                <c:pt idx="6">
                  <c:v>134.00424871509381</c:v>
                </c:pt>
                <c:pt idx="7">
                  <c:v>128.94105133896099</c:v>
                </c:pt>
                <c:pt idx="8">
                  <c:v>127.3966235061545</c:v>
                </c:pt>
                <c:pt idx="9">
                  <c:v>127.8169161869222</c:v>
                </c:pt>
                <c:pt idx="10">
                  <c:v>126.8110139097316</c:v>
                </c:pt>
                <c:pt idx="11">
                  <c:v>118.21854468922081</c:v>
                </c:pt>
                <c:pt idx="12">
                  <c:v>120.9477333493957</c:v>
                </c:pt>
                <c:pt idx="13">
                  <c:v>122.72095242918429</c:v>
                </c:pt>
                <c:pt idx="14">
                  <c:v>127.59635340156269</c:v>
                </c:pt>
                <c:pt idx="15">
                  <c:v>130.56499582119929</c:v>
                </c:pt>
                <c:pt idx="16">
                  <c:v>139.86500976147971</c:v>
                </c:pt>
                <c:pt idx="17">
                  <c:v>143.8436153016055</c:v>
                </c:pt>
                <c:pt idx="18">
                  <c:v>143.50136981703639</c:v>
                </c:pt>
                <c:pt idx="19">
                  <c:v>141.24458631569291</c:v>
                </c:pt>
                <c:pt idx="20">
                  <c:v>139.11132847678721</c:v>
                </c:pt>
                <c:pt idx="21">
                  <c:v>135.90831720890901</c:v>
                </c:pt>
                <c:pt idx="22">
                  <c:v>132.62032047948111</c:v>
                </c:pt>
                <c:pt idx="23">
                  <c:v>130.07461349746811</c:v>
                </c:pt>
                <c:pt idx="24">
                  <c:v>131.59104571464241</c:v>
                </c:pt>
                <c:pt idx="25">
                  <c:v>135.52978364584001</c:v>
                </c:pt>
                <c:pt idx="26">
                  <c:v>137.57577809747801</c:v>
                </c:pt>
                <c:pt idx="27">
                  <c:v>142.46114501544301</c:v>
                </c:pt>
                <c:pt idx="28">
                  <c:v>151.4882502159972</c:v>
                </c:pt>
                <c:pt idx="29">
                  <c:v>158.16877949666991</c:v>
                </c:pt>
                <c:pt idx="30">
                  <c:v>153.16829202743369</c:v>
                </c:pt>
                <c:pt idx="31">
                  <c:v>151.85157652722879</c:v>
                </c:pt>
                <c:pt idx="32">
                  <c:v>142.8108276209268</c:v>
                </c:pt>
                <c:pt idx="33">
                  <c:v>148.38911214409171</c:v>
                </c:pt>
                <c:pt idx="34">
                  <c:v>143.69022174891981</c:v>
                </c:pt>
                <c:pt idx="35">
                  <c:v>140.67498141905881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E-4B74-B8BF-51F5856646B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Promedio móvil 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116.62257053419712</c:v>
                </c:pt>
                <c:pt idx="4">
                  <c:v>120.60405593889999</c:v>
                </c:pt>
                <c:pt idx="5">
                  <c:v>123.37637916626916</c:v>
                </c:pt>
                <c:pt idx="6">
                  <c:v>127.58221870637986</c:v>
                </c:pt>
                <c:pt idx="7">
                  <c:v>131.21760750583496</c:v>
                </c:pt>
                <c:pt idx="8">
                  <c:v>132.38584790809284</c:v>
                </c:pt>
                <c:pt idx="9">
                  <c:v>130.11397452006975</c:v>
                </c:pt>
                <c:pt idx="10">
                  <c:v>128.05153034401255</c:v>
                </c:pt>
                <c:pt idx="11">
                  <c:v>127.34151786760276</c:v>
                </c:pt>
                <c:pt idx="12">
                  <c:v>124.28215826195822</c:v>
                </c:pt>
                <c:pt idx="13">
                  <c:v>121.99243064944937</c:v>
                </c:pt>
                <c:pt idx="14">
                  <c:v>120.62907682260027</c:v>
                </c:pt>
                <c:pt idx="15">
                  <c:v>123.75501306004757</c:v>
                </c:pt>
                <c:pt idx="16">
                  <c:v>126.96076721731542</c:v>
                </c:pt>
                <c:pt idx="17">
                  <c:v>132.67545299474725</c:v>
                </c:pt>
                <c:pt idx="18">
                  <c:v>138.09120696142816</c:v>
                </c:pt>
                <c:pt idx="19">
                  <c:v>142.4033316267072</c:v>
                </c:pt>
                <c:pt idx="20">
                  <c:v>142.86319047811159</c:v>
                </c:pt>
                <c:pt idx="21">
                  <c:v>141.2857615365055</c:v>
                </c:pt>
                <c:pt idx="22">
                  <c:v>138.75474400046303</c:v>
                </c:pt>
                <c:pt idx="23">
                  <c:v>135.87998872172577</c:v>
                </c:pt>
                <c:pt idx="24">
                  <c:v>132.86775039528607</c:v>
                </c:pt>
                <c:pt idx="25">
                  <c:v>131.42865989719721</c:v>
                </c:pt>
                <c:pt idx="26">
                  <c:v>132.39848095265017</c:v>
                </c:pt>
                <c:pt idx="27">
                  <c:v>134.89886915265348</c:v>
                </c:pt>
                <c:pt idx="28">
                  <c:v>138.52223558625369</c:v>
                </c:pt>
                <c:pt idx="29">
                  <c:v>143.84172444297275</c:v>
                </c:pt>
                <c:pt idx="30">
                  <c:v>150.70605824270339</c:v>
                </c:pt>
                <c:pt idx="31">
                  <c:v>154.27510724670026</c:v>
                </c:pt>
                <c:pt idx="32">
                  <c:v>154.39621601711079</c:v>
                </c:pt>
                <c:pt idx="33">
                  <c:v>149.27689872519645</c:v>
                </c:pt>
                <c:pt idx="34">
                  <c:v>147.68383876408242</c:v>
                </c:pt>
                <c:pt idx="35">
                  <c:v>144.96338717131277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E-4B74-B8BF-51F5856646BC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Suavizado exponencial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Sheet1!$G$3:$G$38</c:f>
              <c:numCache>
                <c:formatCode>General</c:formatCode>
                <c:ptCount val="36"/>
                <c:pt idx="0">
                  <c:v>111.1536261026199</c:v>
                </c:pt>
                <c:pt idx="1">
                  <c:v>112.94334640685788</c:v>
                </c:pt>
                <c:pt idx="2">
                  <c:v>115.53875999976799</c:v>
                </c:pt>
                <c:pt idx="3">
                  <c:v>117.80655669485614</c:v>
                </c:pt>
                <c:pt idx="4">
                  <c:v>120.09548872605551</c:v>
                </c:pt>
                <c:pt idx="5">
                  <c:v>124.33051520930596</c:v>
                </c:pt>
                <c:pt idx="6">
                  <c:v>127.2326352610423</c:v>
                </c:pt>
                <c:pt idx="7">
                  <c:v>127.7451600844179</c:v>
                </c:pt>
                <c:pt idx="8">
                  <c:v>127.64059911093887</c:v>
                </c:pt>
                <c:pt idx="9">
                  <c:v>127.69349423373384</c:v>
                </c:pt>
                <c:pt idx="10">
                  <c:v>127.42875013653317</c:v>
                </c:pt>
                <c:pt idx="11">
                  <c:v>124.66568850233946</c:v>
                </c:pt>
                <c:pt idx="12">
                  <c:v>123.55030195645632</c:v>
                </c:pt>
                <c:pt idx="13">
                  <c:v>123.30149709827471</c:v>
                </c:pt>
                <c:pt idx="14">
                  <c:v>124.5899539892611</c:v>
                </c:pt>
                <c:pt idx="15">
                  <c:v>126.38246653884255</c:v>
                </c:pt>
                <c:pt idx="16">
                  <c:v>130.4272295056337</c:v>
                </c:pt>
                <c:pt idx="17">
                  <c:v>134.45214524442522</c:v>
                </c:pt>
                <c:pt idx="18">
                  <c:v>137.16691261620858</c:v>
                </c:pt>
                <c:pt idx="19">
                  <c:v>138.39021472605387</c:v>
                </c:pt>
                <c:pt idx="20">
                  <c:v>138.60654885127386</c:v>
                </c:pt>
                <c:pt idx="21">
                  <c:v>137.79707935856439</c:v>
                </c:pt>
                <c:pt idx="22">
                  <c:v>136.24405169483941</c:v>
                </c:pt>
                <c:pt idx="23">
                  <c:v>134.39322023562801</c:v>
                </c:pt>
                <c:pt idx="24">
                  <c:v>133.55256787933232</c:v>
                </c:pt>
                <c:pt idx="25">
                  <c:v>134.14573260928461</c:v>
                </c:pt>
                <c:pt idx="26">
                  <c:v>135.1747462557426</c:v>
                </c:pt>
                <c:pt idx="27">
                  <c:v>137.36066588365273</c:v>
                </c:pt>
                <c:pt idx="28">
                  <c:v>141.59894118335606</c:v>
                </c:pt>
                <c:pt idx="29">
                  <c:v>146.5698926773502</c:v>
                </c:pt>
                <c:pt idx="30">
                  <c:v>148.54941248237523</c:v>
                </c:pt>
                <c:pt idx="31">
                  <c:v>149.5400616958313</c:v>
                </c:pt>
                <c:pt idx="32">
                  <c:v>147.52129147335995</c:v>
                </c:pt>
                <c:pt idx="33">
                  <c:v>147.78163767457949</c:v>
                </c:pt>
                <c:pt idx="34">
                  <c:v>146.55421289688158</c:v>
                </c:pt>
                <c:pt idx="35">
                  <c:v>144.79044345353475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E-4B74-B8BF-51F5856646BC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Pronóstico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Sheet1!$J$3:$J$38</c:f>
              <c:numCache>
                <c:formatCode>General</c:formatCode>
                <c:ptCount val="36"/>
                <c:pt idx="0">
                  <c:v>117.1193604500799</c:v>
                </c:pt>
                <c:pt idx="1">
                  <c:v>123.0850947975399</c:v>
                </c:pt>
                <c:pt idx="2">
                  <c:v>127.62007418725753</c:v>
                </c:pt>
                <c:pt idx="3">
                  <c:v>129.00623717938592</c:v>
                </c:pt>
                <c:pt idx="4">
                  <c:v>130.58288290262698</c:v>
                </c:pt>
                <c:pt idx="5">
                  <c:v>138.49964060051971</c:v>
                </c:pt>
                <c:pt idx="6">
                  <c:v>139.19733347432617</c:v>
                </c:pt>
                <c:pt idx="7">
                  <c:v>133.64530900652281</c:v>
                </c:pt>
                <c:pt idx="8">
                  <c:v>130.29957216665801</c:v>
                </c:pt>
                <c:pt idx="9">
                  <c:v>129.56943398654147</c:v>
                </c:pt>
                <c:pt idx="10">
                  <c:v>128.17733731647613</c:v>
                </c:pt>
                <c:pt idx="11">
                  <c:v>119.43153578569357</c:v>
                </c:pt>
                <c:pt idx="12">
                  <c:v>120.10831801786929</c:v>
                </c:pt>
                <c:pt idx="13">
                  <c:v>122.08027123394572</c:v>
                </c:pt>
                <c:pt idx="14">
                  <c:v>127.25755580188243</c:v>
                </c:pt>
                <c:pt idx="15">
                  <c:v>131.19711705426974</c:v>
                </c:pt>
                <c:pt idx="16">
                  <c:v>140.81190329012514</c:v>
                </c:pt>
                <c:pt idx="17">
                  <c:v>146.40281889123372</c:v>
                </c:pt>
                <c:pt idx="18">
                  <c:v>146.78297377192857</c:v>
                </c:pt>
                <c:pt idx="19">
                  <c:v>144.16743595399507</c:v>
                </c:pt>
                <c:pt idx="20">
                  <c:v>141.12874492293057</c:v>
                </c:pt>
                <c:pt idx="21">
                  <c:v>137.12332926817163</c:v>
                </c:pt>
                <c:pt idx="22">
                  <c:v>132.97136734748702</c:v>
                </c:pt>
                <c:pt idx="23">
                  <c:v>129.64092876173672</c:v>
                </c:pt>
                <c:pt idx="24">
                  <c:v>130.50000553079096</c:v>
                </c:pt>
                <c:pt idx="25">
                  <c:v>134.62757572796775</c:v>
                </c:pt>
                <c:pt idx="26">
                  <c:v>137.56159770783515</c:v>
                </c:pt>
                <c:pt idx="27">
                  <c:v>142.8406232073979</c:v>
                </c:pt>
                <c:pt idx="28">
                  <c:v>152.50173278912968</c:v>
                </c:pt>
                <c:pt idx="29">
                  <c:v>160.68510560322065</c:v>
                </c:pt>
                <c:pt idx="30">
                  <c:v>157.11870001852398</c:v>
                </c:pt>
                <c:pt idx="31">
                  <c:v>154.50930674281344</c:v>
                </c:pt>
                <c:pt idx="32">
                  <c:v>144.8830723031279</c:v>
                </c:pt>
                <c:pt idx="33">
                  <c:v>147.98141940827693</c:v>
                </c:pt>
                <c:pt idx="34">
                  <c:v>144.15538488767208</c:v>
                </c:pt>
                <c:pt idx="35">
                  <c:v>140.42112116468417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E-4B74-B8BF-51F585664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7455"/>
        <c:axId val="633350335"/>
      </c:lineChart>
      <c:catAx>
        <c:axId val="63334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3350335"/>
        <c:crosses val="autoZero"/>
        <c:auto val="1"/>
        <c:lblAlgn val="ctr"/>
        <c:lblOffset val="100"/>
        <c:noMultiLvlLbl val="0"/>
      </c:catAx>
      <c:valAx>
        <c:axId val="633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33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243794</xdr:colOff>
      <xdr:row>3</xdr:row>
      <xdr:rowOff>47623</xdr:rowOff>
    </xdr:from>
    <xdr:to>
      <xdr:col>6</xdr:col>
      <xdr:colOff>367393</xdr:colOff>
      <xdr:row>18</xdr:row>
      <xdr:rowOff>149678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30141F-4BF4-870F-9407-4A7ECF2AD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C4" zoomScale="140" zoomScaleNormal="140" workbookViewId="0">
      <selection activeCell="I14" sqref="I14"/>
    </sheetView>
  </sheetViews>
  <sheetFormatPr baseColWidth="10" defaultColWidth="9.140625" defaultRowHeight="15" x14ac:dyDescent="0.25"/>
  <cols>
    <col min="1" max="1" width="19.28515625" bestFit="1" customWidth="1"/>
    <col min="2" max="3" width="12" bestFit="1" customWidth="1"/>
    <col min="4" max="4" width="13.7109375" bestFit="1" customWidth="1"/>
    <col min="5" max="5" width="12.7109375" bestFit="1" customWidth="1"/>
    <col min="6" max="6" width="21.85546875" bestFit="1" customWidth="1"/>
    <col min="7" max="7" width="21.7109375" bestFit="1" customWidth="1"/>
    <col min="10" max="10" width="10.42578125" bestFit="1" customWidth="1"/>
  </cols>
  <sheetData>
    <row r="1" spans="1:10" x14ac:dyDescent="0.25">
      <c r="H1" s="5" t="s">
        <v>7</v>
      </c>
      <c r="I1" s="6"/>
      <c r="J1" s="7"/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5</v>
      </c>
      <c r="G2" s="3" t="s">
        <v>6</v>
      </c>
      <c r="H2" s="3" t="s">
        <v>8</v>
      </c>
      <c r="I2" s="4" t="s">
        <v>2</v>
      </c>
      <c r="J2" s="4" t="s">
        <v>9</v>
      </c>
    </row>
    <row r="3" spans="1:10" x14ac:dyDescent="0.25">
      <c r="A3" s="2">
        <v>39386</v>
      </c>
      <c r="B3">
        <v>111.1536261026199</v>
      </c>
      <c r="C3">
        <v>100</v>
      </c>
      <c r="D3">
        <v>10</v>
      </c>
      <c r="E3">
        <v>1.153626102619882</v>
      </c>
      <c r="F3">
        <v>0</v>
      </c>
      <c r="G3">
        <f>B3</f>
        <v>111.1536261026199</v>
      </c>
      <c r="H3">
        <f>B3</f>
        <v>111.1536261026199</v>
      </c>
      <c r="I3">
        <f>B4-B3</f>
        <v>5.9657343474599998</v>
      </c>
      <c r="J3">
        <f>H3+I3</f>
        <v>117.1193604500799</v>
      </c>
    </row>
    <row r="4" spans="1:10" x14ac:dyDescent="0.25">
      <c r="A4" s="2">
        <v>39416</v>
      </c>
      <c r="B4">
        <v>117.1193604500799</v>
      </c>
      <c r="C4">
        <v>100.8571428571429</v>
      </c>
      <c r="D4">
        <v>12</v>
      </c>
      <c r="E4">
        <v>4.2622175929370654</v>
      </c>
      <c r="F4">
        <v>0</v>
      </c>
      <c r="G4">
        <f>0.3*B4+(1-0.3)*G3</f>
        <v>112.94334640685788</v>
      </c>
      <c r="H4">
        <f>0.8*B4+(1-0.8)*(H3+I3)</f>
        <v>117.1193604500799</v>
      </c>
      <c r="I4">
        <f>0.2*(H4-H3)+(1-0.2)*I3</f>
        <v>5.9657343474599998</v>
      </c>
      <c r="J4">
        <f t="shared" ref="J4:J40" si="0">H4+I4</f>
        <v>123.0850947975399</v>
      </c>
    </row>
    <row r="5" spans="1:10" x14ac:dyDescent="0.25">
      <c r="A5" s="2">
        <v>39447</v>
      </c>
      <c r="B5">
        <v>121.59472504989159</v>
      </c>
      <c r="C5">
        <v>101.71428571428569</v>
      </c>
      <c r="D5">
        <v>15</v>
      </c>
      <c r="E5">
        <v>4.8804393356059146</v>
      </c>
      <c r="F5">
        <v>0</v>
      </c>
      <c r="G5">
        <f t="shared" ref="G5:G38" si="1">0.3*B5+(1-0.3)*G4</f>
        <v>115.53875999976799</v>
      </c>
      <c r="H5">
        <f t="shared" ref="H5:H40" si="2">0.8*B5+(1-0.8)*(H4+I4)</f>
        <v>121.89279899942126</v>
      </c>
      <c r="I5">
        <f t="shared" ref="I5:I40" si="3">0.2*(H5-H4)+(1-0.2)*I4</f>
        <v>5.7272751878362733</v>
      </c>
      <c r="J5">
        <f t="shared" si="0"/>
        <v>127.62007418725753</v>
      </c>
    </row>
    <row r="6" spans="1:10" x14ac:dyDescent="0.25">
      <c r="A6" s="2">
        <v>39478</v>
      </c>
      <c r="B6">
        <v>123.09808231672849</v>
      </c>
      <c r="C6">
        <v>102.5714285714286</v>
      </c>
      <c r="D6">
        <v>20</v>
      </c>
      <c r="E6">
        <v>0.52665374529995501</v>
      </c>
      <c r="F6">
        <f>AVERAGE(B3:B5)</f>
        <v>116.62257053419712</v>
      </c>
      <c r="G6">
        <f t="shared" si="1"/>
        <v>117.80655669485614</v>
      </c>
      <c r="H6">
        <f t="shared" si="2"/>
        <v>124.0024806908343</v>
      </c>
      <c r="I6">
        <f t="shared" si="3"/>
        <v>5.0037564885516277</v>
      </c>
      <c r="J6">
        <f t="shared" si="0"/>
        <v>129.00623717938592</v>
      </c>
    </row>
    <row r="7" spans="1:10" x14ac:dyDescent="0.25">
      <c r="A7" s="2">
        <v>39507</v>
      </c>
      <c r="B7">
        <v>125.43633013218739</v>
      </c>
      <c r="C7">
        <v>103.4285714285714</v>
      </c>
      <c r="D7">
        <v>25</v>
      </c>
      <c r="E7">
        <v>-2.9922412963840719</v>
      </c>
      <c r="F7">
        <f t="shared" ref="F7:F38" si="4">AVERAGE(B4:B6)</f>
        <v>120.60405593889999</v>
      </c>
      <c r="G7">
        <f t="shared" si="1"/>
        <v>120.09548872605551</v>
      </c>
      <c r="H7">
        <f t="shared" si="2"/>
        <v>126.1503115416271</v>
      </c>
      <c r="I7">
        <f t="shared" si="3"/>
        <v>4.4325713609998632</v>
      </c>
      <c r="J7">
        <f t="shared" si="0"/>
        <v>130.58288290262698</v>
      </c>
    </row>
    <row r="8" spans="1:10" x14ac:dyDescent="0.25">
      <c r="A8" s="2">
        <v>39538</v>
      </c>
      <c r="B8">
        <v>134.2122436702237</v>
      </c>
      <c r="C8">
        <v>104.28571428571431</v>
      </c>
      <c r="D8">
        <v>30</v>
      </c>
      <c r="E8">
        <v>-7.3470615490593569E-2</v>
      </c>
      <c r="F8">
        <f t="shared" si="4"/>
        <v>123.37637916626916</v>
      </c>
      <c r="G8">
        <f t="shared" si="1"/>
        <v>124.33051520930596</v>
      </c>
      <c r="H8">
        <f t="shared" si="2"/>
        <v>133.48637151670437</v>
      </c>
      <c r="I8">
        <f t="shared" si="3"/>
        <v>5.0132690838153433</v>
      </c>
      <c r="J8">
        <f t="shared" si="0"/>
        <v>138.49964060051971</v>
      </c>
    </row>
    <row r="9" spans="1:10" x14ac:dyDescent="0.25">
      <c r="A9" s="2">
        <v>39568</v>
      </c>
      <c r="B9">
        <v>134.00424871509381</v>
      </c>
      <c r="C9">
        <v>105.1428571428571</v>
      </c>
      <c r="D9">
        <v>28</v>
      </c>
      <c r="E9">
        <v>0.86139157223662788</v>
      </c>
      <c r="F9">
        <f t="shared" si="4"/>
        <v>127.58221870637986</v>
      </c>
      <c r="G9">
        <f t="shared" si="1"/>
        <v>127.2326352610423</v>
      </c>
      <c r="H9">
        <f t="shared" si="2"/>
        <v>134.90332709217898</v>
      </c>
      <c r="I9">
        <f t="shared" si="3"/>
        <v>4.2940063821471988</v>
      </c>
      <c r="J9">
        <f t="shared" si="0"/>
        <v>139.19733347432617</v>
      </c>
    </row>
    <row r="10" spans="1:10" x14ac:dyDescent="0.25">
      <c r="A10" s="2">
        <v>39599</v>
      </c>
      <c r="B10">
        <v>128.94105133896099</v>
      </c>
      <c r="C10">
        <v>106</v>
      </c>
      <c r="D10">
        <v>26</v>
      </c>
      <c r="E10">
        <v>-3.0589486610390209</v>
      </c>
      <c r="F10">
        <f t="shared" si="4"/>
        <v>131.21760750583496</v>
      </c>
      <c r="G10">
        <f t="shared" si="1"/>
        <v>127.7451600844179</v>
      </c>
      <c r="H10">
        <f t="shared" si="2"/>
        <v>130.99230776603403</v>
      </c>
      <c r="I10">
        <f t="shared" si="3"/>
        <v>2.6530012404887686</v>
      </c>
      <c r="J10">
        <f t="shared" si="0"/>
        <v>133.64530900652281</v>
      </c>
    </row>
    <row r="11" spans="1:10" x14ac:dyDescent="0.25">
      <c r="A11" s="2">
        <v>39629</v>
      </c>
      <c r="B11">
        <v>127.3966235061545</v>
      </c>
      <c r="C11">
        <v>106.8571428571429</v>
      </c>
      <c r="D11">
        <v>22</v>
      </c>
      <c r="E11">
        <v>-1.4605193509883609</v>
      </c>
      <c r="F11">
        <f t="shared" si="4"/>
        <v>132.38584790809284</v>
      </c>
      <c r="G11">
        <f t="shared" si="1"/>
        <v>127.64059911093887</v>
      </c>
      <c r="H11">
        <f t="shared" si="2"/>
        <v>128.64636060622817</v>
      </c>
      <c r="I11">
        <f t="shared" si="3"/>
        <v>1.653211560429843</v>
      </c>
      <c r="J11">
        <f t="shared" si="0"/>
        <v>130.29957216665801</v>
      </c>
    </row>
    <row r="12" spans="1:10" x14ac:dyDescent="0.25">
      <c r="A12" s="2">
        <v>39660</v>
      </c>
      <c r="B12">
        <v>127.8169161869222</v>
      </c>
      <c r="C12">
        <v>107.71428571428569</v>
      </c>
      <c r="D12">
        <v>18</v>
      </c>
      <c r="E12">
        <v>2.1026304726365201</v>
      </c>
      <c r="F12">
        <f t="shared" si="4"/>
        <v>130.11397452006975</v>
      </c>
      <c r="G12">
        <f t="shared" si="1"/>
        <v>127.69349423373384</v>
      </c>
      <c r="H12">
        <f t="shared" si="2"/>
        <v>128.31344738286936</v>
      </c>
      <c r="I12">
        <f t="shared" si="3"/>
        <v>1.2559866036721115</v>
      </c>
      <c r="J12">
        <f t="shared" si="0"/>
        <v>129.56943398654147</v>
      </c>
    </row>
    <row r="13" spans="1:10" x14ac:dyDescent="0.25">
      <c r="A13" s="2">
        <v>39691</v>
      </c>
      <c r="B13">
        <v>126.8110139097316</v>
      </c>
      <c r="C13">
        <v>108.5714285714286</v>
      </c>
      <c r="D13">
        <v>15</v>
      </c>
      <c r="E13">
        <v>3.239585338303026</v>
      </c>
      <c r="F13">
        <f t="shared" si="4"/>
        <v>128.05153034401255</v>
      </c>
      <c r="G13">
        <f t="shared" si="1"/>
        <v>127.42875013653317</v>
      </c>
      <c r="H13">
        <f t="shared" si="2"/>
        <v>127.36269792509358</v>
      </c>
      <c r="I13">
        <f t="shared" si="3"/>
        <v>0.81463939138253494</v>
      </c>
      <c r="J13">
        <f t="shared" si="0"/>
        <v>128.17733731647613</v>
      </c>
    </row>
    <row r="14" spans="1:10" x14ac:dyDescent="0.25">
      <c r="A14" s="2">
        <v>39721</v>
      </c>
      <c r="B14">
        <v>118.21854468922081</v>
      </c>
      <c r="C14">
        <v>109.4285714285714</v>
      </c>
      <c r="D14">
        <v>12</v>
      </c>
      <c r="E14">
        <v>-3.210026739350631</v>
      </c>
      <c r="F14">
        <f t="shared" si="4"/>
        <v>127.34151786760276</v>
      </c>
      <c r="G14">
        <f t="shared" si="1"/>
        <v>124.66568850233946</v>
      </c>
      <c r="H14">
        <f t="shared" si="2"/>
        <v>120.21030321467188</v>
      </c>
      <c r="I14">
        <f t="shared" si="3"/>
        <v>-0.77876742897831264</v>
      </c>
      <c r="J14">
        <f t="shared" si="0"/>
        <v>119.43153578569357</v>
      </c>
    </row>
    <row r="15" spans="1:10" x14ac:dyDescent="0.25">
      <c r="A15" s="2">
        <v>39752</v>
      </c>
      <c r="B15">
        <v>120.9477333493957</v>
      </c>
      <c r="C15">
        <v>110.28571428571431</v>
      </c>
      <c r="D15">
        <v>10</v>
      </c>
      <c r="E15">
        <v>0.66201906368139063</v>
      </c>
      <c r="F15">
        <f t="shared" si="4"/>
        <v>124.28215826195822</v>
      </c>
      <c r="G15">
        <f t="shared" si="1"/>
        <v>123.55030195645632</v>
      </c>
      <c r="H15">
        <f t="shared" si="2"/>
        <v>120.64449383665527</v>
      </c>
      <c r="I15">
        <f t="shared" si="3"/>
        <v>-0.53617581878597209</v>
      </c>
      <c r="J15">
        <f t="shared" si="0"/>
        <v>120.10831801786929</v>
      </c>
    </row>
    <row r="16" spans="1:10" x14ac:dyDescent="0.25">
      <c r="A16" s="2">
        <v>39782</v>
      </c>
      <c r="B16">
        <v>122.72095242918429</v>
      </c>
      <c r="C16">
        <v>111.1428571428571</v>
      </c>
      <c r="D16">
        <v>12</v>
      </c>
      <c r="E16">
        <v>-0.42190471367288168</v>
      </c>
      <c r="F16">
        <f t="shared" si="4"/>
        <v>121.99243064944937</v>
      </c>
      <c r="G16">
        <f t="shared" si="1"/>
        <v>123.30149709827471</v>
      </c>
      <c r="H16">
        <f t="shared" si="2"/>
        <v>122.1984255469213</v>
      </c>
      <c r="I16">
        <f t="shared" si="3"/>
        <v>-0.11815431297557216</v>
      </c>
      <c r="J16">
        <f t="shared" si="0"/>
        <v>122.08027123394572</v>
      </c>
    </row>
    <row r="17" spans="1:10" x14ac:dyDescent="0.25">
      <c r="A17" s="2">
        <v>39813</v>
      </c>
      <c r="B17">
        <v>127.59635340156269</v>
      </c>
      <c r="C17">
        <v>112</v>
      </c>
      <c r="D17">
        <v>15</v>
      </c>
      <c r="E17">
        <v>0.59635340156271044</v>
      </c>
      <c r="F17">
        <f t="shared" si="4"/>
        <v>120.62907682260027</v>
      </c>
      <c r="G17">
        <f t="shared" si="1"/>
        <v>124.5899539892611</v>
      </c>
      <c r="H17">
        <f t="shared" si="2"/>
        <v>126.49313696803929</v>
      </c>
      <c r="I17">
        <f t="shared" si="3"/>
        <v>0.76441883384314135</v>
      </c>
      <c r="J17">
        <f t="shared" si="0"/>
        <v>127.25755580188243</v>
      </c>
    </row>
    <row r="18" spans="1:10" x14ac:dyDescent="0.25">
      <c r="A18" s="2">
        <v>39844</v>
      </c>
      <c r="B18">
        <v>130.56499582119929</v>
      </c>
      <c r="C18">
        <v>112.8571428571429</v>
      </c>
      <c r="D18">
        <v>20</v>
      </c>
      <c r="E18">
        <v>-2.2921470359435978</v>
      </c>
      <c r="F18">
        <f t="shared" si="4"/>
        <v>123.75501306004757</v>
      </c>
      <c r="G18">
        <f t="shared" si="1"/>
        <v>126.38246653884255</v>
      </c>
      <c r="H18">
        <f t="shared" si="2"/>
        <v>129.90350781733591</v>
      </c>
      <c r="I18">
        <f t="shared" si="3"/>
        <v>1.2936092369338357</v>
      </c>
      <c r="J18">
        <f t="shared" si="0"/>
        <v>131.19711705426974</v>
      </c>
    </row>
    <row r="19" spans="1:10" x14ac:dyDescent="0.25">
      <c r="A19" s="2">
        <v>39872</v>
      </c>
      <c r="B19">
        <v>139.86500976147971</v>
      </c>
      <c r="C19">
        <v>113.71428571428569</v>
      </c>
      <c r="D19">
        <v>25</v>
      </c>
      <c r="E19">
        <v>1.1507240471939351</v>
      </c>
      <c r="F19">
        <f t="shared" si="4"/>
        <v>126.96076721731542</v>
      </c>
      <c r="G19">
        <f t="shared" si="1"/>
        <v>130.4272295056337</v>
      </c>
      <c r="H19">
        <f t="shared" si="2"/>
        <v>138.13143122003771</v>
      </c>
      <c r="I19">
        <f t="shared" si="3"/>
        <v>2.6804720700874296</v>
      </c>
      <c r="J19">
        <f t="shared" si="0"/>
        <v>140.81190329012514</v>
      </c>
    </row>
    <row r="20" spans="1:10" x14ac:dyDescent="0.25">
      <c r="A20" s="2">
        <v>39903</v>
      </c>
      <c r="B20">
        <v>143.8436153016055</v>
      </c>
      <c r="C20">
        <v>114.5714285714286</v>
      </c>
      <c r="D20">
        <v>30</v>
      </c>
      <c r="E20">
        <v>-0.72781326982307104</v>
      </c>
      <c r="F20">
        <f t="shared" si="4"/>
        <v>132.67545299474725</v>
      </c>
      <c r="G20">
        <f t="shared" si="1"/>
        <v>134.45214524442522</v>
      </c>
      <c r="H20">
        <f t="shared" si="2"/>
        <v>143.23727289930943</v>
      </c>
      <c r="I20">
        <f t="shared" si="3"/>
        <v>3.1655459919242874</v>
      </c>
      <c r="J20">
        <f t="shared" si="0"/>
        <v>146.40281889123372</v>
      </c>
    </row>
    <row r="21" spans="1:10" x14ac:dyDescent="0.25">
      <c r="A21" s="2">
        <v>39933</v>
      </c>
      <c r="B21">
        <v>143.50136981703639</v>
      </c>
      <c r="C21">
        <v>115.4285714285714</v>
      </c>
      <c r="D21">
        <v>28</v>
      </c>
      <c r="E21">
        <v>7.2798388465010119E-2</v>
      </c>
      <c r="F21">
        <f t="shared" si="4"/>
        <v>138.09120696142816</v>
      </c>
      <c r="G21">
        <f t="shared" si="1"/>
        <v>137.16691261620858</v>
      </c>
      <c r="H21">
        <f t="shared" si="2"/>
        <v>144.08165963187585</v>
      </c>
      <c r="I21">
        <f t="shared" si="3"/>
        <v>2.7013141400527143</v>
      </c>
      <c r="J21">
        <f t="shared" si="0"/>
        <v>146.78297377192857</v>
      </c>
    </row>
    <row r="22" spans="1:10" x14ac:dyDescent="0.25">
      <c r="A22" s="2">
        <v>39964</v>
      </c>
      <c r="B22">
        <v>141.24458631569291</v>
      </c>
      <c r="C22">
        <v>116.28571428571431</v>
      </c>
      <c r="D22">
        <v>26</v>
      </c>
      <c r="E22">
        <v>-1.0411279700213869</v>
      </c>
      <c r="F22">
        <f t="shared" si="4"/>
        <v>142.4033316267072</v>
      </c>
      <c r="G22">
        <f t="shared" si="1"/>
        <v>138.39021472605387</v>
      </c>
      <c r="H22">
        <f t="shared" si="2"/>
        <v>142.35226380694004</v>
      </c>
      <c r="I22">
        <f t="shared" si="3"/>
        <v>1.8151721470550104</v>
      </c>
      <c r="J22">
        <f t="shared" si="0"/>
        <v>144.16743595399507</v>
      </c>
    </row>
    <row r="23" spans="1:10" x14ac:dyDescent="0.25">
      <c r="A23" s="2">
        <v>39994</v>
      </c>
      <c r="B23">
        <v>139.11132847678721</v>
      </c>
      <c r="C23">
        <v>117.1428571428571</v>
      </c>
      <c r="D23">
        <v>22</v>
      </c>
      <c r="E23">
        <v>-3.1528666069938621E-2</v>
      </c>
      <c r="F23">
        <f t="shared" si="4"/>
        <v>142.86319047811159</v>
      </c>
      <c r="G23">
        <f t="shared" si="1"/>
        <v>138.60654885127386</v>
      </c>
      <c r="H23">
        <f t="shared" si="2"/>
        <v>140.1225499722288</v>
      </c>
      <c r="I23">
        <f t="shared" si="3"/>
        <v>1.0061949507017589</v>
      </c>
      <c r="J23">
        <f t="shared" si="0"/>
        <v>141.12874492293057</v>
      </c>
    </row>
    <row r="24" spans="1:10" x14ac:dyDescent="0.25">
      <c r="A24" s="2">
        <v>40025</v>
      </c>
      <c r="B24">
        <v>135.90831720890901</v>
      </c>
      <c r="C24">
        <v>118</v>
      </c>
      <c r="D24">
        <v>18</v>
      </c>
      <c r="E24">
        <v>-9.1682791090956783E-2</v>
      </c>
      <c r="F24">
        <f t="shared" si="4"/>
        <v>141.2857615365055</v>
      </c>
      <c r="G24">
        <f t="shared" si="1"/>
        <v>137.79707935856439</v>
      </c>
      <c r="H24">
        <f t="shared" si="2"/>
        <v>136.95240275171332</v>
      </c>
      <c r="I24">
        <f t="shared" si="3"/>
        <v>0.17092651645831225</v>
      </c>
      <c r="J24">
        <f t="shared" si="0"/>
        <v>137.12332926817163</v>
      </c>
    </row>
    <row r="25" spans="1:10" x14ac:dyDescent="0.25">
      <c r="A25" s="2">
        <v>40056</v>
      </c>
      <c r="B25">
        <v>132.62032047948111</v>
      </c>
      <c r="C25">
        <v>118.8571428571429</v>
      </c>
      <c r="D25">
        <v>15</v>
      </c>
      <c r="E25">
        <v>-1.2368223776617759</v>
      </c>
      <c r="F25">
        <f t="shared" si="4"/>
        <v>138.75474400046303</v>
      </c>
      <c r="G25">
        <f t="shared" si="1"/>
        <v>136.24405169483941</v>
      </c>
      <c r="H25">
        <f t="shared" si="2"/>
        <v>133.5209222372192</v>
      </c>
      <c r="I25">
        <f t="shared" si="3"/>
        <v>-0.54955488973217548</v>
      </c>
      <c r="J25">
        <f t="shared" si="0"/>
        <v>132.97136734748702</v>
      </c>
    </row>
    <row r="26" spans="1:10" x14ac:dyDescent="0.25">
      <c r="A26" s="2">
        <v>40086</v>
      </c>
      <c r="B26">
        <v>130.07461349746811</v>
      </c>
      <c r="C26">
        <v>119.71428571428569</v>
      </c>
      <c r="D26">
        <v>12</v>
      </c>
      <c r="E26">
        <v>-1.6396722168176241</v>
      </c>
      <c r="F26">
        <f t="shared" si="4"/>
        <v>135.87998872172577</v>
      </c>
      <c r="G26">
        <f t="shared" si="1"/>
        <v>134.39322023562801</v>
      </c>
      <c r="H26">
        <f t="shared" si="2"/>
        <v>130.65396426747191</v>
      </c>
      <c r="I26">
        <f t="shared" si="3"/>
        <v>-1.0130355057351983</v>
      </c>
      <c r="J26">
        <f t="shared" si="0"/>
        <v>129.64092876173672</v>
      </c>
    </row>
    <row r="27" spans="1:10" x14ac:dyDescent="0.25">
      <c r="A27" s="2">
        <v>40117</v>
      </c>
      <c r="B27">
        <v>131.59104571464241</v>
      </c>
      <c r="C27">
        <v>120.5714285714286</v>
      </c>
      <c r="D27">
        <v>10</v>
      </c>
      <c r="E27">
        <v>1.019617143213831</v>
      </c>
      <c r="F27">
        <f t="shared" si="4"/>
        <v>132.86775039528607</v>
      </c>
      <c r="G27">
        <f t="shared" si="1"/>
        <v>133.55256787933232</v>
      </c>
      <c r="H27">
        <f t="shared" si="2"/>
        <v>131.20102232406126</v>
      </c>
      <c r="I27">
        <f t="shared" si="3"/>
        <v>-0.70101679327028865</v>
      </c>
      <c r="J27">
        <f t="shared" si="0"/>
        <v>130.50000553079096</v>
      </c>
    </row>
    <row r="28" spans="1:10" x14ac:dyDescent="0.25">
      <c r="A28" s="2">
        <v>40147</v>
      </c>
      <c r="B28">
        <v>135.52978364584001</v>
      </c>
      <c r="C28">
        <v>121.4285714285714</v>
      </c>
      <c r="D28">
        <v>12</v>
      </c>
      <c r="E28">
        <v>2.1012122172684999</v>
      </c>
      <c r="F28">
        <f t="shared" si="4"/>
        <v>131.42865989719721</v>
      </c>
      <c r="G28">
        <f t="shared" si="1"/>
        <v>134.14573260928461</v>
      </c>
      <c r="H28">
        <f t="shared" si="2"/>
        <v>134.5238280228302</v>
      </c>
      <c r="I28">
        <f t="shared" si="3"/>
        <v>0.10374770513755827</v>
      </c>
      <c r="J28">
        <f t="shared" si="0"/>
        <v>134.62757572796775</v>
      </c>
    </row>
    <row r="29" spans="1:10" x14ac:dyDescent="0.25">
      <c r="A29" s="2">
        <v>40178</v>
      </c>
      <c r="B29">
        <v>137.57577809747801</v>
      </c>
      <c r="C29">
        <v>122.28571428571431</v>
      </c>
      <c r="D29">
        <v>15</v>
      </c>
      <c r="E29">
        <v>0.29006381176366908</v>
      </c>
      <c r="F29">
        <f t="shared" si="4"/>
        <v>132.39848095265017</v>
      </c>
      <c r="G29">
        <f t="shared" si="1"/>
        <v>135.1747462557426</v>
      </c>
      <c r="H29">
        <f t="shared" si="2"/>
        <v>136.98613762357596</v>
      </c>
      <c r="I29">
        <f t="shared" si="3"/>
        <v>0.57546008425919759</v>
      </c>
      <c r="J29">
        <f t="shared" si="0"/>
        <v>137.56159770783515</v>
      </c>
    </row>
    <row r="30" spans="1:10" x14ac:dyDescent="0.25">
      <c r="A30" s="2">
        <v>40209</v>
      </c>
      <c r="B30">
        <v>142.46114501544301</v>
      </c>
      <c r="C30">
        <v>123.1428571428571</v>
      </c>
      <c r="D30">
        <v>20</v>
      </c>
      <c r="E30">
        <v>-0.68171212741418141</v>
      </c>
      <c r="F30">
        <f t="shared" si="4"/>
        <v>134.89886915265348</v>
      </c>
      <c r="G30">
        <f t="shared" si="1"/>
        <v>137.36066588365273</v>
      </c>
      <c r="H30">
        <f t="shared" si="2"/>
        <v>141.48123555392144</v>
      </c>
      <c r="I30">
        <f t="shared" si="3"/>
        <v>1.3593876534764542</v>
      </c>
      <c r="J30">
        <f t="shared" si="0"/>
        <v>142.8406232073979</v>
      </c>
    </row>
    <row r="31" spans="1:10" x14ac:dyDescent="0.25">
      <c r="A31" s="2">
        <v>40237</v>
      </c>
      <c r="B31">
        <v>151.4882502159972</v>
      </c>
      <c r="C31">
        <v>124</v>
      </c>
      <c r="D31">
        <v>25</v>
      </c>
      <c r="E31">
        <v>2.488250215997168</v>
      </c>
      <c r="F31">
        <f t="shared" si="4"/>
        <v>138.52223558625369</v>
      </c>
      <c r="G31">
        <f t="shared" si="1"/>
        <v>141.59894118335606</v>
      </c>
      <c r="H31">
        <f t="shared" si="2"/>
        <v>149.75872481427734</v>
      </c>
      <c r="I31">
        <f t="shared" si="3"/>
        <v>2.743007974852345</v>
      </c>
      <c r="J31">
        <f t="shared" si="0"/>
        <v>152.50173278912968</v>
      </c>
    </row>
    <row r="32" spans="1:10" x14ac:dyDescent="0.25">
      <c r="A32" s="2">
        <v>40268</v>
      </c>
      <c r="B32">
        <v>158.16877949666991</v>
      </c>
      <c r="C32">
        <v>124.8571428571429</v>
      </c>
      <c r="D32">
        <v>30</v>
      </c>
      <c r="E32">
        <v>3.3116366395269949</v>
      </c>
      <c r="F32">
        <f t="shared" si="4"/>
        <v>143.84172444297275</v>
      </c>
      <c r="G32">
        <f t="shared" si="1"/>
        <v>146.5698926773502</v>
      </c>
      <c r="H32">
        <f t="shared" si="2"/>
        <v>157.03537015516187</v>
      </c>
      <c r="I32">
        <f t="shared" si="3"/>
        <v>3.6497354480587818</v>
      </c>
      <c r="J32">
        <f t="shared" si="0"/>
        <v>160.68510560322065</v>
      </c>
    </row>
    <row r="33" spans="1:10" x14ac:dyDescent="0.25">
      <c r="A33" s="2">
        <v>40298</v>
      </c>
      <c r="B33">
        <v>153.16829202743369</v>
      </c>
      <c r="C33">
        <v>125.71428571428569</v>
      </c>
      <c r="D33">
        <v>28</v>
      </c>
      <c r="E33">
        <v>-0.54599368685204608</v>
      </c>
      <c r="F33">
        <f t="shared" si="4"/>
        <v>150.70605824270339</v>
      </c>
      <c r="G33">
        <f t="shared" si="1"/>
        <v>148.54941248237523</v>
      </c>
      <c r="H33">
        <f t="shared" si="2"/>
        <v>154.6716547425911</v>
      </c>
      <c r="I33">
        <f t="shared" si="3"/>
        <v>2.4470452759328714</v>
      </c>
      <c r="J33">
        <f t="shared" si="0"/>
        <v>157.11870001852398</v>
      </c>
    </row>
    <row r="34" spans="1:10" x14ac:dyDescent="0.25">
      <c r="A34" s="2">
        <v>40329</v>
      </c>
      <c r="B34">
        <v>151.85157652722879</v>
      </c>
      <c r="C34">
        <v>126.5714285714286</v>
      </c>
      <c r="D34">
        <v>26</v>
      </c>
      <c r="E34">
        <v>-0.71985204419972415</v>
      </c>
      <c r="F34">
        <f t="shared" si="4"/>
        <v>154.27510724670026</v>
      </c>
      <c r="G34">
        <f t="shared" si="1"/>
        <v>149.5400616958313</v>
      </c>
      <c r="H34">
        <f t="shared" si="2"/>
        <v>152.90500122548781</v>
      </c>
      <c r="I34">
        <f t="shared" si="3"/>
        <v>1.6043055173256384</v>
      </c>
      <c r="J34">
        <f t="shared" si="0"/>
        <v>154.50930674281344</v>
      </c>
    </row>
    <row r="35" spans="1:10" x14ac:dyDescent="0.25">
      <c r="A35" s="2">
        <v>40359</v>
      </c>
      <c r="B35">
        <v>142.8108276209268</v>
      </c>
      <c r="C35">
        <v>127.4285714285714</v>
      </c>
      <c r="D35">
        <v>22</v>
      </c>
      <c r="E35">
        <v>-6.61774380764468</v>
      </c>
      <c r="F35">
        <f t="shared" si="4"/>
        <v>154.39621601711079</v>
      </c>
      <c r="G35">
        <f t="shared" si="1"/>
        <v>147.52129147335995</v>
      </c>
      <c r="H35">
        <f t="shared" si="2"/>
        <v>145.15052344530412</v>
      </c>
      <c r="I35">
        <f t="shared" si="3"/>
        <v>-0.26745114217622756</v>
      </c>
      <c r="J35">
        <f t="shared" si="0"/>
        <v>144.8830723031279</v>
      </c>
    </row>
    <row r="36" spans="1:10" x14ac:dyDescent="0.25">
      <c r="A36" s="2">
        <v>40390</v>
      </c>
      <c r="B36">
        <v>148.38911214409171</v>
      </c>
      <c r="C36">
        <v>128.28571428571431</v>
      </c>
      <c r="D36">
        <v>18</v>
      </c>
      <c r="E36">
        <v>2.103397858377452</v>
      </c>
      <c r="F36">
        <f t="shared" si="4"/>
        <v>149.27689872519645</v>
      </c>
      <c r="G36">
        <f t="shared" si="1"/>
        <v>147.78163767457949</v>
      </c>
      <c r="H36">
        <f t="shared" si="2"/>
        <v>147.68790417589895</v>
      </c>
      <c r="I36">
        <f t="shared" si="3"/>
        <v>0.2935152323779846</v>
      </c>
      <c r="J36">
        <f t="shared" si="0"/>
        <v>147.98141940827693</v>
      </c>
    </row>
    <row r="37" spans="1:10" x14ac:dyDescent="0.25">
      <c r="A37" s="2">
        <v>40421</v>
      </c>
      <c r="B37">
        <v>143.69022174891981</v>
      </c>
      <c r="C37">
        <v>129.14285714285711</v>
      </c>
      <c r="D37">
        <v>15</v>
      </c>
      <c r="E37">
        <v>-0.45263539393731372</v>
      </c>
      <c r="F37">
        <f t="shared" si="4"/>
        <v>147.68383876408242</v>
      </c>
      <c r="G37">
        <f t="shared" si="1"/>
        <v>146.55421289688158</v>
      </c>
      <c r="H37">
        <f t="shared" si="2"/>
        <v>144.54846128079123</v>
      </c>
      <c r="I37">
        <f t="shared" si="3"/>
        <v>-0.39307639311915632</v>
      </c>
      <c r="J37">
        <f t="shared" si="0"/>
        <v>144.15538488767208</v>
      </c>
    </row>
    <row r="38" spans="1:10" x14ac:dyDescent="0.25">
      <c r="A38" s="2">
        <v>40451</v>
      </c>
      <c r="B38">
        <v>140.67498141905881</v>
      </c>
      <c r="C38">
        <v>130</v>
      </c>
      <c r="D38">
        <v>12</v>
      </c>
      <c r="E38">
        <v>-1.325018580941224</v>
      </c>
      <c r="F38">
        <f t="shared" si="4"/>
        <v>144.96338717131277</v>
      </c>
      <c r="G38">
        <f t="shared" si="1"/>
        <v>144.79044345353475</v>
      </c>
      <c r="H38">
        <f>0.8*B38+(1-0.8)*(H37+I37)</f>
        <v>141.37106211278146</v>
      </c>
      <c r="I38">
        <f t="shared" si="3"/>
        <v>-0.94994094809727936</v>
      </c>
      <c r="J38">
        <f t="shared" si="0"/>
        <v>140.42112116468417</v>
      </c>
    </row>
    <row r="39" spans="1:10" x14ac:dyDescent="0.25">
      <c r="H39">
        <f t="shared" si="2"/>
        <v>28.084224232936826</v>
      </c>
      <c r="I39">
        <f>0.2*(H39-H38)+(1-0.2)*I38</f>
        <v>-23.41732033444675</v>
      </c>
      <c r="J39">
        <f t="shared" si="0"/>
        <v>4.6669038984900766</v>
      </c>
    </row>
    <row r="40" spans="1:10" x14ac:dyDescent="0.25">
      <c r="H40">
        <f t="shared" si="2"/>
        <v>0.93338077969801514</v>
      </c>
      <c r="I40">
        <f t="shared" si="3"/>
        <v>-24.164024958205161</v>
      </c>
      <c r="J40">
        <f t="shared" si="0"/>
        <v>-23.230644178507145</v>
      </c>
    </row>
  </sheetData>
  <mergeCells count="1"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Lina Maria Sepulveda Cano</cp:lastModifiedBy>
  <dcterms:created xsi:type="dcterms:W3CDTF">2025-04-24T15:05:52Z</dcterms:created>
  <dcterms:modified xsi:type="dcterms:W3CDTF">2025-04-24T15:32:43Z</dcterms:modified>
</cp:coreProperties>
</file>