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GitHub\SP_ProgLinaireTP\"/>
    </mc:Choice>
  </mc:AlternateContent>
  <xr:revisionPtr revIDLastSave="0" documentId="13_ncr:1_{1542AC11-D130-422E-955C-19BA892B8985}" xr6:coauthVersionLast="45" xr6:coauthVersionMax="45" xr10:uidLastSave="{00000000-0000-0000-0000-000000000000}"/>
  <bookViews>
    <workbookView xWindow="3120" yWindow="3120" windowWidth="21600" windowHeight="11385" firstSheet="1" activeTab="3" xr2:uid="{00000000-000D-0000-FFFF-FFFF00000000}"/>
  </bookViews>
  <sheets>
    <sheet name="Rapport de solution 1" sheetId="2" r:id="rId1"/>
    <sheet name="Rapport de sensibilité 1" sheetId="3" r:id="rId2"/>
    <sheet name="Rapport des limites 1" sheetId="4" r:id="rId3"/>
    <sheet name="Feuil1" sheetId="1" r:id="rId4"/>
  </sheets>
  <definedNames>
    <definedName name="solver_adj" localSheetId="3" hidden="1">Feuil1!$A$41:$J$41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0" localSheetId="3" hidden="1">Feuil1!$K$46</definedName>
    <definedName name="solver_lhs1" localSheetId="3" hidden="1">Feuil1!$A$41:$J$41</definedName>
    <definedName name="solver_lhs10" localSheetId="3" hidden="1">Feuil1!$K$20</definedName>
    <definedName name="solver_lhs2" localSheetId="3" hidden="1">Feuil1!$A$41:$J$41</definedName>
    <definedName name="solver_lhs3" localSheetId="3" hidden="1">Feuil1!$K$44</definedName>
    <definedName name="solver_lhs4" localSheetId="3" hidden="1">Feuil1!$I$41</definedName>
    <definedName name="solver_lhs5" localSheetId="3" hidden="1">Feuil1!$K$46</definedName>
    <definedName name="solver_lhs6" localSheetId="3" hidden="1">Feuil1!$K$47</definedName>
    <definedName name="solver_lhs7" localSheetId="3" hidden="1">Feuil1!$K$20</definedName>
    <definedName name="solver_lhs8" localSheetId="3" hidden="1">Feuil1!$K$20</definedName>
    <definedName name="solver_lhs9" localSheetId="3" hidden="1">Feuil1!$K$20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Feuil1!$K$42</definedName>
    <definedName name="solver_pre" localSheetId="3" hidden="1">0.000001</definedName>
    <definedName name="solver_rbv" localSheetId="3" hidden="1">2</definedName>
    <definedName name="solver_rel0" localSheetId="3" hidden="1">1</definedName>
    <definedName name="solver_rel1" localSheetId="3" hidden="1">1</definedName>
    <definedName name="solver_rel10" localSheetId="3" hidden="1">1</definedName>
    <definedName name="solver_rel2" localSheetId="3" hidden="1">4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el9" localSheetId="3" hidden="1">1</definedName>
    <definedName name="solver_rhs0" localSheetId="3" hidden="1">Feuil1!$L$46</definedName>
    <definedName name="solver_rhs1" localSheetId="3" hidden="1">1</definedName>
    <definedName name="solver_rhs10" localSheetId="3" hidden="1">Feuil1!$L$20</definedName>
    <definedName name="solver_rhs2" localSheetId="3" hidden="1">entier</definedName>
    <definedName name="solver_rhs3" localSheetId="3" hidden="1">Feuil1!$L$44</definedName>
    <definedName name="solver_rhs4" localSheetId="3" hidden="1">Feuil1!$E$41</definedName>
    <definedName name="solver_rhs5" localSheetId="3" hidden="1">Feuil1!$L$46</definedName>
    <definedName name="solver_rhs6" localSheetId="3" hidden="1">Feuil1!$L$47</definedName>
    <definedName name="solver_rhs7" localSheetId="3" hidden="1">Feuil1!$L$20</definedName>
    <definedName name="solver_rhs8" localSheetId="3" hidden="1">Feuil1!$L$20</definedName>
    <definedName name="solver_rhs9" localSheetId="3" hidden="1">Feuil1!$L$20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5" i="1" l="1"/>
  <c r="I95" i="1"/>
  <c r="H95" i="1"/>
  <c r="G95" i="1"/>
  <c r="F95" i="1"/>
  <c r="E95" i="1"/>
  <c r="D95" i="1"/>
  <c r="C95" i="1"/>
  <c r="K95" i="1" s="1"/>
  <c r="B95" i="1"/>
  <c r="A95" i="1"/>
  <c r="K94" i="1"/>
  <c r="J94" i="1"/>
  <c r="I94" i="1"/>
  <c r="G94" i="1"/>
  <c r="F94" i="1"/>
  <c r="E94" i="1"/>
  <c r="D94" i="1"/>
  <c r="C94" i="1"/>
  <c r="B94" i="1"/>
  <c r="J92" i="1"/>
  <c r="I92" i="1"/>
  <c r="G92" i="1"/>
  <c r="F92" i="1"/>
  <c r="E92" i="1"/>
  <c r="D92" i="1"/>
  <c r="C92" i="1"/>
  <c r="B92" i="1"/>
  <c r="K92" i="1" s="1"/>
  <c r="A92" i="1"/>
  <c r="J90" i="1"/>
  <c r="I90" i="1"/>
  <c r="H90" i="1"/>
  <c r="G90" i="1"/>
  <c r="F90" i="1"/>
  <c r="E90" i="1"/>
  <c r="D90" i="1"/>
  <c r="C90" i="1"/>
  <c r="A90" i="1"/>
  <c r="K90" i="1" s="1"/>
  <c r="K47" i="1"/>
  <c r="J47" i="1"/>
  <c r="I47" i="1"/>
  <c r="H47" i="1"/>
  <c r="G47" i="1"/>
  <c r="F47" i="1"/>
  <c r="E47" i="1"/>
  <c r="D47" i="1"/>
  <c r="C47" i="1"/>
  <c r="B47" i="1"/>
  <c r="A47" i="1"/>
  <c r="J85" i="1"/>
  <c r="I85" i="1"/>
  <c r="G85" i="1"/>
  <c r="F85" i="1"/>
  <c r="E85" i="1"/>
  <c r="D85" i="1"/>
  <c r="C85" i="1"/>
  <c r="B85" i="1"/>
  <c r="K85" i="1" s="1"/>
  <c r="J83" i="1"/>
  <c r="I83" i="1"/>
  <c r="G83" i="1"/>
  <c r="F83" i="1"/>
  <c r="E83" i="1"/>
  <c r="D83" i="1"/>
  <c r="C83" i="1"/>
  <c r="B83" i="1"/>
  <c r="K83" i="1" s="1"/>
  <c r="A83" i="1"/>
  <c r="J81" i="1"/>
  <c r="I81" i="1"/>
  <c r="H81" i="1"/>
  <c r="G81" i="1"/>
  <c r="F81" i="1"/>
  <c r="E81" i="1"/>
  <c r="D81" i="1"/>
  <c r="C81" i="1"/>
  <c r="A81" i="1"/>
  <c r="K81" i="1" s="1"/>
  <c r="J76" i="1"/>
  <c r="I76" i="1"/>
  <c r="G76" i="1"/>
  <c r="F76" i="1"/>
  <c r="E76" i="1"/>
  <c r="D76" i="1"/>
  <c r="C76" i="1"/>
  <c r="B76" i="1"/>
  <c r="K76" i="1" s="1"/>
  <c r="J75" i="1"/>
  <c r="I75" i="1"/>
  <c r="H75" i="1"/>
  <c r="G75" i="1"/>
  <c r="F75" i="1"/>
  <c r="E75" i="1"/>
  <c r="D75" i="1"/>
  <c r="C75" i="1"/>
  <c r="B75" i="1"/>
  <c r="A75" i="1"/>
  <c r="J73" i="1"/>
  <c r="I73" i="1"/>
  <c r="G73" i="1"/>
  <c r="F73" i="1"/>
  <c r="E73" i="1"/>
  <c r="D73" i="1"/>
  <c r="C73" i="1"/>
  <c r="B73" i="1"/>
  <c r="A73" i="1"/>
  <c r="J71" i="1"/>
  <c r="I71" i="1"/>
  <c r="H71" i="1"/>
  <c r="G71" i="1"/>
  <c r="F71" i="1"/>
  <c r="E71" i="1"/>
  <c r="D71" i="1"/>
  <c r="C71" i="1"/>
  <c r="A71" i="1"/>
  <c r="K71" i="1" s="1"/>
  <c r="J46" i="1"/>
  <c r="I46" i="1"/>
  <c r="G46" i="1"/>
  <c r="F46" i="1"/>
  <c r="E46" i="1"/>
  <c r="D46" i="1"/>
  <c r="C46" i="1"/>
  <c r="B46" i="1"/>
  <c r="J66" i="1"/>
  <c r="I66" i="1"/>
  <c r="H66" i="1"/>
  <c r="G66" i="1"/>
  <c r="F66" i="1"/>
  <c r="E66" i="1"/>
  <c r="D66" i="1"/>
  <c r="C66" i="1"/>
  <c r="B66" i="1"/>
  <c r="A66" i="1"/>
  <c r="K66" i="1" s="1"/>
  <c r="J64" i="1"/>
  <c r="I64" i="1"/>
  <c r="G64" i="1"/>
  <c r="F64" i="1"/>
  <c r="E64" i="1"/>
  <c r="D64" i="1"/>
  <c r="C64" i="1"/>
  <c r="B64" i="1"/>
  <c r="K64" i="1" s="1"/>
  <c r="A64" i="1"/>
  <c r="J62" i="1"/>
  <c r="I62" i="1"/>
  <c r="H62" i="1"/>
  <c r="G62" i="1"/>
  <c r="F62" i="1"/>
  <c r="E62" i="1"/>
  <c r="D62" i="1"/>
  <c r="C62" i="1"/>
  <c r="A62" i="1"/>
  <c r="J57" i="1"/>
  <c r="I57" i="1"/>
  <c r="G57" i="1"/>
  <c r="F57" i="1"/>
  <c r="E57" i="1"/>
  <c r="D57" i="1"/>
  <c r="C57" i="1"/>
  <c r="B57" i="1"/>
  <c r="J55" i="1"/>
  <c r="I55" i="1"/>
  <c r="G55" i="1"/>
  <c r="F55" i="1"/>
  <c r="E55" i="1"/>
  <c r="D55" i="1"/>
  <c r="C55" i="1"/>
  <c r="B55" i="1"/>
  <c r="A55" i="1"/>
  <c r="J53" i="1"/>
  <c r="I53" i="1"/>
  <c r="H53" i="1"/>
  <c r="G53" i="1"/>
  <c r="F53" i="1"/>
  <c r="E53" i="1"/>
  <c r="D53" i="1"/>
  <c r="C53" i="1"/>
  <c r="A53" i="1"/>
  <c r="J44" i="1"/>
  <c r="I44" i="1"/>
  <c r="G44" i="1"/>
  <c r="F44" i="1"/>
  <c r="E44" i="1"/>
  <c r="D44" i="1"/>
  <c r="C44" i="1"/>
  <c r="B44" i="1"/>
  <c r="A44" i="1"/>
  <c r="J42" i="1"/>
  <c r="I42" i="1"/>
  <c r="H42" i="1"/>
  <c r="G42" i="1"/>
  <c r="F42" i="1"/>
  <c r="E42" i="1"/>
  <c r="D42" i="1"/>
  <c r="C42" i="1"/>
  <c r="A42" i="1"/>
  <c r="J36" i="1"/>
  <c r="I36" i="1"/>
  <c r="G36" i="1"/>
  <c r="F36" i="1"/>
  <c r="E36" i="1"/>
  <c r="D36" i="1"/>
  <c r="C36" i="1"/>
  <c r="B36" i="1"/>
  <c r="A36" i="1"/>
  <c r="J34" i="1"/>
  <c r="I34" i="1"/>
  <c r="H34" i="1"/>
  <c r="G34" i="1"/>
  <c r="F34" i="1"/>
  <c r="E34" i="1"/>
  <c r="D34" i="1"/>
  <c r="C34" i="1"/>
  <c r="A34" i="1"/>
  <c r="B29" i="1"/>
  <c r="C29" i="1"/>
  <c r="D29" i="1"/>
  <c r="E29" i="1"/>
  <c r="F29" i="1"/>
  <c r="G29" i="1"/>
  <c r="H29" i="1"/>
  <c r="I29" i="1"/>
  <c r="J29" i="1"/>
  <c r="A29" i="1"/>
  <c r="J27" i="1"/>
  <c r="I27" i="1"/>
  <c r="G27" i="1"/>
  <c r="F27" i="1"/>
  <c r="E27" i="1"/>
  <c r="D27" i="1"/>
  <c r="C27" i="1"/>
  <c r="B27" i="1"/>
  <c r="A27" i="1"/>
  <c r="J25" i="1"/>
  <c r="I25" i="1"/>
  <c r="H25" i="1"/>
  <c r="G25" i="1"/>
  <c r="F25" i="1"/>
  <c r="E25" i="1"/>
  <c r="D25" i="1"/>
  <c r="C25" i="1"/>
  <c r="A25" i="1"/>
  <c r="K25" i="1" s="1"/>
  <c r="J20" i="1"/>
  <c r="I20" i="1"/>
  <c r="G20" i="1"/>
  <c r="F20" i="1"/>
  <c r="E20" i="1"/>
  <c r="D20" i="1"/>
  <c r="C20" i="1"/>
  <c r="B20" i="1"/>
  <c r="K20" i="1" s="1"/>
  <c r="A20" i="1"/>
  <c r="C18" i="1"/>
  <c r="J18" i="1"/>
  <c r="I18" i="1"/>
  <c r="H18" i="1"/>
  <c r="G18" i="1"/>
  <c r="F18" i="1"/>
  <c r="E18" i="1"/>
  <c r="K18" i="1" s="1"/>
  <c r="A18" i="1"/>
  <c r="D18" i="1"/>
  <c r="D12" i="1"/>
  <c r="D11" i="1"/>
  <c r="D10" i="1"/>
  <c r="C9" i="1"/>
  <c r="B9" i="1"/>
  <c r="K46" i="1" l="1"/>
  <c r="K42" i="1"/>
  <c r="K34" i="1"/>
  <c r="K53" i="1"/>
  <c r="K29" i="1"/>
  <c r="K55" i="1"/>
  <c r="K57" i="1"/>
  <c r="K62" i="1"/>
  <c r="K73" i="1"/>
  <c r="K75" i="1"/>
  <c r="K27" i="1"/>
  <c r="K36" i="1"/>
  <c r="K44" i="1"/>
  <c r="D7" i="1"/>
  <c r="D9" i="1"/>
</calcChain>
</file>

<file path=xl/sharedStrings.xml><?xml version="1.0" encoding="utf-8"?>
<sst xmlns="http://schemas.openxmlformats.org/spreadsheetml/2006/main" count="252" uniqueCount="84">
  <si>
    <t>Variables</t>
  </si>
  <si>
    <t>X1</t>
  </si>
  <si>
    <t>X2</t>
  </si>
  <si>
    <t>Objectif</t>
  </si>
  <si>
    <t>R1</t>
  </si>
  <si>
    <t>R2</t>
  </si>
  <si>
    <t>Microsoft Excel 16.0 Rapport de solution</t>
  </si>
  <si>
    <t>Feuille : [Classeur1]Feuil1</t>
  </si>
  <si>
    <t>Date du rapport : 24/04/2020 23:00:00</t>
  </si>
  <si>
    <t>Résultat : Le Solveur a trouvé une solution satisfaisant toutes les contraintes et les conditions d’optimisation.</t>
  </si>
  <si>
    <t>Moteur du solveur</t>
  </si>
  <si>
    <t>Moteur : Simplex PL</t>
  </si>
  <si>
    <t>Heure de la solution : 0,031 secondes.</t>
  </si>
  <si>
    <t>Itérations : 2 Sous-problèmes : 0</t>
  </si>
  <si>
    <t>Options du solveur</t>
  </si>
  <si>
    <t>Temps max Illimité,  Itérations Illimité, Precision 0,000001</t>
  </si>
  <si>
    <t>Sous-problèmes max Illimité, Solutions de nombre entier max Illimité, Tolérance des nombres entiers 1%, Supposé non négatif</t>
  </si>
  <si>
    <t>Cellule objectif (Max)</t>
  </si>
  <si>
    <t>Cellule</t>
  </si>
  <si>
    <t>Nom</t>
  </si>
  <si>
    <t>Valeur initiale</t>
  </si>
  <si>
    <t>Valeur finale</t>
  </si>
  <si>
    <t>Cellules variables</t>
  </si>
  <si>
    <t>Entier</t>
  </si>
  <si>
    <t>Contraintes</t>
  </si>
  <si>
    <t>Valeur de la cellule</t>
  </si>
  <si>
    <t>Formule</t>
  </si>
  <si>
    <t>État</t>
  </si>
  <si>
    <t>Marge</t>
  </si>
  <si>
    <t>$D$5</t>
  </si>
  <si>
    <t>$B$3</t>
  </si>
  <si>
    <t>Suite</t>
  </si>
  <si>
    <t>$C$3</t>
  </si>
  <si>
    <t>$D$7</t>
  </si>
  <si>
    <t>$D$7&lt;=$E$7</t>
  </si>
  <si>
    <t>Lié</t>
  </si>
  <si>
    <t>$D$8</t>
  </si>
  <si>
    <t>$D$8&lt;=$E$8</t>
  </si>
  <si>
    <t>Microsoft Excel 16.0 Rapport de sensibilité</t>
  </si>
  <si>
    <t>Finale</t>
  </si>
  <si>
    <t>Valeur</t>
  </si>
  <si>
    <t>Marginale</t>
  </si>
  <si>
    <t>Coefficient</t>
  </si>
  <si>
    <t>Supérieure</t>
  </si>
  <si>
    <t>Inférieure</t>
  </si>
  <si>
    <t>Contrainte</t>
  </si>
  <si>
    <t>à droite</t>
  </si>
  <si>
    <t>Microsoft Excel 16.0 Rapport des limites</t>
  </si>
  <si>
    <t>Date du rapport : 24/04/2020 23:00:01</t>
  </si>
  <si>
    <t>Variable</t>
  </si>
  <si>
    <t>Limite</t>
  </si>
  <si>
    <t>Résultat</t>
  </si>
  <si>
    <t>EXO 1</t>
  </si>
  <si>
    <t>A</t>
  </si>
  <si>
    <t>B</t>
  </si>
  <si>
    <t>R3</t>
  </si>
  <si>
    <t>R4</t>
  </si>
  <si>
    <t>Le profit max:</t>
  </si>
  <si>
    <t>EXO 2</t>
  </si>
  <si>
    <t>C</t>
  </si>
  <si>
    <t>D</t>
  </si>
  <si>
    <t>E</t>
  </si>
  <si>
    <t>F</t>
  </si>
  <si>
    <t>G</t>
  </si>
  <si>
    <t>H</t>
  </si>
  <si>
    <t>I</t>
  </si>
  <si>
    <t>J</t>
  </si>
  <si>
    <t>Valeur Max:</t>
  </si>
  <si>
    <t>Question 1:</t>
  </si>
  <si>
    <t xml:space="preserve">Poids Max: </t>
  </si>
  <si>
    <t>Question 2:</t>
  </si>
  <si>
    <t>a)</t>
  </si>
  <si>
    <t>b)</t>
  </si>
  <si>
    <t>Contrainte (1) + (2)</t>
  </si>
  <si>
    <t>Contrainte (1) + (3)</t>
  </si>
  <si>
    <t>c)</t>
  </si>
  <si>
    <t>d)</t>
  </si>
  <si>
    <t>Contrainte (2) + (3)</t>
  </si>
  <si>
    <t>e)</t>
  </si>
  <si>
    <t>Contrainte (1) + (2) + (3)</t>
  </si>
  <si>
    <t>MEHDI EL AYADI</t>
  </si>
  <si>
    <t>Contrainte (1)</t>
  </si>
  <si>
    <t>Contrainte (2)</t>
  </si>
  <si>
    <t>Contrainte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</si>
</sst>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showGridLines="0" workbookViewId="0"/>
  </sheetViews>
  <sheetFormatPr baseColWidth="10" defaultRowHeight="15" x14ac:dyDescent="0.25"/>
  <cols>
    <col min="1" max="1" width="2.28515625" customWidth="1"/>
    <col min="2" max="2" width="7.28515625" bestFit="1" customWidth="1"/>
    <col min="3" max="3" width="8.140625" bestFit="1" customWidth="1"/>
    <col min="4" max="4" width="18.140625" bestFit="1" customWidth="1"/>
    <col min="5" max="5" width="12.42578125" bestFit="1" customWidth="1"/>
    <col min="6" max="6" width="6.28515625" bestFit="1" customWidth="1"/>
    <col min="7" max="7" width="6.7109375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3" t="s">
        <v>18</v>
      </c>
      <c r="C15" s="3" t="s">
        <v>19</v>
      </c>
      <c r="D15" s="3" t="s">
        <v>20</v>
      </c>
      <c r="E15" s="3" t="s">
        <v>21</v>
      </c>
    </row>
    <row r="16" spans="1:5" ht="15.75" thickBot="1" x14ac:dyDescent="0.3">
      <c r="B16" s="2" t="s">
        <v>29</v>
      </c>
      <c r="C16" s="2" t="s">
        <v>3</v>
      </c>
      <c r="D16" s="5">
        <v>380</v>
      </c>
      <c r="E16" s="5">
        <v>380</v>
      </c>
    </row>
    <row r="19" spans="1:7" ht="15.75" thickBot="1" x14ac:dyDescent="0.3">
      <c r="A19" t="s">
        <v>22</v>
      </c>
    </row>
    <row r="20" spans="1:7" ht="15.75" thickBot="1" x14ac:dyDescent="0.3">
      <c r="B20" s="3" t="s">
        <v>18</v>
      </c>
      <c r="C20" s="3" t="s">
        <v>19</v>
      </c>
      <c r="D20" s="3" t="s">
        <v>20</v>
      </c>
      <c r="E20" s="3" t="s">
        <v>21</v>
      </c>
      <c r="F20" s="3" t="s">
        <v>23</v>
      </c>
    </row>
    <row r="21" spans="1:7" x14ac:dyDescent="0.25">
      <c r="B21" s="4" t="s">
        <v>30</v>
      </c>
      <c r="C21" s="4" t="s">
        <v>1</v>
      </c>
      <c r="D21" s="6">
        <v>20</v>
      </c>
      <c r="E21" s="6">
        <v>20</v>
      </c>
      <c r="F21" s="4" t="s">
        <v>31</v>
      </c>
    </row>
    <row r="22" spans="1:7" ht="15.75" thickBot="1" x14ac:dyDescent="0.3">
      <c r="B22" s="2" t="s">
        <v>32</v>
      </c>
      <c r="C22" s="2" t="s">
        <v>2</v>
      </c>
      <c r="D22" s="5">
        <v>40</v>
      </c>
      <c r="E22" s="5">
        <v>40</v>
      </c>
      <c r="F22" s="2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3" t="s">
        <v>18</v>
      </c>
      <c r="C26" s="3" t="s">
        <v>19</v>
      </c>
      <c r="D26" s="3" t="s">
        <v>25</v>
      </c>
      <c r="E26" s="3" t="s">
        <v>26</v>
      </c>
      <c r="F26" s="3" t="s">
        <v>27</v>
      </c>
      <c r="G26" s="3" t="s">
        <v>28</v>
      </c>
    </row>
    <row r="27" spans="1:7" x14ac:dyDescent="0.25">
      <c r="B27" s="4" t="s">
        <v>33</v>
      </c>
      <c r="C27" s="4" t="s">
        <v>4</v>
      </c>
      <c r="D27" s="6">
        <v>200</v>
      </c>
      <c r="E27" s="4" t="s">
        <v>34</v>
      </c>
      <c r="F27" s="4" t="s">
        <v>35</v>
      </c>
      <c r="G27" s="4">
        <v>0</v>
      </c>
    </row>
    <row r="28" spans="1:7" ht="15.75" thickBot="1" x14ac:dyDescent="0.3">
      <c r="B28" s="2" t="s">
        <v>36</v>
      </c>
      <c r="C28" s="2" t="s">
        <v>5</v>
      </c>
      <c r="D28" s="5">
        <v>1200</v>
      </c>
      <c r="E28" s="2" t="s">
        <v>37</v>
      </c>
      <c r="F28" s="2" t="s">
        <v>35</v>
      </c>
      <c r="G2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7.28515625" bestFit="1" customWidth="1"/>
    <col min="3" max="3" width="5.28515625" bestFit="1" customWidth="1"/>
    <col min="4" max="4" width="6.85546875" bestFit="1" customWidth="1"/>
    <col min="5" max="5" width="12" bestFit="1" customWidth="1"/>
    <col min="6" max="7" width="10.85546875" bestFit="1" customWidth="1"/>
    <col min="8" max="8" width="10" bestFit="1" customWidth="1"/>
  </cols>
  <sheetData>
    <row r="1" spans="1:8" x14ac:dyDescent="0.25">
      <c r="A1" s="1" t="s">
        <v>38</v>
      </c>
    </row>
    <row r="2" spans="1:8" x14ac:dyDescent="0.25">
      <c r="A2" s="1" t="s">
        <v>7</v>
      </c>
    </row>
    <row r="3" spans="1:8" x14ac:dyDescent="0.25">
      <c r="A3" s="1" t="s">
        <v>8</v>
      </c>
    </row>
    <row r="6" spans="1:8" ht="15.75" thickBot="1" x14ac:dyDescent="0.3">
      <c r="A6" t="s">
        <v>22</v>
      </c>
    </row>
    <row r="7" spans="1:8" x14ac:dyDescent="0.25">
      <c r="B7" s="7"/>
      <c r="C7" s="7"/>
      <c r="D7" s="7" t="s">
        <v>39</v>
      </c>
      <c r="E7" s="7" t="s">
        <v>40</v>
      </c>
      <c r="F7" s="7" t="s">
        <v>3</v>
      </c>
      <c r="G7" s="7" t="s">
        <v>28</v>
      </c>
      <c r="H7" s="7" t="s">
        <v>28</v>
      </c>
    </row>
    <row r="8" spans="1:8" ht="15.75" thickBot="1" x14ac:dyDescent="0.3">
      <c r="B8" s="8" t="s">
        <v>18</v>
      </c>
      <c r="C8" s="8" t="s">
        <v>19</v>
      </c>
      <c r="D8" s="8" t="s">
        <v>40</v>
      </c>
      <c r="E8" s="8" t="s">
        <v>41</v>
      </c>
      <c r="F8" s="8" t="s">
        <v>42</v>
      </c>
      <c r="G8" s="8" t="s">
        <v>43</v>
      </c>
      <c r="H8" s="8" t="s">
        <v>44</v>
      </c>
    </row>
    <row r="9" spans="1:8" x14ac:dyDescent="0.25">
      <c r="B9" s="4" t="s">
        <v>30</v>
      </c>
      <c r="C9" s="4" t="s">
        <v>1</v>
      </c>
      <c r="D9" s="4">
        <v>20</v>
      </c>
      <c r="E9" s="4">
        <v>0</v>
      </c>
      <c r="F9" s="4">
        <v>7</v>
      </c>
      <c r="G9" s="4">
        <v>5</v>
      </c>
      <c r="H9" s="4">
        <v>4.0000000000000009</v>
      </c>
    </row>
    <row r="10" spans="1:8" ht="15.75" thickBot="1" x14ac:dyDescent="0.3">
      <c r="B10" s="2" t="s">
        <v>32</v>
      </c>
      <c r="C10" s="2" t="s">
        <v>2</v>
      </c>
      <c r="D10" s="2">
        <v>40</v>
      </c>
      <c r="E10" s="2">
        <v>0</v>
      </c>
      <c r="F10" s="2">
        <v>6</v>
      </c>
      <c r="G10" s="2">
        <v>8.0000000000000018</v>
      </c>
      <c r="H10" s="2">
        <v>2.5</v>
      </c>
    </row>
    <row r="12" spans="1:8" ht="15.75" thickBot="1" x14ac:dyDescent="0.3">
      <c r="A12" t="s">
        <v>24</v>
      </c>
    </row>
    <row r="13" spans="1:8" x14ac:dyDescent="0.25">
      <c r="B13" s="7"/>
      <c r="C13" s="7"/>
      <c r="D13" s="7" t="s">
        <v>39</v>
      </c>
      <c r="E13" s="7" t="s">
        <v>40</v>
      </c>
      <c r="F13" s="7" t="s">
        <v>45</v>
      </c>
      <c r="G13" s="7" t="s">
        <v>28</v>
      </c>
      <c r="H13" s="7" t="s">
        <v>28</v>
      </c>
    </row>
    <row r="14" spans="1:8" ht="15.75" thickBot="1" x14ac:dyDescent="0.3">
      <c r="B14" s="8" t="s">
        <v>18</v>
      </c>
      <c r="C14" s="8" t="s">
        <v>19</v>
      </c>
      <c r="D14" s="8" t="s">
        <v>40</v>
      </c>
      <c r="E14" s="8" t="s">
        <v>41</v>
      </c>
      <c r="F14" s="8" t="s">
        <v>46</v>
      </c>
      <c r="G14" s="8" t="s">
        <v>43</v>
      </c>
      <c r="H14" s="8" t="s">
        <v>44</v>
      </c>
    </row>
    <row r="15" spans="1:8" x14ac:dyDescent="0.25">
      <c r="B15" s="4" t="s">
        <v>33</v>
      </c>
      <c r="C15" s="4" t="s">
        <v>4</v>
      </c>
      <c r="D15" s="4">
        <v>200</v>
      </c>
      <c r="E15" s="4">
        <v>0.83333333333333326</v>
      </c>
      <c r="F15" s="4">
        <v>200</v>
      </c>
      <c r="G15" s="4">
        <v>120</v>
      </c>
      <c r="H15" s="4">
        <v>120</v>
      </c>
    </row>
    <row r="16" spans="1:8" ht="15.75" thickBot="1" x14ac:dyDescent="0.3">
      <c r="B16" s="2" t="s">
        <v>36</v>
      </c>
      <c r="C16" s="2" t="s">
        <v>5</v>
      </c>
      <c r="D16" s="2">
        <v>1200</v>
      </c>
      <c r="E16" s="2">
        <v>0.17777777777777778</v>
      </c>
      <c r="F16" s="2">
        <v>1200</v>
      </c>
      <c r="G16" s="2">
        <v>1800.0000000000002</v>
      </c>
      <c r="H16" s="2">
        <v>450.00000000000006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7.28515625" bestFit="1" customWidth="1"/>
    <col min="3" max="3" width="8.42578125" bestFit="1" customWidth="1"/>
    <col min="4" max="4" width="6.85546875" bestFit="1" customWidth="1"/>
    <col min="5" max="5" width="2.28515625" customWidth="1"/>
    <col min="6" max="6" width="10" bestFit="1" customWidth="1"/>
    <col min="7" max="7" width="8.28515625" bestFit="1" customWidth="1"/>
    <col min="8" max="8" width="2.28515625" customWidth="1"/>
    <col min="9" max="9" width="10.85546875" bestFit="1" customWidth="1"/>
    <col min="10" max="10" width="8.28515625" bestFit="1" customWidth="1"/>
  </cols>
  <sheetData>
    <row r="1" spans="1:10" x14ac:dyDescent="0.25">
      <c r="A1" s="1" t="s">
        <v>47</v>
      </c>
    </row>
    <row r="2" spans="1:10" x14ac:dyDescent="0.25">
      <c r="A2" s="1" t="s">
        <v>7</v>
      </c>
    </row>
    <row r="3" spans="1:10" x14ac:dyDescent="0.25">
      <c r="A3" s="1" t="s">
        <v>48</v>
      </c>
    </row>
    <row r="5" spans="1:10" ht="15.75" thickBot="1" x14ac:dyDescent="0.3"/>
    <row r="6" spans="1:10" x14ac:dyDescent="0.25">
      <c r="B6" s="7"/>
      <c r="C6" s="7" t="s">
        <v>3</v>
      </c>
      <c r="D6" s="7"/>
    </row>
    <row r="7" spans="1:10" ht="15.75" thickBot="1" x14ac:dyDescent="0.3">
      <c r="B7" s="8" t="s">
        <v>18</v>
      </c>
      <c r="C7" s="8" t="s">
        <v>19</v>
      </c>
      <c r="D7" s="8" t="s">
        <v>40</v>
      </c>
    </row>
    <row r="8" spans="1:10" ht="15.75" thickBot="1" x14ac:dyDescent="0.3">
      <c r="B8" s="2" t="s">
        <v>29</v>
      </c>
      <c r="C8" s="2" t="s">
        <v>3</v>
      </c>
      <c r="D8" s="5">
        <v>380</v>
      </c>
    </row>
    <row r="10" spans="1:10" ht="15.75" thickBot="1" x14ac:dyDescent="0.3"/>
    <row r="11" spans="1:10" x14ac:dyDescent="0.25">
      <c r="B11" s="7"/>
      <c r="C11" s="7" t="s">
        <v>49</v>
      </c>
      <c r="D11" s="7"/>
      <c r="F11" s="7" t="s">
        <v>44</v>
      </c>
      <c r="G11" s="7" t="s">
        <v>3</v>
      </c>
      <c r="I11" s="7" t="s">
        <v>43</v>
      </c>
      <c r="J11" s="7" t="s">
        <v>3</v>
      </c>
    </row>
    <row r="12" spans="1:10" ht="15.75" thickBot="1" x14ac:dyDescent="0.3">
      <c r="B12" s="8" t="s">
        <v>18</v>
      </c>
      <c r="C12" s="8" t="s">
        <v>19</v>
      </c>
      <c r="D12" s="8" t="s">
        <v>40</v>
      </c>
      <c r="F12" s="8" t="s">
        <v>50</v>
      </c>
      <c r="G12" s="8" t="s">
        <v>51</v>
      </c>
      <c r="I12" s="8" t="s">
        <v>50</v>
      </c>
      <c r="J12" s="8" t="s">
        <v>51</v>
      </c>
    </row>
    <row r="13" spans="1:10" x14ac:dyDescent="0.25">
      <c r="B13" s="4" t="s">
        <v>30</v>
      </c>
      <c r="C13" s="4" t="s">
        <v>1</v>
      </c>
      <c r="D13" s="6">
        <v>20</v>
      </c>
      <c r="F13" s="6">
        <v>0</v>
      </c>
      <c r="G13" s="6">
        <v>240</v>
      </c>
      <c r="I13" s="6">
        <v>20</v>
      </c>
      <c r="J13" s="6">
        <v>380</v>
      </c>
    </row>
    <row r="14" spans="1:10" ht="15.75" thickBot="1" x14ac:dyDescent="0.3">
      <c r="B14" s="2" t="s">
        <v>32</v>
      </c>
      <c r="C14" s="2" t="s">
        <v>2</v>
      </c>
      <c r="D14" s="5">
        <v>40</v>
      </c>
      <c r="F14" s="5">
        <v>0</v>
      </c>
      <c r="G14" s="5">
        <v>140</v>
      </c>
      <c r="I14" s="5">
        <v>40</v>
      </c>
      <c r="J14" s="5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5"/>
  <sheetViews>
    <sheetView tabSelected="1" topLeftCell="A35" zoomScale="85" zoomScaleNormal="85" workbookViewId="0">
      <selection activeCell="H61" activeCellId="3" sqref="A61 C61 G61 H61"/>
    </sheetView>
  </sheetViews>
  <sheetFormatPr baseColWidth="10" defaultRowHeight="15" x14ac:dyDescent="0.25"/>
  <cols>
    <col min="2" max="2" width="9.28515625" customWidth="1"/>
    <col min="3" max="3" width="11.7109375" customWidth="1"/>
    <col min="4" max="4" width="16.85546875" customWidth="1"/>
    <col min="11" max="11" width="14.85546875" customWidth="1"/>
    <col min="13" max="13" width="6.28515625" customWidth="1"/>
  </cols>
  <sheetData>
    <row r="1" spans="1:12" x14ac:dyDescent="0.25">
      <c r="D1" t="s">
        <v>80</v>
      </c>
    </row>
    <row r="3" spans="1:12" x14ac:dyDescent="0.25">
      <c r="A3" s="35" t="s">
        <v>52</v>
      </c>
      <c r="B3" s="35"/>
      <c r="C3" s="35"/>
      <c r="D3" s="35"/>
      <c r="E3" s="35"/>
      <c r="F3" s="35"/>
      <c r="G3" s="35"/>
    </row>
    <row r="4" spans="1:12" x14ac:dyDescent="0.25">
      <c r="A4" s="14" t="s">
        <v>0</v>
      </c>
      <c r="B4" s="14" t="s">
        <v>53</v>
      </c>
      <c r="C4" s="14" t="s">
        <v>54</v>
      </c>
      <c r="D4" s="14"/>
      <c r="E4" s="14"/>
      <c r="F4" s="14"/>
      <c r="G4" s="14"/>
    </row>
    <row r="5" spans="1:12" x14ac:dyDescent="0.25">
      <c r="A5" s="14"/>
      <c r="B5" s="14">
        <v>9</v>
      </c>
      <c r="C5" s="14">
        <v>36</v>
      </c>
      <c r="D5" s="14"/>
      <c r="E5" s="14"/>
      <c r="F5" s="14"/>
      <c r="G5" s="14"/>
    </row>
    <row r="6" spans="1:12" x14ac:dyDescent="0.25">
      <c r="A6" s="14"/>
      <c r="B6" s="14"/>
      <c r="C6" s="14"/>
      <c r="D6" s="14" t="s">
        <v>57</v>
      </c>
      <c r="E6" s="14"/>
      <c r="F6" s="14"/>
      <c r="G6" s="14"/>
    </row>
    <row r="7" spans="1:12" x14ac:dyDescent="0.25">
      <c r="A7" s="14" t="s">
        <v>3</v>
      </c>
      <c r="B7" s="14">
        <v>100</v>
      </c>
      <c r="C7" s="14">
        <v>200</v>
      </c>
      <c r="D7" s="14">
        <f>B7*B5+C7*C5</f>
        <v>8100</v>
      </c>
      <c r="E7" s="14"/>
      <c r="F7" s="14"/>
      <c r="G7" s="14"/>
    </row>
    <row r="8" spans="1:12" x14ac:dyDescent="0.25">
      <c r="A8" s="14"/>
      <c r="B8" s="14"/>
      <c r="C8" s="14"/>
      <c r="D8" s="14"/>
      <c r="E8" s="14"/>
      <c r="F8" s="14"/>
      <c r="G8" s="14"/>
    </row>
    <row r="9" spans="1:12" x14ac:dyDescent="0.25">
      <c r="A9" s="14" t="s">
        <v>4</v>
      </c>
      <c r="B9" s="14">
        <f>1</f>
        <v>1</v>
      </c>
      <c r="C9" s="14">
        <f>1</f>
        <v>1</v>
      </c>
      <c r="D9" s="14">
        <f>SUMPRODUCT(B9:C9,B5:C5)</f>
        <v>45</v>
      </c>
      <c r="E9" s="14">
        <v>45</v>
      </c>
      <c r="F9" s="14"/>
      <c r="G9" s="14"/>
    </row>
    <row r="10" spans="1:12" x14ac:dyDescent="0.25">
      <c r="A10" s="14" t="s">
        <v>5</v>
      </c>
      <c r="B10" s="14">
        <v>2</v>
      </c>
      <c r="C10" s="14">
        <v>1</v>
      </c>
      <c r="D10" s="14">
        <f>SUMPRODUCT(B10:C10,B5:C5)</f>
        <v>54</v>
      </c>
      <c r="E10" s="14">
        <v>60</v>
      </c>
      <c r="F10" s="14"/>
      <c r="G10" s="14"/>
    </row>
    <row r="11" spans="1:12" x14ac:dyDescent="0.25">
      <c r="A11" s="14" t="s">
        <v>55</v>
      </c>
      <c r="B11" s="14">
        <v>1</v>
      </c>
      <c r="C11" s="14">
        <v>0</v>
      </c>
      <c r="D11" s="14">
        <f>SUMPRODUCT(B11:C11,B5:C5)</f>
        <v>9</v>
      </c>
      <c r="E11" s="14">
        <v>24</v>
      </c>
      <c r="F11" s="14"/>
      <c r="G11" s="14"/>
    </row>
    <row r="12" spans="1:12" x14ac:dyDescent="0.25">
      <c r="A12" s="14" t="s">
        <v>56</v>
      </c>
      <c r="B12" s="14">
        <v>0</v>
      </c>
      <c r="C12" s="14">
        <v>1</v>
      </c>
      <c r="D12" s="14">
        <f>SUMPRODUCT(B12:C12,B5:C5)</f>
        <v>36</v>
      </c>
      <c r="E12" s="14">
        <v>36</v>
      </c>
      <c r="F12" s="14"/>
      <c r="G12" s="14"/>
    </row>
    <row r="14" spans="1:12" x14ac:dyDescent="0.25">
      <c r="A14" s="35" t="s">
        <v>58</v>
      </c>
      <c r="B14" s="35"/>
      <c r="C14" s="35"/>
      <c r="D14" s="35"/>
      <c r="E14" s="35"/>
      <c r="F14" s="35"/>
      <c r="G14" s="35"/>
    </row>
    <row r="15" spans="1:12" x14ac:dyDescent="0.25">
      <c r="A15" s="12" t="s">
        <v>68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</row>
    <row r="16" spans="1:12" x14ac:dyDescent="0.25">
      <c r="A16" s="15" t="s">
        <v>53</v>
      </c>
      <c r="B16" s="15" t="s">
        <v>54</v>
      </c>
      <c r="C16" s="15" t="s">
        <v>59</v>
      </c>
      <c r="D16" s="15" t="s">
        <v>60</v>
      </c>
      <c r="E16" s="15" t="s">
        <v>61</v>
      </c>
      <c r="F16" s="15" t="s">
        <v>62</v>
      </c>
      <c r="G16" s="15" t="s">
        <v>63</v>
      </c>
      <c r="H16" s="15" t="s">
        <v>64</v>
      </c>
      <c r="I16" s="15" t="s">
        <v>65</v>
      </c>
      <c r="J16" s="15" t="s">
        <v>66</v>
      </c>
      <c r="K16" s="14"/>
      <c r="L16" s="14"/>
    </row>
    <row r="17" spans="1:12" x14ac:dyDescent="0.25">
      <c r="A17" s="13">
        <v>0</v>
      </c>
      <c r="B17" s="13">
        <v>0</v>
      </c>
      <c r="C17" s="30">
        <v>1</v>
      </c>
      <c r="D17" s="30">
        <v>1</v>
      </c>
      <c r="E17" s="13">
        <v>0</v>
      </c>
      <c r="F17" s="13">
        <v>0</v>
      </c>
      <c r="G17" s="13">
        <v>0</v>
      </c>
      <c r="H17" s="30">
        <v>1</v>
      </c>
      <c r="I17" s="30">
        <v>1</v>
      </c>
      <c r="J17" s="30">
        <v>1</v>
      </c>
      <c r="K17" s="13" t="s">
        <v>67</v>
      </c>
      <c r="L17" s="13"/>
    </row>
    <row r="18" spans="1:12" x14ac:dyDescent="0.25">
      <c r="A18" s="13">
        <f>12</f>
        <v>12</v>
      </c>
      <c r="B18" s="13">
        <v>11</v>
      </c>
      <c r="C18" s="13">
        <f>12</f>
        <v>12</v>
      </c>
      <c r="D18" s="13">
        <f>4</f>
        <v>4</v>
      </c>
      <c r="E18" s="13">
        <f>5</f>
        <v>5</v>
      </c>
      <c r="F18" s="13">
        <f>10</f>
        <v>10</v>
      </c>
      <c r="G18" s="13">
        <f>6</f>
        <v>6</v>
      </c>
      <c r="H18" s="13">
        <f>12</f>
        <v>12</v>
      </c>
      <c r="I18" s="13">
        <f>7</f>
        <v>7</v>
      </c>
      <c r="J18" s="13">
        <f>9</f>
        <v>9</v>
      </c>
      <c r="K18" s="18">
        <f>SUMPRODUCT(A17:J17,A18:J18)</f>
        <v>44</v>
      </c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4"/>
      <c r="L19" s="13" t="s">
        <v>69</v>
      </c>
    </row>
    <row r="20" spans="1:12" x14ac:dyDescent="0.25">
      <c r="A20" s="13">
        <f>8</f>
        <v>8</v>
      </c>
      <c r="B20" s="13">
        <f>9</f>
        <v>9</v>
      </c>
      <c r="C20" s="13">
        <f>4</f>
        <v>4</v>
      </c>
      <c r="D20" s="13">
        <f>3</f>
        <v>3</v>
      </c>
      <c r="E20" s="13">
        <f>5</f>
        <v>5</v>
      </c>
      <c r="F20" s="13">
        <f>8</f>
        <v>8</v>
      </c>
      <c r="G20" s="13">
        <f>4</f>
        <v>4</v>
      </c>
      <c r="H20" s="13">
        <v>6</v>
      </c>
      <c r="I20" s="13">
        <f>4</f>
        <v>4</v>
      </c>
      <c r="J20" s="13">
        <f>6</f>
        <v>6</v>
      </c>
      <c r="K20" s="13">
        <f>SUMPRODUCT(A20:J20,A17:J17)</f>
        <v>23</v>
      </c>
      <c r="L20" s="13">
        <v>23</v>
      </c>
    </row>
    <row r="22" spans="1:12" x14ac:dyDescent="0.25">
      <c r="A22" s="12" t="s">
        <v>70</v>
      </c>
      <c r="B22" s="32" t="s">
        <v>71</v>
      </c>
      <c r="C22" s="33" t="s">
        <v>81</v>
      </c>
      <c r="D22" s="33"/>
      <c r="E22" s="32"/>
      <c r="F22" s="32"/>
      <c r="G22" s="32"/>
      <c r="H22" s="32"/>
      <c r="I22" s="32"/>
      <c r="J22" s="32"/>
      <c r="K22" s="32"/>
      <c r="L22" s="32"/>
    </row>
    <row r="23" spans="1:12" x14ac:dyDescent="0.25">
      <c r="A23" s="15" t="s">
        <v>53</v>
      </c>
      <c r="B23" s="15" t="s">
        <v>54</v>
      </c>
      <c r="C23" s="15" t="s">
        <v>59</v>
      </c>
      <c r="D23" s="15" t="s">
        <v>60</v>
      </c>
      <c r="E23" s="15" t="s">
        <v>61</v>
      </c>
      <c r="F23" s="15" t="s">
        <v>62</v>
      </c>
      <c r="G23" s="15" t="s">
        <v>63</v>
      </c>
      <c r="H23" s="15" t="s">
        <v>64</v>
      </c>
      <c r="I23" s="15" t="s">
        <v>65</v>
      </c>
      <c r="J23" s="15" t="s">
        <v>66</v>
      </c>
      <c r="K23" s="14"/>
      <c r="L23" s="14"/>
    </row>
    <row r="24" spans="1:12" x14ac:dyDescent="0.25">
      <c r="A24" s="16">
        <v>1</v>
      </c>
      <c r="B24" s="17">
        <v>0</v>
      </c>
      <c r="C24" s="16">
        <v>1</v>
      </c>
      <c r="D24" s="17">
        <v>0</v>
      </c>
      <c r="E24" s="17">
        <v>0</v>
      </c>
      <c r="F24" s="17">
        <v>0</v>
      </c>
      <c r="G24" s="17">
        <v>0</v>
      </c>
      <c r="H24" s="16">
        <v>1</v>
      </c>
      <c r="I24" s="16">
        <v>1</v>
      </c>
      <c r="J24" s="17">
        <v>0</v>
      </c>
      <c r="K24" s="13" t="s">
        <v>67</v>
      </c>
      <c r="L24" s="13"/>
    </row>
    <row r="25" spans="1:12" x14ac:dyDescent="0.25">
      <c r="A25" s="13">
        <f>12</f>
        <v>12</v>
      </c>
      <c r="B25" s="13">
        <v>11</v>
      </c>
      <c r="C25" s="13">
        <f>12</f>
        <v>12</v>
      </c>
      <c r="D25" s="13">
        <f>4</f>
        <v>4</v>
      </c>
      <c r="E25" s="13">
        <f>5</f>
        <v>5</v>
      </c>
      <c r="F25" s="13">
        <f>10</f>
        <v>10</v>
      </c>
      <c r="G25" s="13">
        <f>6</f>
        <v>6</v>
      </c>
      <c r="H25" s="13">
        <f>12</f>
        <v>12</v>
      </c>
      <c r="I25" s="13">
        <f>7</f>
        <v>7</v>
      </c>
      <c r="J25" s="13">
        <f>9</f>
        <v>9</v>
      </c>
      <c r="K25" s="18">
        <f>SUMPRODUCT(A24:J24,A25:J25)</f>
        <v>43</v>
      </c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4"/>
      <c r="L26" s="13" t="s">
        <v>69</v>
      </c>
    </row>
    <row r="27" spans="1:12" x14ac:dyDescent="0.25">
      <c r="A27" s="13">
        <f>8</f>
        <v>8</v>
      </c>
      <c r="B27" s="13">
        <f>9</f>
        <v>9</v>
      </c>
      <c r="C27" s="13">
        <f>4</f>
        <v>4</v>
      </c>
      <c r="D27" s="13">
        <f>3</f>
        <v>3</v>
      </c>
      <c r="E27" s="13">
        <f>5</f>
        <v>5</v>
      </c>
      <c r="F27" s="13">
        <f>8</f>
        <v>8</v>
      </c>
      <c r="G27" s="13">
        <f>4</f>
        <v>4</v>
      </c>
      <c r="H27" s="13">
        <v>6</v>
      </c>
      <c r="I27" s="13">
        <f>4</f>
        <v>4</v>
      </c>
      <c r="J27" s="13">
        <f>6</f>
        <v>6</v>
      </c>
      <c r="K27" s="13">
        <f>SUMPRODUCT(A27:J27,A24:J24)</f>
        <v>22</v>
      </c>
      <c r="L27" s="13">
        <v>23</v>
      </c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3">
        <f>1</f>
        <v>1</v>
      </c>
      <c r="B29" s="13">
        <f>1</f>
        <v>1</v>
      </c>
      <c r="C29" s="13">
        <f>1</f>
        <v>1</v>
      </c>
      <c r="D29" s="13">
        <f>1</f>
        <v>1</v>
      </c>
      <c r="E29" s="13">
        <f>1</f>
        <v>1</v>
      </c>
      <c r="F29" s="13">
        <f>1</f>
        <v>1</v>
      </c>
      <c r="G29" s="13">
        <f>1</f>
        <v>1</v>
      </c>
      <c r="H29" s="13">
        <f>1</f>
        <v>1</v>
      </c>
      <c r="I29" s="13">
        <f>1</f>
        <v>1</v>
      </c>
      <c r="J29" s="13">
        <f>1</f>
        <v>1</v>
      </c>
      <c r="K29" s="14">
        <f>SUMPRODUCT(A29:J29,A24:J24)</f>
        <v>4</v>
      </c>
      <c r="L29" s="14">
        <v>4</v>
      </c>
    </row>
    <row r="31" spans="1:12" x14ac:dyDescent="0.25">
      <c r="A31" s="12" t="s">
        <v>70</v>
      </c>
      <c r="B31" s="32" t="s">
        <v>71</v>
      </c>
      <c r="C31" s="33" t="s">
        <v>82</v>
      </c>
      <c r="D31" s="33"/>
      <c r="E31" s="32"/>
      <c r="F31" s="32"/>
      <c r="G31" s="32"/>
      <c r="H31" s="32"/>
      <c r="I31" s="32"/>
      <c r="J31" s="32"/>
      <c r="K31" s="32"/>
      <c r="L31" s="32"/>
    </row>
    <row r="32" spans="1:12" x14ac:dyDescent="0.25">
      <c r="A32" s="15" t="s">
        <v>53</v>
      </c>
      <c r="B32" s="15" t="s">
        <v>54</v>
      </c>
      <c r="C32" s="15" t="s">
        <v>59</v>
      </c>
      <c r="D32" s="15" t="s">
        <v>60</v>
      </c>
      <c r="E32" s="29" t="s">
        <v>61</v>
      </c>
      <c r="F32" s="15" t="s">
        <v>62</v>
      </c>
      <c r="G32" s="15" t="s">
        <v>63</v>
      </c>
      <c r="H32" s="15" t="s">
        <v>64</v>
      </c>
      <c r="I32" s="29" t="s">
        <v>65</v>
      </c>
      <c r="J32" s="15" t="s">
        <v>66</v>
      </c>
      <c r="K32" s="14"/>
      <c r="L32" s="14"/>
    </row>
    <row r="33" spans="1:13" x14ac:dyDescent="0.25">
      <c r="A33" s="24">
        <v>0</v>
      </c>
      <c r="B33" s="24">
        <v>0</v>
      </c>
      <c r="C33" s="16">
        <v>1</v>
      </c>
      <c r="D33" s="16">
        <v>1</v>
      </c>
      <c r="E33" s="24">
        <v>0</v>
      </c>
      <c r="F33" s="24">
        <v>0</v>
      </c>
      <c r="G33" s="16">
        <v>1</v>
      </c>
      <c r="H33" s="16">
        <v>1</v>
      </c>
      <c r="I33" s="24">
        <v>0</v>
      </c>
      <c r="J33" s="16">
        <v>1</v>
      </c>
      <c r="K33" s="13" t="s">
        <v>67</v>
      </c>
      <c r="L33" s="13"/>
    </row>
    <row r="34" spans="1:13" x14ac:dyDescent="0.25">
      <c r="A34" s="13">
        <f>12</f>
        <v>12</v>
      </c>
      <c r="B34" s="13">
        <v>11</v>
      </c>
      <c r="C34" s="13">
        <f>12</f>
        <v>12</v>
      </c>
      <c r="D34" s="13">
        <f>4</f>
        <v>4</v>
      </c>
      <c r="E34" s="13">
        <f>5</f>
        <v>5</v>
      </c>
      <c r="F34" s="13">
        <f>10</f>
        <v>10</v>
      </c>
      <c r="G34" s="13">
        <f>6</f>
        <v>6</v>
      </c>
      <c r="H34" s="13">
        <f>12</f>
        <v>12</v>
      </c>
      <c r="I34" s="13">
        <f>7</f>
        <v>7</v>
      </c>
      <c r="J34" s="13">
        <f>9</f>
        <v>9</v>
      </c>
      <c r="K34" s="18">
        <f>SUMPRODUCT(A33:J33,A34:J34)</f>
        <v>43</v>
      </c>
      <c r="L34" s="13"/>
    </row>
    <row r="35" spans="1:13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4"/>
      <c r="L35" s="13" t="s">
        <v>69</v>
      </c>
    </row>
    <row r="36" spans="1:13" x14ac:dyDescent="0.25">
      <c r="A36" s="13">
        <f>8</f>
        <v>8</v>
      </c>
      <c r="B36" s="13">
        <f>9</f>
        <v>9</v>
      </c>
      <c r="C36" s="13">
        <f>4</f>
        <v>4</v>
      </c>
      <c r="D36" s="13">
        <f>3</f>
        <v>3</v>
      </c>
      <c r="E36" s="13">
        <f>5</f>
        <v>5</v>
      </c>
      <c r="F36" s="13">
        <f>8</f>
        <v>8</v>
      </c>
      <c r="G36" s="13">
        <f>4</f>
        <v>4</v>
      </c>
      <c r="H36" s="13">
        <v>6</v>
      </c>
      <c r="I36" s="13">
        <f>4</f>
        <v>4</v>
      </c>
      <c r="J36" s="13">
        <f>6</f>
        <v>6</v>
      </c>
      <c r="K36" s="13">
        <f>SUMPRODUCT(A36:J36,A33:J33)</f>
        <v>23</v>
      </c>
      <c r="L36" s="13">
        <v>23</v>
      </c>
    </row>
    <row r="37" spans="1:13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3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x14ac:dyDescent="0.25">
      <c r="A39" s="9" t="s">
        <v>70</v>
      </c>
      <c r="B39" t="s">
        <v>78</v>
      </c>
      <c r="C39" s="34" t="s">
        <v>79</v>
      </c>
      <c r="D39" s="34"/>
      <c r="M39" s="27"/>
    </row>
    <row r="40" spans="1:13" x14ac:dyDescent="0.25">
      <c r="A40" s="21" t="s">
        <v>53</v>
      </c>
      <c r="B40" s="10" t="s">
        <v>54</v>
      </c>
      <c r="C40" s="10" t="s">
        <v>59</v>
      </c>
      <c r="D40" s="10" t="s">
        <v>60</v>
      </c>
      <c r="E40" s="20" t="s">
        <v>61</v>
      </c>
      <c r="F40" s="10" t="s">
        <v>62</v>
      </c>
      <c r="G40" s="10" t="s">
        <v>63</v>
      </c>
      <c r="H40" s="21" t="s">
        <v>64</v>
      </c>
      <c r="I40" s="20" t="s">
        <v>65</v>
      </c>
      <c r="J40" s="10" t="s">
        <v>66</v>
      </c>
      <c r="M40" s="27"/>
    </row>
    <row r="41" spans="1:13" x14ac:dyDescent="0.25">
      <c r="A41" s="19">
        <v>0</v>
      </c>
      <c r="B41" s="19">
        <v>1</v>
      </c>
      <c r="C41" s="19">
        <v>1</v>
      </c>
      <c r="D41" s="19">
        <v>0</v>
      </c>
      <c r="E41" s="19">
        <v>0</v>
      </c>
      <c r="F41" s="19">
        <v>0</v>
      </c>
      <c r="G41" s="19">
        <v>1</v>
      </c>
      <c r="H41" s="19">
        <v>1</v>
      </c>
      <c r="I41" s="19">
        <v>0</v>
      </c>
      <c r="J41" s="19">
        <v>0</v>
      </c>
      <c r="K41" s="9" t="s">
        <v>67</v>
      </c>
      <c r="L41" s="9"/>
      <c r="M41" s="27"/>
    </row>
    <row r="42" spans="1:13" x14ac:dyDescent="0.25">
      <c r="A42" s="9">
        <f>12</f>
        <v>12</v>
      </c>
      <c r="B42" s="9">
        <v>11</v>
      </c>
      <c r="C42" s="9">
        <f>12</f>
        <v>12</v>
      </c>
      <c r="D42" s="9">
        <f>4</f>
        <v>4</v>
      </c>
      <c r="E42" s="9">
        <f>5</f>
        <v>5</v>
      </c>
      <c r="F42" s="9">
        <f>10</f>
        <v>10</v>
      </c>
      <c r="G42" s="9">
        <f>6</f>
        <v>6</v>
      </c>
      <c r="H42" s="9">
        <f>12</f>
        <v>12</v>
      </c>
      <c r="I42" s="9">
        <f>7</f>
        <v>7</v>
      </c>
      <c r="J42" s="9">
        <f>9</f>
        <v>9</v>
      </c>
      <c r="K42" s="11">
        <f>SUMPRODUCT(A41:J41,A42:J42)</f>
        <v>41</v>
      </c>
      <c r="L42" s="9"/>
      <c r="M42" s="27"/>
    </row>
    <row r="43" spans="1:13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L43" s="9" t="s">
        <v>69</v>
      </c>
      <c r="M43" s="27"/>
    </row>
    <row r="44" spans="1:13" x14ac:dyDescent="0.25">
      <c r="A44" s="9">
        <f>8</f>
        <v>8</v>
      </c>
      <c r="B44" s="9">
        <f>9</f>
        <v>9</v>
      </c>
      <c r="C44" s="9">
        <f>4</f>
        <v>4</v>
      </c>
      <c r="D44" s="9">
        <f>3</f>
        <v>3</v>
      </c>
      <c r="E44" s="9">
        <f>5</f>
        <v>5</v>
      </c>
      <c r="F44" s="9">
        <f>8</f>
        <v>8</v>
      </c>
      <c r="G44" s="9">
        <f>4</f>
        <v>4</v>
      </c>
      <c r="H44" s="9">
        <v>6</v>
      </c>
      <c r="I44" s="9">
        <f>4</f>
        <v>4</v>
      </c>
      <c r="J44" s="9">
        <f>6</f>
        <v>6</v>
      </c>
      <c r="K44" s="9">
        <f>SUMPRODUCT(A44:J44,A41:J41)</f>
        <v>23</v>
      </c>
      <c r="L44" s="9">
        <v>23</v>
      </c>
      <c r="M44" s="27"/>
    </row>
    <row r="45" spans="1:13" x14ac:dyDescent="0.25">
      <c r="K45" s="9"/>
      <c r="M45" s="27"/>
    </row>
    <row r="46" spans="1:13" x14ac:dyDescent="0.25">
      <c r="A46" s="9">
        <v>1</v>
      </c>
      <c r="B46" s="9">
        <f>0</f>
        <v>0</v>
      </c>
      <c r="C46" s="9">
        <f>0</f>
        <v>0</v>
      </c>
      <c r="D46" s="9">
        <f>0</f>
        <v>0</v>
      </c>
      <c r="E46" s="9">
        <f>0</f>
        <v>0</v>
      </c>
      <c r="F46" s="9">
        <f>0</f>
        <v>0</v>
      </c>
      <c r="G46" s="9">
        <f>0</f>
        <v>0</v>
      </c>
      <c r="H46" s="9">
        <v>1</v>
      </c>
      <c r="I46" s="9">
        <f>0</f>
        <v>0</v>
      </c>
      <c r="J46" s="9">
        <f>0</f>
        <v>0</v>
      </c>
      <c r="K46" s="9">
        <f>SUMPRODUCT(A46:J46,A41:J41)</f>
        <v>1</v>
      </c>
      <c r="L46" s="9">
        <v>1</v>
      </c>
      <c r="M46" s="27"/>
    </row>
    <row r="47" spans="1:13" x14ac:dyDescent="0.25">
      <c r="A47" s="9">
        <f>1</f>
        <v>1</v>
      </c>
      <c r="B47" s="9">
        <f>1</f>
        <v>1</v>
      </c>
      <c r="C47" s="9">
        <f>1</f>
        <v>1</v>
      </c>
      <c r="D47" s="9">
        <f>1</f>
        <v>1</v>
      </c>
      <c r="E47" s="9">
        <f>1</f>
        <v>1</v>
      </c>
      <c r="F47" s="9">
        <f>1</f>
        <v>1</v>
      </c>
      <c r="G47" s="9">
        <f>1</f>
        <v>1</v>
      </c>
      <c r="H47" s="9">
        <f>1</f>
        <v>1</v>
      </c>
      <c r="I47" s="9">
        <f>1</f>
        <v>1</v>
      </c>
      <c r="J47" s="9">
        <f>1</f>
        <v>1</v>
      </c>
      <c r="K47" s="9">
        <f>SUMPRODUCT(A47:J47,A41:J41)</f>
        <v>4</v>
      </c>
      <c r="L47" s="9">
        <v>4</v>
      </c>
      <c r="M47" s="27"/>
    </row>
    <row r="48" spans="1:13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8"/>
      <c r="L48" s="27"/>
      <c r="M48" s="27"/>
    </row>
    <row r="49" spans="1:12" s="26" customFormat="1" x14ac:dyDescent="0.25">
      <c r="K49" s="25"/>
    </row>
    <row r="50" spans="1:12" x14ac:dyDescent="0.25">
      <c r="A50" s="12" t="s">
        <v>70</v>
      </c>
      <c r="B50" s="32" t="s">
        <v>71</v>
      </c>
      <c r="C50" s="33" t="s">
        <v>83</v>
      </c>
      <c r="D50" s="33"/>
      <c r="E50" s="32"/>
      <c r="F50" s="32"/>
      <c r="G50" s="32"/>
      <c r="H50" s="32"/>
      <c r="I50" s="32"/>
      <c r="J50" s="32"/>
      <c r="K50" s="32"/>
      <c r="L50" s="32"/>
    </row>
    <row r="51" spans="1:12" x14ac:dyDescent="0.25">
      <c r="A51" s="22" t="s">
        <v>53</v>
      </c>
      <c r="B51" s="15" t="s">
        <v>54</v>
      </c>
      <c r="C51" s="15" t="s">
        <v>59</v>
      </c>
      <c r="D51" s="15" t="s">
        <v>60</v>
      </c>
      <c r="E51" s="23" t="s">
        <v>61</v>
      </c>
      <c r="F51" s="15" t="s">
        <v>62</v>
      </c>
      <c r="G51" s="15" t="s">
        <v>63</v>
      </c>
      <c r="H51" s="22" t="s">
        <v>64</v>
      </c>
      <c r="I51" s="23" t="s">
        <v>65</v>
      </c>
      <c r="J51" s="15" t="s">
        <v>66</v>
      </c>
      <c r="K51" s="14"/>
      <c r="L51" s="14"/>
    </row>
    <row r="52" spans="1:12" x14ac:dyDescent="0.25">
      <c r="A52" s="24">
        <v>0</v>
      </c>
      <c r="B52" s="24">
        <v>0</v>
      </c>
      <c r="C52" s="16">
        <v>1</v>
      </c>
      <c r="D52" s="16">
        <v>1</v>
      </c>
      <c r="E52" s="24">
        <v>0</v>
      </c>
      <c r="F52" s="24">
        <v>0</v>
      </c>
      <c r="G52" s="24">
        <v>0</v>
      </c>
      <c r="H52" s="16">
        <v>1</v>
      </c>
      <c r="I52" s="16">
        <v>1</v>
      </c>
      <c r="J52" s="16">
        <v>1</v>
      </c>
      <c r="K52" s="13" t="s">
        <v>67</v>
      </c>
      <c r="L52" s="13"/>
    </row>
    <row r="53" spans="1:12" x14ac:dyDescent="0.25">
      <c r="A53" s="13">
        <f>12</f>
        <v>12</v>
      </c>
      <c r="B53" s="13">
        <v>11</v>
      </c>
      <c r="C53" s="13">
        <f>12</f>
        <v>12</v>
      </c>
      <c r="D53" s="13">
        <f>4</f>
        <v>4</v>
      </c>
      <c r="E53" s="13">
        <f>5</f>
        <v>5</v>
      </c>
      <c r="F53" s="13">
        <f>10</f>
        <v>10</v>
      </c>
      <c r="G53" s="13">
        <f>6</f>
        <v>6</v>
      </c>
      <c r="H53" s="13">
        <f>12</f>
        <v>12</v>
      </c>
      <c r="I53" s="13">
        <f>7</f>
        <v>7</v>
      </c>
      <c r="J53" s="13">
        <f>9</f>
        <v>9</v>
      </c>
      <c r="K53" s="18">
        <f>SUMPRODUCT(A52:J52,A53:J53)</f>
        <v>44</v>
      </c>
      <c r="L53" s="13"/>
    </row>
    <row r="54" spans="1:12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4"/>
      <c r="L54" s="13" t="s">
        <v>69</v>
      </c>
    </row>
    <row r="55" spans="1:12" x14ac:dyDescent="0.25">
      <c r="A55" s="13">
        <f>8</f>
        <v>8</v>
      </c>
      <c r="B55" s="13">
        <f>9</f>
        <v>9</v>
      </c>
      <c r="C55" s="13">
        <f>4</f>
        <v>4</v>
      </c>
      <c r="D55" s="13">
        <f>3</f>
        <v>3</v>
      </c>
      <c r="E55" s="13">
        <f>5</f>
        <v>5</v>
      </c>
      <c r="F55" s="13">
        <f>8</f>
        <v>8</v>
      </c>
      <c r="G55" s="13">
        <f>4</f>
        <v>4</v>
      </c>
      <c r="H55" s="13">
        <v>6</v>
      </c>
      <c r="I55" s="13">
        <f>4</f>
        <v>4</v>
      </c>
      <c r="J55" s="13">
        <f>6</f>
        <v>6</v>
      </c>
      <c r="K55" s="13">
        <f>SUMPRODUCT(A55:J55,A52:J52)</f>
        <v>23</v>
      </c>
      <c r="L55" s="13">
        <v>23</v>
      </c>
    </row>
    <row r="56" spans="1:12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3"/>
      <c r="L56" s="14"/>
    </row>
    <row r="57" spans="1:12" x14ac:dyDescent="0.25">
      <c r="A57" s="14">
        <v>1</v>
      </c>
      <c r="B57" s="14">
        <f>0</f>
        <v>0</v>
      </c>
      <c r="C57" s="14">
        <f>0</f>
        <v>0</v>
      </c>
      <c r="D57" s="14">
        <f>0</f>
        <v>0</v>
      </c>
      <c r="E57" s="14">
        <f>0</f>
        <v>0</v>
      </c>
      <c r="F57" s="14">
        <f>0</f>
        <v>0</v>
      </c>
      <c r="G57" s="14">
        <f>0</f>
        <v>0</v>
      </c>
      <c r="H57" s="14">
        <v>1</v>
      </c>
      <c r="I57" s="14">
        <f>0</f>
        <v>0</v>
      </c>
      <c r="J57" s="14">
        <f>0</f>
        <v>0</v>
      </c>
      <c r="K57" s="13">
        <f>SUMPRODUCT(A57:J57,A52:J52)</f>
        <v>1</v>
      </c>
      <c r="L57" s="14">
        <v>1</v>
      </c>
    </row>
    <row r="58" spans="1:12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1:12" x14ac:dyDescent="0.25">
      <c r="A59" s="12" t="s">
        <v>70</v>
      </c>
      <c r="B59" s="32" t="s">
        <v>72</v>
      </c>
      <c r="C59" s="33" t="s">
        <v>73</v>
      </c>
      <c r="D59" s="33"/>
      <c r="E59" s="32"/>
      <c r="F59" s="32"/>
      <c r="G59" s="32"/>
      <c r="H59" s="32"/>
      <c r="I59" s="32"/>
      <c r="J59" s="32"/>
      <c r="K59" s="32"/>
      <c r="L59" s="32"/>
    </row>
    <row r="60" spans="1:12" x14ac:dyDescent="0.25">
      <c r="A60" s="23" t="s">
        <v>53</v>
      </c>
      <c r="B60" s="15" t="s">
        <v>54</v>
      </c>
      <c r="C60" s="15" t="s">
        <v>59</v>
      </c>
      <c r="D60" s="15" t="s">
        <v>60</v>
      </c>
      <c r="E60" s="29" t="s">
        <v>61</v>
      </c>
      <c r="F60" s="15" t="s">
        <v>62</v>
      </c>
      <c r="G60" s="15" t="s">
        <v>63</v>
      </c>
      <c r="H60" s="23" t="s">
        <v>64</v>
      </c>
      <c r="I60" s="29" t="s">
        <v>65</v>
      </c>
      <c r="J60" s="15" t="s">
        <v>66</v>
      </c>
      <c r="K60" s="14"/>
      <c r="L60" s="14"/>
    </row>
    <row r="61" spans="1:12" x14ac:dyDescent="0.25">
      <c r="A61" s="16">
        <v>1</v>
      </c>
      <c r="B61" s="24">
        <v>0</v>
      </c>
      <c r="C61" s="16">
        <v>1</v>
      </c>
      <c r="D61" s="24">
        <v>0</v>
      </c>
      <c r="E61" s="24">
        <v>0</v>
      </c>
      <c r="F61" s="24">
        <v>0</v>
      </c>
      <c r="G61" s="16">
        <v>1</v>
      </c>
      <c r="H61" s="16">
        <v>1</v>
      </c>
      <c r="I61" s="24">
        <v>0</v>
      </c>
      <c r="J61" s="24">
        <v>0</v>
      </c>
      <c r="K61" s="13" t="s">
        <v>67</v>
      </c>
      <c r="L61" s="13"/>
    </row>
    <row r="62" spans="1:12" x14ac:dyDescent="0.25">
      <c r="A62" s="13">
        <f>12</f>
        <v>12</v>
      </c>
      <c r="B62" s="13">
        <v>11</v>
      </c>
      <c r="C62" s="13">
        <f>12</f>
        <v>12</v>
      </c>
      <c r="D62" s="13">
        <f>4</f>
        <v>4</v>
      </c>
      <c r="E62" s="13">
        <f>5</f>
        <v>5</v>
      </c>
      <c r="F62" s="13">
        <f>10</f>
        <v>10</v>
      </c>
      <c r="G62" s="13">
        <f>6</f>
        <v>6</v>
      </c>
      <c r="H62" s="13">
        <f>12</f>
        <v>12</v>
      </c>
      <c r="I62" s="13">
        <f>7</f>
        <v>7</v>
      </c>
      <c r="J62" s="13">
        <f>9</f>
        <v>9</v>
      </c>
      <c r="K62" s="18">
        <f>SUMPRODUCT(A61:J61,A62:J62)</f>
        <v>42</v>
      </c>
      <c r="L62" s="13"/>
    </row>
    <row r="63" spans="1:12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4"/>
      <c r="L63" s="13" t="s">
        <v>69</v>
      </c>
    </row>
    <row r="64" spans="1:12" x14ac:dyDescent="0.25">
      <c r="A64" s="13">
        <f>8</f>
        <v>8</v>
      </c>
      <c r="B64" s="13">
        <f>9</f>
        <v>9</v>
      </c>
      <c r="C64" s="13">
        <f>4</f>
        <v>4</v>
      </c>
      <c r="D64" s="13">
        <f>3</f>
        <v>3</v>
      </c>
      <c r="E64" s="13">
        <f>5</f>
        <v>5</v>
      </c>
      <c r="F64" s="13">
        <f>8</f>
        <v>8</v>
      </c>
      <c r="G64" s="13">
        <f>4</f>
        <v>4</v>
      </c>
      <c r="H64" s="13">
        <v>6</v>
      </c>
      <c r="I64" s="13">
        <f>4</f>
        <v>4</v>
      </c>
      <c r="J64" s="13">
        <f>6</f>
        <v>6</v>
      </c>
      <c r="K64" s="13">
        <f>SUMPRODUCT(A64:J64,A61:J61)</f>
        <v>22</v>
      </c>
      <c r="L64" s="13">
        <v>23</v>
      </c>
    </row>
    <row r="65" spans="1:12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3"/>
      <c r="L65" s="14"/>
    </row>
    <row r="66" spans="1:12" x14ac:dyDescent="0.25">
      <c r="A66" s="13">
        <f>1</f>
        <v>1</v>
      </c>
      <c r="B66" s="13">
        <f>1</f>
        <v>1</v>
      </c>
      <c r="C66" s="13">
        <f>1</f>
        <v>1</v>
      </c>
      <c r="D66" s="13">
        <f>1</f>
        <v>1</v>
      </c>
      <c r="E66" s="13">
        <f>1</f>
        <v>1</v>
      </c>
      <c r="F66" s="13">
        <f>1</f>
        <v>1</v>
      </c>
      <c r="G66" s="13">
        <f>1</f>
        <v>1</v>
      </c>
      <c r="H66" s="13">
        <f>1</f>
        <v>1</v>
      </c>
      <c r="I66" s="13">
        <f>1</f>
        <v>1</v>
      </c>
      <c r="J66" s="13">
        <f>1</f>
        <v>1</v>
      </c>
      <c r="K66" s="14">
        <f>SUMPRODUCT(A66:J66,A61:J61)</f>
        <v>4</v>
      </c>
      <c r="L66" s="14">
        <v>4</v>
      </c>
    </row>
    <row r="68" spans="1:12" x14ac:dyDescent="0.25">
      <c r="A68" s="12" t="s">
        <v>70</v>
      </c>
      <c r="B68" s="32" t="s">
        <v>75</v>
      </c>
      <c r="C68" s="33" t="s">
        <v>74</v>
      </c>
      <c r="D68" s="33"/>
      <c r="E68" s="32"/>
      <c r="F68" s="32"/>
      <c r="G68" s="32"/>
      <c r="H68" s="32"/>
      <c r="I68" s="32"/>
      <c r="J68" s="32"/>
      <c r="K68" s="32"/>
      <c r="L68" s="32"/>
    </row>
    <row r="69" spans="1:12" x14ac:dyDescent="0.25">
      <c r="A69" s="22" t="s">
        <v>53</v>
      </c>
      <c r="B69" s="15" t="s">
        <v>54</v>
      </c>
      <c r="C69" s="15" t="s">
        <v>59</v>
      </c>
      <c r="D69" s="15" t="s">
        <v>60</v>
      </c>
      <c r="E69" s="23" t="s">
        <v>61</v>
      </c>
      <c r="F69" s="15" t="s">
        <v>62</v>
      </c>
      <c r="G69" s="15" t="s">
        <v>63</v>
      </c>
      <c r="H69" s="22" t="s">
        <v>64</v>
      </c>
      <c r="I69" s="23" t="s">
        <v>65</v>
      </c>
      <c r="J69" s="15" t="s">
        <v>66</v>
      </c>
      <c r="K69" s="14"/>
      <c r="L69" s="14"/>
    </row>
    <row r="70" spans="1:12" x14ac:dyDescent="0.25">
      <c r="A70" s="24">
        <v>0</v>
      </c>
      <c r="B70" s="16">
        <v>1</v>
      </c>
      <c r="C70" s="16">
        <v>1</v>
      </c>
      <c r="D70" s="24">
        <v>0</v>
      </c>
      <c r="E70" s="24">
        <v>0</v>
      </c>
      <c r="F70" s="24">
        <v>0</v>
      </c>
      <c r="G70" s="24">
        <v>0</v>
      </c>
      <c r="H70" s="16">
        <v>1</v>
      </c>
      <c r="I70" s="16">
        <v>1</v>
      </c>
      <c r="J70" s="24">
        <v>0</v>
      </c>
      <c r="K70" s="13" t="s">
        <v>67</v>
      </c>
      <c r="L70" s="13"/>
    </row>
    <row r="71" spans="1:12" x14ac:dyDescent="0.25">
      <c r="A71" s="13">
        <f>12</f>
        <v>12</v>
      </c>
      <c r="B71" s="13">
        <v>11</v>
      </c>
      <c r="C71" s="13">
        <f>12</f>
        <v>12</v>
      </c>
      <c r="D71" s="13">
        <f>4</f>
        <v>4</v>
      </c>
      <c r="E71" s="13">
        <f>5</f>
        <v>5</v>
      </c>
      <c r="F71" s="13">
        <f>10</f>
        <v>10</v>
      </c>
      <c r="G71" s="13">
        <f>6</f>
        <v>6</v>
      </c>
      <c r="H71" s="13">
        <f>12</f>
        <v>12</v>
      </c>
      <c r="I71" s="13">
        <f>7</f>
        <v>7</v>
      </c>
      <c r="J71" s="13">
        <f>9</f>
        <v>9</v>
      </c>
      <c r="K71" s="18">
        <f>SUMPRODUCT(A70:J70,A71:J71)</f>
        <v>42</v>
      </c>
      <c r="L71" s="13"/>
    </row>
    <row r="72" spans="1:12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4"/>
      <c r="L72" s="13" t="s">
        <v>69</v>
      </c>
    </row>
    <row r="73" spans="1:12" x14ac:dyDescent="0.25">
      <c r="A73" s="13">
        <f>8</f>
        <v>8</v>
      </c>
      <c r="B73" s="13">
        <f>9</f>
        <v>9</v>
      </c>
      <c r="C73" s="13">
        <f>4</f>
        <v>4</v>
      </c>
      <c r="D73" s="13">
        <f>3</f>
        <v>3</v>
      </c>
      <c r="E73" s="13">
        <f>5</f>
        <v>5</v>
      </c>
      <c r="F73" s="13">
        <f>8</f>
        <v>8</v>
      </c>
      <c r="G73" s="13">
        <f>4</f>
        <v>4</v>
      </c>
      <c r="H73" s="13">
        <v>6</v>
      </c>
      <c r="I73" s="13">
        <f>4</f>
        <v>4</v>
      </c>
      <c r="J73" s="13">
        <f>6</f>
        <v>6</v>
      </c>
      <c r="K73" s="13">
        <f>SUMPRODUCT(A73:J73,A70:J70)</f>
        <v>23</v>
      </c>
      <c r="L73" s="13">
        <v>23</v>
      </c>
    </row>
    <row r="74" spans="1:1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3"/>
      <c r="L74" s="14"/>
    </row>
    <row r="75" spans="1:12" x14ac:dyDescent="0.25">
      <c r="A75" s="13">
        <f>1</f>
        <v>1</v>
      </c>
      <c r="B75" s="13">
        <f>1</f>
        <v>1</v>
      </c>
      <c r="C75" s="13">
        <f>1</f>
        <v>1</v>
      </c>
      <c r="D75" s="13">
        <f>1</f>
        <v>1</v>
      </c>
      <c r="E75" s="13">
        <f>1</f>
        <v>1</v>
      </c>
      <c r="F75" s="13">
        <f>1</f>
        <v>1</v>
      </c>
      <c r="G75" s="13">
        <f>1</f>
        <v>1</v>
      </c>
      <c r="H75" s="13">
        <f>1</f>
        <v>1</v>
      </c>
      <c r="I75" s="13">
        <f>1</f>
        <v>1</v>
      </c>
      <c r="J75" s="13">
        <f>1</f>
        <v>1</v>
      </c>
      <c r="K75" s="13">
        <f>SUMPRODUCT(A75:J75,A70:J70)</f>
        <v>4</v>
      </c>
      <c r="L75" s="13">
        <v>4</v>
      </c>
    </row>
    <row r="76" spans="1:12" x14ac:dyDescent="0.25">
      <c r="A76" s="13">
        <v>1</v>
      </c>
      <c r="B76" s="13">
        <f>0</f>
        <v>0</v>
      </c>
      <c r="C76" s="13">
        <f>0</f>
        <v>0</v>
      </c>
      <c r="D76" s="13">
        <f>0</f>
        <v>0</v>
      </c>
      <c r="E76" s="13">
        <f>0</f>
        <v>0</v>
      </c>
      <c r="F76" s="13">
        <f>0</f>
        <v>0</v>
      </c>
      <c r="G76" s="13">
        <f>0</f>
        <v>0</v>
      </c>
      <c r="H76" s="13">
        <v>1</v>
      </c>
      <c r="I76" s="13">
        <f>0</f>
        <v>0</v>
      </c>
      <c r="J76" s="13">
        <f>0</f>
        <v>0</v>
      </c>
      <c r="K76" s="13">
        <f>SUMPRODUCT(A76:J76,A70:J70)</f>
        <v>1</v>
      </c>
      <c r="L76" s="13">
        <v>1</v>
      </c>
    </row>
    <row r="78" spans="1:12" x14ac:dyDescent="0.25">
      <c r="A78" s="12" t="s">
        <v>70</v>
      </c>
      <c r="B78" s="32" t="s">
        <v>76</v>
      </c>
      <c r="C78" s="33" t="s">
        <v>77</v>
      </c>
      <c r="D78" s="33"/>
      <c r="E78" s="32"/>
      <c r="F78" s="32"/>
      <c r="G78" s="32"/>
      <c r="H78" s="32"/>
      <c r="I78" s="32"/>
      <c r="J78" s="32"/>
      <c r="K78" s="32"/>
      <c r="L78" s="32"/>
    </row>
    <row r="79" spans="1:12" x14ac:dyDescent="0.25">
      <c r="A79" s="22" t="s">
        <v>53</v>
      </c>
      <c r="B79" s="15" t="s">
        <v>54</v>
      </c>
      <c r="C79" s="15" t="s">
        <v>59</v>
      </c>
      <c r="D79" s="15" t="s">
        <v>60</v>
      </c>
      <c r="E79" s="29" t="s">
        <v>61</v>
      </c>
      <c r="F79" s="15" t="s">
        <v>62</v>
      </c>
      <c r="G79" s="15" t="s">
        <v>63</v>
      </c>
      <c r="H79" s="22" t="s">
        <v>64</v>
      </c>
      <c r="I79" s="29" t="s">
        <v>65</v>
      </c>
      <c r="J79" s="15" t="s">
        <v>66</v>
      </c>
      <c r="K79" s="14"/>
      <c r="L79" s="14"/>
    </row>
    <row r="80" spans="1:12" x14ac:dyDescent="0.25">
      <c r="A80" s="24">
        <v>0</v>
      </c>
      <c r="B80" s="24">
        <v>0</v>
      </c>
      <c r="C80" s="16">
        <v>1</v>
      </c>
      <c r="D80" s="16">
        <v>1</v>
      </c>
      <c r="E80" s="24">
        <v>0</v>
      </c>
      <c r="F80" s="24">
        <v>0</v>
      </c>
      <c r="G80" s="16">
        <v>1</v>
      </c>
      <c r="H80" s="16">
        <v>1</v>
      </c>
      <c r="I80" s="24">
        <v>0</v>
      </c>
      <c r="J80" s="16">
        <v>1</v>
      </c>
      <c r="K80" s="13" t="s">
        <v>67</v>
      </c>
      <c r="L80" s="13"/>
    </row>
    <row r="81" spans="1:12" x14ac:dyDescent="0.25">
      <c r="A81" s="13">
        <f>12</f>
        <v>12</v>
      </c>
      <c r="B81" s="13">
        <v>11</v>
      </c>
      <c r="C81" s="13">
        <f>12</f>
        <v>12</v>
      </c>
      <c r="D81" s="13">
        <f>4</f>
        <v>4</v>
      </c>
      <c r="E81" s="13">
        <f>5</f>
        <v>5</v>
      </c>
      <c r="F81" s="13">
        <f>10</f>
        <v>10</v>
      </c>
      <c r="G81" s="13">
        <f>6</f>
        <v>6</v>
      </c>
      <c r="H81" s="13">
        <f>12</f>
        <v>12</v>
      </c>
      <c r="I81" s="13">
        <f>7</f>
        <v>7</v>
      </c>
      <c r="J81" s="13">
        <f>9</f>
        <v>9</v>
      </c>
      <c r="K81" s="18">
        <f>SUMPRODUCT(A80:J80,A81:J81)</f>
        <v>43</v>
      </c>
      <c r="L81" s="13"/>
    </row>
    <row r="82" spans="1:12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4"/>
      <c r="L82" s="13" t="s">
        <v>69</v>
      </c>
    </row>
    <row r="83" spans="1:12" x14ac:dyDescent="0.25">
      <c r="A83" s="13">
        <f>8</f>
        <v>8</v>
      </c>
      <c r="B83" s="13">
        <f>9</f>
        <v>9</v>
      </c>
      <c r="C83" s="13">
        <f>4</f>
        <v>4</v>
      </c>
      <c r="D83" s="13">
        <f>3</f>
        <v>3</v>
      </c>
      <c r="E83" s="13">
        <f>5</f>
        <v>5</v>
      </c>
      <c r="F83" s="13">
        <f>8</f>
        <v>8</v>
      </c>
      <c r="G83" s="13">
        <f>4</f>
        <v>4</v>
      </c>
      <c r="H83" s="13">
        <v>6</v>
      </c>
      <c r="I83" s="13">
        <f>4</f>
        <v>4</v>
      </c>
      <c r="J83" s="13">
        <f>6</f>
        <v>6</v>
      </c>
      <c r="K83" s="13">
        <f>SUMPRODUCT(A83:J83,A80:J80)</f>
        <v>23</v>
      </c>
      <c r="L83" s="13">
        <v>23</v>
      </c>
    </row>
    <row r="84" spans="1:1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3"/>
      <c r="L84" s="14"/>
    </row>
    <row r="85" spans="1:12" x14ac:dyDescent="0.25">
      <c r="A85" s="13">
        <v>1</v>
      </c>
      <c r="B85" s="13">
        <f>0</f>
        <v>0</v>
      </c>
      <c r="C85" s="13">
        <f>0</f>
        <v>0</v>
      </c>
      <c r="D85" s="13">
        <f>0</f>
        <v>0</v>
      </c>
      <c r="E85" s="13">
        <f>0</f>
        <v>0</v>
      </c>
      <c r="F85" s="13">
        <f>0</f>
        <v>0</v>
      </c>
      <c r="G85" s="13">
        <f>0</f>
        <v>0</v>
      </c>
      <c r="H85" s="13">
        <v>1</v>
      </c>
      <c r="I85" s="13">
        <f>0</f>
        <v>0</v>
      </c>
      <c r="J85" s="13">
        <f>0</f>
        <v>0</v>
      </c>
      <c r="K85" s="13">
        <f>SUMPRODUCT(A85:J85,A80:J80)</f>
        <v>1</v>
      </c>
      <c r="L85" s="13">
        <v>1</v>
      </c>
    </row>
    <row r="87" spans="1:12" x14ac:dyDescent="0.25">
      <c r="A87" s="12" t="s">
        <v>70</v>
      </c>
      <c r="B87" s="32" t="s">
        <v>78</v>
      </c>
      <c r="C87" s="33" t="s">
        <v>79</v>
      </c>
      <c r="D87" s="33"/>
      <c r="E87" s="32"/>
      <c r="F87" s="32"/>
      <c r="G87" s="32"/>
      <c r="H87" s="32"/>
      <c r="I87" s="32"/>
      <c r="J87" s="32"/>
      <c r="K87" s="32"/>
      <c r="L87" s="32"/>
    </row>
    <row r="88" spans="1:12" x14ac:dyDescent="0.25">
      <c r="A88" s="22" t="s">
        <v>53</v>
      </c>
      <c r="B88" s="15" t="s">
        <v>54</v>
      </c>
      <c r="C88" s="15" t="s">
        <v>59</v>
      </c>
      <c r="D88" s="15" t="s">
        <v>60</v>
      </c>
      <c r="E88" s="29" t="s">
        <v>61</v>
      </c>
      <c r="F88" s="15" t="s">
        <v>62</v>
      </c>
      <c r="G88" s="15" t="s">
        <v>63</v>
      </c>
      <c r="H88" s="22" t="s">
        <v>64</v>
      </c>
      <c r="I88" s="29" t="s">
        <v>65</v>
      </c>
      <c r="J88" s="15" t="s">
        <v>66</v>
      </c>
      <c r="K88" s="14"/>
      <c r="L88" s="14"/>
    </row>
    <row r="89" spans="1:12" x14ac:dyDescent="0.25">
      <c r="A89" s="24">
        <v>0</v>
      </c>
      <c r="B89" s="16">
        <v>1</v>
      </c>
      <c r="C89" s="16">
        <v>1</v>
      </c>
      <c r="D89" s="24">
        <v>0</v>
      </c>
      <c r="E89" s="24">
        <v>0</v>
      </c>
      <c r="F89" s="24">
        <v>0</v>
      </c>
      <c r="G89" s="16">
        <v>1</v>
      </c>
      <c r="H89" s="16">
        <v>1</v>
      </c>
      <c r="I89" s="24">
        <v>0</v>
      </c>
      <c r="J89" s="24">
        <v>0</v>
      </c>
      <c r="K89" s="13" t="s">
        <v>67</v>
      </c>
      <c r="L89" s="13"/>
    </row>
    <row r="90" spans="1:12" x14ac:dyDescent="0.25">
      <c r="A90" s="13">
        <f>12</f>
        <v>12</v>
      </c>
      <c r="B90" s="13">
        <v>11</v>
      </c>
      <c r="C90" s="13">
        <f>12</f>
        <v>12</v>
      </c>
      <c r="D90" s="13">
        <f>4</f>
        <v>4</v>
      </c>
      <c r="E90" s="13">
        <f>5</f>
        <v>5</v>
      </c>
      <c r="F90" s="13">
        <f>10</f>
        <v>10</v>
      </c>
      <c r="G90" s="13">
        <f>6</f>
        <v>6</v>
      </c>
      <c r="H90" s="13">
        <f>12</f>
        <v>12</v>
      </c>
      <c r="I90" s="13">
        <f>7</f>
        <v>7</v>
      </c>
      <c r="J90" s="13">
        <f>9</f>
        <v>9</v>
      </c>
      <c r="K90" s="18">
        <f>SUMPRODUCT(A89:J89,A90:J90)</f>
        <v>41</v>
      </c>
      <c r="L90" s="13"/>
    </row>
    <row r="91" spans="1:12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4"/>
      <c r="L91" s="13" t="s">
        <v>69</v>
      </c>
    </row>
    <row r="92" spans="1:12" x14ac:dyDescent="0.25">
      <c r="A92" s="13">
        <f>8</f>
        <v>8</v>
      </c>
      <c r="B92" s="13">
        <f>9</f>
        <v>9</v>
      </c>
      <c r="C92" s="13">
        <f>4</f>
        <v>4</v>
      </c>
      <c r="D92" s="13">
        <f>3</f>
        <v>3</v>
      </c>
      <c r="E92" s="13">
        <f>5</f>
        <v>5</v>
      </c>
      <c r="F92" s="13">
        <f>8</f>
        <v>8</v>
      </c>
      <c r="G92" s="13">
        <f>4</f>
        <v>4</v>
      </c>
      <c r="H92" s="13">
        <v>6</v>
      </c>
      <c r="I92" s="13">
        <f>4</f>
        <v>4</v>
      </c>
      <c r="J92" s="13">
        <f>6</f>
        <v>6</v>
      </c>
      <c r="K92" s="13">
        <f>SUMPRODUCT(A92:J92,A89:J89)</f>
        <v>23</v>
      </c>
      <c r="L92" s="13">
        <v>23</v>
      </c>
    </row>
    <row r="93" spans="1:1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3"/>
      <c r="L93" s="14"/>
    </row>
    <row r="94" spans="1:12" x14ac:dyDescent="0.25">
      <c r="A94" s="13">
        <v>1</v>
      </c>
      <c r="B94" s="13">
        <f>0</f>
        <v>0</v>
      </c>
      <c r="C94" s="13">
        <f>0</f>
        <v>0</v>
      </c>
      <c r="D94" s="13">
        <f>0</f>
        <v>0</v>
      </c>
      <c r="E94" s="13">
        <f>0</f>
        <v>0</v>
      </c>
      <c r="F94" s="13">
        <f>0</f>
        <v>0</v>
      </c>
      <c r="G94" s="13">
        <f>0</f>
        <v>0</v>
      </c>
      <c r="H94" s="13">
        <v>1</v>
      </c>
      <c r="I94" s="13">
        <f>0</f>
        <v>0</v>
      </c>
      <c r="J94" s="13">
        <f>0</f>
        <v>0</v>
      </c>
      <c r="K94" s="13">
        <f>SUMPRODUCT(A94:J94,A89:J89)</f>
        <v>1</v>
      </c>
      <c r="L94" s="13">
        <v>1</v>
      </c>
    </row>
    <row r="95" spans="1:12" x14ac:dyDescent="0.25">
      <c r="A95" s="13">
        <f>1</f>
        <v>1</v>
      </c>
      <c r="B95" s="13">
        <f>1</f>
        <v>1</v>
      </c>
      <c r="C95" s="13">
        <f>1</f>
        <v>1</v>
      </c>
      <c r="D95" s="13">
        <f>1</f>
        <v>1</v>
      </c>
      <c r="E95" s="13">
        <f>1</f>
        <v>1</v>
      </c>
      <c r="F95" s="13">
        <f>1</f>
        <v>1</v>
      </c>
      <c r="G95" s="13">
        <f>1</f>
        <v>1</v>
      </c>
      <c r="H95" s="13">
        <f>1</f>
        <v>1</v>
      </c>
      <c r="I95" s="13">
        <f>1</f>
        <v>1</v>
      </c>
      <c r="J95" s="13">
        <f>1</f>
        <v>1</v>
      </c>
      <c r="K95" s="13">
        <f>SUMPRODUCT(A95:J95,A89:J89)</f>
        <v>4</v>
      </c>
      <c r="L95" s="13">
        <v>4</v>
      </c>
    </row>
  </sheetData>
  <mergeCells count="10">
    <mergeCell ref="C39:D39"/>
    <mergeCell ref="C31:D31"/>
    <mergeCell ref="C22:D22"/>
    <mergeCell ref="A14:G14"/>
    <mergeCell ref="A3:G3"/>
    <mergeCell ref="C59:D59"/>
    <mergeCell ref="C68:D68"/>
    <mergeCell ref="C78:D78"/>
    <mergeCell ref="C87:D87"/>
    <mergeCell ref="C50:D5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Rapport de solution 1</vt:lpstr>
      <vt:lpstr>Rapport de sensibilité 1</vt:lpstr>
      <vt:lpstr>Rapport des limites 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2020-04-23T14:45:54Z</dcterms:created>
  <dcterms:modified xsi:type="dcterms:W3CDTF">2020-04-25T16:51:29Z</dcterms:modified>
</cp:coreProperties>
</file>