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GitHub\SP_ProgLinaireTP\TP1\"/>
    </mc:Choice>
  </mc:AlternateContent>
  <xr:revisionPtr revIDLastSave="0" documentId="13_ncr:1_{F2ABF5A6-1D19-4A3A-BED7-C4F64D3999A2}" xr6:coauthVersionLast="45" xr6:coauthVersionMax="45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Rapport de solution 1" sheetId="2" r:id="rId1"/>
    <sheet name="Rapport de sensibilité 1" sheetId="3" r:id="rId2"/>
    <sheet name="Rapport des limites 1" sheetId="4" r:id="rId3"/>
    <sheet name="Feuil1" sheetId="1" r:id="rId4"/>
  </sheets>
  <definedNames>
    <definedName name="solver_adj" localSheetId="3" hidden="1">Feuil1!#REF!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Feuil1!#REF!</definedName>
    <definedName name="solver_lhs1" localSheetId="3" hidden="1">Feuil1!#REF!</definedName>
    <definedName name="solver_lhs10" localSheetId="3" hidden="1">Feuil1!$K$20</definedName>
    <definedName name="solver_lhs2" localSheetId="3" hidden="1">Feuil1!#REF!</definedName>
    <definedName name="solver_lhs3" localSheetId="3" hidden="1">Feuil1!#REF!</definedName>
    <definedName name="solver_lhs4" localSheetId="3" hidden="1">Feuil1!#REF!</definedName>
    <definedName name="solver_lhs5" localSheetId="3" hidden="1">Feuil1!#REF!</definedName>
    <definedName name="solver_lhs6" localSheetId="3" hidden="1">Feuil1!#REF!</definedName>
    <definedName name="solver_lhs7" localSheetId="3" hidden="1">Feuil1!$K$20</definedName>
    <definedName name="solver_lhs8" localSheetId="3" hidden="1">Feuil1!$K$20</definedName>
    <definedName name="solver_lhs9" localSheetId="3" hidden="1">Feuil1!$K$20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Feuil1!#REF!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1</definedName>
    <definedName name="solver_rel10" localSheetId="3" hidden="1">1</definedName>
    <definedName name="solver_rel2" localSheetId="3" hidden="1">4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0" localSheetId="3" hidden="1">Feuil1!#REF!</definedName>
    <definedName name="solver_rhs1" localSheetId="3" hidden="1">1</definedName>
    <definedName name="solver_rhs10" localSheetId="3" hidden="1">Feuil1!$L$20</definedName>
    <definedName name="solver_rhs2" localSheetId="3" hidden="1">entier</definedName>
    <definedName name="solver_rhs3" localSheetId="3" hidden="1">Feuil1!#REF!</definedName>
    <definedName name="solver_rhs4" localSheetId="3" hidden="1">Feuil1!#REF!</definedName>
    <definedName name="solver_rhs5" localSheetId="3" hidden="1">Feuil1!#REF!</definedName>
    <definedName name="solver_rhs6" localSheetId="3" hidden="1">Feuil1!#REF!</definedName>
    <definedName name="solver_rhs7" localSheetId="3" hidden="1">Feuil1!$L$20</definedName>
    <definedName name="solver_rhs8" localSheetId="3" hidden="1">Feuil1!$L$20</definedName>
    <definedName name="solver_rhs9" localSheetId="3" hidden="1">Feuil1!$L$20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3" i="1" l="1"/>
  <c r="I83" i="1"/>
  <c r="H83" i="1"/>
  <c r="G83" i="1"/>
  <c r="F83" i="1"/>
  <c r="E83" i="1"/>
  <c r="D83" i="1"/>
  <c r="C83" i="1"/>
  <c r="K83" i="1" s="1"/>
  <c r="B83" i="1"/>
  <c r="A83" i="1"/>
  <c r="J82" i="1"/>
  <c r="I82" i="1"/>
  <c r="G82" i="1"/>
  <c r="F82" i="1"/>
  <c r="E82" i="1"/>
  <c r="D82" i="1"/>
  <c r="C82" i="1"/>
  <c r="B82" i="1"/>
  <c r="K82" i="1" s="1"/>
  <c r="J80" i="1"/>
  <c r="I80" i="1"/>
  <c r="G80" i="1"/>
  <c r="F80" i="1"/>
  <c r="E80" i="1"/>
  <c r="D80" i="1"/>
  <c r="C80" i="1"/>
  <c r="B80" i="1"/>
  <c r="K80" i="1" s="1"/>
  <c r="A80" i="1"/>
  <c r="J78" i="1"/>
  <c r="I78" i="1"/>
  <c r="H78" i="1"/>
  <c r="G78" i="1"/>
  <c r="F78" i="1"/>
  <c r="E78" i="1"/>
  <c r="D78" i="1"/>
  <c r="C78" i="1"/>
  <c r="A78" i="1"/>
  <c r="K78" i="1" s="1"/>
  <c r="J73" i="1"/>
  <c r="I73" i="1"/>
  <c r="G73" i="1"/>
  <c r="F73" i="1"/>
  <c r="E73" i="1"/>
  <c r="D73" i="1"/>
  <c r="C73" i="1"/>
  <c r="B73" i="1"/>
  <c r="J71" i="1"/>
  <c r="I71" i="1"/>
  <c r="G71" i="1"/>
  <c r="F71" i="1"/>
  <c r="E71" i="1"/>
  <c r="D71" i="1"/>
  <c r="C71" i="1"/>
  <c r="B71" i="1"/>
  <c r="A71" i="1"/>
  <c r="J69" i="1"/>
  <c r="I69" i="1"/>
  <c r="H69" i="1"/>
  <c r="G69" i="1"/>
  <c r="F69" i="1"/>
  <c r="E69" i="1"/>
  <c r="D69" i="1"/>
  <c r="C69" i="1"/>
  <c r="A69" i="1"/>
  <c r="J64" i="1"/>
  <c r="I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A63" i="1"/>
  <c r="J61" i="1"/>
  <c r="I61" i="1"/>
  <c r="G61" i="1"/>
  <c r="F61" i="1"/>
  <c r="E61" i="1"/>
  <c r="D61" i="1"/>
  <c r="C61" i="1"/>
  <c r="B61" i="1"/>
  <c r="A61" i="1"/>
  <c r="J59" i="1"/>
  <c r="I59" i="1"/>
  <c r="H59" i="1"/>
  <c r="G59" i="1"/>
  <c r="F59" i="1"/>
  <c r="E59" i="1"/>
  <c r="D59" i="1"/>
  <c r="C59" i="1"/>
  <c r="A59" i="1"/>
  <c r="J54" i="1"/>
  <c r="I54" i="1"/>
  <c r="H54" i="1"/>
  <c r="G54" i="1"/>
  <c r="F54" i="1"/>
  <c r="E54" i="1"/>
  <c r="D54" i="1"/>
  <c r="C54" i="1"/>
  <c r="B54" i="1"/>
  <c r="A54" i="1"/>
  <c r="J52" i="1"/>
  <c r="I52" i="1"/>
  <c r="G52" i="1"/>
  <c r="F52" i="1"/>
  <c r="E52" i="1"/>
  <c r="D52" i="1"/>
  <c r="C52" i="1"/>
  <c r="B52" i="1"/>
  <c r="A52" i="1"/>
  <c r="J50" i="1"/>
  <c r="I50" i="1"/>
  <c r="H50" i="1"/>
  <c r="G50" i="1"/>
  <c r="F50" i="1"/>
  <c r="E50" i="1"/>
  <c r="D50" i="1"/>
  <c r="C50" i="1"/>
  <c r="A50" i="1"/>
  <c r="J45" i="1"/>
  <c r="I45" i="1"/>
  <c r="G45" i="1"/>
  <c r="F45" i="1"/>
  <c r="E45" i="1"/>
  <c r="D45" i="1"/>
  <c r="C45" i="1"/>
  <c r="B45" i="1"/>
  <c r="J43" i="1"/>
  <c r="I43" i="1"/>
  <c r="G43" i="1"/>
  <c r="F43" i="1"/>
  <c r="E43" i="1"/>
  <c r="D43" i="1"/>
  <c r="C43" i="1"/>
  <c r="B43" i="1"/>
  <c r="A43" i="1"/>
  <c r="J41" i="1"/>
  <c r="I41" i="1"/>
  <c r="H41" i="1"/>
  <c r="G41" i="1"/>
  <c r="F41" i="1"/>
  <c r="E41" i="1"/>
  <c r="D41" i="1"/>
  <c r="C41" i="1"/>
  <c r="A41" i="1"/>
  <c r="J36" i="1"/>
  <c r="I36" i="1"/>
  <c r="G36" i="1"/>
  <c r="F36" i="1"/>
  <c r="E36" i="1"/>
  <c r="D36" i="1"/>
  <c r="C36" i="1"/>
  <c r="B36" i="1"/>
  <c r="A36" i="1"/>
  <c r="J34" i="1"/>
  <c r="I34" i="1"/>
  <c r="H34" i="1"/>
  <c r="G34" i="1"/>
  <c r="F34" i="1"/>
  <c r="E34" i="1"/>
  <c r="D34" i="1"/>
  <c r="C34" i="1"/>
  <c r="A34" i="1"/>
  <c r="B29" i="1"/>
  <c r="C29" i="1"/>
  <c r="D29" i="1"/>
  <c r="E29" i="1"/>
  <c r="F29" i="1"/>
  <c r="G29" i="1"/>
  <c r="H29" i="1"/>
  <c r="I29" i="1"/>
  <c r="J29" i="1"/>
  <c r="A29" i="1"/>
  <c r="J27" i="1"/>
  <c r="I27" i="1"/>
  <c r="G27" i="1"/>
  <c r="F27" i="1"/>
  <c r="E27" i="1"/>
  <c r="D27" i="1"/>
  <c r="C27" i="1"/>
  <c r="B27" i="1"/>
  <c r="A27" i="1"/>
  <c r="J25" i="1"/>
  <c r="I25" i="1"/>
  <c r="H25" i="1"/>
  <c r="G25" i="1"/>
  <c r="F25" i="1"/>
  <c r="E25" i="1"/>
  <c r="D25" i="1"/>
  <c r="C25" i="1"/>
  <c r="A25" i="1"/>
  <c r="J20" i="1"/>
  <c r="I20" i="1"/>
  <c r="G20" i="1"/>
  <c r="F20" i="1"/>
  <c r="E20" i="1"/>
  <c r="D20" i="1"/>
  <c r="C20" i="1"/>
  <c r="B20" i="1"/>
  <c r="A20" i="1"/>
  <c r="C18" i="1"/>
  <c r="J18" i="1"/>
  <c r="I18" i="1"/>
  <c r="H18" i="1"/>
  <c r="G18" i="1"/>
  <c r="F18" i="1"/>
  <c r="E18" i="1"/>
  <c r="A18" i="1"/>
  <c r="D18" i="1"/>
  <c r="D12" i="1"/>
  <c r="D11" i="1"/>
  <c r="D10" i="1"/>
  <c r="C9" i="1"/>
  <c r="B9" i="1"/>
  <c r="K20" i="1" l="1"/>
  <c r="K64" i="1"/>
  <c r="K69" i="1"/>
  <c r="K18" i="1"/>
  <c r="K25" i="1"/>
  <c r="K59" i="1"/>
  <c r="K52" i="1"/>
  <c r="K54" i="1"/>
  <c r="K71" i="1"/>
  <c r="K73" i="1"/>
  <c r="K34" i="1"/>
  <c r="K41" i="1"/>
  <c r="K29" i="1"/>
  <c r="K43" i="1"/>
  <c r="K45" i="1"/>
  <c r="K50" i="1"/>
  <c r="K61" i="1"/>
  <c r="K63" i="1"/>
  <c r="K27" i="1"/>
  <c r="K36" i="1"/>
  <c r="D7" i="1"/>
  <c r="D9" i="1"/>
</calcChain>
</file>

<file path=xl/sharedStrings.xml><?xml version="1.0" encoding="utf-8"?>
<sst xmlns="http://schemas.openxmlformats.org/spreadsheetml/2006/main" count="238" uniqueCount="85">
  <si>
    <t>Variables</t>
  </si>
  <si>
    <t>X1</t>
  </si>
  <si>
    <t>X2</t>
  </si>
  <si>
    <t>Objectif</t>
  </si>
  <si>
    <t>R1</t>
  </si>
  <si>
    <t>R2</t>
  </si>
  <si>
    <t>Microsoft Excel 16.0 Rapport de solution</t>
  </si>
  <si>
    <t>Feuille : [Classeur1]Feuil1</t>
  </si>
  <si>
    <t>Date du rapport : 24/04/2020 23:00:00</t>
  </si>
  <si>
    <t>Résultat : Le Solveur a trouvé une solution satisfaisant toutes les contraintes et les conditions d’optimisation.</t>
  </si>
  <si>
    <t>Moteur du solveur</t>
  </si>
  <si>
    <t>Moteur : Simplex PL</t>
  </si>
  <si>
    <t>Heure de la solution : 0,031 secondes.</t>
  </si>
  <si>
    <t>Itérations : 2 Sous-problèmes : 0</t>
  </si>
  <si>
    <t>Options du solveur</t>
  </si>
  <si>
    <t>Temps max Illimité,  Itérations Illimité, Precision 0,000001</t>
  </si>
  <si>
    <t>Sous-problèmes max Illimité, Solutions de nombre entier max Illimité, Tolérance des nombres entiers 1%, Supposé non négatif</t>
  </si>
  <si>
    <t>Cellule objectif (Max)</t>
  </si>
  <si>
    <t>Cellule</t>
  </si>
  <si>
    <t>Nom</t>
  </si>
  <si>
    <t>Valeur initiale</t>
  </si>
  <si>
    <t>Valeur finale</t>
  </si>
  <si>
    <t>Cellules variables</t>
  </si>
  <si>
    <t>Entier</t>
  </si>
  <si>
    <t>Contraintes</t>
  </si>
  <si>
    <t>Valeur de la cellule</t>
  </si>
  <si>
    <t>Formule</t>
  </si>
  <si>
    <t>État</t>
  </si>
  <si>
    <t>Marge</t>
  </si>
  <si>
    <t>$D$5</t>
  </si>
  <si>
    <t>$B$3</t>
  </si>
  <si>
    <t>Suite</t>
  </si>
  <si>
    <t>$C$3</t>
  </si>
  <si>
    <t>$D$7</t>
  </si>
  <si>
    <t>$D$7&lt;=$E$7</t>
  </si>
  <si>
    <t>Lié</t>
  </si>
  <si>
    <t>$D$8</t>
  </si>
  <si>
    <t>$D$8&lt;=$E$8</t>
  </si>
  <si>
    <t>Microsoft Excel 16.0 Rapport de sensibilité</t>
  </si>
  <si>
    <t>Finale</t>
  </si>
  <si>
    <t>Valeur</t>
  </si>
  <si>
    <t>Marginale</t>
  </si>
  <si>
    <t>Coefficient</t>
  </si>
  <si>
    <t>Supérieure</t>
  </si>
  <si>
    <t>Inférieure</t>
  </si>
  <si>
    <t>Contrainte</t>
  </si>
  <si>
    <t>à droite</t>
  </si>
  <si>
    <t>Microsoft Excel 16.0 Rapport des limites</t>
  </si>
  <si>
    <t>Date du rapport : 24/04/2020 23:00:01</t>
  </si>
  <si>
    <t>Variable</t>
  </si>
  <si>
    <t>Limite</t>
  </si>
  <si>
    <t>Résultat</t>
  </si>
  <si>
    <t>A</t>
  </si>
  <si>
    <t>B</t>
  </si>
  <si>
    <t>R3</t>
  </si>
  <si>
    <t>R4</t>
  </si>
  <si>
    <t>Le profit max:</t>
  </si>
  <si>
    <t>C</t>
  </si>
  <si>
    <t>D</t>
  </si>
  <si>
    <t>E</t>
  </si>
  <si>
    <t>F</t>
  </si>
  <si>
    <t>G</t>
  </si>
  <si>
    <t>H</t>
  </si>
  <si>
    <t>I</t>
  </si>
  <si>
    <t>J</t>
  </si>
  <si>
    <t>Valeur Max:</t>
  </si>
  <si>
    <t>Question 1:</t>
  </si>
  <si>
    <t xml:space="preserve">Poids Max: </t>
  </si>
  <si>
    <t>Question 2:</t>
  </si>
  <si>
    <t>a)</t>
  </si>
  <si>
    <t>b)</t>
  </si>
  <si>
    <t>Contrainte (1) + (2)</t>
  </si>
  <si>
    <t>Contrainte (1) + (3)</t>
  </si>
  <si>
    <t>c)</t>
  </si>
  <si>
    <t>d)</t>
  </si>
  <si>
    <t>Contrainte (2) + (3)</t>
  </si>
  <si>
    <t>e)</t>
  </si>
  <si>
    <t>Contrainte (1) + (2) + (3)</t>
  </si>
  <si>
    <t>Contrainte (1)</t>
  </si>
  <si>
    <t>Contrainte (2)</t>
  </si>
  <si>
    <t>Contrainte (3)</t>
  </si>
  <si>
    <t>EXERCICE 1</t>
  </si>
  <si>
    <t>EXERCICE 2</t>
  </si>
  <si>
    <t>&gt; Réponses</t>
  </si>
  <si>
    <r>
      <t xml:space="preserve">Mehdi EL AYADI - </t>
    </r>
    <r>
      <rPr>
        <b/>
        <sz val="12"/>
        <rFont val="Calibri"/>
        <family val="2"/>
        <scheme val="minor"/>
      </rPr>
      <t>TP1 Programmation Linaire</t>
    </r>
    <r>
      <rPr>
        <sz val="12"/>
        <rFont val="Calibri"/>
        <family val="2"/>
        <scheme val="minor"/>
      </rPr>
      <t xml:space="preserve"> - Université Paris Dauphine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</si>
</sst>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5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3" borderId="6" xfId="0" applyFill="1" applyBorder="1"/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6" xfId="0" applyFill="1" applyBorder="1"/>
    <xf numFmtId="0" fontId="0" fillId="4" borderId="6" xfId="0" applyFill="1" applyBorder="1"/>
    <xf numFmtId="0" fontId="0" fillId="0" borderId="7" xfId="0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8.140625" bestFit="1" customWidth="1"/>
    <col min="4" max="4" width="18.140625" bestFit="1" customWidth="1"/>
    <col min="5" max="5" width="12.42578125" bestFit="1" customWidth="1"/>
    <col min="6" max="6" width="6.28515625" bestFit="1" customWidth="1"/>
    <col min="7" max="7" width="6.7109375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3</v>
      </c>
      <c r="D16" s="5">
        <v>380</v>
      </c>
      <c r="E16" s="5">
        <v>380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1</v>
      </c>
      <c r="D21" s="6">
        <v>20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2</v>
      </c>
      <c r="D22" s="5">
        <v>40</v>
      </c>
      <c r="E22" s="5">
        <v>40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4</v>
      </c>
      <c r="D27" s="6">
        <v>200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5</v>
      </c>
      <c r="D28" s="5">
        <v>1200</v>
      </c>
      <c r="E28" s="2" t="s">
        <v>37</v>
      </c>
      <c r="F28" s="2" t="s">
        <v>35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5.28515625" bestFit="1" customWidth="1"/>
    <col min="4" max="4" width="6.85546875" bestFit="1" customWidth="1"/>
    <col min="5" max="5" width="12" bestFit="1" customWidth="1"/>
    <col min="6" max="7" width="10.85546875" bestFit="1" customWidth="1"/>
    <col min="8" max="8" width="10" bestFit="1" customWidth="1"/>
  </cols>
  <sheetData>
    <row r="1" spans="1:8" x14ac:dyDescent="0.25">
      <c r="A1" s="1" t="s">
        <v>38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39</v>
      </c>
      <c r="E7" s="7" t="s">
        <v>40</v>
      </c>
      <c r="F7" s="7" t="s">
        <v>3</v>
      </c>
      <c r="G7" s="7" t="s">
        <v>28</v>
      </c>
      <c r="H7" s="7" t="s">
        <v>28</v>
      </c>
    </row>
    <row r="8" spans="1:8" ht="15.75" thickBot="1" x14ac:dyDescent="0.3">
      <c r="B8" s="8" t="s">
        <v>18</v>
      </c>
      <c r="C8" s="8" t="s">
        <v>19</v>
      </c>
      <c r="D8" s="8" t="s">
        <v>40</v>
      </c>
      <c r="E8" s="8" t="s">
        <v>41</v>
      </c>
      <c r="F8" s="8" t="s">
        <v>42</v>
      </c>
      <c r="G8" s="8" t="s">
        <v>43</v>
      </c>
      <c r="H8" s="8" t="s">
        <v>44</v>
      </c>
    </row>
    <row r="9" spans="1:8" x14ac:dyDescent="0.25">
      <c r="B9" s="4" t="s">
        <v>30</v>
      </c>
      <c r="C9" s="4" t="s">
        <v>1</v>
      </c>
      <c r="D9" s="4">
        <v>20</v>
      </c>
      <c r="E9" s="4">
        <v>0</v>
      </c>
      <c r="F9" s="4">
        <v>7</v>
      </c>
      <c r="G9" s="4">
        <v>5</v>
      </c>
      <c r="H9" s="4">
        <v>4.0000000000000009</v>
      </c>
    </row>
    <row r="10" spans="1:8" ht="15.75" thickBot="1" x14ac:dyDescent="0.3">
      <c r="B10" s="2" t="s">
        <v>32</v>
      </c>
      <c r="C10" s="2" t="s">
        <v>2</v>
      </c>
      <c r="D10" s="2">
        <v>40</v>
      </c>
      <c r="E10" s="2">
        <v>0</v>
      </c>
      <c r="F10" s="2">
        <v>6</v>
      </c>
      <c r="G10" s="2">
        <v>8.0000000000000018</v>
      </c>
      <c r="H10" s="2">
        <v>2.5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39</v>
      </c>
      <c r="E13" s="7" t="s">
        <v>40</v>
      </c>
      <c r="F13" s="7" t="s">
        <v>45</v>
      </c>
      <c r="G13" s="7" t="s">
        <v>28</v>
      </c>
      <c r="H13" s="7" t="s">
        <v>28</v>
      </c>
    </row>
    <row r="14" spans="1:8" ht="15.75" thickBot="1" x14ac:dyDescent="0.3">
      <c r="B14" s="8" t="s">
        <v>18</v>
      </c>
      <c r="C14" s="8" t="s">
        <v>19</v>
      </c>
      <c r="D14" s="8" t="s">
        <v>40</v>
      </c>
      <c r="E14" s="8" t="s">
        <v>41</v>
      </c>
      <c r="F14" s="8" t="s">
        <v>46</v>
      </c>
      <c r="G14" s="8" t="s">
        <v>43</v>
      </c>
      <c r="H14" s="8" t="s">
        <v>44</v>
      </c>
    </row>
    <row r="15" spans="1:8" x14ac:dyDescent="0.25">
      <c r="B15" s="4" t="s">
        <v>33</v>
      </c>
      <c r="C15" s="4" t="s">
        <v>4</v>
      </c>
      <c r="D15" s="4">
        <v>200</v>
      </c>
      <c r="E15" s="4">
        <v>0.83333333333333326</v>
      </c>
      <c r="F15" s="4">
        <v>200</v>
      </c>
      <c r="G15" s="4">
        <v>120</v>
      </c>
      <c r="H15" s="4">
        <v>120</v>
      </c>
    </row>
    <row r="16" spans="1:8" ht="15.75" thickBot="1" x14ac:dyDescent="0.3">
      <c r="B16" s="2" t="s">
        <v>36</v>
      </c>
      <c r="C16" s="2" t="s">
        <v>5</v>
      </c>
      <c r="D16" s="2">
        <v>1200</v>
      </c>
      <c r="E16" s="2">
        <v>0.17777777777777778</v>
      </c>
      <c r="F16" s="2">
        <v>1200</v>
      </c>
      <c r="G16" s="2">
        <v>1800.0000000000002</v>
      </c>
      <c r="H16" s="2">
        <v>450.00000000000006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8.42578125" bestFit="1" customWidth="1"/>
    <col min="4" max="4" width="6.85546875" bestFit="1" customWidth="1"/>
    <col min="5" max="5" width="2.28515625" customWidth="1"/>
    <col min="6" max="6" width="10" bestFit="1" customWidth="1"/>
    <col min="7" max="7" width="8.28515625" bestFit="1" customWidth="1"/>
    <col min="8" max="8" width="2.28515625" customWidth="1"/>
    <col min="9" max="9" width="10.85546875" bestFit="1" customWidth="1"/>
    <col min="10" max="10" width="8.28515625" bestFit="1" customWidth="1"/>
  </cols>
  <sheetData>
    <row r="1" spans="1:10" x14ac:dyDescent="0.25">
      <c r="A1" s="1" t="s">
        <v>47</v>
      </c>
    </row>
    <row r="2" spans="1:10" x14ac:dyDescent="0.25">
      <c r="A2" s="1" t="s">
        <v>7</v>
      </c>
    </row>
    <row r="3" spans="1:10" x14ac:dyDescent="0.25">
      <c r="A3" s="1" t="s">
        <v>48</v>
      </c>
    </row>
    <row r="5" spans="1:10" ht="15.75" thickBot="1" x14ac:dyDescent="0.3"/>
    <row r="6" spans="1:10" x14ac:dyDescent="0.25">
      <c r="B6" s="7"/>
      <c r="C6" s="7" t="s">
        <v>3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40</v>
      </c>
    </row>
    <row r="8" spans="1:10" ht="15.75" thickBot="1" x14ac:dyDescent="0.3">
      <c r="B8" s="2" t="s">
        <v>29</v>
      </c>
      <c r="C8" s="2" t="s">
        <v>3</v>
      </c>
      <c r="D8" s="5">
        <v>380</v>
      </c>
    </row>
    <row r="10" spans="1:10" ht="15.75" thickBot="1" x14ac:dyDescent="0.3"/>
    <row r="11" spans="1:10" x14ac:dyDescent="0.25">
      <c r="B11" s="7"/>
      <c r="C11" s="7" t="s">
        <v>49</v>
      </c>
      <c r="D11" s="7"/>
      <c r="F11" s="7" t="s">
        <v>44</v>
      </c>
      <c r="G11" s="7" t="s">
        <v>3</v>
      </c>
      <c r="I11" s="7" t="s">
        <v>43</v>
      </c>
      <c r="J11" s="7" t="s">
        <v>3</v>
      </c>
    </row>
    <row r="12" spans="1:10" ht="15.75" thickBot="1" x14ac:dyDescent="0.3">
      <c r="B12" s="8" t="s">
        <v>18</v>
      </c>
      <c r="C12" s="8" t="s">
        <v>19</v>
      </c>
      <c r="D12" s="8" t="s">
        <v>40</v>
      </c>
      <c r="F12" s="8" t="s">
        <v>50</v>
      </c>
      <c r="G12" s="8" t="s">
        <v>51</v>
      </c>
      <c r="I12" s="8" t="s">
        <v>50</v>
      </c>
      <c r="J12" s="8" t="s">
        <v>51</v>
      </c>
    </row>
    <row r="13" spans="1:10" x14ac:dyDescent="0.25">
      <c r="B13" s="4" t="s">
        <v>30</v>
      </c>
      <c r="C13" s="4" t="s">
        <v>1</v>
      </c>
      <c r="D13" s="6">
        <v>20</v>
      </c>
      <c r="F13" s="6">
        <v>0</v>
      </c>
      <c r="G13" s="6">
        <v>240</v>
      </c>
      <c r="I13" s="6">
        <v>20</v>
      </c>
      <c r="J13" s="6">
        <v>380</v>
      </c>
    </row>
    <row r="14" spans="1:10" ht="15.75" thickBot="1" x14ac:dyDescent="0.3">
      <c r="B14" s="2" t="s">
        <v>32</v>
      </c>
      <c r="C14" s="2" t="s">
        <v>2</v>
      </c>
      <c r="D14" s="5">
        <v>40</v>
      </c>
      <c r="F14" s="5">
        <v>0</v>
      </c>
      <c r="G14" s="5">
        <v>140</v>
      </c>
      <c r="I14" s="5">
        <v>40</v>
      </c>
      <c r="J14" s="5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"/>
  <sheetViews>
    <sheetView tabSelected="1" zoomScale="85" zoomScaleNormal="85" workbookViewId="0">
      <selection activeCell="I4" sqref="I4"/>
    </sheetView>
  </sheetViews>
  <sheetFormatPr baseColWidth="10" defaultRowHeight="15" x14ac:dyDescent="0.25"/>
  <cols>
    <col min="2" max="2" width="9.28515625" customWidth="1"/>
    <col min="3" max="3" width="11.7109375" customWidth="1"/>
    <col min="4" max="4" width="16.85546875" customWidth="1"/>
    <col min="11" max="11" width="14.85546875" customWidth="1"/>
    <col min="13" max="13" width="6.28515625" customWidth="1"/>
  </cols>
  <sheetData>
    <row r="1" spans="1:12" ht="56.25" customHeight="1" x14ac:dyDescent="0.25">
      <c r="A1" s="34" t="s">
        <v>84</v>
      </c>
      <c r="B1" s="34"/>
      <c r="C1" s="34"/>
      <c r="D1" s="34"/>
      <c r="E1" s="34"/>
      <c r="F1" s="34"/>
      <c r="G1" s="34"/>
      <c r="H1" s="25"/>
    </row>
    <row r="3" spans="1:12" ht="27" customHeight="1" x14ac:dyDescent="0.25">
      <c r="A3" s="27" t="s">
        <v>81</v>
      </c>
      <c r="B3" s="27"/>
      <c r="C3" s="27"/>
      <c r="D3" s="27"/>
      <c r="E3" s="27"/>
      <c r="F3" s="27"/>
      <c r="G3" s="27"/>
    </row>
    <row r="4" spans="1:12" x14ac:dyDescent="0.25">
      <c r="A4" s="11" t="s">
        <v>0</v>
      </c>
      <c r="B4" s="11" t="s">
        <v>52</v>
      </c>
      <c r="C4" s="11" t="s">
        <v>53</v>
      </c>
      <c r="D4" s="11"/>
      <c r="E4" s="11"/>
      <c r="F4" s="11"/>
      <c r="G4" s="11"/>
    </row>
    <row r="5" spans="1:12" x14ac:dyDescent="0.25">
      <c r="A5" s="11"/>
      <c r="B5" s="11">
        <v>9</v>
      </c>
      <c r="C5" s="11">
        <v>36</v>
      </c>
      <c r="D5" s="11"/>
      <c r="E5" s="11"/>
      <c r="F5" s="11"/>
      <c r="G5" s="11"/>
    </row>
    <row r="6" spans="1:12" x14ac:dyDescent="0.25">
      <c r="A6" s="11"/>
      <c r="B6" s="11"/>
      <c r="C6" s="11"/>
      <c r="D6" s="11" t="s">
        <v>56</v>
      </c>
      <c r="E6" s="11"/>
      <c r="F6" s="11"/>
      <c r="G6" s="11"/>
    </row>
    <row r="7" spans="1:12" x14ac:dyDescent="0.25">
      <c r="A7" s="11" t="s">
        <v>3</v>
      </c>
      <c r="B7" s="11">
        <v>100</v>
      </c>
      <c r="C7" s="11">
        <v>200</v>
      </c>
      <c r="D7" s="28">
        <f>B7*B5+C7*C5</f>
        <v>8100</v>
      </c>
      <c r="E7" s="11"/>
      <c r="F7" s="11"/>
      <c r="G7" s="11"/>
    </row>
    <row r="8" spans="1:12" x14ac:dyDescent="0.25">
      <c r="A8" s="11"/>
      <c r="B8" s="11"/>
      <c r="C8" s="11"/>
      <c r="D8" s="11"/>
      <c r="E8" s="11"/>
      <c r="F8" s="11"/>
      <c r="G8" s="11"/>
    </row>
    <row r="9" spans="1:12" x14ac:dyDescent="0.25">
      <c r="A9" s="11" t="s">
        <v>4</v>
      </c>
      <c r="B9" s="11">
        <f>1</f>
        <v>1</v>
      </c>
      <c r="C9" s="11">
        <f>1</f>
        <v>1</v>
      </c>
      <c r="D9" s="11">
        <f>SUMPRODUCT(B9:C9,B5:C5)</f>
        <v>45</v>
      </c>
      <c r="E9" s="11">
        <v>45</v>
      </c>
      <c r="F9" s="11"/>
      <c r="G9" s="11"/>
    </row>
    <row r="10" spans="1:12" x14ac:dyDescent="0.25">
      <c r="A10" s="11" t="s">
        <v>5</v>
      </c>
      <c r="B10" s="11">
        <v>2</v>
      </c>
      <c r="C10" s="11">
        <v>1</v>
      </c>
      <c r="D10" s="11">
        <f>SUMPRODUCT(B10:C10,B5:C5)</f>
        <v>54</v>
      </c>
      <c r="E10" s="11">
        <v>60</v>
      </c>
      <c r="F10" s="11"/>
      <c r="G10" s="11"/>
    </row>
    <row r="11" spans="1:12" x14ac:dyDescent="0.25">
      <c r="A11" s="11" t="s">
        <v>54</v>
      </c>
      <c r="B11" s="11">
        <v>1</v>
      </c>
      <c r="C11" s="11">
        <v>0</v>
      </c>
      <c r="D11" s="11">
        <f>SUMPRODUCT(B11:C11,B5:C5)</f>
        <v>9</v>
      </c>
      <c r="E11" s="11">
        <v>24</v>
      </c>
      <c r="F11" s="11"/>
      <c r="G11" s="11"/>
    </row>
    <row r="12" spans="1:12" x14ac:dyDescent="0.25">
      <c r="A12" s="11" t="s">
        <v>55</v>
      </c>
      <c r="B12" s="11">
        <v>0</v>
      </c>
      <c r="C12" s="11">
        <v>1</v>
      </c>
      <c r="D12" s="11">
        <f>SUMPRODUCT(B12:C12,B5:C5)</f>
        <v>36</v>
      </c>
      <c r="E12" s="11">
        <v>36</v>
      </c>
      <c r="F12" s="11"/>
      <c r="G12" s="11"/>
    </row>
    <row r="14" spans="1:12" ht="27" customHeight="1" x14ac:dyDescent="0.25">
      <c r="A14" s="27" t="s">
        <v>82</v>
      </c>
      <c r="B14" s="27"/>
      <c r="C14" s="27"/>
      <c r="D14" s="27"/>
      <c r="E14" s="27"/>
      <c r="F14" s="27"/>
      <c r="G14" s="27"/>
      <c r="I14" s="32"/>
      <c r="J14" s="33" t="s">
        <v>83</v>
      </c>
      <c r="K14" s="26"/>
    </row>
    <row r="15" spans="1:12" x14ac:dyDescent="0.25">
      <c r="A15" s="9" t="s">
        <v>66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12" t="s">
        <v>52</v>
      </c>
      <c r="B16" s="12" t="s">
        <v>53</v>
      </c>
      <c r="C16" s="12" t="s">
        <v>57</v>
      </c>
      <c r="D16" s="12" t="s">
        <v>58</v>
      </c>
      <c r="E16" s="12" t="s">
        <v>59</v>
      </c>
      <c r="F16" s="12" t="s">
        <v>60</v>
      </c>
      <c r="G16" s="12" t="s">
        <v>61</v>
      </c>
      <c r="H16" s="12" t="s">
        <v>62</v>
      </c>
      <c r="I16" s="12" t="s">
        <v>63</v>
      </c>
      <c r="J16" s="12" t="s">
        <v>64</v>
      </c>
      <c r="K16" s="11"/>
      <c r="L16" s="11"/>
    </row>
    <row r="17" spans="1:12" x14ac:dyDescent="0.25">
      <c r="A17" s="10">
        <v>0</v>
      </c>
      <c r="B17" s="10">
        <v>0</v>
      </c>
      <c r="C17" s="22">
        <v>1</v>
      </c>
      <c r="D17" s="22">
        <v>1</v>
      </c>
      <c r="E17" s="10">
        <v>0</v>
      </c>
      <c r="F17" s="10">
        <v>0</v>
      </c>
      <c r="G17" s="10">
        <v>0</v>
      </c>
      <c r="H17" s="22">
        <v>1</v>
      </c>
      <c r="I17" s="22">
        <v>1</v>
      </c>
      <c r="J17" s="22">
        <v>1</v>
      </c>
      <c r="K17" s="10" t="s">
        <v>65</v>
      </c>
      <c r="L17" s="10"/>
    </row>
    <row r="18" spans="1:12" x14ac:dyDescent="0.25">
      <c r="A18" s="10">
        <f>12</f>
        <v>12</v>
      </c>
      <c r="B18" s="10">
        <v>11</v>
      </c>
      <c r="C18" s="10">
        <f>12</f>
        <v>12</v>
      </c>
      <c r="D18" s="10">
        <f>4</f>
        <v>4</v>
      </c>
      <c r="E18" s="10">
        <f>5</f>
        <v>5</v>
      </c>
      <c r="F18" s="10">
        <f>10</f>
        <v>10</v>
      </c>
      <c r="G18" s="10">
        <f>6</f>
        <v>6</v>
      </c>
      <c r="H18" s="10">
        <f>12</f>
        <v>12</v>
      </c>
      <c r="I18" s="10">
        <f>7</f>
        <v>7</v>
      </c>
      <c r="J18" s="10">
        <f>9</f>
        <v>9</v>
      </c>
      <c r="K18" s="15">
        <f>SUMPRODUCT(A17:J17,A18:J18)</f>
        <v>44</v>
      </c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0" t="s">
        <v>67</v>
      </c>
    </row>
    <row r="20" spans="1:12" x14ac:dyDescent="0.25">
      <c r="A20" s="10">
        <f>8</f>
        <v>8</v>
      </c>
      <c r="B20" s="10">
        <f>9</f>
        <v>9</v>
      </c>
      <c r="C20" s="10">
        <f>4</f>
        <v>4</v>
      </c>
      <c r="D20" s="10">
        <f>3</f>
        <v>3</v>
      </c>
      <c r="E20" s="10">
        <f>5</f>
        <v>5</v>
      </c>
      <c r="F20" s="10">
        <f>8</f>
        <v>8</v>
      </c>
      <c r="G20" s="10">
        <f>4</f>
        <v>4</v>
      </c>
      <c r="H20" s="10">
        <v>6</v>
      </c>
      <c r="I20" s="10">
        <f>4</f>
        <v>4</v>
      </c>
      <c r="J20" s="10">
        <f>6</f>
        <v>6</v>
      </c>
      <c r="K20" s="29">
        <f>SUMPRODUCT(A20:J20,A17:J17)</f>
        <v>23</v>
      </c>
      <c r="L20" s="10">
        <v>23</v>
      </c>
    </row>
    <row r="22" spans="1:12" x14ac:dyDescent="0.25">
      <c r="A22" s="9" t="s">
        <v>68</v>
      </c>
      <c r="B22" s="23" t="s">
        <v>69</v>
      </c>
      <c r="C22" s="24" t="s">
        <v>78</v>
      </c>
      <c r="D22" s="24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12" t="s">
        <v>52</v>
      </c>
      <c r="B23" s="12" t="s">
        <v>53</v>
      </c>
      <c r="C23" s="12" t="s">
        <v>57</v>
      </c>
      <c r="D23" s="12" t="s">
        <v>58</v>
      </c>
      <c r="E23" s="12" t="s">
        <v>59</v>
      </c>
      <c r="F23" s="12" t="s">
        <v>60</v>
      </c>
      <c r="G23" s="12" t="s">
        <v>61</v>
      </c>
      <c r="H23" s="12" t="s">
        <v>62</v>
      </c>
      <c r="I23" s="12" t="s">
        <v>63</v>
      </c>
      <c r="J23" s="12" t="s">
        <v>64</v>
      </c>
      <c r="K23" s="11"/>
      <c r="L23" s="11"/>
    </row>
    <row r="24" spans="1:12" x14ac:dyDescent="0.25">
      <c r="A24" s="13">
        <v>1</v>
      </c>
      <c r="B24" s="14">
        <v>0</v>
      </c>
      <c r="C24" s="13">
        <v>1</v>
      </c>
      <c r="D24" s="14">
        <v>0</v>
      </c>
      <c r="E24" s="14">
        <v>0</v>
      </c>
      <c r="F24" s="14">
        <v>0</v>
      </c>
      <c r="G24" s="14">
        <v>0</v>
      </c>
      <c r="H24" s="13">
        <v>1</v>
      </c>
      <c r="I24" s="13">
        <v>1</v>
      </c>
      <c r="J24" s="14">
        <v>0</v>
      </c>
      <c r="K24" s="10" t="s">
        <v>65</v>
      </c>
      <c r="L24" s="10"/>
    </row>
    <row r="25" spans="1:12" x14ac:dyDescent="0.25">
      <c r="A25" s="10">
        <f>12</f>
        <v>12</v>
      </c>
      <c r="B25" s="10">
        <v>11</v>
      </c>
      <c r="C25" s="10">
        <f>12</f>
        <v>12</v>
      </c>
      <c r="D25" s="10">
        <f>4</f>
        <v>4</v>
      </c>
      <c r="E25" s="10">
        <f>5</f>
        <v>5</v>
      </c>
      <c r="F25" s="10">
        <f>10</f>
        <v>10</v>
      </c>
      <c r="G25" s="10">
        <f>6</f>
        <v>6</v>
      </c>
      <c r="H25" s="10">
        <f>12</f>
        <v>12</v>
      </c>
      <c r="I25" s="10">
        <f>7</f>
        <v>7</v>
      </c>
      <c r="J25" s="10">
        <f>9</f>
        <v>9</v>
      </c>
      <c r="K25" s="15">
        <f>SUMPRODUCT(A24:J24,A25:J25)</f>
        <v>43</v>
      </c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1"/>
      <c r="L26" s="10" t="s">
        <v>67</v>
      </c>
    </row>
    <row r="27" spans="1:12" x14ac:dyDescent="0.25">
      <c r="A27" s="10">
        <f>8</f>
        <v>8</v>
      </c>
      <c r="B27" s="10">
        <f>9</f>
        <v>9</v>
      </c>
      <c r="C27" s="10">
        <f>4</f>
        <v>4</v>
      </c>
      <c r="D27" s="10">
        <f>3</f>
        <v>3</v>
      </c>
      <c r="E27" s="10">
        <f>5</f>
        <v>5</v>
      </c>
      <c r="F27" s="10">
        <f>8</f>
        <v>8</v>
      </c>
      <c r="G27" s="10">
        <f>4</f>
        <v>4</v>
      </c>
      <c r="H27" s="10">
        <v>6</v>
      </c>
      <c r="I27" s="10">
        <f>4</f>
        <v>4</v>
      </c>
      <c r="J27" s="10">
        <f>6</f>
        <v>6</v>
      </c>
      <c r="K27" s="29">
        <f>SUMPRODUCT(A27:J27,A24:J24)</f>
        <v>22</v>
      </c>
      <c r="L27" s="10">
        <v>23</v>
      </c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30">
        <f>1</f>
        <v>1</v>
      </c>
      <c r="B29" s="30">
        <f>1</f>
        <v>1</v>
      </c>
      <c r="C29" s="30">
        <f>1</f>
        <v>1</v>
      </c>
      <c r="D29" s="30">
        <f>1</f>
        <v>1</v>
      </c>
      <c r="E29" s="30">
        <f>1</f>
        <v>1</v>
      </c>
      <c r="F29" s="30">
        <f>1</f>
        <v>1</v>
      </c>
      <c r="G29" s="30">
        <f>1</f>
        <v>1</v>
      </c>
      <c r="H29" s="30">
        <f>1</f>
        <v>1</v>
      </c>
      <c r="I29" s="30">
        <f>1</f>
        <v>1</v>
      </c>
      <c r="J29" s="30">
        <f>1</f>
        <v>1</v>
      </c>
      <c r="K29" s="11">
        <f>SUMPRODUCT(A29:J29,A24:J24)</f>
        <v>4</v>
      </c>
      <c r="L29" s="11">
        <v>4</v>
      </c>
    </row>
    <row r="31" spans="1:12" x14ac:dyDescent="0.25">
      <c r="A31" s="9" t="s">
        <v>68</v>
      </c>
      <c r="B31" s="23" t="s">
        <v>69</v>
      </c>
      <c r="C31" s="24" t="s">
        <v>79</v>
      </c>
      <c r="D31" s="24"/>
      <c r="E31" s="23"/>
      <c r="F31" s="23"/>
      <c r="G31" s="23"/>
      <c r="H31" s="23"/>
      <c r="I31" s="23"/>
      <c r="J31" s="23"/>
      <c r="K31" s="23"/>
      <c r="L31" s="23"/>
    </row>
    <row r="32" spans="1:12" x14ac:dyDescent="0.25">
      <c r="A32" s="12" t="s">
        <v>52</v>
      </c>
      <c r="B32" s="12" t="s">
        <v>53</v>
      </c>
      <c r="C32" s="12" t="s">
        <v>57</v>
      </c>
      <c r="D32" s="12" t="s">
        <v>58</v>
      </c>
      <c r="E32" s="21" t="s">
        <v>59</v>
      </c>
      <c r="F32" s="12" t="s">
        <v>60</v>
      </c>
      <c r="G32" s="12" t="s">
        <v>61</v>
      </c>
      <c r="H32" s="12" t="s">
        <v>62</v>
      </c>
      <c r="I32" s="21" t="s">
        <v>63</v>
      </c>
      <c r="J32" s="12" t="s">
        <v>64</v>
      </c>
      <c r="K32" s="11"/>
      <c r="L32" s="11"/>
    </row>
    <row r="33" spans="1:14" x14ac:dyDescent="0.25">
      <c r="A33" s="18">
        <v>0</v>
      </c>
      <c r="B33" s="18">
        <v>0</v>
      </c>
      <c r="C33" s="13">
        <v>1</v>
      </c>
      <c r="D33" s="13">
        <v>1</v>
      </c>
      <c r="E33" s="18">
        <v>0</v>
      </c>
      <c r="F33" s="18">
        <v>0</v>
      </c>
      <c r="G33" s="13">
        <v>1</v>
      </c>
      <c r="H33" s="13">
        <v>1</v>
      </c>
      <c r="I33" s="18">
        <v>0</v>
      </c>
      <c r="J33" s="13">
        <v>1</v>
      </c>
      <c r="K33" s="10" t="s">
        <v>65</v>
      </c>
      <c r="L33" s="10"/>
    </row>
    <row r="34" spans="1:14" x14ac:dyDescent="0.25">
      <c r="A34" s="10">
        <f>12</f>
        <v>12</v>
      </c>
      <c r="B34" s="10">
        <v>11</v>
      </c>
      <c r="C34" s="10">
        <f>12</f>
        <v>12</v>
      </c>
      <c r="D34" s="10">
        <f>4</f>
        <v>4</v>
      </c>
      <c r="E34" s="10">
        <f>5</f>
        <v>5</v>
      </c>
      <c r="F34" s="10">
        <f>10</f>
        <v>10</v>
      </c>
      <c r="G34" s="10">
        <f>6</f>
        <v>6</v>
      </c>
      <c r="H34" s="10">
        <f>12</f>
        <v>12</v>
      </c>
      <c r="I34" s="10">
        <f>7</f>
        <v>7</v>
      </c>
      <c r="J34" s="10">
        <f>9</f>
        <v>9</v>
      </c>
      <c r="K34" s="15">
        <f>SUMPRODUCT(A33:J33,A34:J34)</f>
        <v>43</v>
      </c>
      <c r="L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0" t="s">
        <v>67</v>
      </c>
    </row>
    <row r="36" spans="1:14" x14ac:dyDescent="0.25">
      <c r="A36" s="10">
        <f>8</f>
        <v>8</v>
      </c>
      <c r="B36" s="10">
        <f>9</f>
        <v>9</v>
      </c>
      <c r="C36" s="10">
        <f>4</f>
        <v>4</v>
      </c>
      <c r="D36" s="10">
        <f>3</f>
        <v>3</v>
      </c>
      <c r="E36" s="10">
        <f>5</f>
        <v>5</v>
      </c>
      <c r="F36" s="10">
        <f>8</f>
        <v>8</v>
      </c>
      <c r="G36" s="10">
        <f>4</f>
        <v>4</v>
      </c>
      <c r="H36" s="10">
        <v>6</v>
      </c>
      <c r="I36" s="10">
        <f>4</f>
        <v>4</v>
      </c>
      <c r="J36" s="10">
        <f>6</f>
        <v>6</v>
      </c>
      <c r="K36" s="29">
        <f>SUMPRODUCT(A36:J36,A33:J33)</f>
        <v>23</v>
      </c>
      <c r="L36" s="10">
        <v>23</v>
      </c>
    </row>
    <row r="37" spans="1:14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19"/>
      <c r="L37" s="20"/>
      <c r="M37" s="20"/>
      <c r="N37" s="20"/>
    </row>
    <row r="38" spans="1:14" x14ac:dyDescent="0.25">
      <c r="A38" s="9" t="s">
        <v>68</v>
      </c>
      <c r="B38" s="23" t="s">
        <v>69</v>
      </c>
      <c r="C38" s="24" t="s">
        <v>80</v>
      </c>
      <c r="D38" s="24"/>
      <c r="E38" s="23"/>
      <c r="F38" s="23"/>
      <c r="G38" s="23"/>
      <c r="H38" s="23"/>
      <c r="I38" s="23"/>
      <c r="J38" s="23"/>
      <c r="K38" s="23"/>
      <c r="L38" s="23"/>
    </row>
    <row r="39" spans="1:14" x14ac:dyDescent="0.25">
      <c r="A39" s="16" t="s">
        <v>52</v>
      </c>
      <c r="B39" s="12" t="s">
        <v>53</v>
      </c>
      <c r="C39" s="12" t="s">
        <v>57</v>
      </c>
      <c r="D39" s="12" t="s">
        <v>58</v>
      </c>
      <c r="E39" s="17" t="s">
        <v>59</v>
      </c>
      <c r="F39" s="12" t="s">
        <v>60</v>
      </c>
      <c r="G39" s="12" t="s">
        <v>61</v>
      </c>
      <c r="H39" s="16" t="s">
        <v>62</v>
      </c>
      <c r="I39" s="17" t="s">
        <v>63</v>
      </c>
      <c r="J39" s="12" t="s">
        <v>64</v>
      </c>
      <c r="K39" s="11"/>
      <c r="L39" s="11"/>
    </row>
    <row r="40" spans="1:14" x14ac:dyDescent="0.25">
      <c r="A40" s="18">
        <v>0</v>
      </c>
      <c r="B40" s="18">
        <v>0</v>
      </c>
      <c r="C40" s="13">
        <v>1</v>
      </c>
      <c r="D40" s="13">
        <v>1</v>
      </c>
      <c r="E40" s="18">
        <v>0</v>
      </c>
      <c r="F40" s="18">
        <v>0</v>
      </c>
      <c r="G40" s="18">
        <v>0</v>
      </c>
      <c r="H40" s="13">
        <v>1</v>
      </c>
      <c r="I40" s="13">
        <v>1</v>
      </c>
      <c r="J40" s="13">
        <v>1</v>
      </c>
      <c r="K40" s="10" t="s">
        <v>65</v>
      </c>
      <c r="L40" s="10"/>
    </row>
    <row r="41" spans="1:14" x14ac:dyDescent="0.25">
      <c r="A41" s="10">
        <f>12</f>
        <v>12</v>
      </c>
      <c r="B41" s="10">
        <v>11</v>
      </c>
      <c r="C41" s="10">
        <f>12</f>
        <v>12</v>
      </c>
      <c r="D41" s="10">
        <f>4</f>
        <v>4</v>
      </c>
      <c r="E41" s="10">
        <f>5</f>
        <v>5</v>
      </c>
      <c r="F41" s="10">
        <f>10</f>
        <v>10</v>
      </c>
      <c r="G41" s="10">
        <f>6</f>
        <v>6</v>
      </c>
      <c r="H41" s="10">
        <f>12</f>
        <v>12</v>
      </c>
      <c r="I41" s="10">
        <f>7</f>
        <v>7</v>
      </c>
      <c r="J41" s="10">
        <f>9</f>
        <v>9</v>
      </c>
      <c r="K41" s="15">
        <f>SUMPRODUCT(A40:J40,A41:J41)</f>
        <v>44</v>
      </c>
      <c r="L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1"/>
      <c r="L42" s="10" t="s">
        <v>67</v>
      </c>
    </row>
    <row r="43" spans="1:14" x14ac:dyDescent="0.25">
      <c r="A43" s="10">
        <f>8</f>
        <v>8</v>
      </c>
      <c r="B43" s="10">
        <f>9</f>
        <v>9</v>
      </c>
      <c r="C43" s="10">
        <f>4</f>
        <v>4</v>
      </c>
      <c r="D43" s="10">
        <f>3</f>
        <v>3</v>
      </c>
      <c r="E43" s="10">
        <f>5</f>
        <v>5</v>
      </c>
      <c r="F43" s="10">
        <f>8</f>
        <v>8</v>
      </c>
      <c r="G43" s="10">
        <f>4</f>
        <v>4</v>
      </c>
      <c r="H43" s="10">
        <v>6</v>
      </c>
      <c r="I43" s="10">
        <f>4</f>
        <v>4</v>
      </c>
      <c r="J43" s="10">
        <f>6</f>
        <v>6</v>
      </c>
      <c r="K43" s="29">
        <f>SUMPRODUCT(A43:J43,A40:J40)</f>
        <v>23</v>
      </c>
      <c r="L43" s="10">
        <v>23</v>
      </c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0"/>
      <c r="L44" s="11"/>
    </row>
    <row r="45" spans="1:14" x14ac:dyDescent="0.25">
      <c r="A45" s="31">
        <v>1</v>
      </c>
      <c r="B45" s="31">
        <f>0</f>
        <v>0</v>
      </c>
      <c r="C45" s="31">
        <f>0</f>
        <v>0</v>
      </c>
      <c r="D45" s="31">
        <f>0</f>
        <v>0</v>
      </c>
      <c r="E45" s="31">
        <f>0</f>
        <v>0</v>
      </c>
      <c r="F45" s="31">
        <f>0</f>
        <v>0</v>
      </c>
      <c r="G45" s="31">
        <f>0</f>
        <v>0</v>
      </c>
      <c r="H45" s="31">
        <v>1</v>
      </c>
      <c r="I45" s="31">
        <f>0</f>
        <v>0</v>
      </c>
      <c r="J45" s="31">
        <f>0</f>
        <v>0</v>
      </c>
      <c r="K45" s="10">
        <f>SUMPRODUCT(A45:J45,A40:J40)</f>
        <v>1</v>
      </c>
      <c r="L45" s="11">
        <v>1</v>
      </c>
    </row>
    <row r="46" spans="1:1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4" x14ac:dyDescent="0.25">
      <c r="A47" s="9" t="s">
        <v>68</v>
      </c>
      <c r="B47" s="23" t="s">
        <v>70</v>
      </c>
      <c r="C47" s="24" t="s">
        <v>71</v>
      </c>
      <c r="D47" s="24"/>
      <c r="E47" s="23"/>
      <c r="F47" s="23"/>
      <c r="G47" s="23"/>
      <c r="H47" s="23"/>
      <c r="I47" s="23"/>
      <c r="J47" s="23"/>
      <c r="K47" s="23"/>
      <c r="L47" s="23"/>
    </row>
    <row r="48" spans="1:14" x14ac:dyDescent="0.25">
      <c r="A48" s="17" t="s">
        <v>52</v>
      </c>
      <c r="B48" s="12" t="s">
        <v>53</v>
      </c>
      <c r="C48" s="12" t="s">
        <v>57</v>
      </c>
      <c r="D48" s="12" t="s">
        <v>58</v>
      </c>
      <c r="E48" s="21" t="s">
        <v>59</v>
      </c>
      <c r="F48" s="12" t="s">
        <v>60</v>
      </c>
      <c r="G48" s="12" t="s">
        <v>61</v>
      </c>
      <c r="H48" s="17" t="s">
        <v>62</v>
      </c>
      <c r="I48" s="21" t="s">
        <v>63</v>
      </c>
      <c r="J48" s="12" t="s">
        <v>64</v>
      </c>
      <c r="K48" s="11"/>
      <c r="L48" s="11"/>
    </row>
    <row r="49" spans="1:14" s="20" customFormat="1" x14ac:dyDescent="0.25">
      <c r="A49" s="13">
        <v>1</v>
      </c>
      <c r="B49" s="18">
        <v>0</v>
      </c>
      <c r="C49" s="13">
        <v>1</v>
      </c>
      <c r="D49" s="18">
        <v>0</v>
      </c>
      <c r="E49" s="18">
        <v>0</v>
      </c>
      <c r="F49" s="18">
        <v>0</v>
      </c>
      <c r="G49" s="13">
        <v>1</v>
      </c>
      <c r="H49" s="13">
        <v>1</v>
      </c>
      <c r="I49" s="18">
        <v>0</v>
      </c>
      <c r="J49" s="18">
        <v>0</v>
      </c>
      <c r="K49" s="10" t="s">
        <v>65</v>
      </c>
      <c r="L49" s="10"/>
      <c r="M49"/>
      <c r="N49"/>
    </row>
    <row r="50" spans="1:14" x14ac:dyDescent="0.25">
      <c r="A50" s="10">
        <f>12</f>
        <v>12</v>
      </c>
      <c r="B50" s="10">
        <v>11</v>
      </c>
      <c r="C50" s="10">
        <f>12</f>
        <v>12</v>
      </c>
      <c r="D50" s="10">
        <f>4</f>
        <v>4</v>
      </c>
      <c r="E50" s="10">
        <f>5</f>
        <v>5</v>
      </c>
      <c r="F50" s="10">
        <f>10</f>
        <v>10</v>
      </c>
      <c r="G50" s="10">
        <f>6</f>
        <v>6</v>
      </c>
      <c r="H50" s="10">
        <f>12</f>
        <v>12</v>
      </c>
      <c r="I50" s="10">
        <f>7</f>
        <v>7</v>
      </c>
      <c r="J50" s="10">
        <f>9</f>
        <v>9</v>
      </c>
      <c r="K50" s="15">
        <f>SUMPRODUCT(A49:J49,A50:J50)</f>
        <v>42</v>
      </c>
      <c r="L50" s="10"/>
    </row>
    <row r="51" spans="1:14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0" t="s">
        <v>67</v>
      </c>
    </row>
    <row r="52" spans="1:14" x14ac:dyDescent="0.25">
      <c r="A52" s="10">
        <f>8</f>
        <v>8</v>
      </c>
      <c r="B52" s="10">
        <f>9</f>
        <v>9</v>
      </c>
      <c r="C52" s="10">
        <f>4</f>
        <v>4</v>
      </c>
      <c r="D52" s="10">
        <f>3</f>
        <v>3</v>
      </c>
      <c r="E52" s="10">
        <f>5</f>
        <v>5</v>
      </c>
      <c r="F52" s="10">
        <f>8</f>
        <v>8</v>
      </c>
      <c r="G52" s="10">
        <f>4</f>
        <v>4</v>
      </c>
      <c r="H52" s="10">
        <v>6</v>
      </c>
      <c r="I52" s="10">
        <f>4</f>
        <v>4</v>
      </c>
      <c r="J52" s="10">
        <f>6</f>
        <v>6</v>
      </c>
      <c r="K52" s="29">
        <f>SUMPRODUCT(A52:J52,A49:J49)</f>
        <v>22</v>
      </c>
      <c r="L52" s="10">
        <v>23</v>
      </c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0"/>
      <c r="L53" s="11"/>
    </row>
    <row r="54" spans="1:14" x14ac:dyDescent="0.25">
      <c r="A54" s="10">
        <f>1</f>
        <v>1</v>
      </c>
      <c r="B54" s="10">
        <f>1</f>
        <v>1</v>
      </c>
      <c r="C54" s="10">
        <f>1</f>
        <v>1</v>
      </c>
      <c r="D54" s="10">
        <f>1</f>
        <v>1</v>
      </c>
      <c r="E54" s="10">
        <f>1</f>
        <v>1</v>
      </c>
      <c r="F54" s="10">
        <f>1</f>
        <v>1</v>
      </c>
      <c r="G54" s="10">
        <f>1</f>
        <v>1</v>
      </c>
      <c r="H54" s="10">
        <f>1</f>
        <v>1</v>
      </c>
      <c r="I54" s="10">
        <f>1</f>
        <v>1</v>
      </c>
      <c r="J54" s="10">
        <f>1</f>
        <v>1</v>
      </c>
      <c r="K54" s="11">
        <f>SUMPRODUCT(A54:J54,A49:J49)</f>
        <v>4</v>
      </c>
      <c r="L54" s="11">
        <v>4</v>
      </c>
    </row>
    <row r="56" spans="1:14" x14ac:dyDescent="0.25">
      <c r="A56" s="9" t="s">
        <v>68</v>
      </c>
      <c r="B56" s="23" t="s">
        <v>73</v>
      </c>
      <c r="C56" s="24" t="s">
        <v>72</v>
      </c>
      <c r="D56" s="24"/>
      <c r="E56" s="23"/>
      <c r="F56" s="23"/>
      <c r="G56" s="23"/>
      <c r="H56" s="23"/>
      <c r="I56" s="23"/>
      <c r="J56" s="23"/>
      <c r="K56" s="23"/>
      <c r="L56" s="23"/>
    </row>
    <row r="57" spans="1:14" x14ac:dyDescent="0.25">
      <c r="A57" s="16" t="s">
        <v>52</v>
      </c>
      <c r="B57" s="12" t="s">
        <v>53</v>
      </c>
      <c r="C57" s="12" t="s">
        <v>57</v>
      </c>
      <c r="D57" s="12" t="s">
        <v>58</v>
      </c>
      <c r="E57" s="17" t="s">
        <v>59</v>
      </c>
      <c r="F57" s="12" t="s">
        <v>60</v>
      </c>
      <c r="G57" s="12" t="s">
        <v>61</v>
      </c>
      <c r="H57" s="16" t="s">
        <v>62</v>
      </c>
      <c r="I57" s="17" t="s">
        <v>63</v>
      </c>
      <c r="J57" s="12" t="s">
        <v>64</v>
      </c>
      <c r="K57" s="11"/>
      <c r="L57" s="11"/>
    </row>
    <row r="58" spans="1:14" x14ac:dyDescent="0.25">
      <c r="A58" s="18">
        <v>0</v>
      </c>
      <c r="B58" s="13">
        <v>1</v>
      </c>
      <c r="C58" s="13">
        <v>1</v>
      </c>
      <c r="D58" s="18">
        <v>0</v>
      </c>
      <c r="E58" s="18">
        <v>0</v>
      </c>
      <c r="F58" s="18">
        <v>0</v>
      </c>
      <c r="G58" s="18">
        <v>0</v>
      </c>
      <c r="H58" s="13">
        <v>1</v>
      </c>
      <c r="I58" s="13">
        <v>1</v>
      </c>
      <c r="J58" s="18">
        <v>0</v>
      </c>
      <c r="K58" s="10" t="s">
        <v>65</v>
      </c>
      <c r="L58" s="10"/>
    </row>
    <row r="59" spans="1:14" x14ac:dyDescent="0.25">
      <c r="A59" s="10">
        <f>12</f>
        <v>12</v>
      </c>
      <c r="B59" s="10">
        <v>11</v>
      </c>
      <c r="C59" s="10">
        <f>12</f>
        <v>12</v>
      </c>
      <c r="D59" s="10">
        <f>4</f>
        <v>4</v>
      </c>
      <c r="E59" s="10">
        <f>5</f>
        <v>5</v>
      </c>
      <c r="F59" s="10">
        <f>10</f>
        <v>10</v>
      </c>
      <c r="G59" s="10">
        <f>6</f>
        <v>6</v>
      </c>
      <c r="H59" s="10">
        <f>12</f>
        <v>12</v>
      </c>
      <c r="I59" s="10">
        <f>7</f>
        <v>7</v>
      </c>
      <c r="J59" s="10">
        <f>9</f>
        <v>9</v>
      </c>
      <c r="K59" s="15">
        <f>SUMPRODUCT(A58:J58,A59:J59)</f>
        <v>42</v>
      </c>
      <c r="L59" s="10"/>
    </row>
    <row r="60" spans="1:1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1"/>
      <c r="L60" s="10" t="s">
        <v>67</v>
      </c>
    </row>
    <row r="61" spans="1:14" x14ac:dyDescent="0.25">
      <c r="A61" s="10">
        <f>8</f>
        <v>8</v>
      </c>
      <c r="B61" s="10">
        <f>9</f>
        <v>9</v>
      </c>
      <c r="C61" s="10">
        <f>4</f>
        <v>4</v>
      </c>
      <c r="D61" s="10">
        <f>3</f>
        <v>3</v>
      </c>
      <c r="E61" s="10">
        <f>5</f>
        <v>5</v>
      </c>
      <c r="F61" s="10">
        <f>8</f>
        <v>8</v>
      </c>
      <c r="G61" s="10">
        <f>4</f>
        <v>4</v>
      </c>
      <c r="H61" s="10">
        <v>6</v>
      </c>
      <c r="I61" s="10">
        <f>4</f>
        <v>4</v>
      </c>
      <c r="J61" s="10">
        <f>6</f>
        <v>6</v>
      </c>
      <c r="K61" s="29">
        <f>SUMPRODUCT(A61:J61,A58:J58)</f>
        <v>23</v>
      </c>
      <c r="L61" s="10">
        <v>23</v>
      </c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0"/>
      <c r="L62" s="11"/>
    </row>
    <row r="63" spans="1:14" x14ac:dyDescent="0.25">
      <c r="A63" s="30">
        <f>1</f>
        <v>1</v>
      </c>
      <c r="B63" s="30">
        <f>1</f>
        <v>1</v>
      </c>
      <c r="C63" s="30">
        <f>1</f>
        <v>1</v>
      </c>
      <c r="D63" s="30">
        <f>1</f>
        <v>1</v>
      </c>
      <c r="E63" s="30">
        <f>1</f>
        <v>1</v>
      </c>
      <c r="F63" s="30">
        <f>1</f>
        <v>1</v>
      </c>
      <c r="G63" s="30">
        <f>1</f>
        <v>1</v>
      </c>
      <c r="H63" s="30">
        <f>1</f>
        <v>1</v>
      </c>
      <c r="I63" s="30">
        <f>1</f>
        <v>1</v>
      </c>
      <c r="J63" s="30">
        <f>1</f>
        <v>1</v>
      </c>
      <c r="K63" s="10">
        <f>SUMPRODUCT(A63:J63,A58:J58)</f>
        <v>4</v>
      </c>
      <c r="L63" s="10">
        <v>4</v>
      </c>
    </row>
    <row r="64" spans="1:14" x14ac:dyDescent="0.25">
      <c r="A64" s="30">
        <v>1</v>
      </c>
      <c r="B64" s="30">
        <f>0</f>
        <v>0</v>
      </c>
      <c r="C64" s="30">
        <f>0</f>
        <v>0</v>
      </c>
      <c r="D64" s="30">
        <f>0</f>
        <v>0</v>
      </c>
      <c r="E64" s="30">
        <f>0</f>
        <v>0</v>
      </c>
      <c r="F64" s="30">
        <f>0</f>
        <v>0</v>
      </c>
      <c r="G64" s="30">
        <f>0</f>
        <v>0</v>
      </c>
      <c r="H64" s="30">
        <v>1</v>
      </c>
      <c r="I64" s="30">
        <f>0</f>
        <v>0</v>
      </c>
      <c r="J64" s="30">
        <f>0</f>
        <v>0</v>
      </c>
      <c r="K64" s="10">
        <f>SUMPRODUCT(A64:J64,A58:J58)</f>
        <v>1</v>
      </c>
      <c r="L64" s="10">
        <v>1</v>
      </c>
    </row>
    <row r="66" spans="1:12" x14ac:dyDescent="0.25">
      <c r="A66" s="9" t="s">
        <v>68</v>
      </c>
      <c r="B66" s="23" t="s">
        <v>74</v>
      </c>
      <c r="C66" s="24" t="s">
        <v>75</v>
      </c>
      <c r="D66" s="24"/>
      <c r="E66" s="23"/>
      <c r="F66" s="23"/>
      <c r="G66" s="23"/>
      <c r="H66" s="23"/>
      <c r="I66" s="23"/>
      <c r="J66" s="23"/>
      <c r="K66" s="23"/>
      <c r="L66" s="23"/>
    </row>
    <row r="67" spans="1:12" x14ac:dyDescent="0.25">
      <c r="A67" s="16" t="s">
        <v>52</v>
      </c>
      <c r="B67" s="12" t="s">
        <v>53</v>
      </c>
      <c r="C67" s="12" t="s">
        <v>57</v>
      </c>
      <c r="D67" s="12" t="s">
        <v>58</v>
      </c>
      <c r="E67" s="21" t="s">
        <v>59</v>
      </c>
      <c r="F67" s="12" t="s">
        <v>60</v>
      </c>
      <c r="G67" s="12" t="s">
        <v>61</v>
      </c>
      <c r="H67" s="16" t="s">
        <v>62</v>
      </c>
      <c r="I67" s="21" t="s">
        <v>63</v>
      </c>
      <c r="J67" s="12" t="s">
        <v>64</v>
      </c>
      <c r="K67" s="11"/>
      <c r="L67" s="11"/>
    </row>
    <row r="68" spans="1:12" x14ac:dyDescent="0.25">
      <c r="A68" s="18">
        <v>0</v>
      </c>
      <c r="B68" s="18">
        <v>0</v>
      </c>
      <c r="C68" s="13">
        <v>1</v>
      </c>
      <c r="D68" s="13">
        <v>1</v>
      </c>
      <c r="E68" s="18">
        <v>0</v>
      </c>
      <c r="F68" s="18">
        <v>0</v>
      </c>
      <c r="G68" s="13">
        <v>1</v>
      </c>
      <c r="H68" s="13">
        <v>1</v>
      </c>
      <c r="I68" s="18">
        <v>0</v>
      </c>
      <c r="J68" s="13">
        <v>1</v>
      </c>
      <c r="K68" s="10" t="s">
        <v>65</v>
      </c>
      <c r="L68" s="10"/>
    </row>
    <row r="69" spans="1:12" x14ac:dyDescent="0.25">
      <c r="A69" s="10">
        <f>12</f>
        <v>12</v>
      </c>
      <c r="B69" s="10">
        <v>11</v>
      </c>
      <c r="C69" s="10">
        <f>12</f>
        <v>12</v>
      </c>
      <c r="D69" s="10">
        <f>4</f>
        <v>4</v>
      </c>
      <c r="E69" s="10">
        <f>5</f>
        <v>5</v>
      </c>
      <c r="F69" s="10">
        <f>10</f>
        <v>10</v>
      </c>
      <c r="G69" s="10">
        <f>6</f>
        <v>6</v>
      </c>
      <c r="H69" s="10">
        <f>12</f>
        <v>12</v>
      </c>
      <c r="I69" s="10">
        <f>7</f>
        <v>7</v>
      </c>
      <c r="J69" s="10">
        <f>9</f>
        <v>9</v>
      </c>
      <c r="K69" s="15">
        <f>SUMPRODUCT(A68:J68,A69:J69)</f>
        <v>43</v>
      </c>
      <c r="L69" s="10"/>
    </row>
    <row r="70" spans="1:1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1"/>
      <c r="L70" s="10" t="s">
        <v>67</v>
      </c>
    </row>
    <row r="71" spans="1:12" x14ac:dyDescent="0.25">
      <c r="A71" s="10">
        <f>8</f>
        <v>8</v>
      </c>
      <c r="B71" s="10">
        <f>9</f>
        <v>9</v>
      </c>
      <c r="C71" s="10">
        <f>4</f>
        <v>4</v>
      </c>
      <c r="D71" s="10">
        <f>3</f>
        <v>3</v>
      </c>
      <c r="E71" s="10">
        <f>5</f>
        <v>5</v>
      </c>
      <c r="F71" s="10">
        <f>8</f>
        <v>8</v>
      </c>
      <c r="G71" s="10">
        <f>4</f>
        <v>4</v>
      </c>
      <c r="H71" s="10">
        <v>6</v>
      </c>
      <c r="I71" s="10">
        <f>4</f>
        <v>4</v>
      </c>
      <c r="J71" s="10">
        <f>6</f>
        <v>6</v>
      </c>
      <c r="K71" s="29">
        <f>SUMPRODUCT(A71:J71,A68:J68)</f>
        <v>23</v>
      </c>
      <c r="L71" s="10">
        <v>23</v>
      </c>
    </row>
    <row r="72" spans="1:1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0"/>
      <c r="L72" s="11"/>
    </row>
    <row r="73" spans="1:12" x14ac:dyDescent="0.25">
      <c r="A73" s="10">
        <v>1</v>
      </c>
      <c r="B73" s="10">
        <f>0</f>
        <v>0</v>
      </c>
      <c r="C73" s="10">
        <f>0</f>
        <v>0</v>
      </c>
      <c r="D73" s="10">
        <f>0</f>
        <v>0</v>
      </c>
      <c r="E73" s="10">
        <f>0</f>
        <v>0</v>
      </c>
      <c r="F73" s="10">
        <f>0</f>
        <v>0</v>
      </c>
      <c r="G73" s="10">
        <f>0</f>
        <v>0</v>
      </c>
      <c r="H73" s="10">
        <v>1</v>
      </c>
      <c r="I73" s="10">
        <f>0</f>
        <v>0</v>
      </c>
      <c r="J73" s="10">
        <f>0</f>
        <v>0</v>
      </c>
      <c r="K73" s="10">
        <f>SUMPRODUCT(A73:J73,A68:J68)</f>
        <v>1</v>
      </c>
      <c r="L73" s="10">
        <v>1</v>
      </c>
    </row>
    <row r="75" spans="1:12" x14ac:dyDescent="0.25">
      <c r="A75" s="9" t="s">
        <v>68</v>
      </c>
      <c r="B75" s="23" t="s">
        <v>76</v>
      </c>
      <c r="C75" s="24" t="s">
        <v>77</v>
      </c>
      <c r="D75" s="24"/>
      <c r="E75" s="23"/>
      <c r="F75" s="23"/>
      <c r="G75" s="23"/>
      <c r="H75" s="23"/>
      <c r="I75" s="23"/>
      <c r="J75" s="23"/>
      <c r="K75" s="23"/>
      <c r="L75" s="23"/>
    </row>
    <row r="76" spans="1:12" x14ac:dyDescent="0.25">
      <c r="A76" s="16" t="s">
        <v>52</v>
      </c>
      <c r="B76" s="12" t="s">
        <v>53</v>
      </c>
      <c r="C76" s="12" t="s">
        <v>57</v>
      </c>
      <c r="D76" s="12" t="s">
        <v>58</v>
      </c>
      <c r="E76" s="21" t="s">
        <v>59</v>
      </c>
      <c r="F76" s="12" t="s">
        <v>60</v>
      </c>
      <c r="G76" s="12" t="s">
        <v>61</v>
      </c>
      <c r="H76" s="16" t="s">
        <v>62</v>
      </c>
      <c r="I76" s="21" t="s">
        <v>63</v>
      </c>
      <c r="J76" s="12" t="s">
        <v>64</v>
      </c>
      <c r="K76" s="11"/>
      <c r="L76" s="11"/>
    </row>
    <row r="77" spans="1:12" x14ac:dyDescent="0.25">
      <c r="A77" s="18">
        <v>0</v>
      </c>
      <c r="B77" s="13">
        <v>1</v>
      </c>
      <c r="C77" s="13">
        <v>1</v>
      </c>
      <c r="D77" s="18">
        <v>0</v>
      </c>
      <c r="E77" s="18">
        <v>0</v>
      </c>
      <c r="F77" s="18">
        <v>0</v>
      </c>
      <c r="G77" s="13">
        <v>1</v>
      </c>
      <c r="H77" s="13">
        <v>1</v>
      </c>
      <c r="I77" s="18">
        <v>0</v>
      </c>
      <c r="J77" s="18">
        <v>0</v>
      </c>
      <c r="K77" s="10" t="s">
        <v>65</v>
      </c>
      <c r="L77" s="10"/>
    </row>
    <row r="78" spans="1:12" x14ac:dyDescent="0.25">
      <c r="A78" s="10">
        <f>12</f>
        <v>12</v>
      </c>
      <c r="B78" s="10">
        <v>11</v>
      </c>
      <c r="C78" s="10">
        <f>12</f>
        <v>12</v>
      </c>
      <c r="D78" s="10">
        <f>4</f>
        <v>4</v>
      </c>
      <c r="E78" s="10">
        <f>5</f>
        <v>5</v>
      </c>
      <c r="F78" s="10">
        <f>10</f>
        <v>10</v>
      </c>
      <c r="G78" s="10">
        <f>6</f>
        <v>6</v>
      </c>
      <c r="H78" s="10">
        <f>12</f>
        <v>12</v>
      </c>
      <c r="I78" s="10">
        <f>7</f>
        <v>7</v>
      </c>
      <c r="J78" s="10">
        <f>9</f>
        <v>9</v>
      </c>
      <c r="K78" s="15">
        <f>SUMPRODUCT(A77:J77,A78:J78)</f>
        <v>41</v>
      </c>
      <c r="L78" s="10"/>
    </row>
    <row r="79" spans="1:1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0" t="s">
        <v>67</v>
      </c>
    </row>
    <row r="80" spans="1:12" x14ac:dyDescent="0.25">
      <c r="A80" s="10">
        <f>8</f>
        <v>8</v>
      </c>
      <c r="B80" s="10">
        <f>9</f>
        <v>9</v>
      </c>
      <c r="C80" s="10">
        <f>4</f>
        <v>4</v>
      </c>
      <c r="D80" s="10">
        <f>3</f>
        <v>3</v>
      </c>
      <c r="E80" s="10">
        <f>5</f>
        <v>5</v>
      </c>
      <c r="F80" s="10">
        <f>8</f>
        <v>8</v>
      </c>
      <c r="G80" s="10">
        <f>4</f>
        <v>4</v>
      </c>
      <c r="H80" s="10">
        <v>6</v>
      </c>
      <c r="I80" s="10">
        <f>4</f>
        <v>4</v>
      </c>
      <c r="J80" s="10">
        <f>6</f>
        <v>6</v>
      </c>
      <c r="K80" s="29">
        <f>SUMPRODUCT(A80:J80,A77:J77)</f>
        <v>23</v>
      </c>
      <c r="L80" s="10">
        <v>23</v>
      </c>
    </row>
    <row r="81" spans="1:1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0"/>
      <c r="L81" s="11"/>
    </row>
    <row r="82" spans="1:12" x14ac:dyDescent="0.25">
      <c r="A82" s="30">
        <v>1</v>
      </c>
      <c r="B82" s="30">
        <f>0</f>
        <v>0</v>
      </c>
      <c r="C82" s="30">
        <f>0</f>
        <v>0</v>
      </c>
      <c r="D82" s="30">
        <f>0</f>
        <v>0</v>
      </c>
      <c r="E82" s="30">
        <f>0</f>
        <v>0</v>
      </c>
      <c r="F82" s="30">
        <f>0</f>
        <v>0</v>
      </c>
      <c r="G82" s="30">
        <f>0</f>
        <v>0</v>
      </c>
      <c r="H82" s="30">
        <v>1</v>
      </c>
      <c r="I82" s="30">
        <f>0</f>
        <v>0</v>
      </c>
      <c r="J82" s="30">
        <f>0</f>
        <v>0</v>
      </c>
      <c r="K82" s="10">
        <f>SUMPRODUCT(A82:J82,A77:J77)</f>
        <v>1</v>
      </c>
      <c r="L82" s="10">
        <v>1</v>
      </c>
    </row>
    <row r="83" spans="1:12" x14ac:dyDescent="0.25">
      <c r="A83" s="30">
        <f>1</f>
        <v>1</v>
      </c>
      <c r="B83" s="30">
        <f>1</f>
        <v>1</v>
      </c>
      <c r="C83" s="30">
        <f>1</f>
        <v>1</v>
      </c>
      <c r="D83" s="30">
        <f>1</f>
        <v>1</v>
      </c>
      <c r="E83" s="30">
        <f>1</f>
        <v>1</v>
      </c>
      <c r="F83" s="30">
        <f>1</f>
        <v>1</v>
      </c>
      <c r="G83" s="30">
        <f>1</f>
        <v>1</v>
      </c>
      <c r="H83" s="30">
        <f>1</f>
        <v>1</v>
      </c>
      <c r="I83" s="30">
        <f>1</f>
        <v>1</v>
      </c>
      <c r="J83" s="30">
        <f>1</f>
        <v>1</v>
      </c>
      <c r="K83" s="10">
        <f>SUMPRODUCT(A83:J83,A77:J77)</f>
        <v>4</v>
      </c>
      <c r="L83" s="10">
        <v>4</v>
      </c>
    </row>
  </sheetData>
  <mergeCells count="11">
    <mergeCell ref="A1:G1"/>
    <mergeCell ref="J14:K14"/>
    <mergeCell ref="C47:D47"/>
    <mergeCell ref="C56:D56"/>
    <mergeCell ref="C66:D66"/>
    <mergeCell ref="C75:D75"/>
    <mergeCell ref="C38:D38"/>
    <mergeCell ref="C31:D31"/>
    <mergeCell ref="C22:D22"/>
    <mergeCell ref="A14:G14"/>
    <mergeCell ref="A3:G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 de solution 1</vt:lpstr>
      <vt:lpstr>Rapport de sensibilité 1</vt:lpstr>
      <vt:lpstr>Rapport des limites 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2020-04-23T14:45:54Z</dcterms:created>
  <dcterms:modified xsi:type="dcterms:W3CDTF">2020-04-25T17:11:34Z</dcterms:modified>
</cp:coreProperties>
</file>